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4ABB374A-6DB3-455C-9862-D3AC11D55A65}" xr6:coauthVersionLast="47" xr6:coauthVersionMax="47" xr10:uidLastSave="{00000000-0000-0000-0000-000000000000}"/>
  <bookViews>
    <workbookView xWindow="-120" yWindow="-120" windowWidth="20730" windowHeight="11160" firstSheet="1" activeTab="4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4" i="11" l="1"/>
  <c r="G5" i="11"/>
  <c r="G6" i="11"/>
  <c r="G5" i="2"/>
  <c r="H10" i="12"/>
  <c r="H6" i="12"/>
  <c r="J5" i="12"/>
  <c r="G2" i="12"/>
  <c r="G7" i="10" a="1"/>
  <c r="G7" i="10" s="1"/>
  <c r="G3" i="10" a="1"/>
  <c r="G3" i="10" s="1"/>
  <c r="D16" i="9"/>
  <c r="E16" i="9"/>
  <c r="F16" i="9"/>
  <c r="G16" i="9"/>
  <c r="H16" i="9"/>
  <c r="D17" i="9"/>
  <c r="E17" i="9"/>
  <c r="F17" i="9"/>
  <c r="G17" i="9"/>
  <c r="H17" i="9"/>
  <c r="C17" i="9"/>
  <c r="C16" i="9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<sst xmlns="http://schemas.openxmlformats.org/spreadsheetml/2006/main" count="227" uniqueCount="46">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</sst>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  <xf numFmtId="0" fontId="1" fillId="6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5C370-9BED-493E-8AB0-D00A267FECC4}" name="Tabela1" displayName="Tabela1" ref="A1:D16" totalsRowShown="0" headerRowDxfId="0">
  <tableColumns count="4">
    <tableColumn id="1" xr3:uid="{2934D31F-BB32-4666-8A72-D8F30C5E8720}" name="Produto" dataDxfId="4"/>
    <tableColumn id="2" xr3:uid="{4045CB36-B3B9-4C4B-99F8-14739E1DC028}" name="Código" dataDxfId="3"/>
    <tableColumn id="3" xr3:uid="{9ECE5A99-5D58-41B4-995B-395BD445CCE6}" name="Estoque" dataDxfId="2"/>
    <tableColumn id="4" xr3:uid="{B15FF531-0C25-49FC-9570-BC0B28D250F0}" name="Marca" dataDxfId="1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6" width="9.140625" style="1"/>
    <col min="7" max="8" width="14" style="1" customWidth="1"/>
    <col min="9" max="16384" width="9.140625" style="1"/>
  </cols>
  <sheetData>
    <row r="1" spans="1:8" x14ac:dyDescent="0.25">
      <c r="A1" s="3" t="s">
        <v>5</v>
      </c>
      <c r="B1" s="3" t="s">
        <v>1</v>
      </c>
      <c r="C1" s="3" t="s">
        <v>36</v>
      </c>
      <c r="D1" s="3" t="s">
        <v>0</v>
      </c>
      <c r="G1" s="9" t="s">
        <v>11</v>
      </c>
      <c r="H1" s="5"/>
    </row>
    <row r="2" spans="1:8" x14ac:dyDescent="0.25">
      <c r="A2" s="4" t="s">
        <v>6</v>
      </c>
      <c r="B2" s="1" t="s">
        <v>21</v>
      </c>
      <c r="C2" s="6">
        <v>2434</v>
      </c>
      <c r="D2" s="4" t="s">
        <v>4</v>
      </c>
      <c r="G2" s="5">
        <f>MATCH(G1,A2:A16,0)</f>
        <v>4</v>
      </c>
    </row>
    <row r="3" spans="1:8" x14ac:dyDescent="0.25">
      <c r="A3" s="4" t="s">
        <v>12</v>
      </c>
      <c r="B3" s="1" t="s">
        <v>30</v>
      </c>
      <c r="C3" s="6">
        <v>7918</v>
      </c>
      <c r="D3" s="4" t="s">
        <v>3</v>
      </c>
    </row>
    <row r="4" spans="1:8" x14ac:dyDescent="0.25">
      <c r="A4" s="4" t="s">
        <v>10</v>
      </c>
      <c r="B4" s="1" t="s">
        <v>31</v>
      </c>
      <c r="C4" s="6">
        <v>1370</v>
      </c>
      <c r="D4" s="4" t="s">
        <v>4</v>
      </c>
      <c r="G4" s="9" t="s">
        <v>21</v>
      </c>
    </row>
    <row r="5" spans="1:8" x14ac:dyDescent="0.25">
      <c r="A5" s="4" t="s">
        <v>11</v>
      </c>
      <c r="B5" s="1" t="s">
        <v>32</v>
      </c>
      <c r="C5" s="6">
        <v>9365</v>
      </c>
      <c r="D5" s="4" t="s">
        <v>2</v>
      </c>
      <c r="G5" s="5">
        <f>MATCH(G4,B:B,0)</f>
        <v>2</v>
      </c>
    </row>
    <row r="6" spans="1:8" x14ac:dyDescent="0.25">
      <c r="A6" s="4" t="s">
        <v>13</v>
      </c>
      <c r="B6" s="1" t="s">
        <v>33</v>
      </c>
      <c r="C6" s="6">
        <v>6228</v>
      </c>
      <c r="D6" s="4" t="s">
        <v>2</v>
      </c>
    </row>
    <row r="7" spans="1:8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8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8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8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8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8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8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8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8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8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sortState xmlns:xlrd2="http://schemas.microsoft.com/office/spreadsheetml/2017/richdata2" ref="A2:D16">
    <sortCondition ref="A4:A16"/>
  </sortState>
  <phoneticPr fontId="4" type="noConversion"/>
  <dataValidations disablePrompts="1"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6" width="9.140625" style="1"/>
    <col min="7" max="8" width="14" style="1" customWidth="1"/>
    <col min="9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G1" s="9" t="s">
        <v>16</v>
      </c>
      <c r="H1" s="5"/>
    </row>
    <row r="2" spans="1:10" x14ac:dyDescent="0.25">
      <c r="A2" s="4" t="s">
        <v>6</v>
      </c>
      <c r="B2" s="1" t="s">
        <v>21</v>
      </c>
      <c r="C2" s="6">
        <v>2434</v>
      </c>
      <c r="D2" s="4" t="s">
        <v>4</v>
      </c>
      <c r="G2" s="5">
        <f>MATCH(G1,A2:A16,0)</f>
        <v>11</v>
      </c>
    </row>
    <row r="3" spans="1:10" x14ac:dyDescent="0.25">
      <c r="A3" s="4" t="s">
        <v>12</v>
      </c>
      <c r="B3" s="1" t="s">
        <v>30</v>
      </c>
      <c r="C3" s="6">
        <v>7918</v>
      </c>
      <c r="D3" s="4" t="s">
        <v>3</v>
      </c>
    </row>
    <row r="4" spans="1:10" x14ac:dyDescent="0.25">
      <c r="A4" s="4" t="s">
        <v>10</v>
      </c>
      <c r="B4" s="1" t="s">
        <v>31</v>
      </c>
      <c r="C4" s="6">
        <v>1370</v>
      </c>
      <c r="D4" s="4" t="s">
        <v>4</v>
      </c>
    </row>
    <row r="5" spans="1:10" x14ac:dyDescent="0.25">
      <c r="A5" s="4" t="s">
        <v>11</v>
      </c>
      <c r="B5" s="1" t="s">
        <v>32</v>
      </c>
      <c r="C5" s="6">
        <v>9365</v>
      </c>
      <c r="D5" s="4" t="s">
        <v>2</v>
      </c>
      <c r="G5" s="9" t="s">
        <v>5</v>
      </c>
      <c r="H5" s="10" t="s">
        <v>36</v>
      </c>
      <c r="J5" s="13">
        <f>MATCH(H5,A1:D1,0)</f>
        <v>3</v>
      </c>
    </row>
    <row r="6" spans="1:10" x14ac:dyDescent="0.25">
      <c r="A6" s="4" t="s">
        <v>13</v>
      </c>
      <c r="B6" s="1" t="s">
        <v>33</v>
      </c>
      <c r="C6" s="6">
        <v>6228</v>
      </c>
      <c r="D6" s="4" t="s">
        <v>2</v>
      </c>
      <c r="G6" s="5" t="s">
        <v>19</v>
      </c>
      <c r="H6" s="6">
        <f>VLOOKUP(G6,A:D,J5,0)</f>
        <v>948</v>
      </c>
    </row>
    <row r="7" spans="1:10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10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6">
        <v>8222</v>
      </c>
      <c r="D9" s="4" t="s">
        <v>3</v>
      </c>
      <c r="G9" s="9" t="s">
        <v>5</v>
      </c>
      <c r="H9" s="10" t="s">
        <v>36</v>
      </c>
    </row>
    <row r="10" spans="1:10" x14ac:dyDescent="0.25">
      <c r="A10" s="4" t="s">
        <v>15</v>
      </c>
      <c r="B10" s="1" t="s">
        <v>23</v>
      </c>
      <c r="C10" s="6">
        <v>1016</v>
      </c>
      <c r="D10" s="4" t="s">
        <v>2</v>
      </c>
      <c r="G10" s="5" t="s">
        <v>19</v>
      </c>
      <c r="H10" s="6">
        <f>VLOOKUP(G10,A:D,MATCH(H9,A1:D1,0),0)</f>
        <v>948</v>
      </c>
    </row>
    <row r="11" spans="1:10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10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zoomScale="120" zoomScaleNormal="120" workbookViewId="0"/>
  </sheetViews>
  <sheetFormatPr defaultColWidth="9.140625" defaultRowHeight="15.75" x14ac:dyDescent="0.25"/>
  <cols>
    <col min="1" max="1" width="7.85546875" style="1" customWidth="1"/>
    <col min="2" max="2" width="7.7109375" style="1" customWidth="1"/>
    <col min="3" max="8" width="13.28515625" style="1" customWidth="1"/>
    <col min="9" max="16384" width="9.140625" style="1"/>
  </cols>
  <sheetData>
    <row r="2" spans="2:8" x14ac:dyDescent="0.25">
      <c r="B2" s="9" t="s">
        <v>37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43</v>
      </c>
    </row>
    <row r="3" spans="2:8" x14ac:dyDescent="0.25">
      <c r="B3" s="5">
        <v>2010</v>
      </c>
      <c r="C3" s="7">
        <v>717177</v>
      </c>
      <c r="D3" s="7">
        <v>95443</v>
      </c>
      <c r="E3" s="7">
        <v>312607</v>
      </c>
      <c r="F3" s="7">
        <v>222283</v>
      </c>
      <c r="G3" s="7">
        <v>808847</v>
      </c>
      <c r="H3" s="7">
        <v>227641</v>
      </c>
    </row>
    <row r="4" spans="2:8" x14ac:dyDescent="0.25">
      <c r="B4" s="11">
        <v>2011</v>
      </c>
      <c r="C4" s="12">
        <v>94303</v>
      </c>
      <c r="D4" s="12">
        <v>663748</v>
      </c>
      <c r="E4" s="12">
        <v>60861</v>
      </c>
      <c r="F4" s="12">
        <v>607115</v>
      </c>
      <c r="G4" s="12">
        <v>286238</v>
      </c>
      <c r="H4" s="12">
        <v>363213</v>
      </c>
    </row>
    <row r="5" spans="2:8" x14ac:dyDescent="0.25">
      <c r="B5" s="5">
        <v>2012</v>
      </c>
      <c r="C5" s="7">
        <v>230870</v>
      </c>
      <c r="D5" s="7">
        <v>578927</v>
      </c>
      <c r="E5" s="7">
        <v>56435</v>
      </c>
      <c r="F5" s="7">
        <v>486895</v>
      </c>
      <c r="G5" s="7">
        <v>251105</v>
      </c>
      <c r="H5" s="7">
        <v>903436</v>
      </c>
    </row>
    <row r="6" spans="2:8" x14ac:dyDescent="0.25">
      <c r="B6" s="11">
        <v>2013</v>
      </c>
      <c r="C6" s="12">
        <v>617598</v>
      </c>
      <c r="D6" s="12">
        <v>774283</v>
      </c>
      <c r="E6" s="12">
        <v>285534</v>
      </c>
      <c r="F6" s="12">
        <v>573184</v>
      </c>
      <c r="G6" s="12">
        <v>484260</v>
      </c>
      <c r="H6" s="12">
        <v>522753</v>
      </c>
    </row>
    <row r="7" spans="2:8" x14ac:dyDescent="0.25">
      <c r="B7" s="5">
        <v>2014</v>
      </c>
      <c r="C7" s="7">
        <v>110838</v>
      </c>
      <c r="D7" s="7">
        <v>690073</v>
      </c>
      <c r="E7" s="7">
        <v>432799</v>
      </c>
      <c r="F7" s="7">
        <v>332406</v>
      </c>
      <c r="G7" s="7">
        <v>747122</v>
      </c>
      <c r="H7" s="7">
        <v>198046</v>
      </c>
    </row>
    <row r="8" spans="2:8" x14ac:dyDescent="0.25">
      <c r="B8" s="11">
        <v>2015</v>
      </c>
      <c r="C8" s="12">
        <v>96034</v>
      </c>
      <c r="D8" s="12">
        <v>374469</v>
      </c>
      <c r="E8" s="12">
        <v>792967</v>
      </c>
      <c r="F8" s="12">
        <v>73991</v>
      </c>
      <c r="G8" s="12">
        <v>807834</v>
      </c>
      <c r="H8" s="12">
        <v>576556</v>
      </c>
    </row>
    <row r="9" spans="2:8" x14ac:dyDescent="0.25">
      <c r="B9" s="5">
        <v>2016</v>
      </c>
      <c r="C9" s="7">
        <v>458037</v>
      </c>
      <c r="D9" s="7">
        <v>453247</v>
      </c>
      <c r="E9" s="7">
        <v>907478</v>
      </c>
      <c r="F9" s="7">
        <v>510849</v>
      </c>
      <c r="G9" s="7">
        <v>361736</v>
      </c>
      <c r="H9" s="7">
        <v>61259</v>
      </c>
    </row>
    <row r="10" spans="2:8" x14ac:dyDescent="0.25">
      <c r="B10" s="11">
        <v>2017</v>
      </c>
      <c r="C10" s="12">
        <v>136909</v>
      </c>
      <c r="D10" s="12">
        <v>827119</v>
      </c>
      <c r="E10" s="12">
        <v>804873</v>
      </c>
      <c r="F10" s="12">
        <v>701521</v>
      </c>
      <c r="G10" s="12">
        <v>533749</v>
      </c>
      <c r="H10" s="12">
        <v>570184</v>
      </c>
    </row>
    <row r="11" spans="2:8" x14ac:dyDescent="0.25">
      <c r="B11" s="5">
        <v>2018</v>
      </c>
      <c r="C11" s="7">
        <v>339849</v>
      </c>
      <c r="D11" s="7">
        <v>142492</v>
      </c>
      <c r="E11" s="7">
        <v>488286</v>
      </c>
      <c r="F11" s="7">
        <v>520411</v>
      </c>
      <c r="G11" s="7">
        <v>349757</v>
      </c>
      <c r="H11" s="7">
        <v>726040</v>
      </c>
    </row>
    <row r="12" spans="2:8" x14ac:dyDescent="0.25">
      <c r="B12" s="11">
        <v>2019</v>
      </c>
      <c r="C12" s="12">
        <v>593907</v>
      </c>
      <c r="D12" s="12">
        <v>807321</v>
      </c>
      <c r="E12" s="12">
        <v>611341</v>
      </c>
      <c r="F12" s="12">
        <v>718900</v>
      </c>
      <c r="G12" s="12">
        <v>985168</v>
      </c>
      <c r="H12" s="12">
        <v>732615</v>
      </c>
    </row>
    <row r="13" spans="2:8" x14ac:dyDescent="0.25">
      <c r="B13" s="5">
        <v>2020</v>
      </c>
      <c r="C13" s="7">
        <v>802089</v>
      </c>
      <c r="D13" s="7">
        <v>660504</v>
      </c>
      <c r="E13" s="7">
        <v>436880</v>
      </c>
      <c r="F13" s="7">
        <v>701571</v>
      </c>
      <c r="G13" s="7">
        <v>339125</v>
      </c>
      <c r="H13" s="7">
        <v>408420</v>
      </c>
    </row>
    <row r="15" spans="2:8" x14ac:dyDescent="0.25">
      <c r="B15" s="14" t="s">
        <v>37</v>
      </c>
      <c r="C15" s="15" t="s">
        <v>38</v>
      </c>
      <c r="D15" s="15" t="s">
        <v>39</v>
      </c>
      <c r="E15" s="15" t="s">
        <v>40</v>
      </c>
      <c r="F15" s="15" t="s">
        <v>41</v>
      </c>
      <c r="G15" s="15" t="s">
        <v>42</v>
      </c>
      <c r="H15" s="15" t="s">
        <v>43</v>
      </c>
    </row>
    <row r="16" spans="2:8" x14ac:dyDescent="0.25">
      <c r="B16" s="16">
        <v>2017</v>
      </c>
      <c r="C16" s="7">
        <f>VLOOKUP($B16,$B$3:$H$13,MATCH(C$15,$B$2:$H$2,0),0)</f>
        <v>136909</v>
      </c>
      <c r="D16" s="7">
        <f t="shared" ref="D16:H17" si="0">VLOOKUP($B16,$B$3:$H$13,MATCH(D$15,$B$2:$H$2,0),0)</f>
        <v>827119</v>
      </c>
      <c r="E16" s="7">
        <f t="shared" si="0"/>
        <v>804873</v>
      </c>
      <c r="F16" s="7">
        <f t="shared" si="0"/>
        <v>701521</v>
      </c>
      <c r="G16" s="7">
        <f t="shared" si="0"/>
        <v>533749</v>
      </c>
      <c r="H16" s="7">
        <f t="shared" si="0"/>
        <v>570184</v>
      </c>
    </row>
    <row r="17" spans="2:8" x14ac:dyDescent="0.25">
      <c r="B17" s="16">
        <v>2018</v>
      </c>
      <c r="C17" s="7">
        <f>VLOOKUP($B17,$B$3:$H$13,MATCH(C$15,$B$2:$H$2,0),0)</f>
        <v>339849</v>
      </c>
      <c r="D17" s="7">
        <f t="shared" si="0"/>
        <v>142492</v>
      </c>
      <c r="E17" s="7">
        <f t="shared" si="0"/>
        <v>488286</v>
      </c>
      <c r="F17" s="7">
        <f t="shared" si="0"/>
        <v>520411</v>
      </c>
      <c r="G17" s="7">
        <f t="shared" si="0"/>
        <v>349757</v>
      </c>
      <c r="H17" s="7">
        <f t="shared" si="0"/>
        <v>726040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5" width="9.140625" style="1"/>
    <col min="6" max="6" width="10.28515625" style="1" customWidth="1"/>
    <col min="7" max="7" width="10.28515625" style="5" customWidth="1"/>
    <col min="8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25">
      <c r="A2" s="4" t="s">
        <v>6</v>
      </c>
      <c r="B2" s="1" t="s">
        <v>21</v>
      </c>
      <c r="C2" s="6">
        <v>2434</v>
      </c>
      <c r="D2" s="4" t="s">
        <v>4</v>
      </c>
      <c r="F2" s="1" t="s">
        <v>44</v>
      </c>
      <c r="G2" s="9">
        <v>5</v>
      </c>
    </row>
    <row r="3" spans="1:7" x14ac:dyDescent="0.25">
      <c r="A3" s="4" t="s">
        <v>12</v>
      </c>
      <c r="B3" s="1" t="s">
        <v>30</v>
      </c>
      <c r="C3" s="6">
        <v>7918</v>
      </c>
      <c r="D3" s="4" t="s">
        <v>3</v>
      </c>
      <c r="G3" s="11" t="str" cm="1">
        <f t="array" ref="G3">INDEX(A2:A16,G2)</f>
        <v>Produto 5</v>
      </c>
    </row>
    <row r="4" spans="1:7" x14ac:dyDescent="0.25">
      <c r="A4" s="4" t="s">
        <v>10</v>
      </c>
      <c r="B4" s="1" t="s">
        <v>31</v>
      </c>
      <c r="C4" s="6">
        <v>1370</v>
      </c>
      <c r="D4" s="4" t="s">
        <v>4</v>
      </c>
    </row>
    <row r="5" spans="1:7" x14ac:dyDescent="0.25">
      <c r="A5" s="4" t="s">
        <v>11</v>
      </c>
      <c r="B5" s="1" t="s">
        <v>32</v>
      </c>
      <c r="C5" s="6">
        <v>9365</v>
      </c>
      <c r="D5" s="4" t="s">
        <v>2</v>
      </c>
      <c r="F5" s="1" t="s">
        <v>44</v>
      </c>
      <c r="G5" s="9">
        <v>5</v>
      </c>
    </row>
    <row r="6" spans="1:7" x14ac:dyDescent="0.25">
      <c r="A6" s="4" t="s">
        <v>13</v>
      </c>
      <c r="B6" s="1" t="s">
        <v>33</v>
      </c>
      <c r="C6" s="6">
        <v>6228</v>
      </c>
      <c r="D6" s="4" t="s">
        <v>2</v>
      </c>
      <c r="F6" s="1" t="s">
        <v>45</v>
      </c>
      <c r="G6" s="9">
        <v>4</v>
      </c>
    </row>
    <row r="7" spans="1:7" x14ac:dyDescent="0.25">
      <c r="A7" s="4" t="s">
        <v>7</v>
      </c>
      <c r="B7" s="1" t="s">
        <v>34</v>
      </c>
      <c r="C7" s="6">
        <v>1248</v>
      </c>
      <c r="D7" s="4" t="s">
        <v>3</v>
      </c>
      <c r="G7" s="11" t="str" cm="1">
        <f t="array" ref="G7">INDEX(A2:D16,G5,G6)</f>
        <v>Alpha</v>
      </c>
    </row>
    <row r="8" spans="1:7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G309"/>
  <sheetViews>
    <sheetView showGridLines="0" tabSelected="1" zoomScale="120" zoomScaleNormal="120" workbookViewId="0">
      <selection activeCell="B4" sqref="B4"/>
    </sheetView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5" width="9.140625" style="1"/>
    <col min="6" max="9" width="12.28515625" style="1" customWidth="1"/>
    <col min="10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  <c r="F1" s="8" t="s">
        <v>1</v>
      </c>
      <c r="G1" s="1" t="s">
        <v>31</v>
      </c>
    </row>
    <row r="2" spans="1:7" x14ac:dyDescent="0.25">
      <c r="A2" s="4" t="s">
        <v>6</v>
      </c>
      <c r="B2" s="1" t="s">
        <v>21</v>
      </c>
      <c r="C2" s="6">
        <v>2434</v>
      </c>
      <c r="D2" s="4" t="s">
        <v>4</v>
      </c>
    </row>
    <row r="3" spans="1:7" x14ac:dyDescent="0.25">
      <c r="A3" s="4" t="s">
        <v>12</v>
      </c>
      <c r="B3" s="1" t="s">
        <v>30</v>
      </c>
      <c r="C3" s="6">
        <v>7918</v>
      </c>
      <c r="D3" s="4" t="s">
        <v>3</v>
      </c>
    </row>
    <row r="4" spans="1:7" x14ac:dyDescent="0.25">
      <c r="A4" s="4" t="s">
        <v>10</v>
      </c>
      <c r="B4" s="1" t="s">
        <v>31</v>
      </c>
      <c r="C4" s="6">
        <v>1370</v>
      </c>
      <c r="D4" s="4" t="s">
        <v>4</v>
      </c>
      <c r="F4" s="17" t="s">
        <v>5</v>
      </c>
      <c r="G4" s="17" t="str">
        <f>INDEX(A2:A16, MATCH(G1, B2:B16, 0))</f>
        <v>Produto 3</v>
      </c>
    </row>
    <row r="5" spans="1:7" x14ac:dyDescent="0.25">
      <c r="A5" s="4" t="s">
        <v>11</v>
      </c>
      <c r="B5" s="1" t="s">
        <v>32</v>
      </c>
      <c r="C5" s="6">
        <v>9365</v>
      </c>
      <c r="D5" s="4" t="s">
        <v>2</v>
      </c>
      <c r="F5" s="10" t="s">
        <v>36</v>
      </c>
      <c r="G5" s="6">
        <f>INDEX(C2:C16,MATCH(G1,B2:B16,0))</f>
        <v>1370</v>
      </c>
    </row>
    <row r="6" spans="1:7" x14ac:dyDescent="0.25">
      <c r="A6" s="4" t="s">
        <v>13</v>
      </c>
      <c r="B6" s="1" t="s">
        <v>33</v>
      </c>
      <c r="C6" s="6">
        <v>6228</v>
      </c>
      <c r="D6" s="4" t="s">
        <v>2</v>
      </c>
      <c r="F6" s="10" t="s">
        <v>0</v>
      </c>
      <c r="G6" s="1" t="str">
        <f>INDEX(D:D,MATCH(G1,B:B,0))</f>
        <v>Delta</v>
      </c>
    </row>
    <row r="7" spans="1:7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7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2019-10-16T14:05:57Z</dcterms:created>
  <dcterms:modified xsi:type="dcterms:W3CDTF">2025-08-20T22:13:11Z</dcterms:modified>
</cp:coreProperties>
</file>