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F52" i="1" l="1"/>
  <c r="F42" i="1"/>
  <c r="G42" i="1" s="1"/>
  <c r="C3" i="1"/>
  <c r="E3" i="1" s="1"/>
  <c r="D17" i="1" l="1"/>
  <c r="F21" i="1"/>
  <c r="G37" i="1"/>
  <c r="G33" i="1"/>
  <c r="G52" i="1"/>
  <c r="G47" i="1"/>
  <c r="D7" i="1"/>
  <c r="E8" i="1" s="1"/>
  <c r="D12" i="1"/>
  <c r="E12" i="1" s="1"/>
  <c r="F12" i="1" l="1"/>
  <c r="E7" i="1"/>
  <c r="F7" i="1" l="1"/>
</calcChain>
</file>

<file path=xl/sharedStrings.xml><?xml version="1.0" encoding="utf-8"?>
<sst xmlns="http://schemas.openxmlformats.org/spreadsheetml/2006/main" count="53" uniqueCount="30">
  <si>
    <t>Fosc</t>
  </si>
  <si>
    <t>Tcy</t>
  </si>
  <si>
    <t>Tempo</t>
  </si>
  <si>
    <t>TMR1</t>
  </si>
  <si>
    <t>TMR0</t>
  </si>
  <si>
    <t>TIMER1</t>
  </si>
  <si>
    <t>TIMER0</t>
  </si>
  <si>
    <t>Configurações do Microcontrolador</t>
  </si>
  <si>
    <t>2, 4, 8, 16, 32, 64, 128 e 256</t>
  </si>
  <si>
    <t>1, 2, 4 e 8</t>
  </si>
  <si>
    <t xml:space="preserve">PR1 = </t>
  </si>
  <si>
    <t>Periodo</t>
  </si>
  <si>
    <t>Prescaler x Tcy</t>
  </si>
  <si>
    <t>Fcy</t>
  </si>
  <si>
    <t>PR1 x Prescaler x Tcy</t>
  </si>
  <si>
    <t>Prescaler</t>
  </si>
  <si>
    <r>
      <t>Periodo</t>
    </r>
    <r>
      <rPr>
        <sz val="8"/>
        <color theme="1"/>
        <rFont val="Calibri"/>
        <family val="2"/>
        <scheme val="minor"/>
      </rPr>
      <t>(max)</t>
    </r>
    <r>
      <rPr>
        <sz val="11"/>
        <color theme="1"/>
        <rFont val="Calibri"/>
        <family val="2"/>
        <scheme val="minor"/>
      </rPr>
      <t xml:space="preserve"> = </t>
    </r>
  </si>
  <si>
    <t>PR2</t>
  </si>
  <si>
    <t>PR2 x Prescaler x Tcy</t>
  </si>
  <si>
    <t xml:space="preserve">PR2 = </t>
  </si>
  <si>
    <t>TIMER2</t>
  </si>
  <si>
    <t>Postscaler</t>
  </si>
  <si>
    <t>Tempo Total</t>
  </si>
  <si>
    <t>Contagens</t>
  </si>
  <si>
    <t>1, 4 e 16</t>
  </si>
  <si>
    <t>1,2,3,4,5,6,7,8,9,10,... e 16</t>
  </si>
  <si>
    <r>
      <t>Clock Interno (CLK</t>
    </r>
    <r>
      <rPr>
        <sz val="8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>)</t>
    </r>
  </si>
  <si>
    <r>
      <t>Tempo do Ciclo de Máquina (T</t>
    </r>
    <r>
      <rPr>
        <sz val="8"/>
        <color theme="1"/>
        <rFont val="Calibri"/>
        <family val="2"/>
        <scheme val="minor"/>
      </rPr>
      <t>cy</t>
    </r>
    <r>
      <rPr>
        <sz val="11"/>
        <color theme="1"/>
        <rFont val="Calibri"/>
        <family val="2"/>
        <scheme val="minor"/>
      </rPr>
      <t>)</t>
    </r>
  </si>
  <si>
    <r>
      <t>Frequência de Oscilação (F</t>
    </r>
    <r>
      <rPr>
        <sz val="8"/>
        <color theme="1"/>
        <rFont val="Calibri"/>
        <family val="2"/>
        <scheme val="minor"/>
      </rPr>
      <t>osc</t>
    </r>
    <r>
      <rPr>
        <sz val="11"/>
        <color theme="1"/>
        <rFont val="Calibri"/>
        <family val="2"/>
        <scheme val="minor"/>
      </rPr>
      <t>)</t>
    </r>
  </si>
  <si>
    <t>(0 a 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</si>
</sst>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130" zoomScaleNormal="130" workbookViewId="0">
      <selection activeCell="A8" sqref="A8"/>
    </sheetView>
  </sheetViews>
  <sheetFormatPr defaultRowHeight="14.4" x14ac:dyDescent="0.3"/>
  <cols>
    <col min="1" max="1" width="12.6640625" customWidth="1"/>
    <col min="2" max="3" width="32.109375" customWidth="1"/>
    <col min="4" max="4" width="15" customWidth="1"/>
    <col min="5" max="5" width="16.5546875" customWidth="1"/>
    <col min="6" max="6" width="17.77734375" customWidth="1"/>
    <col min="7" max="7" width="18.44140625" customWidth="1"/>
  </cols>
  <sheetData>
    <row r="1" spans="1:10" x14ac:dyDescent="0.3">
      <c r="A1" s="34" t="s">
        <v>7</v>
      </c>
      <c r="B1" s="34"/>
      <c r="C1" s="34"/>
      <c r="D1" s="34"/>
      <c r="E1" s="34"/>
      <c r="F1" s="34"/>
      <c r="G1" s="1"/>
      <c r="H1" s="1"/>
      <c r="I1" s="1"/>
      <c r="J1" s="1"/>
    </row>
    <row r="2" spans="1:10" x14ac:dyDescent="0.3">
      <c r="A2" s="35" t="s">
        <v>28</v>
      </c>
      <c r="B2" s="35"/>
      <c r="C2" s="36" t="s">
        <v>26</v>
      </c>
      <c r="D2" s="37"/>
      <c r="E2" s="36" t="s">
        <v>27</v>
      </c>
      <c r="F2" s="37"/>
      <c r="H2" s="1"/>
      <c r="I2" s="1"/>
      <c r="J2" s="1"/>
    </row>
    <row r="3" spans="1:10" x14ac:dyDescent="0.3">
      <c r="A3" s="40">
        <v>18432000</v>
      </c>
      <c r="B3" s="40"/>
      <c r="C3" s="38">
        <f>A3/4</f>
        <v>4608000</v>
      </c>
      <c r="D3" s="39"/>
      <c r="E3" s="41">
        <f>1/C3</f>
        <v>2.170138888888889E-7</v>
      </c>
      <c r="F3" s="41"/>
      <c r="H3" s="1"/>
      <c r="I3" s="1"/>
      <c r="J3" s="1"/>
    </row>
    <row r="4" spans="1:10" x14ac:dyDescent="0.3">
      <c r="H4" s="1"/>
      <c r="I4" s="1"/>
      <c r="J4" s="1"/>
    </row>
    <row r="5" spans="1:10" x14ac:dyDescent="0.3">
      <c r="A5" s="34" t="s">
        <v>6</v>
      </c>
      <c r="B5" s="34"/>
      <c r="C5" s="34"/>
      <c r="D5" s="34"/>
      <c r="E5" s="34"/>
      <c r="F5" s="34"/>
      <c r="G5" s="1"/>
      <c r="H5" s="1"/>
      <c r="I5" s="1"/>
      <c r="J5" s="1"/>
    </row>
    <row r="6" spans="1:10" x14ac:dyDescent="0.3">
      <c r="A6" s="29" t="s">
        <v>2</v>
      </c>
      <c r="B6" s="15" t="s">
        <v>15</v>
      </c>
      <c r="C6" s="14" t="s">
        <v>21</v>
      </c>
      <c r="D6" s="14" t="s">
        <v>22</v>
      </c>
      <c r="E6" s="14" t="s">
        <v>23</v>
      </c>
      <c r="F6" s="14" t="s">
        <v>4</v>
      </c>
      <c r="G6" s="1"/>
      <c r="H6" s="1"/>
      <c r="I6" s="1"/>
      <c r="J6" s="1"/>
    </row>
    <row r="7" spans="1:10" x14ac:dyDescent="0.3">
      <c r="A7" s="16">
        <v>1E-3</v>
      </c>
      <c r="B7" s="16">
        <v>256</v>
      </c>
      <c r="C7" s="14"/>
      <c r="D7" s="26">
        <f>E3*B7*256</f>
        <v>1.4222222222222223E-2</v>
      </c>
      <c r="E7" s="14">
        <f>INT(256*A7/D7)</f>
        <v>18</v>
      </c>
      <c r="F7" s="19">
        <f>ROUNDUP((256-E7),0)</f>
        <v>238</v>
      </c>
      <c r="G7" s="1"/>
      <c r="H7" s="1"/>
      <c r="I7" s="1"/>
      <c r="J7" s="1"/>
    </row>
    <row r="8" spans="1:10" x14ac:dyDescent="0.3">
      <c r="A8" s="17"/>
      <c r="B8" s="15" t="s">
        <v>8</v>
      </c>
      <c r="C8" s="30"/>
      <c r="D8" s="18"/>
      <c r="E8" s="18">
        <f>256*A7/D7</f>
        <v>18</v>
      </c>
      <c r="F8" s="17"/>
      <c r="H8" s="1"/>
      <c r="I8" s="1"/>
      <c r="J8" s="1"/>
    </row>
    <row r="9" spans="1:10" x14ac:dyDescent="0.3">
      <c r="A9" s="23"/>
      <c r="B9" s="25"/>
      <c r="C9" s="25"/>
      <c r="D9" s="24"/>
      <c r="E9" s="24"/>
      <c r="F9" s="23"/>
      <c r="H9" s="1"/>
      <c r="I9" s="1"/>
      <c r="J9" s="1"/>
    </row>
    <row r="10" spans="1:10" x14ac:dyDescent="0.3">
      <c r="A10" s="34" t="s">
        <v>5</v>
      </c>
      <c r="B10" s="34"/>
      <c r="C10" s="34"/>
      <c r="D10" s="34"/>
      <c r="E10" s="34"/>
      <c r="F10" s="34"/>
      <c r="G10" s="1"/>
      <c r="H10" s="1"/>
      <c r="I10" s="1"/>
      <c r="J10" s="1"/>
    </row>
    <row r="11" spans="1:10" x14ac:dyDescent="0.3">
      <c r="A11" s="29" t="s">
        <v>2</v>
      </c>
      <c r="B11" s="15" t="s">
        <v>15</v>
      </c>
      <c r="C11" s="14" t="s">
        <v>21</v>
      </c>
      <c r="D11" s="14" t="s">
        <v>22</v>
      </c>
      <c r="E11" s="14" t="s">
        <v>23</v>
      </c>
      <c r="F11" s="20" t="s">
        <v>3</v>
      </c>
      <c r="G11" s="1"/>
      <c r="H11" s="1"/>
      <c r="I11" s="1"/>
      <c r="J11" s="1"/>
    </row>
    <row r="12" spans="1:10" x14ac:dyDescent="0.3">
      <c r="A12" s="16">
        <v>1E-3</v>
      </c>
      <c r="B12" s="16">
        <v>1</v>
      </c>
      <c r="C12" s="14"/>
      <c r="D12" s="28">
        <f>E3*B12*65536</f>
        <v>1.4222222222222223E-2</v>
      </c>
      <c r="E12" s="20">
        <f>65536*A12/D12</f>
        <v>4608</v>
      </c>
      <c r="F12" s="22">
        <f>65536-E12</f>
        <v>60928</v>
      </c>
      <c r="G12" s="1"/>
      <c r="H12" s="1"/>
      <c r="I12" s="1"/>
      <c r="J12" s="1"/>
    </row>
    <row r="13" spans="1:10" x14ac:dyDescent="0.3">
      <c r="A13" s="17"/>
      <c r="B13" s="15" t="s">
        <v>9</v>
      </c>
      <c r="C13" s="30"/>
      <c r="D13" s="17"/>
      <c r="E13" s="17"/>
      <c r="F13" s="17"/>
      <c r="H13" s="1"/>
      <c r="I13" s="1"/>
      <c r="J13" s="1"/>
    </row>
    <row r="14" spans="1:10" x14ac:dyDescent="0.3">
      <c r="A14" s="23"/>
      <c r="B14" s="25"/>
      <c r="C14" s="25"/>
      <c r="D14" s="23"/>
      <c r="E14" s="23"/>
      <c r="F14" s="23"/>
      <c r="H14" s="1"/>
      <c r="I14" s="1"/>
      <c r="J14" s="1"/>
    </row>
    <row r="15" spans="1:10" x14ac:dyDescent="0.3">
      <c r="A15" s="34" t="s">
        <v>20</v>
      </c>
      <c r="B15" s="34"/>
      <c r="C15" s="34"/>
      <c r="D15" s="34"/>
      <c r="E15" s="34"/>
      <c r="F15" s="34"/>
      <c r="G15" s="12"/>
      <c r="H15" s="1"/>
      <c r="I15" s="1"/>
      <c r="J15" s="1"/>
    </row>
    <row r="16" spans="1:10" x14ac:dyDescent="0.3">
      <c r="A16" s="29" t="s">
        <v>17</v>
      </c>
      <c r="B16" s="15" t="s">
        <v>15</v>
      </c>
      <c r="C16" s="15" t="s">
        <v>21</v>
      </c>
      <c r="D16" s="14" t="s">
        <v>22</v>
      </c>
      <c r="E16" s="31"/>
      <c r="F16" s="31"/>
      <c r="G16" s="1"/>
      <c r="H16" s="1"/>
      <c r="I16" s="1"/>
    </row>
    <row r="17" spans="1:10" x14ac:dyDescent="0.3">
      <c r="A17" s="16">
        <v>231</v>
      </c>
      <c r="B17" s="16">
        <v>1</v>
      </c>
      <c r="C17" s="16">
        <v>2</v>
      </c>
      <c r="D17" s="28">
        <f>A17*B17*C17*E3</f>
        <v>1.0026041666666667E-4</v>
      </c>
      <c r="E17" s="31"/>
      <c r="F17" s="31"/>
      <c r="G17" s="1"/>
      <c r="H17" s="1"/>
      <c r="I17" s="1"/>
    </row>
    <row r="18" spans="1:10" x14ac:dyDescent="0.3">
      <c r="A18" s="15" t="s">
        <v>29</v>
      </c>
      <c r="B18" s="15" t="s">
        <v>24</v>
      </c>
      <c r="C18" s="15" t="s">
        <v>25</v>
      </c>
      <c r="D18" s="27"/>
      <c r="E18" s="17"/>
      <c r="F18" s="17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9" t="s">
        <v>2</v>
      </c>
      <c r="B20" s="15" t="s">
        <v>15</v>
      </c>
      <c r="C20" s="15" t="s">
        <v>21</v>
      </c>
      <c r="D20" s="14"/>
      <c r="E20" s="14"/>
      <c r="F20" s="14" t="s">
        <v>17</v>
      </c>
      <c r="G20" s="1"/>
      <c r="H20" s="1"/>
    </row>
    <row r="21" spans="1:10" x14ac:dyDescent="0.3">
      <c r="A21" s="16">
        <v>1E-4</v>
      </c>
      <c r="B21" s="16">
        <v>1</v>
      </c>
      <c r="C21" s="16">
        <v>3</v>
      </c>
      <c r="D21" s="21"/>
      <c r="E21" s="21"/>
      <c r="F21" s="19">
        <f>ROUNDUP((A21/(B21*C21*E3)),0)</f>
        <v>154</v>
      </c>
    </row>
    <row r="22" spans="1:10" x14ac:dyDescent="0.3">
      <c r="A22" s="27"/>
      <c r="B22" s="15" t="s">
        <v>24</v>
      </c>
      <c r="C22" s="15" t="s">
        <v>25</v>
      </c>
      <c r="D22" s="27"/>
      <c r="E22" s="17"/>
      <c r="F22" s="14" t="s">
        <v>29</v>
      </c>
    </row>
    <row r="23" spans="1:10" x14ac:dyDescent="0.3">
      <c r="A23" s="1"/>
      <c r="B23" s="1"/>
      <c r="C23" s="1"/>
      <c r="D23" s="1"/>
    </row>
    <row r="24" spans="1:10" x14ac:dyDescent="0.3">
      <c r="G24" s="12"/>
      <c r="H24" s="1"/>
      <c r="I24" s="1"/>
      <c r="J24" s="1"/>
    </row>
    <row r="25" spans="1:10" x14ac:dyDescent="0.3">
      <c r="G25" s="10"/>
      <c r="H25" s="1"/>
      <c r="I25" s="1"/>
      <c r="J25" s="1"/>
    </row>
    <row r="26" spans="1:10" x14ac:dyDescent="0.3"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H28" s="1"/>
      <c r="I28" s="1"/>
      <c r="J28" s="1"/>
    </row>
    <row r="29" spans="1:10" x14ac:dyDescent="0.3">
      <c r="B29" s="42" t="s">
        <v>16</v>
      </c>
      <c r="C29" s="1"/>
      <c r="D29" s="42" t="s">
        <v>18</v>
      </c>
      <c r="E29" s="1"/>
      <c r="F29" s="1"/>
      <c r="H29" s="1"/>
      <c r="I29" s="1"/>
      <c r="J29" s="1"/>
    </row>
    <row r="30" spans="1:10" x14ac:dyDescent="0.3">
      <c r="B30" s="42"/>
      <c r="C30" s="1"/>
      <c r="D30" s="42"/>
      <c r="E30" s="1"/>
      <c r="F30" s="1"/>
      <c r="H30" s="1"/>
      <c r="I30" s="1"/>
      <c r="J30" s="1"/>
    </row>
    <row r="31" spans="1:10" x14ac:dyDescent="0.3">
      <c r="B31" s="3"/>
      <c r="C31" s="3"/>
      <c r="E31" s="11"/>
      <c r="F31" s="1"/>
      <c r="G31" s="1"/>
      <c r="H31" s="1"/>
      <c r="I31" s="1"/>
      <c r="J31" s="1"/>
    </row>
    <row r="32" spans="1:10" x14ac:dyDescent="0.3">
      <c r="B32" s="3"/>
      <c r="C32" s="3"/>
      <c r="E32" s="7" t="s">
        <v>17</v>
      </c>
      <c r="F32" s="7" t="s">
        <v>15</v>
      </c>
      <c r="G32" s="9" t="s">
        <v>1</v>
      </c>
      <c r="H32" s="1"/>
      <c r="I32" s="1"/>
      <c r="J32" s="1"/>
    </row>
    <row r="33" spans="1:7" x14ac:dyDescent="0.3">
      <c r="B33" s="3" t="s">
        <v>19</v>
      </c>
      <c r="C33" s="3"/>
      <c r="D33" s="4" t="s">
        <v>11</v>
      </c>
      <c r="E33" s="8">
        <v>2</v>
      </c>
      <c r="F33" s="8">
        <v>1</v>
      </c>
      <c r="G33" s="13">
        <f>E3</f>
        <v>2.170138888888889E-7</v>
      </c>
    </row>
    <row r="34" spans="1:7" x14ac:dyDescent="0.3">
      <c r="A34" s="1"/>
      <c r="D34" s="1" t="s">
        <v>12</v>
      </c>
      <c r="E34" s="3"/>
      <c r="G34" s="6"/>
    </row>
    <row r="35" spans="1:7" x14ac:dyDescent="0.3">
      <c r="A35" s="1"/>
      <c r="D35" s="1"/>
      <c r="E35" s="3"/>
      <c r="G35" s="6"/>
    </row>
    <row r="36" spans="1:7" x14ac:dyDescent="0.3">
      <c r="A36" s="1"/>
      <c r="D36" s="1"/>
      <c r="E36" s="33" t="s">
        <v>19</v>
      </c>
      <c r="F36" s="32">
        <v>1E-4</v>
      </c>
      <c r="G36" s="32"/>
    </row>
    <row r="37" spans="1:7" x14ac:dyDescent="0.3">
      <c r="A37" s="1"/>
      <c r="D37" s="1"/>
      <c r="E37" s="33"/>
      <c r="F37" s="1">
        <v>4</v>
      </c>
      <c r="G37" s="2">
        <f>E3</f>
        <v>2.170138888888889E-7</v>
      </c>
    </row>
    <row r="38" spans="1:7" x14ac:dyDescent="0.3">
      <c r="G38" s="6"/>
    </row>
    <row r="39" spans="1:7" x14ac:dyDescent="0.3">
      <c r="G39" s="6"/>
    </row>
    <row r="40" spans="1:7" x14ac:dyDescent="0.3">
      <c r="G40" s="6"/>
    </row>
    <row r="41" spans="1:7" x14ac:dyDescent="0.3">
      <c r="E41" t="s">
        <v>0</v>
      </c>
      <c r="F41" t="s">
        <v>13</v>
      </c>
      <c r="G41" t="s">
        <v>1</v>
      </c>
    </row>
    <row r="42" spans="1:7" x14ac:dyDescent="0.3">
      <c r="E42">
        <v>96000000</v>
      </c>
      <c r="F42">
        <f>E42/4</f>
        <v>24000000</v>
      </c>
      <c r="G42" s="6">
        <f>1/F42</f>
        <v>4.1666666666666669E-8</v>
      </c>
    </row>
    <row r="43" spans="1:7" x14ac:dyDescent="0.3">
      <c r="B43" s="3" t="s">
        <v>10</v>
      </c>
      <c r="C43" s="3"/>
      <c r="D43" s="4" t="s">
        <v>11</v>
      </c>
    </row>
    <row r="44" spans="1:7" x14ac:dyDescent="0.3">
      <c r="D44" s="1" t="s">
        <v>12</v>
      </c>
    </row>
    <row r="46" spans="1:7" x14ac:dyDescent="0.3">
      <c r="E46" t="s">
        <v>10</v>
      </c>
      <c r="F46" s="5">
        <v>0.5</v>
      </c>
      <c r="G46" s="5"/>
    </row>
    <row r="47" spans="1:7" x14ac:dyDescent="0.3">
      <c r="F47">
        <v>255</v>
      </c>
      <c r="G47" s="6">
        <f>G42</f>
        <v>4.1666666666666669E-8</v>
      </c>
    </row>
    <row r="49" spans="2:7" x14ac:dyDescent="0.3">
      <c r="B49" s="3" t="s">
        <v>16</v>
      </c>
      <c r="C49" s="3"/>
      <c r="D49" t="s">
        <v>14</v>
      </c>
    </row>
    <row r="52" spans="2:7" x14ac:dyDescent="0.3">
      <c r="E52" s="3">
        <v>65536</v>
      </c>
      <c r="F52" t="e">
        <f>#REF!</f>
        <v>#REF!</v>
      </c>
      <c r="G52" s="6">
        <f>G42</f>
        <v>4.1666666666666669E-8</v>
      </c>
    </row>
  </sheetData>
  <mergeCells count="14">
    <mergeCell ref="F36:G36"/>
    <mergeCell ref="E36:E37"/>
    <mergeCell ref="A1:F1"/>
    <mergeCell ref="A2:B2"/>
    <mergeCell ref="E2:F2"/>
    <mergeCell ref="C2:D2"/>
    <mergeCell ref="C3:D3"/>
    <mergeCell ref="A5:F5"/>
    <mergeCell ref="A10:F10"/>
    <mergeCell ref="A3:B3"/>
    <mergeCell ref="E3:F3"/>
    <mergeCell ref="B29:B30"/>
    <mergeCell ref="D29:D30"/>
    <mergeCell ref="A15:F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2021-10-21T21:55:50Z</dcterms:modified>
  <cp:category/>
  <cp:contentStatus/>
</cp:coreProperties>
</file>