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dade - UNI\"/>
    </mc:Choice>
  </mc:AlternateContent>
  <xr:revisionPtr revIDLastSave="0" documentId="8_{E3C2B16C-7967-4CA0-B30A-D654C4750C85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Planilha1" sheetId="2" r:id="rId1"/>
    <sheet name="Planilha2" sheetId="3" r:id="rId2"/>
    <sheet name="Sheet1" sheetId="1" r:id="rId3"/>
  </sheets>
  <definedNames>
    <definedName name="_xlchart.v1.0" hidden="1">Sheet1!$B$3:$C$32</definedName>
    <definedName name="_xlchart.v1.1" hidden="1">Sheet1!$D$2</definedName>
    <definedName name="_xlchart.v1.10" hidden="1">Sheet1!$D$2</definedName>
    <definedName name="_xlchart.v1.11" hidden="1">Sheet1!$D$3:$D$32</definedName>
    <definedName name="_xlchart.v1.12" hidden="1">Sheet1!$E$2</definedName>
    <definedName name="_xlchart.v1.13" hidden="1">Sheet1!$E$3:$E$32</definedName>
    <definedName name="_xlchart.v1.14" hidden="1">Sheet1!$F$2</definedName>
    <definedName name="_xlchart.v1.15" hidden="1">Sheet1!$F$3:$F$32</definedName>
    <definedName name="_xlchart.v1.16" hidden="1">Sheet1!$G$2</definedName>
    <definedName name="_xlchart.v1.17" hidden="1">Sheet1!$G$3:$G$32</definedName>
    <definedName name="_xlchart.v1.2" hidden="1">Sheet1!$D$3:$D$32</definedName>
    <definedName name="_xlchart.v1.3" hidden="1">Sheet1!$E$2</definedName>
    <definedName name="_xlchart.v1.4" hidden="1">Sheet1!$E$3:$E$32</definedName>
    <definedName name="_xlchart.v1.5" hidden="1">Sheet1!$F$2</definedName>
    <definedName name="_xlchart.v1.6" hidden="1">Sheet1!$F$3:$F$32</definedName>
    <definedName name="_xlchart.v1.7" hidden="1">Sheet1!$G$2</definedName>
    <definedName name="_xlchart.v1.8" hidden="1">Sheet1!$G$3:$G$32</definedName>
    <definedName name="_xlchart.v1.9" hidden="1">Sheet1!$B$3:$C$32</definedName>
  </definedNames>
  <calcPr calcId="191029"/>
  <pivotCaches>
    <pivotCache cacheId="121" r:id="rId4"/>
    <pivotCache cacheId="26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9" i="1"/>
  <c r="F39" i="1"/>
  <c r="E39" i="1"/>
  <c r="D39" i="1"/>
  <c r="G38" i="1"/>
  <c r="F38" i="1"/>
  <c r="E38" i="1"/>
  <c r="D38" i="1"/>
  <c r="G37" i="1"/>
  <c r="F37" i="1"/>
  <c r="E37" i="1"/>
  <c r="D37" i="1"/>
  <c r="D36" i="1"/>
  <c r="F36" i="1"/>
  <c r="E36" i="1"/>
  <c r="G35" i="1"/>
  <c r="F35" i="1"/>
  <c r="E35" i="1"/>
  <c r="D35" i="1"/>
  <c r="G34" i="1"/>
  <c r="F34" i="1"/>
  <c r="E34" i="1"/>
  <c r="D34" i="1"/>
</calcChain>
</file>

<file path=xl/sharedStrings.xml><?xml version="1.0" encoding="utf-8"?>
<sst xmlns="http://schemas.openxmlformats.org/spreadsheetml/2006/main" count="101" uniqueCount="30">
  <si>
    <t>Mês</t>
  </si>
  <si>
    <t>Região</t>
  </si>
  <si>
    <t>Usuários Cadastrados</t>
  </si>
  <si>
    <t>Associações Parceiras</t>
  </si>
  <si>
    <t>Interesse dos Usuários (%)</t>
  </si>
  <si>
    <t>Janeiro</t>
  </si>
  <si>
    <t>Fevereiro</t>
  </si>
  <si>
    <t>Março</t>
  </si>
  <si>
    <t>Abril</t>
  </si>
  <si>
    <t>Maio</t>
  </si>
  <si>
    <t>Junho</t>
  </si>
  <si>
    <t>Região Norte</t>
  </si>
  <si>
    <t>Região Sul</t>
  </si>
  <si>
    <t>Região Leste</t>
  </si>
  <si>
    <t>Região Oeste</t>
  </si>
  <si>
    <t>Região Central</t>
  </si>
  <si>
    <t>Média</t>
  </si>
  <si>
    <t>Mediana</t>
  </si>
  <si>
    <t>Moda</t>
  </si>
  <si>
    <t>Variância</t>
  </si>
  <si>
    <t>Desvio Padrão</t>
  </si>
  <si>
    <t>Correlação</t>
  </si>
  <si>
    <t xml:space="preserve">Entre os usuários cadastrados e </t>
  </si>
  <si>
    <t>o interesse dos usuários</t>
  </si>
  <si>
    <t>o voluntariados disponíveis</t>
  </si>
  <si>
    <t xml:space="preserve">Entre os voluntariados disponíveis e </t>
  </si>
  <si>
    <t>o as associações parceiras</t>
  </si>
  <si>
    <t>Soma de Usuários Cadastrados</t>
  </si>
  <si>
    <t>Projetos Disponíveis</t>
  </si>
  <si>
    <t>Soma de Associações Parceiras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</si>
</sst>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 Matematica Ciclo 01 mobiliza_social.xlsx]Planilha1!Tabela dinâmica101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Usuários Cadastrados por Mês e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Região 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Planilha1!$B$5:$B$10</c:f>
              <c:numCache>
                <c:formatCode>General</c:formatCode>
                <c:ptCount val="6"/>
                <c:pt idx="0">
                  <c:v>591</c:v>
                </c:pt>
                <c:pt idx="1">
                  <c:v>513</c:v>
                </c:pt>
                <c:pt idx="2">
                  <c:v>905</c:v>
                </c:pt>
                <c:pt idx="3">
                  <c:v>485</c:v>
                </c:pt>
                <c:pt idx="4">
                  <c:v>291</c:v>
                </c:pt>
                <c:pt idx="5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E-4C74-A4F2-8759CF997E37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Região Leste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Planilha1!$C$5:$C$10</c:f>
              <c:numCache>
                <c:formatCode>General</c:formatCode>
                <c:ptCount val="6"/>
                <c:pt idx="0">
                  <c:v>430</c:v>
                </c:pt>
                <c:pt idx="1">
                  <c:v>558</c:v>
                </c:pt>
                <c:pt idx="2">
                  <c:v>187</c:v>
                </c:pt>
                <c:pt idx="3">
                  <c:v>472</c:v>
                </c:pt>
                <c:pt idx="4">
                  <c:v>199</c:v>
                </c:pt>
                <c:pt idx="5">
                  <c:v>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E-4C74-A4F2-8759CF997E37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Região 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Planilha1!$D$5:$D$10</c:f>
              <c:numCache>
                <c:formatCode>General</c:formatCode>
                <c:ptCount val="6"/>
                <c:pt idx="0">
                  <c:v>202</c:v>
                </c:pt>
                <c:pt idx="1">
                  <c:v>535</c:v>
                </c:pt>
                <c:pt idx="2">
                  <c:v>960</c:v>
                </c:pt>
                <c:pt idx="3">
                  <c:v>370</c:v>
                </c:pt>
                <c:pt idx="4">
                  <c:v>206</c:v>
                </c:pt>
                <c:pt idx="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E-4C74-A4F2-8759CF997E37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Região Oeste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Planilha1!$E$5:$E$10</c:f>
              <c:numCache>
                <c:formatCode>General</c:formatCode>
                <c:ptCount val="6"/>
                <c:pt idx="0">
                  <c:v>763</c:v>
                </c:pt>
                <c:pt idx="1">
                  <c:v>230</c:v>
                </c:pt>
                <c:pt idx="2">
                  <c:v>761</c:v>
                </c:pt>
                <c:pt idx="3">
                  <c:v>408</c:v>
                </c:pt>
                <c:pt idx="4">
                  <c:v>869</c:v>
                </c:pt>
                <c:pt idx="5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E-4C74-A4F2-8759CF997E37}"/>
            </c:ext>
          </c:extLst>
        </c:ser>
        <c:ser>
          <c:idx val="4"/>
          <c:order val="4"/>
          <c:tx>
            <c:strRef>
              <c:f>Planilha1!$F$3:$F$4</c:f>
              <c:strCache>
                <c:ptCount val="1"/>
                <c:pt idx="0">
                  <c:v>Região 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Planilha1!$F$5:$F$10</c:f>
              <c:numCache>
                <c:formatCode>General</c:formatCode>
                <c:ptCount val="6"/>
                <c:pt idx="0">
                  <c:v>800</c:v>
                </c:pt>
                <c:pt idx="1">
                  <c:v>120</c:v>
                </c:pt>
                <c:pt idx="2">
                  <c:v>714</c:v>
                </c:pt>
                <c:pt idx="3">
                  <c:v>221</c:v>
                </c:pt>
                <c:pt idx="4">
                  <c:v>566</c:v>
                </c:pt>
                <c:pt idx="5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E-4C74-A4F2-8759CF99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24303"/>
        <c:axId val="912104063"/>
      </c:lineChart>
      <c:catAx>
        <c:axId val="91402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104063"/>
        <c:crosses val="autoZero"/>
        <c:auto val="1"/>
        <c:lblAlgn val="ctr"/>
        <c:lblOffset val="100"/>
        <c:noMultiLvlLbl val="0"/>
      </c:catAx>
      <c:valAx>
        <c:axId val="9121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02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Usuários Cadastrados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Região Central</c:v>
              </c:pt>
              <c:pt idx="1">
                <c:v>Região Leste</c:v>
              </c:pt>
              <c:pt idx="2">
                <c:v>Região Norte</c:v>
              </c:pt>
              <c:pt idx="3">
                <c:v>Região Oeste</c:v>
              </c:pt>
              <c:pt idx="4">
                <c:v>Região Sul</c:v>
              </c:pt>
            </c:strLit>
          </c:cat>
          <c:val>
            <c:numLit>
              <c:formatCode>General</c:formatCode>
              <c:ptCount val="5"/>
              <c:pt idx="0">
                <c:v>3161</c:v>
              </c:pt>
              <c:pt idx="1">
                <c:v>2817</c:v>
              </c:pt>
              <c:pt idx="2">
                <c:v>2444</c:v>
              </c:pt>
              <c:pt idx="3">
                <c:v>3474</c:v>
              </c:pt>
              <c:pt idx="4">
                <c:v>2735</c:v>
              </c:pt>
            </c:numLit>
          </c:val>
          <c:extLst>
            <c:ext xmlns:c16="http://schemas.microsoft.com/office/drawing/2014/chart" uri="{C3380CC4-5D6E-409C-BE32-E72D297353CC}">
              <c16:uniqueId val="{00000000-3EB4-41B7-8760-82B17480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99039"/>
        <c:axId val="744598207"/>
      </c:barChart>
      <c:catAx>
        <c:axId val="7445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98207"/>
        <c:crosses val="autoZero"/>
        <c:auto val="1"/>
        <c:lblAlgn val="ctr"/>
        <c:lblOffset val="100"/>
        <c:noMultiLvlLbl val="0"/>
      </c:catAx>
      <c:valAx>
        <c:axId val="7445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9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Interesse dos Usuários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Sheet1!$B$3:$B$32</c:f>
              <c:strCache>
                <c:ptCount val="3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Janeiro</c:v>
                </c:pt>
                <c:pt idx="7">
                  <c:v>Fevereiro</c:v>
                </c:pt>
                <c:pt idx="8">
                  <c:v>Março</c:v>
                </c:pt>
                <c:pt idx="9">
                  <c:v>Abril</c:v>
                </c:pt>
                <c:pt idx="10">
                  <c:v>Maio</c:v>
                </c:pt>
                <c:pt idx="11">
                  <c:v>Junho</c:v>
                </c:pt>
                <c:pt idx="12">
                  <c:v>Janeiro</c:v>
                </c:pt>
                <c:pt idx="13">
                  <c:v>Fevereiro</c:v>
                </c:pt>
                <c:pt idx="14">
                  <c:v>Março</c:v>
                </c:pt>
                <c:pt idx="15">
                  <c:v>Abril</c:v>
                </c:pt>
                <c:pt idx="16">
                  <c:v>Maio</c:v>
                </c:pt>
                <c:pt idx="17">
                  <c:v>Junho</c:v>
                </c:pt>
                <c:pt idx="18">
                  <c:v>Janeiro</c:v>
                </c:pt>
                <c:pt idx="19">
                  <c:v>Fevereiro</c:v>
                </c:pt>
                <c:pt idx="20">
                  <c:v>Março</c:v>
                </c:pt>
                <c:pt idx="21">
                  <c:v>Abril</c:v>
                </c:pt>
                <c:pt idx="22">
                  <c:v>Maio</c:v>
                </c:pt>
                <c:pt idx="23">
                  <c:v>Junho</c:v>
                </c:pt>
                <c:pt idx="24">
                  <c:v>Janeiro</c:v>
                </c:pt>
                <c:pt idx="25">
                  <c:v>Fevereiro</c:v>
                </c:pt>
                <c:pt idx="26">
                  <c:v>Março</c:v>
                </c:pt>
                <c:pt idx="27">
                  <c:v>Abril</c:v>
                </c:pt>
                <c:pt idx="28">
                  <c:v>Maio</c:v>
                </c:pt>
                <c:pt idx="29">
                  <c:v>Junho</c:v>
                </c:pt>
              </c:strCache>
            </c:str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46.985248002185941</c:v>
                </c:pt>
                <c:pt idx="1">
                  <c:v>43.709014160108858</c:v>
                </c:pt>
                <c:pt idx="2">
                  <c:v>75.599531947627653</c:v>
                </c:pt>
                <c:pt idx="3">
                  <c:v>63.636319751385251</c:v>
                </c:pt>
                <c:pt idx="4">
                  <c:v>39.592446128350119</c:v>
                </c:pt>
                <c:pt idx="5">
                  <c:v>54.226638464323962</c:v>
                </c:pt>
                <c:pt idx="6">
                  <c:v>51.25005560154942</c:v>
                </c:pt>
                <c:pt idx="7">
                  <c:v>77.670321460960949</c:v>
                </c:pt>
                <c:pt idx="8">
                  <c:v>70.672030920689082</c:v>
                </c:pt>
                <c:pt idx="9">
                  <c:v>64.839206608242847</c:v>
                </c:pt>
                <c:pt idx="10">
                  <c:v>52.381527943344793</c:v>
                </c:pt>
                <c:pt idx="11">
                  <c:v>55.205069939830892</c:v>
                </c:pt>
                <c:pt idx="12">
                  <c:v>77.915318435848278</c:v>
                </c:pt>
                <c:pt idx="13">
                  <c:v>56.422054861201083</c:v>
                </c:pt>
                <c:pt idx="14">
                  <c:v>36.559950921352602</c:v>
                </c:pt>
                <c:pt idx="15">
                  <c:v>37.776410342244937</c:v>
                </c:pt>
                <c:pt idx="16">
                  <c:v>29.91601634378015</c:v>
                </c:pt>
                <c:pt idx="17">
                  <c:v>20.938184404471631</c:v>
                </c:pt>
                <c:pt idx="18">
                  <c:v>45.40408884238218</c:v>
                </c:pt>
                <c:pt idx="19">
                  <c:v>43.692891090534182</c:v>
                </c:pt>
                <c:pt idx="20">
                  <c:v>37.60929048308229</c:v>
                </c:pt>
                <c:pt idx="21">
                  <c:v>20.844789362905068</c:v>
                </c:pt>
                <c:pt idx="22">
                  <c:v>31.93054424532831</c:v>
                </c:pt>
                <c:pt idx="23">
                  <c:v>62.680517164919003</c:v>
                </c:pt>
                <c:pt idx="24">
                  <c:v>67.41053243187234</c:v>
                </c:pt>
                <c:pt idx="25">
                  <c:v>56.357598486860681</c:v>
                </c:pt>
                <c:pt idx="26">
                  <c:v>75.578052710800932</c:v>
                </c:pt>
                <c:pt idx="27">
                  <c:v>59.064621530116668</c:v>
                </c:pt>
                <c:pt idx="28">
                  <c:v>74.897580532626847</c:v>
                </c:pt>
                <c:pt idx="29">
                  <c:v>71.002314667387964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2-4BB6-B107-6F2D4001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24527"/>
        <c:axId val="501428271"/>
      </c:lineChart>
      <c:catAx>
        <c:axId val="5014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28271"/>
        <c:crosses val="autoZero"/>
        <c:auto val="1"/>
        <c:lblAlgn val="ctr"/>
        <c:lblOffset val="100"/>
        <c:noMultiLvlLbl val="0"/>
      </c:catAx>
      <c:valAx>
        <c:axId val="5014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Interesse dos Usuários (%)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288.96524331383819</c:v>
              </c:pt>
              <c:pt idx="1">
                <c:v>277.85188005966575</c:v>
              </c:pt>
              <c:pt idx="2">
                <c:v>296.01885698355255</c:v>
              </c:pt>
              <c:pt idx="3">
                <c:v>246.16134759489478</c:v>
              </c:pt>
              <c:pt idx="4">
                <c:v>228.71811519343024</c:v>
              </c:pt>
              <c:pt idx="5">
                <c:v>264.05272464093343</c:v>
              </c:pt>
            </c:numLit>
          </c:val>
          <c:extLst>
            <c:ext xmlns:c16="http://schemas.microsoft.com/office/drawing/2014/chart" uri="{C3380CC4-5D6E-409C-BE32-E72D297353CC}">
              <c16:uniqueId val="{00000000-FA9C-4B7B-86F0-3FA72278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638623"/>
        <c:axId val="1041639039"/>
      </c:barChart>
      <c:catAx>
        <c:axId val="104163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639039"/>
        <c:crosses val="autoZero"/>
        <c:auto val="1"/>
        <c:lblAlgn val="ctr"/>
        <c:lblOffset val="100"/>
        <c:noMultiLvlLbl val="0"/>
      </c:catAx>
      <c:valAx>
        <c:axId val="10416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63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Associações Parceiras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53</c:v>
              </c:pt>
              <c:pt idx="1">
                <c:v>54</c:v>
              </c:pt>
              <c:pt idx="2">
                <c:v>62</c:v>
              </c:pt>
              <c:pt idx="3">
                <c:v>62</c:v>
              </c:pt>
              <c:pt idx="4">
                <c:v>50</c:v>
              </c:pt>
              <c:pt idx="5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0-AC23-4FD7-B688-87DD8BB1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28639"/>
        <c:axId val="646026975"/>
      </c:barChart>
      <c:catAx>
        <c:axId val="64602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26975"/>
        <c:crosses val="autoZero"/>
        <c:auto val="1"/>
        <c:lblAlgn val="ctr"/>
        <c:lblOffset val="100"/>
        <c:noMultiLvlLbl val="0"/>
      </c:catAx>
      <c:valAx>
        <c:axId val="646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2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Interesse dos Usuários (%) por Mês e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Região Central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67.41053243187234</c:v>
              </c:pt>
              <c:pt idx="1">
                <c:v>56.357598486860681</c:v>
              </c:pt>
              <c:pt idx="2">
                <c:v>75.578052710800932</c:v>
              </c:pt>
              <c:pt idx="3">
                <c:v>59.064621530116668</c:v>
              </c:pt>
              <c:pt idx="4">
                <c:v>74.897580532626847</c:v>
              </c:pt>
              <c:pt idx="5">
                <c:v>71.002314667387964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2C-4A4A-ABD7-28B0D5AF415F}"/>
            </c:ext>
          </c:extLst>
        </c:ser>
        <c:ser>
          <c:idx val="1"/>
          <c:order val="1"/>
          <c:tx>
            <c:v>Região Leste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77.915318435848278</c:v>
              </c:pt>
              <c:pt idx="1">
                <c:v>56.422054861201083</c:v>
              </c:pt>
              <c:pt idx="2">
                <c:v>36.559950921352602</c:v>
              </c:pt>
              <c:pt idx="3">
                <c:v>37.776410342244937</c:v>
              </c:pt>
              <c:pt idx="4">
                <c:v>29.91601634378015</c:v>
              </c:pt>
              <c:pt idx="5">
                <c:v>20.938184404471631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52C-4A4A-ABD7-28B0D5AF415F}"/>
            </c:ext>
          </c:extLst>
        </c:ser>
        <c:ser>
          <c:idx val="2"/>
          <c:order val="2"/>
          <c:tx>
            <c:v>Região Norte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46.985248002185941</c:v>
              </c:pt>
              <c:pt idx="1">
                <c:v>43.709014160108858</c:v>
              </c:pt>
              <c:pt idx="2">
                <c:v>75.599531947627653</c:v>
              </c:pt>
              <c:pt idx="3">
                <c:v>63.636319751385251</c:v>
              </c:pt>
              <c:pt idx="4">
                <c:v>39.592446128350119</c:v>
              </c:pt>
              <c:pt idx="5">
                <c:v>54.226638464323962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52C-4A4A-ABD7-28B0D5AF415F}"/>
            </c:ext>
          </c:extLst>
        </c:ser>
        <c:ser>
          <c:idx val="3"/>
          <c:order val="3"/>
          <c:tx>
            <c:v>Região Oeste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45.40408884238218</c:v>
              </c:pt>
              <c:pt idx="1">
                <c:v>43.692891090534182</c:v>
              </c:pt>
              <c:pt idx="2">
                <c:v>37.60929048308229</c:v>
              </c:pt>
              <c:pt idx="3">
                <c:v>20.844789362905068</c:v>
              </c:pt>
              <c:pt idx="4">
                <c:v>31.93054424532831</c:v>
              </c:pt>
              <c:pt idx="5">
                <c:v>62.680517164919003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52C-4A4A-ABD7-28B0D5AF415F}"/>
            </c:ext>
          </c:extLst>
        </c:ser>
        <c:ser>
          <c:idx val="4"/>
          <c:order val="4"/>
          <c:tx>
            <c:v>Região Sul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51.25005560154942</c:v>
              </c:pt>
              <c:pt idx="1">
                <c:v>77.670321460960949</c:v>
              </c:pt>
              <c:pt idx="2">
                <c:v>70.672030920689082</c:v>
              </c:pt>
              <c:pt idx="3">
                <c:v>64.839206608242847</c:v>
              </c:pt>
              <c:pt idx="4">
                <c:v>52.381527943344793</c:v>
              </c:pt>
              <c:pt idx="5">
                <c:v>55.205069939830892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D52C-4A4A-ABD7-28B0D5AF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013167"/>
        <c:axId val="1042007343"/>
      </c:lineChart>
      <c:catAx>
        <c:axId val="104201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007343"/>
        <c:crosses val="autoZero"/>
        <c:auto val="1"/>
        <c:lblAlgn val="ctr"/>
        <c:lblOffset val="100"/>
        <c:noMultiLvlLbl val="0"/>
      </c:catAx>
      <c:valAx>
        <c:axId val="10420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201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Usuários Cadastrados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202</c:v>
                </c:pt>
                <c:pt idx="1">
                  <c:v>535</c:v>
                </c:pt>
                <c:pt idx="2">
                  <c:v>960</c:v>
                </c:pt>
                <c:pt idx="3">
                  <c:v>370</c:v>
                </c:pt>
                <c:pt idx="4">
                  <c:v>206</c:v>
                </c:pt>
                <c:pt idx="5">
                  <c:v>171</c:v>
                </c:pt>
                <c:pt idx="6">
                  <c:v>800</c:v>
                </c:pt>
                <c:pt idx="7">
                  <c:v>120</c:v>
                </c:pt>
                <c:pt idx="8">
                  <c:v>714</c:v>
                </c:pt>
                <c:pt idx="9">
                  <c:v>221</c:v>
                </c:pt>
                <c:pt idx="10">
                  <c:v>566</c:v>
                </c:pt>
                <c:pt idx="11">
                  <c:v>314</c:v>
                </c:pt>
                <c:pt idx="12">
                  <c:v>430</c:v>
                </c:pt>
                <c:pt idx="13">
                  <c:v>558</c:v>
                </c:pt>
                <c:pt idx="14">
                  <c:v>187</c:v>
                </c:pt>
                <c:pt idx="15">
                  <c:v>472</c:v>
                </c:pt>
                <c:pt idx="16">
                  <c:v>199</c:v>
                </c:pt>
                <c:pt idx="17">
                  <c:v>971</c:v>
                </c:pt>
                <c:pt idx="18">
                  <c:v>763</c:v>
                </c:pt>
                <c:pt idx="19">
                  <c:v>230</c:v>
                </c:pt>
                <c:pt idx="20">
                  <c:v>761</c:v>
                </c:pt>
                <c:pt idx="21">
                  <c:v>408</c:v>
                </c:pt>
                <c:pt idx="22">
                  <c:v>869</c:v>
                </c:pt>
                <c:pt idx="23">
                  <c:v>443</c:v>
                </c:pt>
                <c:pt idx="24">
                  <c:v>591</c:v>
                </c:pt>
                <c:pt idx="25">
                  <c:v>513</c:v>
                </c:pt>
                <c:pt idx="26">
                  <c:v>905</c:v>
                </c:pt>
                <c:pt idx="27">
                  <c:v>485</c:v>
                </c:pt>
                <c:pt idx="28">
                  <c:v>291</c:v>
                </c:pt>
                <c:pt idx="29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1-4331-BEB7-03FEE62B859C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Projetos Disponíveis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42</c:v>
                </c:pt>
                <c:pt idx="1">
                  <c:v>85</c:v>
                </c:pt>
                <c:pt idx="2">
                  <c:v>67</c:v>
                </c:pt>
                <c:pt idx="3">
                  <c:v>31</c:v>
                </c:pt>
                <c:pt idx="4">
                  <c:v>98</c:v>
                </c:pt>
                <c:pt idx="5">
                  <c:v>58</c:v>
                </c:pt>
                <c:pt idx="6">
                  <c:v>68</c:v>
                </c:pt>
                <c:pt idx="7">
                  <c:v>51</c:v>
                </c:pt>
                <c:pt idx="8">
                  <c:v>69</c:v>
                </c:pt>
                <c:pt idx="9">
                  <c:v>89</c:v>
                </c:pt>
                <c:pt idx="10">
                  <c:v>24</c:v>
                </c:pt>
                <c:pt idx="11">
                  <c:v>71</c:v>
                </c:pt>
                <c:pt idx="12">
                  <c:v>71</c:v>
                </c:pt>
                <c:pt idx="13">
                  <c:v>56</c:v>
                </c:pt>
                <c:pt idx="14">
                  <c:v>71</c:v>
                </c:pt>
                <c:pt idx="15">
                  <c:v>60</c:v>
                </c:pt>
                <c:pt idx="16">
                  <c:v>64</c:v>
                </c:pt>
                <c:pt idx="17">
                  <c:v>73</c:v>
                </c:pt>
                <c:pt idx="18">
                  <c:v>12</c:v>
                </c:pt>
                <c:pt idx="19">
                  <c:v>60</c:v>
                </c:pt>
                <c:pt idx="20">
                  <c:v>16</c:v>
                </c:pt>
                <c:pt idx="21">
                  <c:v>30</c:v>
                </c:pt>
                <c:pt idx="22">
                  <c:v>82</c:v>
                </c:pt>
                <c:pt idx="23">
                  <c:v>48</c:v>
                </c:pt>
                <c:pt idx="24">
                  <c:v>27</c:v>
                </c:pt>
                <c:pt idx="25">
                  <c:v>13</c:v>
                </c:pt>
                <c:pt idx="26">
                  <c:v>98</c:v>
                </c:pt>
                <c:pt idx="27">
                  <c:v>69</c:v>
                </c:pt>
                <c:pt idx="28">
                  <c:v>23</c:v>
                </c:pt>
                <c:pt idx="2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1-4331-BEB7-03FEE62B859C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Associações Parceiras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19</c:v>
                </c:pt>
                <c:pt idx="6">
                  <c:v>16</c:v>
                </c:pt>
                <c:pt idx="7">
                  <c:v>11</c:v>
                </c:pt>
                <c:pt idx="8">
                  <c:v>16</c:v>
                </c:pt>
                <c:pt idx="9">
                  <c:v>17</c:v>
                </c:pt>
                <c:pt idx="10">
                  <c:v>12</c:v>
                </c:pt>
                <c:pt idx="11">
                  <c:v>19</c:v>
                </c:pt>
                <c:pt idx="12">
                  <c:v>7</c:v>
                </c:pt>
                <c:pt idx="13">
                  <c:v>18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18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8</c:v>
                </c:pt>
                <c:pt idx="25">
                  <c:v>10</c:v>
                </c:pt>
                <c:pt idx="26">
                  <c:v>17</c:v>
                </c:pt>
                <c:pt idx="27">
                  <c:v>19</c:v>
                </c:pt>
                <c:pt idx="28">
                  <c:v>6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1-4331-BEB7-03FEE62B859C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Interesse dos Usuários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46.985248002185941</c:v>
                </c:pt>
                <c:pt idx="1">
                  <c:v>43.709014160108858</c:v>
                </c:pt>
                <c:pt idx="2">
                  <c:v>75.599531947627653</c:v>
                </c:pt>
                <c:pt idx="3">
                  <c:v>63.636319751385251</c:v>
                </c:pt>
                <c:pt idx="4">
                  <c:v>39.592446128350119</c:v>
                </c:pt>
                <c:pt idx="5">
                  <c:v>54.226638464323962</c:v>
                </c:pt>
                <c:pt idx="6">
                  <c:v>51.25005560154942</c:v>
                </c:pt>
                <c:pt idx="7">
                  <c:v>77.670321460960949</c:v>
                </c:pt>
                <c:pt idx="8">
                  <c:v>70.672030920689082</c:v>
                </c:pt>
                <c:pt idx="9">
                  <c:v>64.839206608242847</c:v>
                </c:pt>
                <c:pt idx="10">
                  <c:v>52.381527943344793</c:v>
                </c:pt>
                <c:pt idx="11">
                  <c:v>55.205069939830892</c:v>
                </c:pt>
                <c:pt idx="12">
                  <c:v>77.915318435848278</c:v>
                </c:pt>
                <c:pt idx="13">
                  <c:v>56.422054861201083</c:v>
                </c:pt>
                <c:pt idx="14">
                  <c:v>36.559950921352602</c:v>
                </c:pt>
                <c:pt idx="15">
                  <c:v>37.776410342244937</c:v>
                </c:pt>
                <c:pt idx="16">
                  <c:v>29.91601634378015</c:v>
                </c:pt>
                <c:pt idx="17">
                  <c:v>20.938184404471631</c:v>
                </c:pt>
                <c:pt idx="18">
                  <c:v>45.40408884238218</c:v>
                </c:pt>
                <c:pt idx="19">
                  <c:v>43.692891090534182</c:v>
                </c:pt>
                <c:pt idx="20">
                  <c:v>37.60929048308229</c:v>
                </c:pt>
                <c:pt idx="21">
                  <c:v>20.844789362905068</c:v>
                </c:pt>
                <c:pt idx="22">
                  <c:v>31.93054424532831</c:v>
                </c:pt>
                <c:pt idx="23">
                  <c:v>62.680517164919003</c:v>
                </c:pt>
                <c:pt idx="24">
                  <c:v>67.41053243187234</c:v>
                </c:pt>
                <c:pt idx="25">
                  <c:v>56.357598486860681</c:v>
                </c:pt>
                <c:pt idx="26">
                  <c:v>75.578052710800932</c:v>
                </c:pt>
                <c:pt idx="27">
                  <c:v>59.064621530116668</c:v>
                </c:pt>
                <c:pt idx="28">
                  <c:v>74.897580532626847</c:v>
                </c:pt>
                <c:pt idx="29">
                  <c:v>71.002314667387964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1-4331-BEB7-03FEE62B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 Matematica Ciclo 01 mobiliza_social.xlsx]Planilha2!Tabela dinâmica208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Associações Parceiras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Planilha2!$A$4:$A$8</c:f>
              <c:strCache>
                <c:ptCount val="5"/>
                <c:pt idx="0">
                  <c:v>Região Central</c:v>
                </c:pt>
                <c:pt idx="1">
                  <c:v>Região Leste</c:v>
                </c:pt>
                <c:pt idx="2">
                  <c:v>Região Norte</c:v>
                </c:pt>
                <c:pt idx="3">
                  <c:v>Região Oeste</c:v>
                </c:pt>
                <c:pt idx="4">
                  <c:v>Região Sul</c:v>
                </c:pt>
              </c:strCache>
            </c:strRef>
          </c:cat>
          <c:val>
            <c:numRef>
              <c:f>Planilha2!$B$4:$B$8</c:f>
              <c:numCache>
                <c:formatCode>General</c:formatCode>
                <c:ptCount val="5"/>
                <c:pt idx="0">
                  <c:v>74</c:v>
                </c:pt>
                <c:pt idx="1">
                  <c:v>56</c:v>
                </c:pt>
                <c:pt idx="2">
                  <c:v>72</c:v>
                </c:pt>
                <c:pt idx="3">
                  <c:v>66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E-4633-93D5-8CB49D1C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931151"/>
        <c:axId val="1238929071"/>
      </c:barChart>
      <c:catAx>
        <c:axId val="123893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929071"/>
        <c:crosses val="autoZero"/>
        <c:auto val="1"/>
        <c:lblAlgn val="ctr"/>
        <c:lblOffset val="100"/>
        <c:noMultiLvlLbl val="0"/>
      </c:catAx>
      <c:valAx>
        <c:axId val="12389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9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 Matematica Ciclo 01 mobiliza_social.xlsx]Planilha1!Tabela dinâmica101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Usuários Cadastrados por Mês e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Região 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Planilha1!$B$5:$B$10</c:f>
              <c:numCache>
                <c:formatCode>General</c:formatCode>
                <c:ptCount val="6"/>
                <c:pt idx="0">
                  <c:v>591</c:v>
                </c:pt>
                <c:pt idx="1">
                  <c:v>513</c:v>
                </c:pt>
                <c:pt idx="2">
                  <c:v>905</c:v>
                </c:pt>
                <c:pt idx="3">
                  <c:v>485</c:v>
                </c:pt>
                <c:pt idx="4">
                  <c:v>291</c:v>
                </c:pt>
                <c:pt idx="5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D-4B06-BF3F-738C514B3FA7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Região Leste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Planilha1!$C$5:$C$10</c:f>
              <c:numCache>
                <c:formatCode>General</c:formatCode>
                <c:ptCount val="6"/>
                <c:pt idx="0">
                  <c:v>430</c:v>
                </c:pt>
                <c:pt idx="1">
                  <c:v>558</c:v>
                </c:pt>
                <c:pt idx="2">
                  <c:v>187</c:v>
                </c:pt>
                <c:pt idx="3">
                  <c:v>472</c:v>
                </c:pt>
                <c:pt idx="4">
                  <c:v>199</c:v>
                </c:pt>
                <c:pt idx="5">
                  <c:v>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D-4B06-BF3F-738C514B3FA7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Região 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Planilha1!$D$5:$D$10</c:f>
              <c:numCache>
                <c:formatCode>General</c:formatCode>
                <c:ptCount val="6"/>
                <c:pt idx="0">
                  <c:v>202</c:v>
                </c:pt>
                <c:pt idx="1">
                  <c:v>535</c:v>
                </c:pt>
                <c:pt idx="2">
                  <c:v>960</c:v>
                </c:pt>
                <c:pt idx="3">
                  <c:v>370</c:v>
                </c:pt>
                <c:pt idx="4">
                  <c:v>206</c:v>
                </c:pt>
                <c:pt idx="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D-4B06-BF3F-738C514B3FA7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Região Oeste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Planilha1!$E$5:$E$10</c:f>
              <c:numCache>
                <c:formatCode>General</c:formatCode>
                <c:ptCount val="6"/>
                <c:pt idx="0">
                  <c:v>763</c:v>
                </c:pt>
                <c:pt idx="1">
                  <c:v>230</c:v>
                </c:pt>
                <c:pt idx="2">
                  <c:v>761</c:v>
                </c:pt>
                <c:pt idx="3">
                  <c:v>408</c:v>
                </c:pt>
                <c:pt idx="4">
                  <c:v>869</c:v>
                </c:pt>
                <c:pt idx="5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D-4B06-BF3F-738C514B3FA7}"/>
            </c:ext>
          </c:extLst>
        </c:ser>
        <c:ser>
          <c:idx val="4"/>
          <c:order val="4"/>
          <c:tx>
            <c:strRef>
              <c:f>Planilha1!$F$3:$F$4</c:f>
              <c:strCache>
                <c:ptCount val="1"/>
                <c:pt idx="0">
                  <c:v>Região 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Planilha1!$A$5:$A$10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Planilha1!$F$5:$F$10</c:f>
              <c:numCache>
                <c:formatCode>General</c:formatCode>
                <c:ptCount val="6"/>
                <c:pt idx="0">
                  <c:v>800</c:v>
                </c:pt>
                <c:pt idx="1">
                  <c:v>120</c:v>
                </c:pt>
                <c:pt idx="2">
                  <c:v>714</c:v>
                </c:pt>
                <c:pt idx="3">
                  <c:v>221</c:v>
                </c:pt>
                <c:pt idx="4">
                  <c:v>566</c:v>
                </c:pt>
                <c:pt idx="5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D-4B06-BF3F-738C514B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24303"/>
        <c:axId val="912104063"/>
      </c:lineChart>
      <c:catAx>
        <c:axId val="91402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104063"/>
        <c:crosses val="autoZero"/>
        <c:auto val="1"/>
        <c:lblAlgn val="ctr"/>
        <c:lblOffset val="100"/>
        <c:noMultiLvlLbl val="0"/>
      </c:catAx>
      <c:valAx>
        <c:axId val="9121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02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Projetos Disponíveis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42</c:v>
                </c:pt>
                <c:pt idx="1">
                  <c:v>85</c:v>
                </c:pt>
                <c:pt idx="2">
                  <c:v>67</c:v>
                </c:pt>
                <c:pt idx="3">
                  <c:v>31</c:v>
                </c:pt>
                <c:pt idx="4">
                  <c:v>98</c:v>
                </c:pt>
                <c:pt idx="5">
                  <c:v>58</c:v>
                </c:pt>
                <c:pt idx="6">
                  <c:v>68</c:v>
                </c:pt>
                <c:pt idx="7">
                  <c:v>51</c:v>
                </c:pt>
                <c:pt idx="8">
                  <c:v>69</c:v>
                </c:pt>
                <c:pt idx="9">
                  <c:v>89</c:v>
                </c:pt>
                <c:pt idx="10">
                  <c:v>24</c:v>
                </c:pt>
                <c:pt idx="11">
                  <c:v>71</c:v>
                </c:pt>
                <c:pt idx="12">
                  <c:v>71</c:v>
                </c:pt>
                <c:pt idx="13">
                  <c:v>56</c:v>
                </c:pt>
                <c:pt idx="14">
                  <c:v>71</c:v>
                </c:pt>
                <c:pt idx="15">
                  <c:v>60</c:v>
                </c:pt>
                <c:pt idx="16">
                  <c:v>64</c:v>
                </c:pt>
                <c:pt idx="17">
                  <c:v>73</c:v>
                </c:pt>
                <c:pt idx="18">
                  <c:v>12</c:v>
                </c:pt>
                <c:pt idx="19">
                  <c:v>60</c:v>
                </c:pt>
                <c:pt idx="20">
                  <c:v>16</c:v>
                </c:pt>
                <c:pt idx="21">
                  <c:v>30</c:v>
                </c:pt>
                <c:pt idx="22">
                  <c:v>82</c:v>
                </c:pt>
                <c:pt idx="23">
                  <c:v>48</c:v>
                </c:pt>
                <c:pt idx="24">
                  <c:v>27</c:v>
                </c:pt>
                <c:pt idx="25">
                  <c:v>13</c:v>
                </c:pt>
                <c:pt idx="26">
                  <c:v>98</c:v>
                </c:pt>
                <c:pt idx="27">
                  <c:v>69</c:v>
                </c:pt>
                <c:pt idx="28">
                  <c:v>23</c:v>
                </c:pt>
                <c:pt idx="2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F-4F08-AF47-DBBF19A09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0174255"/>
        <c:axId val="1130173007"/>
        <c:axId val="0"/>
      </c:bar3DChart>
      <c:catAx>
        <c:axId val="113017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173007"/>
        <c:crosses val="autoZero"/>
        <c:auto val="1"/>
        <c:lblAlgn val="ctr"/>
        <c:lblOffset val="100"/>
        <c:noMultiLvlLbl val="0"/>
      </c:catAx>
      <c:valAx>
        <c:axId val="11301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1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Gráfico de Dispersão (Scatter Plot)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Usuários Cadastrados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Sheet1!$B$3:$C$32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202</c:v>
                </c:pt>
                <c:pt idx="1">
                  <c:v>535</c:v>
                </c:pt>
                <c:pt idx="2">
                  <c:v>960</c:v>
                </c:pt>
                <c:pt idx="3">
                  <c:v>370</c:v>
                </c:pt>
                <c:pt idx="4">
                  <c:v>206</c:v>
                </c:pt>
                <c:pt idx="5">
                  <c:v>171</c:v>
                </c:pt>
                <c:pt idx="6">
                  <c:v>800</c:v>
                </c:pt>
                <c:pt idx="7">
                  <c:v>120</c:v>
                </c:pt>
                <c:pt idx="8">
                  <c:v>714</c:v>
                </c:pt>
                <c:pt idx="9">
                  <c:v>221</c:v>
                </c:pt>
                <c:pt idx="10">
                  <c:v>566</c:v>
                </c:pt>
                <c:pt idx="11">
                  <c:v>314</c:v>
                </c:pt>
                <c:pt idx="12">
                  <c:v>430</c:v>
                </c:pt>
                <c:pt idx="13">
                  <c:v>558</c:v>
                </c:pt>
                <c:pt idx="14">
                  <c:v>187</c:v>
                </c:pt>
                <c:pt idx="15">
                  <c:v>472</c:v>
                </c:pt>
                <c:pt idx="16">
                  <c:v>199</c:v>
                </c:pt>
                <c:pt idx="17">
                  <c:v>971</c:v>
                </c:pt>
                <c:pt idx="18">
                  <c:v>763</c:v>
                </c:pt>
                <c:pt idx="19">
                  <c:v>230</c:v>
                </c:pt>
                <c:pt idx="20">
                  <c:v>761</c:v>
                </c:pt>
                <c:pt idx="21">
                  <c:v>408</c:v>
                </c:pt>
                <c:pt idx="22">
                  <c:v>869</c:v>
                </c:pt>
                <c:pt idx="23">
                  <c:v>443</c:v>
                </c:pt>
                <c:pt idx="24">
                  <c:v>591</c:v>
                </c:pt>
                <c:pt idx="25">
                  <c:v>513</c:v>
                </c:pt>
                <c:pt idx="26">
                  <c:v>905</c:v>
                </c:pt>
                <c:pt idx="27">
                  <c:v>485</c:v>
                </c:pt>
                <c:pt idx="28">
                  <c:v>291</c:v>
                </c:pt>
                <c:pt idx="29">
                  <c:v>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5-4577-8DB1-EA8D94817AE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Projetos Disponíveis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42</c:v>
                </c:pt>
                <c:pt idx="1">
                  <c:v>85</c:v>
                </c:pt>
                <c:pt idx="2">
                  <c:v>67</c:v>
                </c:pt>
                <c:pt idx="3">
                  <c:v>31</c:v>
                </c:pt>
                <c:pt idx="4">
                  <c:v>98</c:v>
                </c:pt>
                <c:pt idx="5">
                  <c:v>58</c:v>
                </c:pt>
                <c:pt idx="6">
                  <c:v>68</c:v>
                </c:pt>
                <c:pt idx="7">
                  <c:v>51</c:v>
                </c:pt>
                <c:pt idx="8">
                  <c:v>69</c:v>
                </c:pt>
                <c:pt idx="9">
                  <c:v>89</c:v>
                </c:pt>
                <c:pt idx="10">
                  <c:v>24</c:v>
                </c:pt>
                <c:pt idx="11">
                  <c:v>71</c:v>
                </c:pt>
                <c:pt idx="12">
                  <c:v>71</c:v>
                </c:pt>
                <c:pt idx="13">
                  <c:v>56</c:v>
                </c:pt>
                <c:pt idx="14">
                  <c:v>71</c:v>
                </c:pt>
                <c:pt idx="15">
                  <c:v>60</c:v>
                </c:pt>
                <c:pt idx="16">
                  <c:v>64</c:v>
                </c:pt>
                <c:pt idx="17">
                  <c:v>73</c:v>
                </c:pt>
                <c:pt idx="18">
                  <c:v>12</c:v>
                </c:pt>
                <c:pt idx="19">
                  <c:v>60</c:v>
                </c:pt>
                <c:pt idx="20">
                  <c:v>16</c:v>
                </c:pt>
                <c:pt idx="21">
                  <c:v>30</c:v>
                </c:pt>
                <c:pt idx="22">
                  <c:v>82</c:v>
                </c:pt>
                <c:pt idx="23">
                  <c:v>48</c:v>
                </c:pt>
                <c:pt idx="24">
                  <c:v>27</c:v>
                </c:pt>
                <c:pt idx="25">
                  <c:v>13</c:v>
                </c:pt>
                <c:pt idx="26">
                  <c:v>98</c:v>
                </c:pt>
                <c:pt idx="27">
                  <c:v>69</c:v>
                </c:pt>
                <c:pt idx="28">
                  <c:v>23</c:v>
                </c:pt>
                <c:pt idx="2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5-4577-8DB1-EA8D94817AEB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Associações Parceiras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19</c:v>
                </c:pt>
                <c:pt idx="6">
                  <c:v>16</c:v>
                </c:pt>
                <c:pt idx="7">
                  <c:v>11</c:v>
                </c:pt>
                <c:pt idx="8">
                  <c:v>16</c:v>
                </c:pt>
                <c:pt idx="9">
                  <c:v>17</c:v>
                </c:pt>
                <c:pt idx="10">
                  <c:v>12</c:v>
                </c:pt>
                <c:pt idx="11">
                  <c:v>19</c:v>
                </c:pt>
                <c:pt idx="12">
                  <c:v>7</c:v>
                </c:pt>
                <c:pt idx="13">
                  <c:v>18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18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8</c:v>
                </c:pt>
                <c:pt idx="25">
                  <c:v>10</c:v>
                </c:pt>
                <c:pt idx="26">
                  <c:v>17</c:v>
                </c:pt>
                <c:pt idx="27">
                  <c:v>19</c:v>
                </c:pt>
                <c:pt idx="28">
                  <c:v>6</c:v>
                </c:pt>
                <c:pt idx="2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5-4577-8DB1-EA8D94817AEB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Interesse dos Usuários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Sheet1!$B$3:$C$32</c:f>
              <c:multiLvlStrCache>
                <c:ptCount val="30"/>
                <c:lvl>
                  <c:pt idx="0">
                    <c:v>Região Norte</c:v>
                  </c:pt>
                  <c:pt idx="1">
                    <c:v>Região Norte</c:v>
                  </c:pt>
                  <c:pt idx="2">
                    <c:v>Região Norte</c:v>
                  </c:pt>
                  <c:pt idx="3">
                    <c:v>Região Norte</c:v>
                  </c:pt>
                  <c:pt idx="4">
                    <c:v>Região Norte</c:v>
                  </c:pt>
                  <c:pt idx="5">
                    <c:v>Região Norte</c:v>
                  </c:pt>
                  <c:pt idx="6">
                    <c:v>Região Sul</c:v>
                  </c:pt>
                  <c:pt idx="7">
                    <c:v>Região Sul</c:v>
                  </c:pt>
                  <c:pt idx="8">
                    <c:v>Região Sul</c:v>
                  </c:pt>
                  <c:pt idx="9">
                    <c:v>Região Sul</c:v>
                  </c:pt>
                  <c:pt idx="10">
                    <c:v>Região Sul</c:v>
                  </c:pt>
                  <c:pt idx="11">
                    <c:v>Região Sul</c:v>
                  </c:pt>
                  <c:pt idx="12">
                    <c:v>Região Leste</c:v>
                  </c:pt>
                  <c:pt idx="13">
                    <c:v>Região Leste</c:v>
                  </c:pt>
                  <c:pt idx="14">
                    <c:v>Região Leste</c:v>
                  </c:pt>
                  <c:pt idx="15">
                    <c:v>Região Leste</c:v>
                  </c:pt>
                  <c:pt idx="16">
                    <c:v>Região Leste</c:v>
                  </c:pt>
                  <c:pt idx="17">
                    <c:v>Região Leste</c:v>
                  </c:pt>
                  <c:pt idx="18">
                    <c:v>Região Oeste</c:v>
                  </c:pt>
                  <c:pt idx="19">
                    <c:v>Região Oeste</c:v>
                  </c:pt>
                  <c:pt idx="20">
                    <c:v>Região Oeste</c:v>
                  </c:pt>
                  <c:pt idx="21">
                    <c:v>Região Oeste</c:v>
                  </c:pt>
                  <c:pt idx="22">
                    <c:v>Região Oeste</c:v>
                  </c:pt>
                  <c:pt idx="23">
                    <c:v>Região Oeste</c:v>
                  </c:pt>
                  <c:pt idx="24">
                    <c:v>Região Central</c:v>
                  </c:pt>
                  <c:pt idx="25">
                    <c:v>Região Central</c:v>
                  </c:pt>
                  <c:pt idx="26">
                    <c:v>Região Central</c:v>
                  </c:pt>
                  <c:pt idx="27">
                    <c:v>Região Central</c:v>
                  </c:pt>
                  <c:pt idx="28">
                    <c:v>Região Central</c:v>
                  </c:pt>
                  <c:pt idx="29">
                    <c:v>Região Central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Janeiro</c:v>
                  </c:pt>
                  <c:pt idx="7">
                    <c:v>Fevereiro</c:v>
                  </c:pt>
                  <c:pt idx="8">
                    <c:v>Março</c:v>
                  </c:pt>
                  <c:pt idx="9">
                    <c:v>Abril</c:v>
                  </c:pt>
                  <c:pt idx="10">
                    <c:v>Maio</c:v>
                  </c:pt>
                  <c:pt idx="11">
                    <c:v>Junho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Janeiro</c:v>
                  </c:pt>
                  <c:pt idx="19">
                    <c:v>Fevereiro</c:v>
                  </c:pt>
                  <c:pt idx="20">
                    <c:v>Março</c:v>
                  </c:pt>
                  <c:pt idx="21">
                    <c:v>Abril</c:v>
                  </c:pt>
                  <c:pt idx="22">
                    <c:v>Maio</c:v>
                  </c:pt>
                  <c:pt idx="23">
                    <c:v>Junho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</c:lvl>
              </c:multiLvlStrCache>
            </c:multiLvlStrRef>
          </c:xVal>
          <c:yVal>
            <c:numRef>
              <c:f>Sheet1!$G$3:$G$32</c:f>
              <c:numCache>
                <c:formatCode>General</c:formatCode>
                <c:ptCount val="30"/>
                <c:pt idx="0">
                  <c:v>46.985248002185941</c:v>
                </c:pt>
                <c:pt idx="1">
                  <c:v>43.709014160108858</c:v>
                </c:pt>
                <c:pt idx="2">
                  <c:v>75.599531947627653</c:v>
                </c:pt>
                <c:pt idx="3">
                  <c:v>63.636319751385251</c:v>
                </c:pt>
                <c:pt idx="4">
                  <c:v>39.592446128350119</c:v>
                </c:pt>
                <c:pt idx="5">
                  <c:v>54.226638464323962</c:v>
                </c:pt>
                <c:pt idx="6">
                  <c:v>51.25005560154942</c:v>
                </c:pt>
                <c:pt idx="7">
                  <c:v>77.670321460960949</c:v>
                </c:pt>
                <c:pt idx="8">
                  <c:v>70.672030920689082</c:v>
                </c:pt>
                <c:pt idx="9">
                  <c:v>64.839206608242847</c:v>
                </c:pt>
                <c:pt idx="10">
                  <c:v>52.381527943344793</c:v>
                </c:pt>
                <c:pt idx="11">
                  <c:v>55.205069939830892</c:v>
                </c:pt>
                <c:pt idx="12">
                  <c:v>77.915318435848278</c:v>
                </c:pt>
                <c:pt idx="13">
                  <c:v>56.422054861201083</c:v>
                </c:pt>
                <c:pt idx="14">
                  <c:v>36.559950921352602</c:v>
                </c:pt>
                <c:pt idx="15">
                  <c:v>37.776410342244937</c:v>
                </c:pt>
                <c:pt idx="16">
                  <c:v>29.91601634378015</c:v>
                </c:pt>
                <c:pt idx="17">
                  <c:v>20.938184404471631</c:v>
                </c:pt>
                <c:pt idx="18">
                  <c:v>45.40408884238218</c:v>
                </c:pt>
                <c:pt idx="19">
                  <c:v>43.692891090534182</c:v>
                </c:pt>
                <c:pt idx="20">
                  <c:v>37.60929048308229</c:v>
                </c:pt>
                <c:pt idx="21">
                  <c:v>20.844789362905068</c:v>
                </c:pt>
                <c:pt idx="22">
                  <c:v>31.93054424532831</c:v>
                </c:pt>
                <c:pt idx="23">
                  <c:v>62.680517164919003</c:v>
                </c:pt>
                <c:pt idx="24">
                  <c:v>67.41053243187234</c:v>
                </c:pt>
                <c:pt idx="25">
                  <c:v>56.357598486860681</c:v>
                </c:pt>
                <c:pt idx="26">
                  <c:v>75.578052710800932</c:v>
                </c:pt>
                <c:pt idx="27">
                  <c:v>59.064621530116668</c:v>
                </c:pt>
                <c:pt idx="28">
                  <c:v>74.897580532626847</c:v>
                </c:pt>
                <c:pt idx="29">
                  <c:v>71.002314667387964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5-4577-8DB1-EA8D9481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75503"/>
        <c:axId val="1088870511"/>
      </c:scatterChart>
      <c:valAx>
        <c:axId val="10888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870511"/>
        <c:crosses val="autoZero"/>
        <c:crossBetween val="midCat"/>
      </c:valAx>
      <c:valAx>
        <c:axId val="10888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87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 Matematica Ciclo 01 mobiliza_social.xlsx]Planilha2!Tabela dinâmica208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Associações Parceiras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Planilha2!$A$4:$A$8</c:f>
              <c:strCache>
                <c:ptCount val="5"/>
                <c:pt idx="0">
                  <c:v>Região Central</c:v>
                </c:pt>
                <c:pt idx="1">
                  <c:v>Região Leste</c:v>
                </c:pt>
                <c:pt idx="2">
                  <c:v>Região Norte</c:v>
                </c:pt>
                <c:pt idx="3">
                  <c:v>Região Oeste</c:v>
                </c:pt>
                <c:pt idx="4">
                  <c:v>Região Sul</c:v>
                </c:pt>
              </c:strCache>
            </c:strRef>
          </c:cat>
          <c:val>
            <c:numRef>
              <c:f>Planilha2!$B$4:$B$8</c:f>
              <c:numCache>
                <c:formatCode>General</c:formatCode>
                <c:ptCount val="5"/>
                <c:pt idx="0">
                  <c:v>74</c:v>
                </c:pt>
                <c:pt idx="1">
                  <c:v>56</c:v>
                </c:pt>
                <c:pt idx="2">
                  <c:v>72</c:v>
                </c:pt>
                <c:pt idx="3">
                  <c:v>66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E-4AB2-8F56-830FCA5DC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931151"/>
        <c:axId val="1238929071"/>
      </c:barChart>
      <c:catAx>
        <c:axId val="123893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929071"/>
        <c:crosses val="autoZero"/>
        <c:auto val="1"/>
        <c:lblAlgn val="ctr"/>
        <c:lblOffset val="100"/>
        <c:noMultiLvlLbl val="0"/>
      </c:catAx>
      <c:valAx>
        <c:axId val="12389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9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Projetos Disponíveis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</c:strLit>
          </c:cat>
          <c:val>
            <c:numLit>
              <c:formatCode>General</c:formatCode>
              <c:ptCount val="6"/>
              <c:pt idx="0">
                <c:v>220</c:v>
              </c:pt>
              <c:pt idx="1">
                <c:v>265</c:v>
              </c:pt>
              <c:pt idx="2">
                <c:v>321</c:v>
              </c:pt>
              <c:pt idx="3">
                <c:v>279</c:v>
              </c:pt>
              <c:pt idx="4">
                <c:v>291</c:v>
              </c:pt>
              <c:pt idx="5">
                <c:v>268</c:v>
              </c:pt>
            </c:numLit>
          </c:val>
          <c:extLst>
            <c:ext xmlns:c16="http://schemas.microsoft.com/office/drawing/2014/chart" uri="{C3380CC4-5D6E-409C-BE32-E72D297353CC}">
              <c16:uniqueId val="{00000000-AE47-4FFD-B04C-13E1F23C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03695"/>
        <c:axId val="513402447"/>
      </c:barChart>
      <c:catAx>
        <c:axId val="5134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402447"/>
        <c:crosses val="autoZero"/>
        <c:auto val="1"/>
        <c:lblAlgn val="ctr"/>
        <c:lblOffset val="100"/>
        <c:noMultiLvlLbl val="0"/>
      </c:catAx>
      <c:valAx>
        <c:axId val="5134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40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Projetos Disponíveis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Região Central</c:v>
              </c:pt>
              <c:pt idx="1">
                <c:v>Região Leste</c:v>
              </c:pt>
              <c:pt idx="2">
                <c:v>Região Norte</c:v>
              </c:pt>
              <c:pt idx="3">
                <c:v>Região Oeste</c:v>
              </c:pt>
              <c:pt idx="4">
                <c:v>Região Sul</c:v>
              </c:pt>
            </c:strLit>
          </c:cat>
          <c:val>
            <c:numLit>
              <c:formatCode>General</c:formatCode>
              <c:ptCount val="5"/>
              <c:pt idx="0">
                <c:v>248</c:v>
              </c:pt>
              <c:pt idx="1">
                <c:v>395</c:v>
              </c:pt>
              <c:pt idx="2">
                <c:v>381</c:v>
              </c:pt>
              <c:pt idx="3">
                <c:v>248</c:v>
              </c:pt>
              <c:pt idx="4">
                <c:v>372</c:v>
              </c:pt>
            </c:numLit>
          </c:val>
          <c:extLst>
            <c:ext xmlns:c16="http://schemas.microsoft.com/office/drawing/2014/chart" uri="{C3380CC4-5D6E-409C-BE32-E72D297353CC}">
              <c16:uniqueId val="{00000000-F793-40C6-BB28-C222D54F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627695"/>
        <c:axId val="797628111"/>
      </c:barChart>
      <c:catAx>
        <c:axId val="7976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628111"/>
        <c:crosses val="autoZero"/>
        <c:auto val="1"/>
        <c:lblAlgn val="ctr"/>
        <c:lblOffset val="100"/>
        <c:noMultiLvlLbl val="0"/>
      </c:catAx>
      <c:valAx>
        <c:axId val="7976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6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Interesse dos Usuários (%)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Região Central</c:v>
              </c:pt>
              <c:pt idx="1">
                <c:v>Região Leste</c:v>
              </c:pt>
              <c:pt idx="2">
                <c:v>Região Norte</c:v>
              </c:pt>
              <c:pt idx="3">
                <c:v>Região Oeste</c:v>
              </c:pt>
              <c:pt idx="4">
                <c:v>Região Sul</c:v>
              </c:pt>
            </c:strLit>
          </c:cat>
          <c:val>
            <c:numLit>
              <c:formatCode>General</c:formatCode>
              <c:ptCount val="5"/>
              <c:pt idx="0">
                <c:v>404.31070035966547</c:v>
              </c:pt>
              <c:pt idx="1">
                <c:v>259.52793530889869</c:v>
              </c:pt>
              <c:pt idx="2">
                <c:v>323.74919845398176</c:v>
              </c:pt>
              <c:pt idx="3">
                <c:v>242.16212118915104</c:v>
              </c:pt>
              <c:pt idx="4">
                <c:v>372.018212474618</c:v>
              </c:pt>
            </c:numLit>
          </c:val>
          <c:extLst>
            <c:ext xmlns:c16="http://schemas.microsoft.com/office/drawing/2014/chart" uri="{C3380CC4-5D6E-409C-BE32-E72D297353CC}">
              <c16:uniqueId val="{00000000-8D43-43D0-B9C6-5EFCEE348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716703"/>
        <c:axId val="1230717951"/>
      </c:barChart>
      <c:catAx>
        <c:axId val="12307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717951"/>
        <c:crosses val="autoZero"/>
        <c:auto val="1"/>
        <c:lblAlgn val="ctr"/>
        <c:lblOffset val="100"/>
        <c:noMultiLvlLbl val="0"/>
      </c:catAx>
      <c:valAx>
        <c:axId val="12307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7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Usuarios cadstrados por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Usuarios cadstrados por mês</a:t>
          </a:r>
        </a:p>
      </cx:txPr>
    </cx:title>
    <cx:plotArea>
      <cx:plotAreaRegion>
        <cx:series layoutId="clusteredColumn" uniqueId="{BC07EC8C-D3AC-4E26-A031-ECB3A7C7B28A}" formatIdx="0">
          <cx:tx>
            <cx:txData>
              <cx:f>_xlchart.v1.1</cx:f>
              <cx:v>Usuários Cadastrados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06BDB5A-E07C-40DE-BE11-F0E09332D995}" formatIdx="1">
          <cx:axisId val="2"/>
        </cx:series>
        <cx:series layoutId="clusteredColumn" hidden="1" uniqueId="{397FD09E-9317-416C-9DB0-368FF13CE9B7}" formatIdx="2">
          <cx:tx>
            <cx:txData>
              <cx:f>_xlchart.v1.3</cx:f>
              <cx:v>Projetos Disponíveis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A8630E7-D631-43C5-922E-4863DD59162E}" formatIdx="3">
          <cx:axisId val="2"/>
        </cx:series>
        <cx:series layoutId="clusteredColumn" hidden="1" uniqueId="{06C15BB1-ED7B-41D0-9282-5FC5C5910BB3}" formatIdx="4">
          <cx:tx>
            <cx:txData>
              <cx:f>_xlchart.v1.5</cx:f>
              <cx:v>Associações Parceiras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6CCC07D3-A74E-4C7B-8101-3C10C92073AC}" formatIdx="5">
          <cx:axisId val="2"/>
        </cx:series>
        <cx:series layoutId="clusteredColumn" hidden="1" uniqueId="{484CF0A9-D4D4-4202-B79C-F2891811797E}" formatIdx="6">
          <cx:tx>
            <cx:txData>
              <cx:f>_xlchart.v1.7</cx:f>
              <cx:v>Interesse dos Usuários (%)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B97959B-9A05-46E1-836B-26DA166CDFAD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microsoft.com/office/2014/relationships/chartEx" Target="../charts/chartEx1.xml"/><Relationship Id="rId10" Type="http://schemas.openxmlformats.org/officeDocument/2006/relationships/chart" Target="../charts/chart11.xml"/><Relationship Id="rId4" Type="http://schemas.openxmlformats.org/officeDocument/2006/relationships/chart" Target="../charts/chart6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5</xdr:row>
      <xdr:rowOff>71437</xdr:rowOff>
    </xdr:from>
    <xdr:to>
      <xdr:col>14</xdr:col>
      <xdr:colOff>452437</xdr:colOff>
      <xdr:row>19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FFC818-E7A2-49F1-98E6-569319825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11</xdr:row>
      <xdr:rowOff>52387</xdr:rowOff>
    </xdr:from>
    <xdr:to>
      <xdr:col>13</xdr:col>
      <xdr:colOff>109537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58C4DB-ED9A-44ED-A39D-B61E978A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792925</xdr:colOff>
      <xdr:row>194</xdr:row>
      <xdr:rowOff>77930</xdr:rowOff>
    </xdr:from>
    <xdr:to>
      <xdr:col>27</xdr:col>
      <xdr:colOff>8659</xdr:colOff>
      <xdr:row>244</xdr:row>
      <xdr:rowOff>147204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680629-0E6F-4CDA-B6CF-89283B195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37112</xdr:colOff>
      <xdr:row>47</xdr:row>
      <xdr:rowOff>77932</xdr:rowOff>
    </xdr:from>
    <xdr:to>
      <xdr:col>32</xdr:col>
      <xdr:colOff>95251</xdr:colOff>
      <xdr:row>192</xdr:row>
      <xdr:rowOff>77932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809B31B-0744-48F7-8E6B-6563C95E1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914397</xdr:colOff>
      <xdr:row>47</xdr:row>
      <xdr:rowOff>131617</xdr:rowOff>
    </xdr:from>
    <xdr:to>
      <xdr:col>16</xdr:col>
      <xdr:colOff>131617</xdr:colOff>
      <xdr:row>77</xdr:row>
      <xdr:rowOff>187037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20204D5-872D-4FFA-B35E-0E423A33B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900547</xdr:colOff>
      <xdr:row>165</xdr:row>
      <xdr:rowOff>173181</xdr:rowOff>
    </xdr:from>
    <xdr:to>
      <xdr:col>5</xdr:col>
      <xdr:colOff>1298864</xdr:colOff>
      <xdr:row>192</xdr:row>
      <xdr:rowOff>138545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26FAA4C-FF47-4D2F-88B7-3FA3105C8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1731818</xdr:colOff>
      <xdr:row>135</xdr:row>
      <xdr:rowOff>173182</xdr:rowOff>
    </xdr:from>
    <xdr:to>
      <xdr:col>16</xdr:col>
      <xdr:colOff>450272</xdr:colOff>
      <xdr:row>164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DE09A8D4-EBB2-4542-B9F9-FF3A847C1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7909" y="30081682"/>
              <a:ext cx="8156863" cy="5351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1731816</xdr:colOff>
      <xdr:row>108</xdr:row>
      <xdr:rowOff>17318</xdr:rowOff>
    </xdr:from>
    <xdr:to>
      <xdr:col>16</xdr:col>
      <xdr:colOff>381000</xdr:colOff>
      <xdr:row>133</xdr:row>
      <xdr:rowOff>173181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EB49AFA-FB7B-4D98-B665-8C5FBA8D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969817</xdr:colOff>
      <xdr:row>108</xdr:row>
      <xdr:rowOff>103908</xdr:rowOff>
    </xdr:from>
    <xdr:to>
      <xdr:col>5</xdr:col>
      <xdr:colOff>1281545</xdr:colOff>
      <xdr:row>133</xdr:row>
      <xdr:rowOff>155863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318CA3B-374E-450A-93C5-A598A4EC4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969818</xdr:colOff>
      <xdr:row>82</xdr:row>
      <xdr:rowOff>17318</xdr:rowOff>
    </xdr:from>
    <xdr:to>
      <xdr:col>5</xdr:col>
      <xdr:colOff>1281545</xdr:colOff>
      <xdr:row>107</xdr:row>
      <xdr:rowOff>17318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C98A025-2614-40EC-BAD2-38ACC3589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935181</xdr:colOff>
      <xdr:row>136</xdr:row>
      <xdr:rowOff>0</xdr:rowOff>
    </xdr:from>
    <xdr:to>
      <xdr:col>5</xdr:col>
      <xdr:colOff>1246909</xdr:colOff>
      <xdr:row>163</xdr:row>
      <xdr:rowOff>155864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8F5C8F8-736F-49CE-832E-5A09D94DA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969819</xdr:colOff>
      <xdr:row>52</xdr:row>
      <xdr:rowOff>173182</xdr:rowOff>
    </xdr:from>
    <xdr:to>
      <xdr:col>5</xdr:col>
      <xdr:colOff>1316182</xdr:colOff>
      <xdr:row>80</xdr:row>
      <xdr:rowOff>173182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795D966-6FCB-4550-AA2A-75958110C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1731818</xdr:colOff>
      <xdr:row>81</xdr:row>
      <xdr:rowOff>190499</xdr:rowOff>
    </xdr:from>
    <xdr:to>
      <xdr:col>16</xdr:col>
      <xdr:colOff>432955</xdr:colOff>
      <xdr:row>106</xdr:row>
      <xdr:rowOff>121226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52856D3-A5C6-4466-92FE-851F2A93D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1679864</xdr:colOff>
      <xdr:row>165</xdr:row>
      <xdr:rowOff>121227</xdr:rowOff>
    </xdr:from>
    <xdr:to>
      <xdr:col>16</xdr:col>
      <xdr:colOff>329045</xdr:colOff>
      <xdr:row>192</xdr:row>
      <xdr:rowOff>51954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9917142-299F-4D5F-A52A-266D4C245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764968</xdr:colOff>
      <xdr:row>246</xdr:row>
      <xdr:rowOff>102177</xdr:rowOff>
    </xdr:from>
    <xdr:to>
      <xdr:col>27</xdr:col>
      <xdr:colOff>17318</xdr:colOff>
      <xdr:row>297</xdr:row>
      <xdr:rowOff>25977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7C9AF4B7-4586-4815-90F5-B8EDDB74A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464341</xdr:colOff>
      <xdr:row>1</xdr:row>
      <xdr:rowOff>116679</xdr:rowOff>
    </xdr:from>
    <xdr:to>
      <xdr:col>27</xdr:col>
      <xdr:colOff>547687</xdr:colOff>
      <xdr:row>41</xdr:row>
      <xdr:rowOff>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4F295688-CCCA-425D-B315-401A3835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Rezende" refreshedDate="45548.675801736113" createdVersion="7" refreshedVersion="7" minRefreshableVersion="3" recordCount="30" xr:uid="{2058B204-B610-45C9-BF58-EE844C6B8779}">
  <cacheSource type="worksheet">
    <worksheetSource ref="B2:G32" sheet="Sheet1"/>
  </cacheSource>
  <cacheFields count="6">
    <cacheField name="Mês" numFmtId="0">
      <sharedItems count="6">
        <s v="Janeiro"/>
        <s v="Fevereiro"/>
        <s v="Março"/>
        <s v="Abril"/>
        <s v="Maio"/>
        <s v="Junho"/>
      </sharedItems>
    </cacheField>
    <cacheField name="Região" numFmtId="0">
      <sharedItems count="5">
        <s v="Região Norte"/>
        <s v="Região Sul"/>
        <s v="Região Leste"/>
        <s v="Região Oeste"/>
        <s v="Região Central"/>
      </sharedItems>
    </cacheField>
    <cacheField name="Usuários Cadastrados" numFmtId="0">
      <sharedItems containsSemiMixedTypes="0" containsString="0" containsNumber="1" containsInteger="1" minValue="120" maxValue="971"/>
    </cacheField>
    <cacheField name="Projetos Disponíveis" numFmtId="0">
      <sharedItems containsSemiMixedTypes="0" containsString="0" containsNumber="1" containsInteger="1" minValue="12" maxValue="98"/>
    </cacheField>
    <cacheField name="Associações Parceiras" numFmtId="0">
      <sharedItems containsSemiMixedTypes="0" containsString="0" containsNumber="1" containsInteger="1" minValue="5" maxValue="19"/>
    </cacheField>
    <cacheField name="Interesse dos Usuários (%)" numFmtId="0">
      <sharedItems containsSemiMixedTypes="0" containsString="0" containsNumber="1" minValue="20.844789362905068" maxValue="77.9153184358482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Rezende" refreshedDate="45548.691563194443" createdVersion="7" refreshedVersion="7" minRefreshableVersion="3" recordCount="30" xr:uid="{BF165B4F-7F37-4EA7-84E4-0059DF21BFF8}">
  <cacheSource type="worksheet">
    <worksheetSource ref="B2:G32" sheet="Sheet1"/>
  </cacheSource>
  <cacheFields count="6">
    <cacheField name="Mês" numFmtId="0">
      <sharedItems/>
    </cacheField>
    <cacheField name="Região" numFmtId="0">
      <sharedItems count="5">
        <s v="Região Norte"/>
        <s v="Região Sul"/>
        <s v="Região Leste"/>
        <s v="Região Oeste"/>
        <s v="Região Central"/>
      </sharedItems>
    </cacheField>
    <cacheField name="Usuários Cadastrados" numFmtId="0">
      <sharedItems containsSemiMixedTypes="0" containsString="0" containsNumber="1" containsInteger="1" minValue="120" maxValue="971"/>
    </cacheField>
    <cacheField name="Projetos Disponíveis" numFmtId="0">
      <sharedItems containsSemiMixedTypes="0" containsString="0" containsNumber="1" containsInteger="1" minValue="12" maxValue="98"/>
    </cacheField>
    <cacheField name="Associações Parceiras" numFmtId="0">
      <sharedItems containsSemiMixedTypes="0" containsString="0" containsNumber="1" containsInteger="1" minValue="5" maxValue="19"/>
    </cacheField>
    <cacheField name="Interesse dos Usuários (%)" numFmtId="0">
      <sharedItems containsSemiMixedTypes="0" containsString="0" containsNumber="1" minValue="20.844789362905068" maxValue="77.9153184358482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202"/>
    <n v="42"/>
    <n v="14"/>
    <n v="46.985248002185941"/>
  </r>
  <r>
    <x v="1"/>
    <x v="0"/>
    <n v="535"/>
    <n v="85"/>
    <n v="9"/>
    <n v="43.709014160108858"/>
  </r>
  <r>
    <x v="2"/>
    <x v="0"/>
    <n v="960"/>
    <n v="67"/>
    <n v="6"/>
    <n v="75.599531947627653"/>
  </r>
  <r>
    <x v="3"/>
    <x v="0"/>
    <n v="370"/>
    <n v="31"/>
    <n v="8"/>
    <n v="63.636319751385251"/>
  </r>
  <r>
    <x v="4"/>
    <x v="0"/>
    <n v="206"/>
    <n v="98"/>
    <n v="16"/>
    <n v="39.592446128350119"/>
  </r>
  <r>
    <x v="5"/>
    <x v="0"/>
    <n v="171"/>
    <n v="58"/>
    <n v="19"/>
    <n v="54.226638464323962"/>
  </r>
  <r>
    <x v="0"/>
    <x v="1"/>
    <n v="800"/>
    <n v="68"/>
    <n v="16"/>
    <n v="51.25005560154942"/>
  </r>
  <r>
    <x v="1"/>
    <x v="1"/>
    <n v="120"/>
    <n v="51"/>
    <n v="11"/>
    <n v="77.670321460960949"/>
  </r>
  <r>
    <x v="2"/>
    <x v="1"/>
    <n v="714"/>
    <n v="69"/>
    <n v="16"/>
    <n v="70.672030920689082"/>
  </r>
  <r>
    <x v="3"/>
    <x v="1"/>
    <n v="221"/>
    <n v="89"/>
    <n v="17"/>
    <n v="64.839206608242847"/>
  </r>
  <r>
    <x v="4"/>
    <x v="1"/>
    <n v="566"/>
    <n v="24"/>
    <n v="12"/>
    <n v="52.381527943344793"/>
  </r>
  <r>
    <x v="5"/>
    <x v="1"/>
    <n v="314"/>
    <n v="71"/>
    <n v="19"/>
    <n v="55.205069939830892"/>
  </r>
  <r>
    <x v="0"/>
    <x v="2"/>
    <n v="430"/>
    <n v="71"/>
    <n v="7"/>
    <n v="77.915318435848278"/>
  </r>
  <r>
    <x v="1"/>
    <x v="2"/>
    <n v="558"/>
    <n v="56"/>
    <n v="18"/>
    <n v="56.422054861201083"/>
  </r>
  <r>
    <x v="2"/>
    <x v="2"/>
    <n v="187"/>
    <n v="71"/>
    <n v="5"/>
    <n v="36.559950921352602"/>
  </r>
  <r>
    <x v="3"/>
    <x v="2"/>
    <n v="472"/>
    <n v="60"/>
    <n v="8"/>
    <n v="37.776410342244937"/>
  </r>
  <r>
    <x v="4"/>
    <x v="2"/>
    <n v="199"/>
    <n v="64"/>
    <n v="6"/>
    <n v="29.91601634378015"/>
  </r>
  <r>
    <x v="5"/>
    <x v="2"/>
    <n v="971"/>
    <n v="73"/>
    <n v="12"/>
    <n v="20.938184404471631"/>
  </r>
  <r>
    <x v="0"/>
    <x v="3"/>
    <n v="763"/>
    <n v="12"/>
    <n v="8"/>
    <n v="45.40408884238218"/>
  </r>
  <r>
    <x v="1"/>
    <x v="3"/>
    <n v="230"/>
    <n v="60"/>
    <n v="6"/>
    <n v="43.692891090534182"/>
  </r>
  <r>
    <x v="2"/>
    <x v="3"/>
    <n v="761"/>
    <n v="16"/>
    <n v="18"/>
    <n v="37.60929048308229"/>
  </r>
  <r>
    <x v="3"/>
    <x v="3"/>
    <n v="408"/>
    <n v="30"/>
    <n v="10"/>
    <n v="20.844789362905068"/>
  </r>
  <r>
    <x v="4"/>
    <x v="3"/>
    <n v="869"/>
    <n v="82"/>
    <n v="10"/>
    <n v="31.93054424532831"/>
  </r>
  <r>
    <x v="5"/>
    <x v="3"/>
    <n v="443"/>
    <n v="48"/>
    <n v="14"/>
    <n v="62.680517164919003"/>
  </r>
  <r>
    <x v="0"/>
    <x v="4"/>
    <n v="591"/>
    <n v="27"/>
    <n v="8"/>
    <n v="67.41053243187234"/>
  </r>
  <r>
    <x v="1"/>
    <x v="4"/>
    <n v="513"/>
    <n v="13"/>
    <n v="10"/>
    <n v="56.357598486860681"/>
  </r>
  <r>
    <x v="2"/>
    <x v="4"/>
    <n v="905"/>
    <n v="98"/>
    <n v="17"/>
    <n v="75.578052710800932"/>
  </r>
  <r>
    <x v="3"/>
    <x v="4"/>
    <n v="485"/>
    <n v="69"/>
    <n v="19"/>
    <n v="59.064621530116668"/>
  </r>
  <r>
    <x v="4"/>
    <x v="4"/>
    <n v="291"/>
    <n v="23"/>
    <n v="6"/>
    <n v="74.897580532626847"/>
  </r>
  <r>
    <x v="5"/>
    <x v="4"/>
    <n v="376"/>
    <n v="18"/>
    <n v="14"/>
    <n v="71.0023146673879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Janeiro"/>
    <x v="0"/>
    <n v="202"/>
    <n v="42"/>
    <n v="14"/>
    <n v="46.985248002185941"/>
  </r>
  <r>
    <s v="Fevereiro"/>
    <x v="0"/>
    <n v="535"/>
    <n v="85"/>
    <n v="9"/>
    <n v="43.709014160108858"/>
  </r>
  <r>
    <s v="Março"/>
    <x v="0"/>
    <n v="960"/>
    <n v="67"/>
    <n v="6"/>
    <n v="75.599531947627653"/>
  </r>
  <r>
    <s v="Abril"/>
    <x v="0"/>
    <n v="370"/>
    <n v="31"/>
    <n v="8"/>
    <n v="63.636319751385251"/>
  </r>
  <r>
    <s v="Maio"/>
    <x v="0"/>
    <n v="206"/>
    <n v="98"/>
    <n v="16"/>
    <n v="39.592446128350119"/>
  </r>
  <r>
    <s v="Junho"/>
    <x v="0"/>
    <n v="171"/>
    <n v="58"/>
    <n v="19"/>
    <n v="54.226638464323962"/>
  </r>
  <r>
    <s v="Janeiro"/>
    <x v="1"/>
    <n v="800"/>
    <n v="68"/>
    <n v="16"/>
    <n v="51.25005560154942"/>
  </r>
  <r>
    <s v="Fevereiro"/>
    <x v="1"/>
    <n v="120"/>
    <n v="51"/>
    <n v="11"/>
    <n v="77.670321460960949"/>
  </r>
  <r>
    <s v="Março"/>
    <x v="1"/>
    <n v="714"/>
    <n v="69"/>
    <n v="16"/>
    <n v="70.672030920689082"/>
  </r>
  <r>
    <s v="Abril"/>
    <x v="1"/>
    <n v="221"/>
    <n v="89"/>
    <n v="17"/>
    <n v="64.839206608242847"/>
  </r>
  <r>
    <s v="Maio"/>
    <x v="1"/>
    <n v="566"/>
    <n v="24"/>
    <n v="12"/>
    <n v="52.381527943344793"/>
  </r>
  <r>
    <s v="Junho"/>
    <x v="1"/>
    <n v="314"/>
    <n v="71"/>
    <n v="19"/>
    <n v="55.205069939830892"/>
  </r>
  <r>
    <s v="Janeiro"/>
    <x v="2"/>
    <n v="430"/>
    <n v="71"/>
    <n v="7"/>
    <n v="77.915318435848278"/>
  </r>
  <r>
    <s v="Fevereiro"/>
    <x v="2"/>
    <n v="558"/>
    <n v="56"/>
    <n v="18"/>
    <n v="56.422054861201083"/>
  </r>
  <r>
    <s v="Março"/>
    <x v="2"/>
    <n v="187"/>
    <n v="71"/>
    <n v="5"/>
    <n v="36.559950921352602"/>
  </r>
  <r>
    <s v="Abril"/>
    <x v="2"/>
    <n v="472"/>
    <n v="60"/>
    <n v="8"/>
    <n v="37.776410342244937"/>
  </r>
  <r>
    <s v="Maio"/>
    <x v="2"/>
    <n v="199"/>
    <n v="64"/>
    <n v="6"/>
    <n v="29.91601634378015"/>
  </r>
  <r>
    <s v="Junho"/>
    <x v="2"/>
    <n v="971"/>
    <n v="73"/>
    <n v="12"/>
    <n v="20.938184404471631"/>
  </r>
  <r>
    <s v="Janeiro"/>
    <x v="3"/>
    <n v="763"/>
    <n v="12"/>
    <n v="8"/>
    <n v="45.40408884238218"/>
  </r>
  <r>
    <s v="Fevereiro"/>
    <x v="3"/>
    <n v="230"/>
    <n v="60"/>
    <n v="6"/>
    <n v="43.692891090534182"/>
  </r>
  <r>
    <s v="Março"/>
    <x v="3"/>
    <n v="761"/>
    <n v="16"/>
    <n v="18"/>
    <n v="37.60929048308229"/>
  </r>
  <r>
    <s v="Abril"/>
    <x v="3"/>
    <n v="408"/>
    <n v="30"/>
    <n v="10"/>
    <n v="20.844789362905068"/>
  </r>
  <r>
    <s v="Maio"/>
    <x v="3"/>
    <n v="869"/>
    <n v="82"/>
    <n v="10"/>
    <n v="31.93054424532831"/>
  </r>
  <r>
    <s v="Junho"/>
    <x v="3"/>
    <n v="443"/>
    <n v="48"/>
    <n v="14"/>
    <n v="62.680517164919003"/>
  </r>
  <r>
    <s v="Janeiro"/>
    <x v="4"/>
    <n v="591"/>
    <n v="27"/>
    <n v="8"/>
    <n v="67.41053243187234"/>
  </r>
  <r>
    <s v="Fevereiro"/>
    <x v="4"/>
    <n v="513"/>
    <n v="13"/>
    <n v="10"/>
    <n v="56.357598486860681"/>
  </r>
  <r>
    <s v="Março"/>
    <x v="4"/>
    <n v="905"/>
    <n v="98"/>
    <n v="17"/>
    <n v="75.578052710800932"/>
  </r>
  <r>
    <s v="Abril"/>
    <x v="4"/>
    <n v="485"/>
    <n v="69"/>
    <n v="19"/>
    <n v="59.064621530116668"/>
  </r>
  <r>
    <s v="Maio"/>
    <x v="4"/>
    <n v="291"/>
    <n v="23"/>
    <n v="6"/>
    <n v="74.897580532626847"/>
  </r>
  <r>
    <s v="Junho"/>
    <x v="4"/>
    <n v="376"/>
    <n v="18"/>
    <n v="14"/>
    <n v="71.0023146673879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BBEC-C294-4C94-BBF0-6F00002173FE}" name="Tabela dinâmica101" cacheId="12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>
  <location ref="A3:F10" firstHeaderRow="1" firstDataRow="2" firstDataCol="1"/>
  <pivotFields count="6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4"/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oma de Usuários Cadastrados" fld="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6FECF-7883-4F04-A215-9804A212F3F4}" name="Tabela dinâmica208" cacheId="26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5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Associações Parceira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62D2-706A-4392-A6F8-DE8092445E6D}">
  <dimension ref="A3:F10"/>
  <sheetViews>
    <sheetView zoomScale="55" zoomScaleNormal="55" workbookViewId="0">
      <selection activeCell="A3" sqref="A3"/>
    </sheetView>
  </sheetViews>
  <sheetFormatPr defaultRowHeight="15"/>
  <cols>
    <col min="1" max="1" width="28.42578125" bestFit="1" customWidth="1"/>
    <col min="2" max="2" width="14" bestFit="1" customWidth="1"/>
    <col min="3" max="3" width="12.140625" bestFit="1" customWidth="1"/>
    <col min="4" max="4" width="12.5703125" bestFit="1" customWidth="1"/>
    <col min="5" max="5" width="12.7109375" bestFit="1" customWidth="1"/>
    <col min="6" max="6" width="10.140625" bestFit="1" customWidth="1"/>
  </cols>
  <sheetData>
    <row r="3" spans="1:6">
      <c r="A3" s="8" t="s">
        <v>27</v>
      </c>
      <c r="B3" s="8" t="s">
        <v>1</v>
      </c>
    </row>
    <row r="4" spans="1:6">
      <c r="A4" s="8" t="s">
        <v>0</v>
      </c>
      <c r="B4" t="s">
        <v>15</v>
      </c>
      <c r="C4" t="s">
        <v>13</v>
      </c>
      <c r="D4" t="s">
        <v>11</v>
      </c>
      <c r="E4" t="s">
        <v>14</v>
      </c>
      <c r="F4" t="s">
        <v>12</v>
      </c>
    </row>
    <row r="5" spans="1:6">
      <c r="A5" t="s">
        <v>5</v>
      </c>
      <c r="B5" s="9">
        <v>591</v>
      </c>
      <c r="C5" s="9">
        <v>430</v>
      </c>
      <c r="D5" s="9">
        <v>202</v>
      </c>
      <c r="E5" s="9">
        <v>763</v>
      </c>
      <c r="F5" s="9">
        <v>800</v>
      </c>
    </row>
    <row r="6" spans="1:6">
      <c r="A6" t="s">
        <v>6</v>
      </c>
      <c r="B6" s="9">
        <v>513</v>
      </c>
      <c r="C6" s="9">
        <v>558</v>
      </c>
      <c r="D6" s="9">
        <v>535</v>
      </c>
      <c r="E6" s="9">
        <v>230</v>
      </c>
      <c r="F6" s="9">
        <v>120</v>
      </c>
    </row>
    <row r="7" spans="1:6">
      <c r="A7" t="s">
        <v>7</v>
      </c>
      <c r="B7" s="9">
        <v>905</v>
      </c>
      <c r="C7" s="9">
        <v>187</v>
      </c>
      <c r="D7" s="9">
        <v>960</v>
      </c>
      <c r="E7" s="9">
        <v>761</v>
      </c>
      <c r="F7" s="9">
        <v>714</v>
      </c>
    </row>
    <row r="8" spans="1:6">
      <c r="A8" t="s">
        <v>8</v>
      </c>
      <c r="B8" s="9">
        <v>485</v>
      </c>
      <c r="C8" s="9">
        <v>472</v>
      </c>
      <c r="D8" s="9">
        <v>370</v>
      </c>
      <c r="E8" s="9">
        <v>408</v>
      </c>
      <c r="F8" s="9">
        <v>221</v>
      </c>
    </row>
    <row r="9" spans="1:6">
      <c r="A9" t="s">
        <v>9</v>
      </c>
      <c r="B9" s="9">
        <v>291</v>
      </c>
      <c r="C9" s="9">
        <v>199</v>
      </c>
      <c r="D9" s="9">
        <v>206</v>
      </c>
      <c r="E9" s="9">
        <v>869</v>
      </c>
      <c r="F9" s="9">
        <v>566</v>
      </c>
    </row>
    <row r="10" spans="1:6">
      <c r="A10" t="s">
        <v>10</v>
      </c>
      <c r="B10" s="9">
        <v>376</v>
      </c>
      <c r="C10" s="9">
        <v>971</v>
      </c>
      <c r="D10" s="9">
        <v>171</v>
      </c>
      <c r="E10" s="9">
        <v>443</v>
      </c>
      <c r="F10" s="9">
        <v>314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E92D-5A88-421E-9DE4-465CD10762CE}">
  <dimension ref="A3:B8"/>
  <sheetViews>
    <sheetView zoomScale="85" zoomScaleNormal="85" workbookViewId="0">
      <selection activeCell="A3" sqref="A3"/>
    </sheetView>
  </sheetViews>
  <sheetFormatPr defaultRowHeight="15"/>
  <cols>
    <col min="1" max="1" width="14" bestFit="1" customWidth="1"/>
    <col min="2" max="2" width="28.5703125" bestFit="1" customWidth="1"/>
  </cols>
  <sheetData>
    <row r="3" spans="1:2">
      <c r="A3" s="8" t="s">
        <v>1</v>
      </c>
      <c r="B3" t="s">
        <v>29</v>
      </c>
    </row>
    <row r="4" spans="1:2">
      <c r="A4" t="s">
        <v>15</v>
      </c>
      <c r="B4" s="9">
        <v>74</v>
      </c>
    </row>
    <row r="5" spans="1:2">
      <c r="A5" t="s">
        <v>13</v>
      </c>
      <c r="B5" s="9">
        <v>56</v>
      </c>
    </row>
    <row r="6" spans="1:2">
      <c r="A6" t="s">
        <v>11</v>
      </c>
      <c r="B6" s="9">
        <v>72</v>
      </c>
    </row>
    <row r="7" spans="1:2">
      <c r="A7" t="s">
        <v>14</v>
      </c>
      <c r="B7" s="9">
        <v>66</v>
      </c>
    </row>
    <row r="8" spans="1:2">
      <c r="A8" t="s">
        <v>12</v>
      </c>
      <c r="B8" s="9">
        <v>91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2"/>
  <sheetViews>
    <sheetView tabSelected="1" zoomScale="40" zoomScaleNormal="40" workbookViewId="0">
      <selection activeCell="AM45" sqref="AM45"/>
    </sheetView>
  </sheetViews>
  <sheetFormatPr defaultColWidth="8.85546875" defaultRowHeight="15"/>
  <cols>
    <col min="1" max="1" width="13.7109375" customWidth="1"/>
    <col min="2" max="2" width="17.7109375" customWidth="1"/>
    <col min="3" max="3" width="22.140625" customWidth="1"/>
    <col min="4" max="4" width="28.42578125" customWidth="1"/>
    <col min="5" max="5" width="31" customWidth="1"/>
    <col min="6" max="6" width="30" customWidth="1"/>
    <col min="7" max="7" width="32" customWidth="1"/>
  </cols>
  <sheetData>
    <row r="2" spans="2:7">
      <c r="B2" s="1" t="s">
        <v>0</v>
      </c>
      <c r="C2" s="1" t="s">
        <v>1</v>
      </c>
      <c r="D2" s="1" t="s">
        <v>2</v>
      </c>
      <c r="E2" s="1" t="s">
        <v>28</v>
      </c>
      <c r="F2" s="1" t="s">
        <v>3</v>
      </c>
      <c r="G2" s="1" t="s">
        <v>4</v>
      </c>
    </row>
    <row r="3" spans="2:7">
      <c r="B3" s="4" t="s">
        <v>5</v>
      </c>
      <c r="C3" s="4" t="s">
        <v>11</v>
      </c>
      <c r="D3" s="4">
        <v>202</v>
      </c>
      <c r="E3" s="4">
        <v>42</v>
      </c>
      <c r="F3" s="4">
        <v>14</v>
      </c>
      <c r="G3" s="4">
        <v>46.985248002185941</v>
      </c>
    </row>
    <row r="4" spans="2:7">
      <c r="B4" s="4" t="s">
        <v>6</v>
      </c>
      <c r="C4" s="4" t="s">
        <v>11</v>
      </c>
      <c r="D4" s="4">
        <v>535</v>
      </c>
      <c r="E4" s="4">
        <v>85</v>
      </c>
      <c r="F4" s="4">
        <v>9</v>
      </c>
      <c r="G4" s="4">
        <v>43.709014160108858</v>
      </c>
    </row>
    <row r="5" spans="2:7">
      <c r="B5" s="4" t="s">
        <v>7</v>
      </c>
      <c r="C5" s="4" t="s">
        <v>11</v>
      </c>
      <c r="D5" s="4">
        <v>960</v>
      </c>
      <c r="E5" s="4">
        <v>67</v>
      </c>
      <c r="F5" s="4">
        <v>6</v>
      </c>
      <c r="G5" s="4">
        <v>75.599531947627653</v>
      </c>
    </row>
    <row r="6" spans="2:7">
      <c r="B6" s="4" t="s">
        <v>8</v>
      </c>
      <c r="C6" s="4" t="s">
        <v>11</v>
      </c>
      <c r="D6" s="4">
        <v>370</v>
      </c>
      <c r="E6" s="4">
        <v>31</v>
      </c>
      <c r="F6" s="4">
        <v>8</v>
      </c>
      <c r="G6" s="4">
        <v>63.636319751385251</v>
      </c>
    </row>
    <row r="7" spans="2:7">
      <c r="B7" s="4" t="s">
        <v>9</v>
      </c>
      <c r="C7" s="4" t="s">
        <v>11</v>
      </c>
      <c r="D7" s="4">
        <v>206</v>
      </c>
      <c r="E7" s="4">
        <v>98</v>
      </c>
      <c r="F7" s="4">
        <v>16</v>
      </c>
      <c r="G7" s="4">
        <v>39.592446128350119</v>
      </c>
    </row>
    <row r="8" spans="2:7">
      <c r="B8" s="4" t="s">
        <v>10</v>
      </c>
      <c r="C8" s="4" t="s">
        <v>11</v>
      </c>
      <c r="D8" s="4">
        <v>171</v>
      </c>
      <c r="E8" s="4">
        <v>58</v>
      </c>
      <c r="F8" s="4">
        <v>19</v>
      </c>
      <c r="G8" s="4">
        <v>54.226638464323962</v>
      </c>
    </row>
    <row r="9" spans="2:7">
      <c r="B9" s="4" t="s">
        <v>5</v>
      </c>
      <c r="C9" s="4" t="s">
        <v>12</v>
      </c>
      <c r="D9" s="4">
        <v>800</v>
      </c>
      <c r="E9" s="4">
        <v>68</v>
      </c>
      <c r="F9" s="4">
        <v>16</v>
      </c>
      <c r="G9" s="4">
        <v>51.25005560154942</v>
      </c>
    </row>
    <row r="10" spans="2:7">
      <c r="B10" s="4" t="s">
        <v>6</v>
      </c>
      <c r="C10" s="4" t="s">
        <v>12</v>
      </c>
      <c r="D10" s="4">
        <v>120</v>
      </c>
      <c r="E10" s="4">
        <v>51</v>
      </c>
      <c r="F10" s="4">
        <v>11</v>
      </c>
      <c r="G10" s="4">
        <v>77.670321460960949</v>
      </c>
    </row>
    <row r="11" spans="2:7">
      <c r="B11" s="4" t="s">
        <v>7</v>
      </c>
      <c r="C11" s="4" t="s">
        <v>12</v>
      </c>
      <c r="D11" s="4">
        <v>714</v>
      </c>
      <c r="E11" s="4">
        <v>69</v>
      </c>
      <c r="F11" s="4">
        <v>16</v>
      </c>
      <c r="G11" s="4">
        <v>70.672030920689082</v>
      </c>
    </row>
    <row r="12" spans="2:7">
      <c r="B12" s="4" t="s">
        <v>8</v>
      </c>
      <c r="C12" s="4" t="s">
        <v>12</v>
      </c>
      <c r="D12" s="4">
        <v>221</v>
      </c>
      <c r="E12" s="4">
        <v>89</v>
      </c>
      <c r="F12" s="4">
        <v>17</v>
      </c>
      <c r="G12" s="4">
        <v>64.839206608242847</v>
      </c>
    </row>
    <row r="13" spans="2:7">
      <c r="B13" s="4" t="s">
        <v>9</v>
      </c>
      <c r="C13" s="4" t="s">
        <v>12</v>
      </c>
      <c r="D13" s="4">
        <v>566</v>
      </c>
      <c r="E13" s="4">
        <v>24</v>
      </c>
      <c r="F13" s="4">
        <v>12</v>
      </c>
      <c r="G13" s="4">
        <v>52.381527943344793</v>
      </c>
    </row>
    <row r="14" spans="2:7">
      <c r="B14" s="4" t="s">
        <v>10</v>
      </c>
      <c r="C14" s="4" t="s">
        <v>12</v>
      </c>
      <c r="D14" s="4">
        <v>314</v>
      </c>
      <c r="E14" s="4">
        <v>71</v>
      </c>
      <c r="F14" s="4">
        <v>19</v>
      </c>
      <c r="G14" s="4">
        <v>55.205069939830892</v>
      </c>
    </row>
    <row r="15" spans="2:7">
      <c r="B15" s="4" t="s">
        <v>5</v>
      </c>
      <c r="C15" s="4" t="s">
        <v>13</v>
      </c>
      <c r="D15" s="4">
        <v>430</v>
      </c>
      <c r="E15" s="4">
        <v>71</v>
      </c>
      <c r="F15" s="4">
        <v>7</v>
      </c>
      <c r="G15" s="4">
        <v>77.915318435848278</v>
      </c>
    </row>
    <row r="16" spans="2:7">
      <c r="B16" s="4" t="s">
        <v>6</v>
      </c>
      <c r="C16" s="4" t="s">
        <v>13</v>
      </c>
      <c r="D16" s="4">
        <v>558</v>
      </c>
      <c r="E16" s="4">
        <v>56</v>
      </c>
      <c r="F16" s="4">
        <v>18</v>
      </c>
      <c r="G16" s="4">
        <v>56.422054861201083</v>
      </c>
    </row>
    <row r="17" spans="2:7">
      <c r="B17" s="4" t="s">
        <v>7</v>
      </c>
      <c r="C17" s="4" t="s">
        <v>13</v>
      </c>
      <c r="D17" s="4">
        <v>187</v>
      </c>
      <c r="E17" s="4">
        <v>71</v>
      </c>
      <c r="F17" s="4">
        <v>5</v>
      </c>
      <c r="G17" s="4">
        <v>36.559950921352602</v>
      </c>
    </row>
    <row r="18" spans="2:7">
      <c r="B18" s="4" t="s">
        <v>8</v>
      </c>
      <c r="C18" s="4" t="s">
        <v>13</v>
      </c>
      <c r="D18" s="4">
        <v>472</v>
      </c>
      <c r="E18" s="4">
        <v>60</v>
      </c>
      <c r="F18" s="4">
        <v>8</v>
      </c>
      <c r="G18" s="4">
        <v>37.776410342244937</v>
      </c>
    </row>
    <row r="19" spans="2:7">
      <c r="B19" s="4" t="s">
        <v>9</v>
      </c>
      <c r="C19" s="4" t="s">
        <v>13</v>
      </c>
      <c r="D19" s="4">
        <v>199</v>
      </c>
      <c r="E19" s="4">
        <v>64</v>
      </c>
      <c r="F19" s="4">
        <v>6</v>
      </c>
      <c r="G19" s="4">
        <v>29.91601634378015</v>
      </c>
    </row>
    <row r="20" spans="2:7">
      <c r="B20" s="4" t="s">
        <v>10</v>
      </c>
      <c r="C20" s="4" t="s">
        <v>13</v>
      </c>
      <c r="D20" s="4">
        <v>971</v>
      </c>
      <c r="E20" s="4">
        <v>73</v>
      </c>
      <c r="F20" s="4">
        <v>12</v>
      </c>
      <c r="G20" s="4">
        <v>20.938184404471631</v>
      </c>
    </row>
    <row r="21" spans="2:7">
      <c r="B21" s="4" t="s">
        <v>5</v>
      </c>
      <c r="C21" s="4" t="s">
        <v>14</v>
      </c>
      <c r="D21" s="4">
        <v>763</v>
      </c>
      <c r="E21" s="4">
        <v>12</v>
      </c>
      <c r="F21" s="4">
        <v>8</v>
      </c>
      <c r="G21" s="4">
        <v>45.40408884238218</v>
      </c>
    </row>
    <row r="22" spans="2:7">
      <c r="B22" s="4" t="s">
        <v>6</v>
      </c>
      <c r="C22" s="4" t="s">
        <v>14</v>
      </c>
      <c r="D22" s="4">
        <v>230</v>
      </c>
      <c r="E22" s="4">
        <v>60</v>
      </c>
      <c r="F22" s="4">
        <v>6</v>
      </c>
      <c r="G22" s="4">
        <v>43.692891090534182</v>
      </c>
    </row>
    <row r="23" spans="2:7">
      <c r="B23" s="4" t="s">
        <v>7</v>
      </c>
      <c r="C23" s="4" t="s">
        <v>14</v>
      </c>
      <c r="D23" s="4">
        <v>761</v>
      </c>
      <c r="E23" s="4">
        <v>16</v>
      </c>
      <c r="F23" s="4">
        <v>18</v>
      </c>
      <c r="G23" s="4">
        <v>37.60929048308229</v>
      </c>
    </row>
    <row r="24" spans="2:7">
      <c r="B24" s="4" t="s">
        <v>8</v>
      </c>
      <c r="C24" s="4" t="s">
        <v>14</v>
      </c>
      <c r="D24" s="4">
        <v>408</v>
      </c>
      <c r="E24" s="4">
        <v>30</v>
      </c>
      <c r="F24" s="4">
        <v>10</v>
      </c>
      <c r="G24" s="4">
        <v>20.844789362905068</v>
      </c>
    </row>
    <row r="25" spans="2:7">
      <c r="B25" s="4" t="s">
        <v>9</v>
      </c>
      <c r="C25" s="4" t="s">
        <v>14</v>
      </c>
      <c r="D25" s="4">
        <v>869</v>
      </c>
      <c r="E25" s="4">
        <v>82</v>
      </c>
      <c r="F25" s="4">
        <v>10</v>
      </c>
      <c r="G25" s="4">
        <v>31.93054424532831</v>
      </c>
    </row>
    <row r="26" spans="2:7">
      <c r="B26" s="4" t="s">
        <v>10</v>
      </c>
      <c r="C26" s="4" t="s">
        <v>14</v>
      </c>
      <c r="D26" s="4">
        <v>443</v>
      </c>
      <c r="E26" s="4">
        <v>48</v>
      </c>
      <c r="F26" s="4">
        <v>14</v>
      </c>
      <c r="G26" s="4">
        <v>62.680517164919003</v>
      </c>
    </row>
    <row r="27" spans="2:7">
      <c r="B27" s="4" t="s">
        <v>5</v>
      </c>
      <c r="C27" s="4" t="s">
        <v>15</v>
      </c>
      <c r="D27" s="4">
        <v>591</v>
      </c>
      <c r="E27" s="4">
        <v>27</v>
      </c>
      <c r="F27" s="4">
        <v>8</v>
      </c>
      <c r="G27" s="4">
        <v>67.41053243187234</v>
      </c>
    </row>
    <row r="28" spans="2:7">
      <c r="B28" s="4" t="s">
        <v>6</v>
      </c>
      <c r="C28" s="4" t="s">
        <v>15</v>
      </c>
      <c r="D28" s="4">
        <v>513</v>
      </c>
      <c r="E28" s="4">
        <v>13</v>
      </c>
      <c r="F28" s="4">
        <v>10</v>
      </c>
      <c r="G28" s="4">
        <v>56.357598486860681</v>
      </c>
    </row>
    <row r="29" spans="2:7">
      <c r="B29" s="4" t="s">
        <v>7</v>
      </c>
      <c r="C29" s="4" t="s">
        <v>15</v>
      </c>
      <c r="D29" s="4">
        <v>905</v>
      </c>
      <c r="E29" s="4">
        <v>98</v>
      </c>
      <c r="F29" s="4">
        <v>17</v>
      </c>
      <c r="G29" s="4">
        <v>75.578052710800932</v>
      </c>
    </row>
    <row r="30" spans="2:7">
      <c r="B30" s="4" t="s">
        <v>8</v>
      </c>
      <c r="C30" s="4" t="s">
        <v>15</v>
      </c>
      <c r="D30" s="4">
        <v>485</v>
      </c>
      <c r="E30" s="4">
        <v>69</v>
      </c>
      <c r="F30" s="4">
        <v>19</v>
      </c>
      <c r="G30" s="4">
        <v>59.064621530116668</v>
      </c>
    </row>
    <row r="31" spans="2:7">
      <c r="B31" s="4" t="s">
        <v>9</v>
      </c>
      <c r="C31" s="4" t="s">
        <v>15</v>
      </c>
      <c r="D31" s="4">
        <v>291</v>
      </c>
      <c r="E31" s="4">
        <v>23</v>
      </c>
      <c r="F31" s="4">
        <v>6</v>
      </c>
      <c r="G31" s="4">
        <v>74.897580532626847</v>
      </c>
    </row>
    <row r="32" spans="2:7">
      <c r="B32" s="4" t="s">
        <v>10</v>
      </c>
      <c r="C32" s="4" t="s">
        <v>15</v>
      </c>
      <c r="D32" s="4">
        <v>376</v>
      </c>
      <c r="E32" s="4">
        <v>18</v>
      </c>
      <c r="F32" s="4">
        <v>14</v>
      </c>
      <c r="G32" s="4">
        <v>71.002314667387964</v>
      </c>
    </row>
    <row r="34" spans="3:7">
      <c r="C34" s="3" t="s">
        <v>16</v>
      </c>
      <c r="D34" s="2">
        <f>AVERAGE(D3:D32)</f>
        <v>487.7</v>
      </c>
      <c r="E34" s="2">
        <f>AVERAGE(E3:E32)</f>
        <v>54.8</v>
      </c>
      <c r="F34" s="2">
        <f>AVERAGE(F3:F32)</f>
        <v>11.966666666666667</v>
      </c>
      <c r="G34" s="2">
        <f>AVERAGE(G3:G32)</f>
        <v>53.392272259543823</v>
      </c>
    </row>
    <row r="35" spans="3:7">
      <c r="C35" s="3" t="s">
        <v>17</v>
      </c>
      <c r="D35" s="2">
        <f>MEDIAN(D3:D32)</f>
        <v>457.5</v>
      </c>
      <c r="E35" s="2">
        <f>MEDIAN(E3:E32)</f>
        <v>60</v>
      </c>
      <c r="F35" s="2">
        <f>MEDIAN(F3:F32)</f>
        <v>11.5</v>
      </c>
      <c r="G35" s="2">
        <f>MEDIAN(G3:G32)</f>
        <v>54.715854202077423</v>
      </c>
    </row>
    <row r="36" spans="3:7">
      <c r="C36" s="3" t="s">
        <v>18</v>
      </c>
      <c r="D36" s="2" t="e">
        <f>_xlfn.MODE.SNGL(D3:D32)</f>
        <v>#N/A</v>
      </c>
      <c r="E36" s="2">
        <f>_xlfn.MODE.SNGL(E3:E32)</f>
        <v>71</v>
      </c>
      <c r="F36" s="2">
        <f>_xlfn.MODE.SNGL(F3:F32)</f>
        <v>6</v>
      </c>
      <c r="G36" s="2" t="e">
        <f>_xlfn.MODE.SNGL(G3:G32)</f>
        <v>#N/A</v>
      </c>
    </row>
    <row r="37" spans="3:7">
      <c r="C37" s="3" t="s">
        <v>19</v>
      </c>
      <c r="D37" s="2">
        <f>_xlfn.VAR.P(D3:D32)</f>
        <v>63831.21</v>
      </c>
      <c r="E37" s="2">
        <f>_xlfn.VAR.P(E3:E32)</f>
        <v>637.55999999999995</v>
      </c>
      <c r="F37" s="2">
        <f>_xlfn.VAR.P(F3:F32)</f>
        <v>21.09888888888889</v>
      </c>
      <c r="G37" s="2">
        <f>_xlfn.VAR.P(G3:G32)</f>
        <v>273.65417313046908</v>
      </c>
    </row>
    <row r="38" spans="3:7">
      <c r="C38" s="3" t="s">
        <v>20</v>
      </c>
      <c r="D38" s="2">
        <f>_xlfn.STDEV.P(D3:D32)</f>
        <v>252.64839203921326</v>
      </c>
      <c r="E38" s="2">
        <f>_xlfn.STDEV.P(E3:E32)</f>
        <v>25.249950495000974</v>
      </c>
      <c r="F38" s="2">
        <f>_xlfn.STDEV.P(F3:F32)</f>
        <v>4.5933526850100339</v>
      </c>
      <c r="G38" s="2">
        <f>_xlfn.STDEV.P(G3:G32)</f>
        <v>16.542495976438051</v>
      </c>
    </row>
    <row r="39" spans="3:7">
      <c r="C39" s="3" t="s">
        <v>21</v>
      </c>
      <c r="D39" s="2">
        <f>CORREL(D3:D32,G3:G32)</f>
        <v>-4.0721586927867447E-2</v>
      </c>
      <c r="E39" s="2">
        <f>CORREL(D3:D32,E3:E32)</f>
        <v>4.4618900194490156E-2</v>
      </c>
      <c r="F39" s="2">
        <f>CORREL(E3:E32,G3:G32)</f>
        <v>-5.6029061994286415E-2</v>
      </c>
      <c r="G39" s="2">
        <f>CORREL(E3:E32,F3:F32)</f>
        <v>0.21606814486691991</v>
      </c>
    </row>
    <row r="40" spans="3:7">
      <c r="D40" s="6" t="s">
        <v>22</v>
      </c>
      <c r="E40" s="6" t="s">
        <v>22</v>
      </c>
      <c r="F40" s="6" t="s">
        <v>25</v>
      </c>
      <c r="G40" s="6" t="s">
        <v>25</v>
      </c>
    </row>
    <row r="41" spans="3:7">
      <c r="D41" s="7" t="s">
        <v>23</v>
      </c>
      <c r="E41" s="7" t="s">
        <v>24</v>
      </c>
      <c r="F41" s="7" t="s">
        <v>23</v>
      </c>
      <c r="G41" s="7" t="s">
        <v>26</v>
      </c>
    </row>
    <row r="42" spans="3:7">
      <c r="D4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Rezende</dc:creator>
  <cp:lastModifiedBy>Guilherme Rezende</cp:lastModifiedBy>
  <cp:lastPrinted>2024-09-13T20:22:41Z</cp:lastPrinted>
  <dcterms:created xsi:type="dcterms:W3CDTF">2024-09-11T23:23:24Z</dcterms:created>
  <dcterms:modified xsi:type="dcterms:W3CDTF">2024-09-13T20:25:11Z</dcterms:modified>
</cp:coreProperties>
</file>