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od_coded.csv" sheetId="1" r:id="rId4"/>
    <sheet state="visible" name="Gráficos" sheetId="2" r:id="rId5"/>
    <sheet state="visible" name="Contagem de Palavras" sheetId="3" r:id="rId6"/>
    <sheet state="visible" name="Perguntas" sheetId="4" r:id="rId7"/>
    <sheet state="visible" name="Insights" sheetId="5" r:id="rId8"/>
  </sheets>
  <definedNames/>
  <calcPr/>
  <pivotCaches>
    <pivotCache cacheId="0" r:id="rId9"/>
    <pivotCache cacheId="1" r:id="rId10"/>
  </pivotCaches>
</workbook>
</file>

<file path=xl/sharedStrings.xml><?xml version="1.0" encoding="utf-8"?>
<sst xmlns="http://schemas.openxmlformats.org/spreadsheetml/2006/main" count="8524" uniqueCount="1946">
  <si>
    <t>id</t>
  </si>
  <si>
    <t>gender</t>
  </si>
  <si>
    <t>marital_status</t>
  </si>
  <si>
    <t>marital_status_traducao</t>
  </si>
  <si>
    <t>weight</t>
  </si>
  <si>
    <t>self_perception_weight</t>
  </si>
  <si>
    <t>self_perception_weight_traducao</t>
  </si>
  <si>
    <t>exercise</t>
  </si>
  <si>
    <t>exercise_traducao</t>
  </si>
  <si>
    <t>take_vitamins</t>
  </si>
  <si>
    <t>grade_level</t>
  </si>
  <si>
    <t>employment</t>
  </si>
  <si>
    <t>do_sports</t>
  </si>
  <si>
    <t>sports_involved</t>
  </si>
  <si>
    <t>income</t>
  </si>
  <si>
    <t>cuisine_eat_growing_up</t>
  </si>
  <si>
    <t>preference_food</t>
  </si>
  <si>
    <t>freq_eat_fruit_day</t>
  </si>
  <si>
    <t>freq_eat_veggies_day</t>
  </si>
  <si>
    <t>how_often_cook</t>
  </si>
  <si>
    <t>freq_eating_out</t>
  </si>
  <si>
    <t>importance_of_consuming_calories</t>
  </si>
  <si>
    <t>describe_healthy_meal</t>
  </si>
  <si>
    <t>freq_nutritional_check</t>
  </si>
  <si>
    <t>on_off_campus</t>
  </si>
  <si>
    <t>freq_parents_cook</t>
  </si>
  <si>
    <t>would_pay_for_meal_out</t>
  </si>
  <si>
    <t>comfort_food</t>
  </si>
  <si>
    <t>comfort_food_reasons</t>
  </si>
  <si>
    <t>predict_comfort_food_reasons</t>
  </si>
  <si>
    <t>predict_comfort_food_reasons_traducao</t>
  </si>
  <si>
    <t>diet_current</t>
  </si>
  <si>
    <t>predict_diet_current</t>
  </si>
  <si>
    <t>eating_changes</t>
  </si>
  <si>
    <t>predict_eating_changes</t>
  </si>
  <si>
    <t>predict1_eating_changes</t>
  </si>
  <si>
    <t>freq_eat_ethnic_food</t>
  </si>
  <si>
    <t>fav_cuisine</t>
  </si>
  <si>
    <t>predict_fav_cuisine</t>
  </si>
  <si>
    <t>fav_childhood_food</t>
  </si>
  <si>
    <t>ideal_diet</t>
  </si>
  <si>
    <t>predict_ideal_diet</t>
  </si>
  <si>
    <t>dinner_to_friend</t>
  </si>
  <si>
    <t>eat_greek_food_when_available</t>
  </si>
  <si>
    <t>eat_indian_food_when_available</t>
  </si>
  <si>
    <t>eat_italian_food_when_available</t>
  </si>
  <si>
    <t>eat_persian_food_when_available</t>
  </si>
  <si>
    <t>eat_thai_food_when_available</t>
  </si>
  <si>
    <t>associate_with_breakfast</t>
  </si>
  <si>
    <t>associate_with_coffee</t>
  </si>
  <si>
    <t>associate_with_drink</t>
  </si>
  <si>
    <t>associate_with_fries</t>
  </si>
  <si>
    <t>associate_with_soup</t>
  </si>
  <si>
    <t>guess_calories(chicken_pidiana)</t>
  </si>
  <si>
    <t>guess_calories(scone)</t>
  </si>
  <si>
    <t>guess_calories(tortilla)</t>
  </si>
  <si>
    <t>guess_calories(bread_turkey_avocado)</t>
  </si>
  <si>
    <t>guess_calories(waffle)</t>
  </si>
  <si>
    <t>1_10_life_is_rewarding</t>
  </si>
  <si>
    <t>1_10_healthy_feeling</t>
  </si>
  <si>
    <t>father_education</t>
  </si>
  <si>
    <t>father_profession</t>
  </si>
  <si>
    <t>mother_education</t>
  </si>
  <si>
    <t>mother_profession</t>
  </si>
  <si>
    <t xml:space="preserve"> </t>
  </si>
  <si>
    <t>M</t>
  </si>
  <si>
    <t>single</t>
  </si>
  <si>
    <t>just right</t>
  </si>
  <si>
    <t>na medida</t>
  </si>
  <si>
    <t>everyday</t>
  </si>
  <si>
    <t>yes</t>
  </si>
  <si>
    <t>sophomore</t>
  </si>
  <si>
    <t>no</t>
  </si>
  <si>
    <t>car racing</t>
  </si>
  <si>
    <t>$70,001 to $100,000</t>
  </si>
  <si>
    <t>none</t>
  </si>
  <si>
    <t>cooked at home</t>
  </si>
  <si>
    <t>very likely</t>
  </si>
  <si>
    <t>a couple of times a week</t>
  </si>
  <si>
    <t>2-3 times</t>
  </si>
  <si>
    <t>looks not oily</t>
  </si>
  <si>
    <t>on everything</t>
  </si>
  <si>
    <t>on campus</t>
  </si>
  <si>
    <t>almost everyday</t>
  </si>
  <si>
    <t>$5.01 to $10.00</t>
  </si>
  <si>
    <t>we dont have comfort</t>
  </si>
  <si>
    <t>nenhum</t>
  </si>
  <si>
    <t>eat good and exercise</t>
  </si>
  <si>
    <t>healthy/balanced/moderated</t>
  </si>
  <si>
    <t>eat faster</t>
  </si>
  <si>
    <t>worse</t>
  </si>
  <si>
    <t>very unlikely</t>
  </si>
  <si>
    <t>arabic cuisine</t>
  </si>
  <si>
    <t>arabic/turkish</t>
  </si>
  <si>
    <t>rice  and chicken</t>
  </si>
  <si>
    <t>being healthy</t>
  </si>
  <si>
    <t>unclear</t>
  </si>
  <si>
    <t>rice, chicken,  soup</t>
  </si>
  <si>
    <t>cereal</t>
  </si>
  <si>
    <t>creamy frapuccino</t>
  </si>
  <si>
    <t>orange juice</t>
  </si>
  <si>
    <t>home fries</t>
  </si>
  <si>
    <t>veggie soup</t>
  </si>
  <si>
    <t>graduate degree</t>
  </si>
  <si>
    <t>profesor</t>
  </si>
  <si>
    <t>less than high school</t>
  </si>
  <si>
    <t>unemployed</t>
  </si>
  <si>
    <t>F</t>
  </si>
  <si>
    <t>in a relationship</t>
  </si>
  <si>
    <t>senior</t>
  </si>
  <si>
    <t>yes part time</t>
  </si>
  <si>
    <t>basketball</t>
  </si>
  <si>
    <t>$50,001 to $70,000</t>
  </si>
  <si>
    <t>american</t>
  </si>
  <si>
    <t>likely</t>
  </si>
  <si>
    <t>whenever i can, but that is not very often</t>
  </si>
  <si>
    <t>1-2 times</t>
  </si>
  <si>
    <t>it is moderately important</t>
  </si>
  <si>
    <t xml:space="preserve">grains, veggies, (more of grains and veggies), small protein and fruit with dairy </t>
  </si>
  <si>
    <t>on most products</t>
  </si>
  <si>
    <t>$20.01 to $30.00</t>
  </si>
  <si>
    <t>chocolate, chips, ice cream</t>
  </si>
  <si>
    <t>stress, bored, anger</t>
  </si>
  <si>
    <t>stress</t>
  </si>
  <si>
    <t>estresse</t>
  </si>
  <si>
    <t>i eat about three times a day with some snacks. i try to eat healthy but it doesn't always work out that- sometimes eat fast food and mainly eat at laker/ egan</t>
  </si>
  <si>
    <t>unhealthy/cheap/too much/random</t>
  </si>
  <si>
    <t>i eat out more than usual.</t>
  </si>
  <si>
    <t>bigger quantity</t>
  </si>
  <si>
    <t>italian</t>
  </si>
  <si>
    <t>italian/french/greek</t>
  </si>
  <si>
    <t>chicken and biscuits, beef soup, baked beans</t>
  </si>
  <si>
    <t xml:space="preserve">try to eat 5-6 small meals a day. while trying to properly distribute carbs, protein, fruits, veggies, and dairy.  </t>
  </si>
  <si>
    <t>balance</t>
  </si>
  <si>
    <t xml:space="preserve">pasta, steak, chicken </t>
  </si>
  <si>
    <t>unlikely</t>
  </si>
  <si>
    <t>espresso shown</t>
  </si>
  <si>
    <t>soda</t>
  </si>
  <si>
    <t>Mcdonald’s fries</t>
  </si>
  <si>
    <t>high school degree</t>
  </si>
  <si>
    <t>self employed</t>
  </si>
  <si>
    <t>college degree</t>
  </si>
  <si>
    <t>nurse rn</t>
  </si>
  <si>
    <t>nan</t>
  </si>
  <si>
    <t>i dont think myself in these terms</t>
  </si>
  <si>
    <t>Eu não acho a mim mesmo nesses termos</t>
  </si>
  <si>
    <t>twice or three times per week</t>
  </si>
  <si>
    <t>junior</t>
  </si>
  <si>
    <t>$100,000 +</t>
  </si>
  <si>
    <t>korean/asian</t>
  </si>
  <si>
    <t>both bought at store and cooked at home</t>
  </si>
  <si>
    <t>every day</t>
  </si>
  <si>
    <t>it is very important</t>
  </si>
  <si>
    <t>usually includes natural ingredients; nonprocessed food</t>
  </si>
  <si>
    <t>rent out of campus</t>
  </si>
  <si>
    <t>$10.01 to $20.00</t>
  </si>
  <si>
    <t>frozen yogurt, pizza, fast food</t>
  </si>
  <si>
    <t>stress, sadness</t>
  </si>
  <si>
    <t>toast and fruit for breakfast, salad for lunch, usually grilled chicken and veggies (or some variation) for dinner</t>
  </si>
  <si>
    <t>the same thing over and over</t>
  </si>
  <si>
    <t>sometimes choosing to eat fast food instead of cooking simply for convenience</t>
  </si>
  <si>
    <t>worse quality</t>
  </si>
  <si>
    <t>mac and cheese, pizza, tacos</t>
  </si>
  <si>
    <t>i would say my ideal diet is my current diet</t>
  </si>
  <si>
    <t>current diet</t>
  </si>
  <si>
    <t>chicken and rice with veggies, pasta, some kind of healthy recipe</t>
  </si>
  <si>
    <t>owns business</t>
  </si>
  <si>
    <t>overweight</t>
  </si>
  <si>
    <t>sobrepeso</t>
  </si>
  <si>
    <t>once a week</t>
  </si>
  <si>
    <t>mexican.spanish</t>
  </si>
  <si>
    <t>neutral</t>
  </si>
  <si>
    <t xml:space="preserve">fresh fruits&amp; vegetables, organic meats </t>
  </si>
  <si>
    <t>on certain products only</t>
  </si>
  <si>
    <t>pizza, mac and cheese, ice cream</t>
  </si>
  <si>
    <t>boredom</t>
  </si>
  <si>
    <t>tédio</t>
  </si>
  <si>
    <t xml:space="preserve">college diet, cheap and easy foods most nights. weekends traditionally, cook better homemade meals  </t>
  </si>
  <si>
    <t>accepting cheap and premade/store bought foods</t>
  </si>
  <si>
    <t>turkish</t>
  </si>
  <si>
    <t>beef stroganoff, tacos, pizza</t>
  </si>
  <si>
    <t xml:space="preserve">healthy, fresh veggies/fruits &amp; organic foods </t>
  </si>
  <si>
    <t>adding veggies/eating healthier food/adding fruit</t>
  </si>
  <si>
    <t>grilled chicken 
stuffed shells
homemade chili</t>
  </si>
  <si>
    <t>mechanic</t>
  </si>
  <si>
    <t>special education teacher</t>
  </si>
  <si>
    <t>slightly overweight</t>
  </si>
  <si>
    <t>um pouco acima do peso</t>
  </si>
  <si>
    <t>softball</t>
  </si>
  <si>
    <t>it is not at all important</t>
  </si>
  <si>
    <t xml:space="preserve">a lean protein such as grilled chicken, green vegetables and  brown rice or other whole grain </t>
  </si>
  <si>
    <t>very rarely</t>
  </si>
  <si>
    <t xml:space="preserve">ice cream, chocolate, chips </t>
  </si>
  <si>
    <t xml:space="preserve">stress, boredom, cravings </t>
  </si>
  <si>
    <t>i try to eat healthy but often struggle because of living on campus. i still try to keep the choices i do make balanced with fruits and vegetables and limit the sweats.</t>
  </si>
  <si>
    <t>i have eaten generally the same foods but i do find myself eating the same food frequently due to what i have found i like from egan and the laker.</t>
  </si>
  <si>
    <t>the same</t>
  </si>
  <si>
    <t>same food</t>
  </si>
  <si>
    <t xml:space="preserve">pasta, chicken tender, pizza </t>
  </si>
  <si>
    <t>ideally i would like to be able to eat healthier foods in order to loose weight.</t>
  </si>
  <si>
    <t xml:space="preserve">chicken parmesan, pulled pork, spaghetti and meatballs </t>
  </si>
  <si>
    <t>it</t>
  </si>
  <si>
    <t>substance abuse conselor</t>
  </si>
  <si>
    <t>none.</t>
  </si>
  <si>
    <t>$15,000 -</t>
  </si>
  <si>
    <t>never</t>
  </si>
  <si>
    <t xml:space="preserve">requires veggies, fruits and a cooked meal. </t>
  </si>
  <si>
    <t>2-3 times a week</t>
  </si>
  <si>
    <t>$30.01 to $40.00</t>
  </si>
  <si>
    <t>candy, brownies and soda.</t>
  </si>
  <si>
    <t>none, i don't eat comfort food. i just eat when i'm hungry.</t>
  </si>
  <si>
    <t>hunger</t>
  </si>
  <si>
    <t>fome</t>
  </si>
  <si>
    <t>my current diet is terrible. i barely have time to eat a meal in a day. when i do eat it's mostly not healthy.</t>
  </si>
  <si>
    <t>eating rice everyday. eating less homemade food.</t>
  </si>
  <si>
    <t>african</t>
  </si>
  <si>
    <t>fries, plaintain &amp; fried fish</t>
  </si>
  <si>
    <t>my ideal diet is to eat 3 times a day including breakfast on time. eat healthy food.</t>
  </si>
  <si>
    <t>anything they'd want. i'd ask them before hand what they want to eat and it depends on which type of friend is coming.</t>
  </si>
  <si>
    <t>taxi driver</t>
  </si>
  <si>
    <t>hair braider</t>
  </si>
  <si>
    <t>soccer</t>
  </si>
  <si>
    <t>protein, vegetables, fruit, and some carbs</t>
  </si>
  <si>
    <t>chocolate, ice cream, french fries, pretzels</t>
  </si>
  <si>
    <t>stress, boredom</t>
  </si>
  <si>
    <t>i eat a lot of chicken and broccoli for dinner, and usually tuna sandwiches for lunch.</t>
  </si>
  <si>
    <t>i started eating a lot less and healthier because i wasn't playing sports year round anymore.</t>
  </si>
  <si>
    <t>better</t>
  </si>
  <si>
    <t>healthier</t>
  </si>
  <si>
    <t>thai</t>
  </si>
  <si>
    <t>asian/chineses/thai/nepal</t>
  </si>
  <si>
    <t>grilled chicken, hamburgers</t>
  </si>
  <si>
    <t>i would ideally like to eat more fresh fruits and vegetables. however, its difficult to get to the store all the time to buy fresh.</t>
  </si>
  <si>
    <t>grilled chicken, steak, pizza</t>
  </si>
  <si>
    <t>assembler</t>
  </si>
  <si>
    <t>journalist</t>
  </si>
  <si>
    <t>a healthy meal has a piece of meat followed by a lot of fruit and veggies</t>
  </si>
  <si>
    <t>ice cream, cheeseburgers, chips.</t>
  </si>
  <si>
    <t>i eat comfort food when im stressed out from school(finals week), when i`m sad, or when i am dealing with personal family issues.</t>
  </si>
  <si>
    <t>i eat a very healthy diet. ocassionally, i will eat out and get unhealthy food.</t>
  </si>
  <si>
    <t>freshmen year i ate very unhealthy, but now it is much healthier because of self control.</t>
  </si>
  <si>
    <t>anything american style.</t>
  </si>
  <si>
    <t>chicken, cheesey potatoes, and hot dogs</t>
  </si>
  <si>
    <t>my ideal diet is filled with a lot of fruit and chicken. i also really enjoy eggs any type of way with toast.</t>
  </si>
  <si>
    <t xml:space="preserve">chicken, steak, pasta </t>
  </si>
  <si>
    <t>some college degree</t>
  </si>
  <si>
    <t>business guy</t>
  </si>
  <si>
    <t>cook</t>
  </si>
  <si>
    <t>freshman</t>
  </si>
  <si>
    <t>colorful</t>
  </si>
  <si>
    <t>donuts, ice cream, chips</t>
  </si>
  <si>
    <t>i eat whatever i want in moderation.</t>
  </si>
  <si>
    <t>i snack less</t>
  </si>
  <si>
    <t>less food</t>
  </si>
  <si>
    <t>seafood</t>
  </si>
  <si>
    <t>shrimp, spaghetti</t>
  </si>
  <si>
    <t>the same as it is now.</t>
  </si>
  <si>
    <t>pasta, fish, steak</t>
  </si>
  <si>
    <t>creamy soup</t>
  </si>
  <si>
    <t>high school principal</t>
  </si>
  <si>
    <t>elementary school teacher</t>
  </si>
  <si>
    <t>field hockey</t>
  </si>
  <si>
    <t>chicken and rice with a side of veggies.</t>
  </si>
  <si>
    <t>1-2 times a week</t>
  </si>
  <si>
    <t xml:space="preserve">mac and cheese, chocolate, and pasta </t>
  </si>
  <si>
    <t xml:space="preserve">stress, anger and sadness </t>
  </si>
  <si>
    <t xml:space="preserve">i eat healthy all the time when possible. i treat myself occasionally. i don't really like the greasy meals, if anything i would eat sweets over the greasy meals.  </t>
  </si>
  <si>
    <t>i cook a lot of my own foods back at home so not being able to cook my own healthy choices. i eat more carbs than normal when i'm at college due to the choices given in the cafe.</t>
  </si>
  <si>
    <t xml:space="preserve">pasta, eggs, pancakes </t>
  </si>
  <si>
    <t xml:space="preserve">lots of protein, carbs, and fruits and veggies. </t>
  </si>
  <si>
    <t>pasta salad and bread</t>
  </si>
  <si>
    <t>commissioner of erie county</t>
  </si>
  <si>
    <t>pharmaceutical rep</t>
  </si>
  <si>
    <t>slim</t>
  </si>
  <si>
    <t>magro</t>
  </si>
  <si>
    <t>yes full time</t>
  </si>
  <si>
    <t>$30,001 to $50,000</t>
  </si>
  <si>
    <t xml:space="preserve">chicken, and veggies </t>
  </si>
  <si>
    <t>live with my parents and commute</t>
  </si>
  <si>
    <t xml:space="preserve">pasta, grandma homemade chocolate cake anything homemade </t>
  </si>
  <si>
    <t>i eat very healthy. maybe eat out 1-2 times a week.</t>
  </si>
  <si>
    <t>nun</t>
  </si>
  <si>
    <t>orange chicken and chow mani noodles</t>
  </si>
  <si>
    <t>chicken</t>
  </si>
  <si>
    <t xml:space="preserve">chicken, fish </t>
  </si>
  <si>
    <t>more protein</t>
  </si>
  <si>
    <t>chicken al king, spaghetti, fish</t>
  </si>
  <si>
    <t>idk</t>
  </si>
  <si>
    <t>chidos cleaners</t>
  </si>
  <si>
    <t>very fit</t>
  </si>
  <si>
    <t>muito em forma</t>
  </si>
  <si>
    <t>running</t>
  </si>
  <si>
    <t>lean protein, veggies, fruit, complex carbs</t>
  </si>
  <si>
    <t>chocolate, pasta, soup, chips, popcorn</t>
  </si>
  <si>
    <t>sadness, stress, cold weather</t>
  </si>
  <si>
    <t>depression/sadness</t>
  </si>
  <si>
    <t>depressão/tristeza</t>
  </si>
  <si>
    <t xml:space="preserve">i am very health concious. i eat many fruits, veggies, and protiens. </t>
  </si>
  <si>
    <t>less meat.</t>
  </si>
  <si>
    <t>scalloped potatoes and ham</t>
  </si>
  <si>
    <t>more healthy varienty.</t>
  </si>
  <si>
    <t xml:space="preserve">chicken parm, fish, pasta dishes </t>
  </si>
  <si>
    <t>home marker</t>
  </si>
  <si>
    <t>court reporter</t>
  </si>
  <si>
    <t>soccer and basketball</t>
  </si>
  <si>
    <t>never, i really do not know my way around a kitchen</t>
  </si>
  <si>
    <t>a salad with a reasonable amount of dressing and a meat.</t>
  </si>
  <si>
    <t>cookies, popcorn, and chips</t>
  </si>
  <si>
    <t xml:space="preserve">sadness, boredom, late night snack </t>
  </si>
  <si>
    <t>i focus mostly on proteins and fruits. i eat a lot less vegetables and a few carbohydrates.</t>
  </si>
  <si>
    <t>i have been eating a lot more salads and soups.</t>
  </si>
  <si>
    <t>chinese</t>
  </si>
  <si>
    <t xml:space="preserve">pizza, chicken wings, and corn on the cob </t>
  </si>
  <si>
    <t>my ideal diet would be the proper portions of all food categories. i would also like to eat proteins around my workouts and avoid all deserts.</t>
  </si>
  <si>
    <t>portion control</t>
  </si>
  <si>
    <t xml:space="preserve">cereal, pizza, toast </t>
  </si>
  <si>
    <t>shirt designer</t>
  </si>
  <si>
    <t>child care provider</t>
  </si>
  <si>
    <t>intramural volleyball</t>
  </si>
  <si>
    <t>3-5 times</t>
  </si>
  <si>
    <t>lots of vegetabls with some grains like rice. also has lean meat such as fish or chicken.</t>
  </si>
  <si>
    <t>ice cream, cake, chocolate</t>
  </si>
  <si>
    <t>stress,  boredom, special occasions</t>
  </si>
  <si>
    <t>not as healthy when i am at school compared to home. still very aware of the nutrition i am taking in.</t>
  </si>
  <si>
    <t>not as healthy because healthy food goes bad quickly and it is expensive</t>
  </si>
  <si>
    <t>steak, lasagna, crab</t>
  </si>
  <si>
    <t>organic/healthy. fruits and vegetables but still protein to give sustainance.</t>
  </si>
  <si>
    <t>pasta, chicken, steak</t>
  </si>
  <si>
    <t>business owner</t>
  </si>
  <si>
    <t>hockey</t>
  </si>
  <si>
    <t>green and not greasy</t>
  </si>
  <si>
    <t xml:space="preserve">pizza, fruit, spaghetti, chicken and potatoes  </t>
  </si>
  <si>
    <t>friends, environment and boredom</t>
  </si>
  <si>
    <t xml:space="preserve">making sure i have enough protein intake, as well with fibre, vitamins and carbs. </t>
  </si>
  <si>
    <t xml:space="preserve">i knew i would eat alot my freshmen year, before coming to college i had a diet plan. </t>
  </si>
  <si>
    <t>pizza</t>
  </si>
  <si>
    <t xml:space="preserve">eat a little less than i usually do, and intaking more protein. </t>
  </si>
  <si>
    <t>pizza, chicken and rice, roast beef.</t>
  </si>
  <si>
    <t>commidity trader</t>
  </si>
  <si>
    <t>charity worker</t>
  </si>
  <si>
    <t>store bought</t>
  </si>
  <si>
    <t>i only help a little during holidays</t>
  </si>
  <si>
    <t>chicken, veggies, rice</t>
  </si>
  <si>
    <t>cookies, donuts, candy bars</t>
  </si>
  <si>
    <t>i like a lot of foods that arent home cooked or healthy for you.</t>
  </si>
  <si>
    <t>italian food</t>
  </si>
  <si>
    <t>i wish i ate lots of healthy foods like veggies and salads.</t>
  </si>
  <si>
    <t>pizza buffalo chicken pasta</t>
  </si>
  <si>
    <t>donut</t>
  </si>
  <si>
    <t>hockey coach</t>
  </si>
  <si>
    <t>librarian</t>
  </si>
  <si>
    <t xml:space="preserve">not too much carbs, a lot of protein, healthy fats and fruits and vegs </t>
  </si>
  <si>
    <t xml:space="preserve">saltfish, candy and kit kat </t>
  </si>
  <si>
    <t>i eat very healthy</t>
  </si>
  <si>
    <t>more water</t>
  </si>
  <si>
    <t>jamaican</t>
  </si>
  <si>
    <t>curry, stew chicken and saltfish</t>
  </si>
  <si>
    <t>vegetables and fruits with meat</t>
  </si>
  <si>
    <t xml:space="preserve">curry goat, saltfish, jerk chicken </t>
  </si>
  <si>
    <t>construction</t>
  </si>
  <si>
    <t>police</t>
  </si>
  <si>
    <t>for me usually a big piece of chicken or steak with a side of veggies, and i usually have rice with mine as well</t>
  </si>
  <si>
    <t>$40.01 +</t>
  </si>
  <si>
    <t>chips, cookies, ice cream</t>
  </si>
  <si>
    <t xml:space="preserve">i usually only eat comfort food when i'm bored, if i am doing something, i can go for hours without eating </t>
  </si>
  <si>
    <t>my current diet is eggs and a meat every morning for breakfast. for lunch ill usually have some pasta or rice with a meat and sometimes a side of veggies. for dinner i usually eat less carbs and more protein and veggies.</t>
  </si>
  <si>
    <t>i would say i just eat a little more, but not in a bad way. i have unlimited swipes at the cafe so instead of snacking on chips before lunch or dinner i will get something from the cafe.</t>
  </si>
  <si>
    <t>american or italian</t>
  </si>
  <si>
    <t>chicken fingers, steak, mac and cheese</t>
  </si>
  <si>
    <t>i like how my diet it now. however, after my season i am going to cut back on some carbs because i won't be working out as much.</t>
  </si>
  <si>
    <t>grilled chicken or steak with veggies and rice. or some type of pasta and chicken</t>
  </si>
  <si>
    <t>self employed construction</t>
  </si>
  <si>
    <t>stay at home mom</t>
  </si>
  <si>
    <t>dancing</t>
  </si>
  <si>
    <t>everything from food group</t>
  </si>
  <si>
    <t xml:space="preserve">chocolate, ice crea </t>
  </si>
  <si>
    <t>sadness, stress</t>
  </si>
  <si>
    <t>i eat lots of fruit and veggies. i eat lots of chicken.</t>
  </si>
  <si>
    <t>i ate at the food hall.</t>
  </si>
  <si>
    <t>lots of fruit and veggies. lots of chicken.</t>
  </si>
  <si>
    <t>spaghetti, chicken, steak</t>
  </si>
  <si>
    <t>engineer</t>
  </si>
  <si>
    <t>daycare provider</t>
  </si>
  <si>
    <t>lots of fruits and vegitibles, not any fried foods</t>
  </si>
  <si>
    <t>pizza, wings, chinese</t>
  </si>
  <si>
    <t>boredom, sadness, hungry</t>
  </si>
  <si>
    <t>current diet right now isn't very good. i eat at the school's cafeteria and they do not have the best choices.</t>
  </si>
  <si>
    <t>none really</t>
  </si>
  <si>
    <t>manacotti</t>
  </si>
  <si>
    <t>something that tastes good and also is good for you. this is very hard to find though.</t>
  </si>
  <si>
    <t>chicken, manicotti, rice</t>
  </si>
  <si>
    <t>architect</t>
  </si>
  <si>
    <t>physical therapist</t>
  </si>
  <si>
    <t>rice, meat, vegetable</t>
  </si>
  <si>
    <t>fast food, pizza, subs</t>
  </si>
  <si>
    <t>happiness, satisfaction</t>
  </si>
  <si>
    <t>happiness</t>
  </si>
  <si>
    <t>felicidade</t>
  </si>
  <si>
    <t>i eat 2 meals a day, lunch and dinner</t>
  </si>
  <si>
    <t>late night food</t>
  </si>
  <si>
    <t>mexican</t>
  </si>
  <si>
    <t>spanish/mexican</t>
  </si>
  <si>
    <t>pizza, chicken fingers</t>
  </si>
  <si>
    <t>3 smaller meals a day</t>
  </si>
  <si>
    <t>chicken, pasta, veal</t>
  </si>
  <si>
    <t>cfo</t>
  </si>
  <si>
    <t>teacher</t>
  </si>
  <si>
    <t>tennis</t>
  </si>
  <si>
    <t>green and colourful</t>
  </si>
  <si>
    <t>chocolate, sweets, ice cream</t>
  </si>
  <si>
    <t>mostly boredom</t>
  </si>
  <si>
    <t>random. not strict diet, changes during season</t>
  </si>
  <si>
    <t>less money, less food :(</t>
  </si>
  <si>
    <t>indian</t>
  </si>
  <si>
    <t>pasta</t>
  </si>
  <si>
    <t>mix of mexican, asian, and italian foods.</t>
  </si>
  <si>
    <t>meat, wine, chocolate pudding</t>
  </si>
  <si>
    <t>european logistics director</t>
  </si>
  <si>
    <t>house wife</t>
  </si>
  <si>
    <t>tennis soccer gym</t>
  </si>
  <si>
    <t xml:space="preserve">pasta. veg, water </t>
  </si>
  <si>
    <t>burgers, chips, cookies</t>
  </si>
  <si>
    <t xml:space="preserve">sadness, depression </t>
  </si>
  <si>
    <t>balanced</t>
  </si>
  <si>
    <t>got worse</t>
  </si>
  <si>
    <t xml:space="preserve">fruit, veg and protien </t>
  </si>
  <si>
    <t xml:space="preserve">pasta, pizza </t>
  </si>
  <si>
    <t>accountant</t>
  </si>
  <si>
    <t>underwiriter</t>
  </si>
  <si>
    <t>gaelic football</t>
  </si>
  <si>
    <t xml:space="preserve">protein, vegetables, grains </t>
  </si>
  <si>
    <t>chilli, soup, pot pie</t>
  </si>
  <si>
    <t>stress and boredom</t>
  </si>
  <si>
    <t>2 meals a day. rarely eat snacks. fairly balanced diet.</t>
  </si>
  <si>
    <t>drink coffee all the time.</t>
  </si>
  <si>
    <t>drink coffee</t>
  </si>
  <si>
    <t>asian</t>
  </si>
  <si>
    <t>chicken nuggets</t>
  </si>
  <si>
    <t>3 healthy meals a day. no caffiene.</t>
  </si>
  <si>
    <t>pizza, pasta, poutine</t>
  </si>
  <si>
    <t>commercial real estate</t>
  </si>
  <si>
    <t>beautician</t>
  </si>
  <si>
    <t>a healthy meal is a lean meat with mostly vegetables and a starch like brown rice or quinoa.</t>
  </si>
  <si>
    <t>soup, pasta, brownies, cake</t>
  </si>
  <si>
    <t xml:space="preserve">a long day, not feeling well, winter </t>
  </si>
  <si>
    <t>cold weather</t>
  </si>
  <si>
    <t>tempo frio</t>
  </si>
  <si>
    <t>i eat a lot of chicken and try to cook my own meals as much as possible using a lot of rice and vegetables.</t>
  </si>
  <si>
    <t>i watch the amount of "snacks" i eat more than i did in high school.</t>
  </si>
  <si>
    <t>spaghetti</t>
  </si>
  <si>
    <t>i would like to be a person to eat a larger vegetable based diet with little to no processed products in my diet especially sugar and salt.</t>
  </si>
  <si>
    <t>pasta, chicken and rice, and soup</t>
  </si>
  <si>
    <t>manager at pepsi</t>
  </si>
  <si>
    <t>ice hockey</t>
  </si>
  <si>
    <t>good portions, lots of color, targets main food groups</t>
  </si>
  <si>
    <t>chocolate, ice cream/milkshake, cookies</t>
  </si>
  <si>
    <t>vegetarian, eat breakfast some days before class, can eat a lot of junk food so i refrain from allowing myself to buy any</t>
  </si>
  <si>
    <t>none, i have dormed since high school</t>
  </si>
  <si>
    <t>don't have one</t>
  </si>
  <si>
    <t>chicken parm, beef stroganof, tacos</t>
  </si>
  <si>
    <t>healthy, colorful, tasty, room for desserts</t>
  </si>
  <si>
    <t>pasta
take out</t>
  </si>
  <si>
    <t>vp of</t>
  </si>
  <si>
    <t>medical biller</t>
  </si>
  <si>
    <t xml:space="preserve">a rice, a vegetable, a piece of meat </t>
  </si>
  <si>
    <t xml:space="preserve">chips, ice cream, microwaveable foods </t>
  </si>
  <si>
    <t xml:space="preserve">boredom, lazyniss </t>
  </si>
  <si>
    <t xml:space="preserve">most healthy diet, but since i'm an athlete have room for some bad foods to burn off quickly </t>
  </si>
  <si>
    <t>tend to eat more fried foods</t>
  </si>
  <si>
    <t xml:space="preserve">chicken parm, pizza </t>
  </si>
  <si>
    <t xml:space="preserve">very healthy diet, and to cook at home with organic foods. </t>
  </si>
  <si>
    <t>home cooked/organic</t>
  </si>
  <si>
    <t>chicken parm</t>
  </si>
  <si>
    <t>beverage and food sales</t>
  </si>
  <si>
    <t>doctors billing assiant</t>
  </si>
  <si>
    <t>lacrosse</t>
  </si>
  <si>
    <t xml:space="preserve">salad, vegetable, carb, protein </t>
  </si>
  <si>
    <t xml:space="preserve">chicken fingers, pizza </t>
  </si>
  <si>
    <t>very healthy. good balance of proteins and vegetables</t>
  </si>
  <si>
    <t>a lot healthier</t>
  </si>
  <si>
    <t>steak</t>
  </si>
  <si>
    <t>my current diet</t>
  </si>
  <si>
    <t xml:space="preserve">steak, lobster, chicken </t>
  </si>
  <si>
    <t>dentist</t>
  </si>
  <si>
    <t>protein, vegetable and grains</t>
  </si>
  <si>
    <t>cookies, hot chocolate, beef jerky</t>
  </si>
  <si>
    <t>survival, bored</t>
  </si>
  <si>
    <t>whats necessary for survival.</t>
  </si>
  <si>
    <t>too much beef jerky</t>
  </si>
  <si>
    <t>italian/german</t>
  </si>
  <si>
    <t>deer steak, buttered pasta, garlic pasta</t>
  </si>
  <si>
    <t>steak and burgers</t>
  </si>
  <si>
    <t>garlic noodles and steak, parmesan chicken and pasta, tacos and pasta</t>
  </si>
  <si>
    <t>electrical engineer</t>
  </si>
  <si>
    <t>air traffic controller</t>
  </si>
  <si>
    <t>grilled chicken, mac and cheese, broccoli, apple, milk</t>
  </si>
  <si>
    <t>tomato soup, pizza, fritos, meatball sub, dr. pepper</t>
  </si>
  <si>
    <t>boredom, anger, drunkeness</t>
  </si>
  <si>
    <t>anything and everything</t>
  </si>
  <si>
    <t>eating less vegetables because they are less available to me.</t>
  </si>
  <si>
    <t>indian food - samosas are amazing</t>
  </si>
  <si>
    <t>crab legs, mushroom soup, homemade rolls</t>
  </si>
  <si>
    <t xml:space="preserve">heavy in protein, fruits, and vegetables. </t>
  </si>
  <si>
    <t>tomato soup, steak, crab</t>
  </si>
  <si>
    <t>radio telecommunications manager</t>
  </si>
  <si>
    <t>strategic planning and programs manager</t>
  </si>
  <si>
    <t>snowboarding</t>
  </si>
  <si>
    <t>whole grain carbs, vegetables, a small amount of protein</t>
  </si>
  <si>
    <t xml:space="preserve">cookies, mac-n-cheese, brownies, french fries, </t>
  </si>
  <si>
    <t>stress, boredom, cold weather</t>
  </si>
  <si>
    <t>i eat some vegetables almost everyday and fruit a couple of times a week. i eat meat a few times a week. i dont eat fast food and try to limit fried food.</t>
  </si>
  <si>
    <t>i drink way more coffee and i dont eat at home as often.</t>
  </si>
  <si>
    <t>french fries, waffles, chocolate</t>
  </si>
  <si>
    <t>i would eat enough fruits and vegetables everyday. i would have home cooked food at least 5 days a week. i wouldnt like sugar so much.</t>
  </si>
  <si>
    <t xml:space="preserve">pasta, chicken with potatoes, pizza </t>
  </si>
  <si>
    <t>none organized</t>
  </si>
  <si>
    <t>4-6 ounces chicken or fish, side of potatoes, and green beans</t>
  </si>
  <si>
    <t>own my own house</t>
  </si>
  <si>
    <t xml:space="preserve">chips and dip, pepsi, </t>
  </si>
  <si>
    <t>stres, boredom, and nighttime</t>
  </si>
  <si>
    <t>diet consists of 3000-4000 calories a day well rounded from meats, vegetables, and fruit.</t>
  </si>
  <si>
    <t>chicken and biscuits</t>
  </si>
  <si>
    <t>diet of 1500-2000 calories of white meat, vegetables, and fruit that are all fresh and not processed</t>
  </si>
  <si>
    <t>chicken, steak, pasta</t>
  </si>
  <si>
    <t>deceased</t>
  </si>
  <si>
    <t>management</t>
  </si>
  <si>
    <t>plenty of greens and lean proteins</t>
  </si>
  <si>
    <t>grandma's chinese, peruvian food from back home, and sushi</t>
  </si>
  <si>
    <t>hunger and boredom</t>
  </si>
  <si>
    <t>not that balanced, but i try not to eat fatty or fried foods.</t>
  </si>
  <si>
    <t>i eat more junk food now.</t>
  </si>
  <si>
    <t>spanish</t>
  </si>
  <si>
    <t>spaghetti, chicken, won tons</t>
  </si>
  <si>
    <t>plenty of protein, carbs from vegetables and fruits, and healthy fats.</t>
  </si>
  <si>
    <t>pasta,sushi,steak</t>
  </si>
  <si>
    <t>lawyer</t>
  </si>
  <si>
    <t>a balance of vegetables and cooked lean meat.</t>
  </si>
  <si>
    <t xml:space="preserve">ice cream, cookies,  chinese food, and chicken nuggets </t>
  </si>
  <si>
    <t xml:space="preserve">boredom, sadness, and if it has a good taste. </t>
  </si>
  <si>
    <t>i eat a a lot of carbs from pizza and pasta. i also eat a lot of cookies.</t>
  </si>
  <si>
    <t>i eat more junk food</t>
  </si>
  <si>
    <t>chicken nuggets, mac and cheese, and pasta</t>
  </si>
  <si>
    <t>my ideal diet would be more fruits and vegetables. also less desserts.</t>
  </si>
  <si>
    <t xml:space="preserve">chicken parmesan, pasta,  </t>
  </si>
  <si>
    <t>landscaping</t>
  </si>
  <si>
    <t>a lot of greens</t>
  </si>
  <si>
    <t>french fries, chips, ice cream</t>
  </si>
  <si>
    <t>boredom, stressed, sad</t>
  </si>
  <si>
    <t>egan dining</t>
  </si>
  <si>
    <t>poor</t>
  </si>
  <si>
    <t>french</t>
  </si>
  <si>
    <t xml:space="preserve">hamburgers, chicken nuggets </t>
  </si>
  <si>
    <t>healthy and protien</t>
  </si>
  <si>
    <t xml:space="preserve">pasta, lasagna, chicken </t>
  </si>
  <si>
    <t>vice president of a company</t>
  </si>
  <si>
    <t>stylist</t>
  </si>
  <si>
    <t>some kind of protein, a vegetable, and a grain</t>
  </si>
  <si>
    <t>mac n cheese, peanut butter and banana sandwich, omelet</t>
  </si>
  <si>
    <t>boredom usually</t>
  </si>
  <si>
    <t>a lot of rice and veggies, eggs for breakfast, chicken is usually the only kind of meat i eat.</t>
  </si>
  <si>
    <t>my diet is more limited just because of what i have time to make</t>
  </si>
  <si>
    <t>chicken, pasta, stir fry</t>
  </si>
  <si>
    <t>pretty much what i eat now</t>
  </si>
  <si>
    <t>some kind of pasta, a chicken dish, some kind of salad</t>
  </si>
  <si>
    <t>owns his own promotional company</t>
  </si>
  <si>
    <t>works in retail</t>
  </si>
  <si>
    <t xml:space="preserve">a meal with a meat, vegetable, grain, and fruit </t>
  </si>
  <si>
    <t xml:space="preserve">pizza, doughnuts, mcdonalds </t>
  </si>
  <si>
    <t xml:space="preserve">i eat out more often then not. i try to make sure when i eat out it isn't fast food, but instead something healthy like panera. </t>
  </si>
  <si>
    <t>i do not snack as often at school. i find that i'm always busy so sometimes i don't have a lot of time to eat.</t>
  </si>
  <si>
    <t>italian or chinese</t>
  </si>
  <si>
    <t xml:space="preserve">pizza, pasta, grilled cheese </t>
  </si>
  <si>
    <t>i wish i had the time and energy to cook more at home on my own.</t>
  </si>
  <si>
    <t xml:space="preserve">spaghetti or pasta, shrimp fried rice, chicken </t>
  </si>
  <si>
    <t>optometrist</t>
  </si>
  <si>
    <t>homemaker</t>
  </si>
  <si>
    <t>other</t>
  </si>
  <si>
    <t xml:space="preserve">a protein, starch, veg, and a healthier dessert. </t>
  </si>
  <si>
    <t>chocolate, chips, candy</t>
  </si>
  <si>
    <t>i do not get to eat as well as i did.  i wish i ate better, but in college it is hard because of money.</t>
  </si>
  <si>
    <t>i do not eat as many home cooked meals.</t>
  </si>
  <si>
    <t>i would like to get all of the food groups in each day.</t>
  </si>
  <si>
    <t xml:space="preserve">pasta, pizza, chicken </t>
  </si>
  <si>
    <t>head of human resouces</t>
  </si>
  <si>
    <t>a lean protein plus the addition of 2-3 fruits and vegetables</t>
  </si>
  <si>
    <t>chocolate, popcorn, ice cream</t>
  </si>
  <si>
    <t>boredom, stress</t>
  </si>
  <si>
    <t>i eat three meals per day usually. i eat a lot of sandwiches and fruit.</t>
  </si>
  <si>
    <t>i have eaten bigger meals.</t>
  </si>
  <si>
    <t>chicken parmesan</t>
  </si>
  <si>
    <t>my ideal diet would be eating multiple fruits and vegetables at each meal. also i would only eat lean protein if possible.</t>
  </si>
  <si>
    <t>chicken parmesan, orange chicken, tacos</t>
  </si>
  <si>
    <t>biohemical waste elimination</t>
  </si>
  <si>
    <t>chicken breast with veggies</t>
  </si>
  <si>
    <t xml:space="preserve">candy
pop
chocolate 
chipotle 
moe's </t>
  </si>
  <si>
    <t>no reasons</t>
  </si>
  <si>
    <t>unhealthy foods from the cafe</t>
  </si>
  <si>
    <t>i eat more</t>
  </si>
  <si>
    <t>chicken and steak</t>
  </si>
  <si>
    <t xml:space="preserve">red and white meats, potatoes, green beans </t>
  </si>
  <si>
    <t xml:space="preserve">steak and potatoes, burgers and fries, bacon and eggs </t>
  </si>
  <si>
    <t>corporate manager</t>
  </si>
  <si>
    <t>marketing analyst</t>
  </si>
  <si>
    <t>wrestling</t>
  </si>
  <si>
    <t>a meal with all of the food groups.</t>
  </si>
  <si>
    <t xml:space="preserve">pizza, ice cream, fries, cereal, cookies  </t>
  </si>
  <si>
    <t>usually if i'm sad or depressed.</t>
  </si>
  <si>
    <t xml:space="preserve">i will eat a full bleakest every morning consisting of eggs, potatoes, and a type of meat with juice. i will have a sandwich or something light for lunch. for dinner i will have meat and vegetables of some sort.  </t>
  </si>
  <si>
    <t>i eat pretty much the same as i use too. i do have more sweets now though.</t>
  </si>
  <si>
    <t>more sweets</t>
  </si>
  <si>
    <t xml:space="preserve">pizza, ice cream. pop tarts </t>
  </si>
  <si>
    <t>idealy i would have basically the same breakfast as i do now just with more fruits. for lunch i would have more vegetables and fruits. for dinner i would have the same.</t>
  </si>
  <si>
    <t xml:space="preserve">pizza, japanize hibachi, moes   </t>
  </si>
  <si>
    <t>small business owner</t>
  </si>
  <si>
    <t>middle school teacher</t>
  </si>
  <si>
    <t>a salad with chicken and 2 tablespoons of salad dressing</t>
  </si>
  <si>
    <t xml:space="preserve">ice cream, chocolate, twizzlers </t>
  </si>
  <si>
    <t>tired</t>
  </si>
  <si>
    <t>laziness</t>
  </si>
  <si>
    <t>preguiça</t>
  </si>
  <si>
    <t>i eat food</t>
  </si>
  <si>
    <t>i do not make my own food very much</t>
  </si>
  <si>
    <t>mac cheese</t>
  </si>
  <si>
    <t>i to eat enough food to sustain me throughout the entire day</t>
  </si>
  <si>
    <t>chicken, pasta, salad</t>
  </si>
  <si>
    <t>welder</t>
  </si>
  <si>
    <t>art teacher</t>
  </si>
  <si>
    <t>grilled chicken, side salad, rice and broccoli and cranberries</t>
  </si>
  <si>
    <t>ice cream, cookie dough, cookies, cheese</t>
  </si>
  <si>
    <t>boredom!, sadness</t>
  </si>
  <si>
    <t>light breakfast, yogurt or grandola bar. no luch but (healthy) snacks throughout this time period until dinner. full dinner with meat, vegetables and fruit.</t>
  </si>
  <si>
    <t>i do not make my own food</t>
  </si>
  <si>
    <t>french toast, grilled cheese, orange chicken</t>
  </si>
  <si>
    <t>same as above but with a more concrete lunch. cut down on excessive snacking.</t>
  </si>
  <si>
    <t>pancakes, pasta, grilled cheese and soup</t>
  </si>
  <si>
    <t>design engineer</t>
  </si>
  <si>
    <t>account clerical</t>
  </si>
  <si>
    <t>no particular engagement</t>
  </si>
  <si>
    <t>it is probably more on the green side and there is less fryed or overly seasoned food. there would be more organic foods rather than processed foods.</t>
  </si>
  <si>
    <t xml:space="preserve">ice cream, cereal, and salt and vinegar chips </t>
  </si>
  <si>
    <t xml:space="preserve">all of the above; sadness, boredom and confusion </t>
  </si>
  <si>
    <t xml:space="preserve">it needs some re-structuring. mostly, i eat well but i would like to improve on my water, fruit and veggie consumption. </t>
  </si>
  <si>
    <t>now i prepare my own meals, pack my lunch every day and avoid eating out to save money as much as possible.</t>
  </si>
  <si>
    <t>pickles, chinese food, pizza</t>
  </si>
  <si>
    <t>my ideal diet involves organic foods, more nuts, fruits, veggies and water and a complete absence of processed foods, genetically enhanced foods or fast foods. my ideal diet would be one that involves foods that are grown by me or close to me and one that is essentially best for my health.</t>
  </si>
  <si>
    <t xml:space="preserve">pasta, soup, steak  </t>
  </si>
  <si>
    <t>unknown</t>
  </si>
  <si>
    <t>caretaker</t>
  </si>
  <si>
    <t>volleyball</t>
  </si>
  <si>
    <t>mostly green!</t>
  </si>
  <si>
    <t>potato chips, ice cream, chocolate, cookies</t>
  </si>
  <si>
    <t>stress, boredom, craving</t>
  </si>
  <si>
    <t xml:space="preserve">i am on a very balanced diet, eating 4-5 small meals a day filled with fruits, vegetables, lean meat, and good carbs. </t>
  </si>
  <si>
    <t xml:space="preserve">i haven't changed much. if anything, i have become more disciplined. </t>
  </si>
  <si>
    <t>thai food</t>
  </si>
  <si>
    <t>mac and cheese, hot dogs, grilled cheese</t>
  </si>
  <si>
    <t xml:space="preserve">my ideal diet would be to be a vegetarian; however, considering my highly active lifestyle island strength requirement i need as much "real" protein i can get. </t>
  </si>
  <si>
    <t>steak, asparagus and potatoes, homemade chicken alfredo, mexican cuisine</t>
  </si>
  <si>
    <t>secretary</t>
  </si>
  <si>
    <t xml:space="preserve">mac and cheese, fried chicken, cornbread </t>
  </si>
  <si>
    <t>hunger, boredom</t>
  </si>
  <si>
    <t xml:space="preserve">healthy, includes many fruits and vegetables. probably too many carbs. </t>
  </si>
  <si>
    <t>i eat smaller portions more often</t>
  </si>
  <si>
    <t>greek</t>
  </si>
  <si>
    <t xml:space="preserve">hamloaf, tuna fish salad, mac and cheese </t>
  </si>
  <si>
    <t xml:space="preserve">the same as my current diet, maybe less carbs. </t>
  </si>
  <si>
    <t>tacos, spaghetti, grilled cheese</t>
  </si>
  <si>
    <t>banker</t>
  </si>
  <si>
    <t>registered nurse</t>
  </si>
  <si>
    <t>a meal that you have cooked yourself without a lot of grease or fat in it.</t>
  </si>
  <si>
    <t xml:space="preserve">popcorn, chips, candy, &amp; fries </t>
  </si>
  <si>
    <t xml:space="preserve">sadness, boredom, &amp; anger </t>
  </si>
  <si>
    <t>at school i eat a lot of pizza or burgers with fries. occasionally i try to have a salad or a fruit juice with this. i also try to eat more of a home cooked meal with vegetables.</t>
  </si>
  <si>
    <t>eating more pizza and burgers or fast food.</t>
  </si>
  <si>
    <t xml:space="preserve">chicken soup,  perogies, &amp; roast beef  </t>
  </si>
  <si>
    <t>more of a home cooked meal that is not very greasy. also includes more fruits and vegetables.</t>
  </si>
  <si>
    <t xml:space="preserve">spaghetti, steak, burgers </t>
  </si>
  <si>
    <t>subcontractor</t>
  </si>
  <si>
    <t>telemarketer</t>
  </si>
  <si>
    <t>wrestling &amp; rowing</t>
  </si>
  <si>
    <t xml:space="preserve">good balance between meats, grains, fruits, vegetables, carbs, and dairy products </t>
  </si>
  <si>
    <t xml:space="preserve">chex-mix, wegmans cookies, cheez-its </t>
  </si>
  <si>
    <t xml:space="preserve">boredom, happiness, distraught </t>
  </si>
  <si>
    <t>lots of pasta and carbs along with lean meats. also at time some soda and junk food</t>
  </si>
  <si>
    <t>cereal became an anytime of day food</t>
  </si>
  <si>
    <t>lasagna, meatloaf, pizza</t>
  </si>
  <si>
    <t>to cut out the junk food and eat more meat and less pasta. also eat more fruits and vegetables</t>
  </si>
  <si>
    <t xml:space="preserve">lasagna,  hamburgers w/ corn, steak  </t>
  </si>
  <si>
    <t>nurse</t>
  </si>
  <si>
    <t>one that is well balanced and consists on main food groups</t>
  </si>
  <si>
    <t>pizza, ice cream, chips</t>
  </si>
  <si>
    <t>stressed, upset, or just craving a cheat meal</t>
  </si>
  <si>
    <t>my current diet consists of cafeteria food, which isn't necessarily ideal. i try to eat as healthy as possible but i find myself turning to unhealthy food more often than healthy.</t>
  </si>
  <si>
    <t>transitioning from home-cooked meals to cafeteria food</t>
  </si>
  <si>
    <t>tacos, spaghetti, and roast</t>
  </si>
  <si>
    <t>one that consists of a lot of mean and also fruits and vegetables. drink a lot of water as well.</t>
  </si>
  <si>
    <t>steak, chicken, tacos</t>
  </si>
  <si>
    <t>house appraiser</t>
  </si>
  <si>
    <t>lots of green and color.</t>
  </si>
  <si>
    <t>fried chicken. mashed potatoes, mac and cheese</t>
  </si>
  <si>
    <t>they taste better than other food. they are a pickme up. they are easy to make</t>
  </si>
  <si>
    <t>i eat alot carbs. protein (meat) is beautiful.</t>
  </si>
  <si>
    <t>i definitely eat less veggies.</t>
  </si>
  <si>
    <t>mac and cheease, mashed potatoes, salmon</t>
  </si>
  <si>
    <t>i would eat more veggies with a equal balance of carbs and protein. more international flavors would be great.</t>
  </si>
  <si>
    <t>pizza, pasta, burgers</t>
  </si>
  <si>
    <t>not sure</t>
  </si>
  <si>
    <t>office assistant</t>
  </si>
  <si>
    <t>balance of veggies, white meat, fruits, and grains.</t>
  </si>
  <si>
    <t>popcorn, chex mix, pizza</t>
  </si>
  <si>
    <t>healthier than most but not 100% clean.</t>
  </si>
  <si>
    <t>i have started eating a lot healthier.</t>
  </si>
  <si>
    <t>no artificial sugars, only natural foods.</t>
  </si>
  <si>
    <t>less sugar</t>
  </si>
  <si>
    <t>pizza, salad</t>
  </si>
  <si>
    <t>fireman</t>
  </si>
  <si>
    <t>burger</t>
  </si>
  <si>
    <t>lazy</t>
  </si>
  <si>
    <t>great</t>
  </si>
  <si>
    <t>mediocre</t>
  </si>
  <si>
    <t>all</t>
  </si>
  <si>
    <t>organic</t>
  </si>
  <si>
    <t xml:space="preserve">steak, chicken, pasta </t>
  </si>
  <si>
    <t>president of automotive company</t>
  </si>
  <si>
    <t>stay home</t>
  </si>
  <si>
    <t>low carbs and high protein</t>
  </si>
  <si>
    <t xml:space="preserve">pizza, chocolate, and ice cream </t>
  </si>
  <si>
    <t xml:space="preserve">boredom, sadness and anger </t>
  </si>
  <si>
    <t>my diet is mostly chicken rice and veggies. i mix in fruit between workouts and snacks like power bars and what not.</t>
  </si>
  <si>
    <t>i eat very bad on the weekends.</t>
  </si>
  <si>
    <t xml:space="preserve">grilled chicken, pasta, and turkey </t>
  </si>
  <si>
    <t>one that maintains my goal weight. but also produces enough daily energy.</t>
  </si>
  <si>
    <t>ups driver</t>
  </si>
  <si>
    <t>grilled, natural ingredients, and no carbonated beverages</t>
  </si>
  <si>
    <t>fries, chips, fried chicken, pizza, grapes</t>
  </si>
  <si>
    <t>boredom, sadness</t>
  </si>
  <si>
    <t>65 and out</t>
  </si>
  <si>
    <t>sub sandwhiches</t>
  </si>
  <si>
    <t>chicken, pizza, cherry tomatoes</t>
  </si>
  <si>
    <t>blend of instant gratification and healthy choices sourced sustainably</t>
  </si>
  <si>
    <t>pizza, steak, spaghetti</t>
  </si>
  <si>
    <t>hvac professional</t>
  </si>
  <si>
    <t>counseling, teaching, geologist, psychic</t>
  </si>
  <si>
    <t>high protein and vegetables</t>
  </si>
  <si>
    <t>peanut butter sandwich, pretzals, garlic bread</t>
  </si>
  <si>
    <t>stress, anger and boredom</t>
  </si>
  <si>
    <t>very healthy and clean. a lot of protein and vegetables</t>
  </si>
  <si>
    <t>i eat a lot more healthier</t>
  </si>
  <si>
    <t>chicken alfredo</t>
  </si>
  <si>
    <t>clean diet. high protein intake.</t>
  </si>
  <si>
    <t>sergeant correctional officer</t>
  </si>
  <si>
    <t>the different colors of the rain bow. protein, fruit, veggies</t>
  </si>
  <si>
    <t>chips, dip, fries, pizza</t>
  </si>
  <si>
    <t>bored, stress</t>
  </si>
  <si>
    <t>what ever the dinning hall is serving. when i am hungry i look for something filling more then healthy.</t>
  </si>
  <si>
    <t>when i eat has changed alot. i have to eat at a certain time everyday or the dining hall wont have food.</t>
  </si>
  <si>
    <t>timing</t>
  </si>
  <si>
    <t>steak and cheesy potatoes</t>
  </si>
  <si>
    <t>my ideal diet is to eat less fast food in a week. also to add something healthy like salad  to every meal or to have a salad for a meal.</t>
  </si>
  <si>
    <t>mac n cheese, steak, potatos</t>
  </si>
  <si>
    <t>union worker</t>
  </si>
  <si>
    <t>factory worker</t>
  </si>
  <si>
    <t>low protein and carbs and high in vegetables and fruits.</t>
  </si>
  <si>
    <t>pizza, ice cream, chicken wings</t>
  </si>
  <si>
    <t>i usually only eat comfort foods when i am bored. i will also eat them when i am happy to celebrate and then when i am sad to comfort me.</t>
  </si>
  <si>
    <t>i usually eat very healthy. i incorporate fresh fruits and vegetables into every meal.</t>
  </si>
  <si>
    <t>i have begun to eat more fruits and vegetables because i have been more aware of my physique.</t>
  </si>
  <si>
    <t>meatloaf</t>
  </si>
  <si>
    <t>my ideal diet is to cut back on my meat intake and substitute it for other protein sources such as fish or tuna.</t>
  </si>
  <si>
    <t>chicken, beef, steak</t>
  </si>
  <si>
    <t>salesman</t>
  </si>
  <si>
    <t>chicken and broccoli</t>
  </si>
  <si>
    <t>pizza chocolate chips bagels ice capps</t>
  </si>
  <si>
    <t>just cause</t>
  </si>
  <si>
    <t>i eat very heathy on a daily basis</t>
  </si>
  <si>
    <t>really paid more attention to what i eat cause it is easy to gain</t>
  </si>
  <si>
    <t>wraps</t>
  </si>
  <si>
    <t>pizza pasta and quesadillas</t>
  </si>
  <si>
    <t xml:space="preserve">fruits and vegetables, wheat bread, peanut butter, protein bars, protein shakes </t>
  </si>
  <si>
    <t>chicken, pizza, stuffed shells</t>
  </si>
  <si>
    <t>owns his business</t>
  </si>
  <si>
    <t>sales</t>
  </si>
  <si>
    <t>skiing</t>
  </si>
  <si>
    <t>fruit, vegetables, and protien</t>
  </si>
  <si>
    <t>chocolate, ice cream, pasta</t>
  </si>
  <si>
    <t>stress, boredom, sadness</t>
  </si>
  <si>
    <t xml:space="preserve">for breakfast i have oatmeal. for lunch i have a sandwich and fruit. for dinner i usually have a piece of meat, rice or pasta, and a vegetable. </t>
  </si>
  <si>
    <t>more easy meals like pasta.</t>
  </si>
  <si>
    <t>more carbs or snacking</t>
  </si>
  <si>
    <t>ideally my diet would be similar to what i eat now. if i wasn't on a college budget i could spend more money on nicer meat and vegetables which would make my meals a lot better.</t>
  </si>
  <si>
    <t>steak, noodles, edemame</t>
  </si>
  <si>
    <t>elementary school principal</t>
  </si>
  <si>
    <t>proper serving sizes of almost anything</t>
  </si>
  <si>
    <t>mac n cheese. chips and salsa. ice cream.</t>
  </si>
  <si>
    <t>boredom. celebration.</t>
  </si>
  <si>
    <t>simple breakfast of cereal or yogurt. lunch is something like a deli meat sandwich. dinner is a full meal. veggies meat and starch.</t>
  </si>
  <si>
    <t>more snacking</t>
  </si>
  <si>
    <t>mac and cheese</t>
  </si>
  <si>
    <t>less cheese than i eat.</t>
  </si>
  <si>
    <t>steak and veggies. chicken and rice. stirfry.</t>
  </si>
  <si>
    <t>insurance</t>
  </si>
  <si>
    <t>real estate agent</t>
  </si>
  <si>
    <t>water polo and running</t>
  </si>
  <si>
    <t>half the plate fruit and vegetables. other half grains and protein. then a little dairy.</t>
  </si>
  <si>
    <t xml:space="preserve">peanut butter, dessets, pretzels. </t>
  </si>
  <si>
    <t>sadness, boredom, lonely.</t>
  </si>
  <si>
    <t>my diet consists of fruits, vegetables, grains, dairy, and proteins.</t>
  </si>
  <si>
    <t>at first i ate less but now that i'm in season playing a sport i eat more.</t>
  </si>
  <si>
    <t>lasagna</t>
  </si>
  <si>
    <t>the way i eat now i think is pretty good.</t>
  </si>
  <si>
    <t xml:space="preserve">lasagna, steak, chili </t>
  </si>
  <si>
    <t>construction management</t>
  </si>
  <si>
    <t>x-ray tech</t>
  </si>
  <si>
    <t xml:space="preserve">chicken, veggies, fruit, water </t>
  </si>
  <si>
    <t>macaroons, truffles, peanut butter n chocolate ice cream</t>
  </si>
  <si>
    <t xml:space="preserve">i do not really eat "comfort food" but i guess sadness, special occasions, and anxiety </t>
  </si>
  <si>
    <t>my diet is pretty healthy and consists of chicken, turcky, and veggies. i rarely eat unhealthy food or fast food.</t>
  </si>
  <si>
    <t>i have gotten healthier with my eating habits. as a result my parents starting eating healthier too, even though i do not live with them.</t>
  </si>
  <si>
    <t>chocolate</t>
  </si>
  <si>
    <t xml:space="preserve">my ideal diet would be to add more fruits and veggies. also, to go to the gym more but school gets in the way. </t>
  </si>
  <si>
    <t>i would say "lets go out"</t>
  </si>
  <si>
    <t>dead beat</t>
  </si>
  <si>
    <t>respiratory therapist</t>
  </si>
  <si>
    <t>high protein, low fat, low carbs and sugar</t>
  </si>
  <si>
    <t>ice cream, cookies, ice cream</t>
  </si>
  <si>
    <t>i try to eat as healthy as possible. 3 meals a day that are well-balanced.</t>
  </si>
  <si>
    <t>as an athlete it is important to fuel my body with important foods only.</t>
  </si>
  <si>
    <t>pizza, pasta, chicken</t>
  </si>
  <si>
    <t>high protein, low fat</t>
  </si>
  <si>
    <t>pasta, chicken, vegetables</t>
  </si>
  <si>
    <t>police force</t>
  </si>
  <si>
    <t>legal assistant</t>
  </si>
  <si>
    <t>rowing</t>
  </si>
  <si>
    <t>high protein, fruit, veggies, low carbs and fat</t>
  </si>
  <si>
    <t xml:space="preserve">carrots and ranch, pretzels, dark chocolate </t>
  </si>
  <si>
    <t>sadness</t>
  </si>
  <si>
    <t>high in protein, fruits, and veggies. low in fats.</t>
  </si>
  <si>
    <t xml:space="preserve">chicken tenders, pasta, mac&amp;cheese </t>
  </si>
  <si>
    <t>my ideal diet is my diet.</t>
  </si>
  <si>
    <t xml:space="preserve">chicken and pasta, homemade pizza, lasagna </t>
  </si>
  <si>
    <t>vp of gnc</t>
  </si>
  <si>
    <t>dietitian</t>
  </si>
  <si>
    <t>$15,001 to $30,000</t>
  </si>
  <si>
    <t>meal prep'd foods with food from each section on the food pyramid.</t>
  </si>
  <si>
    <t xml:space="preserve">cookies, nutella, ice cream, coffee, fruit </t>
  </si>
  <si>
    <t>bordem, happiness, sadness</t>
  </si>
  <si>
    <t xml:space="preserve">i eat fruit and vetagables with every meal. i only drink water, no soda. i tend to stay away from greasy food. </t>
  </si>
  <si>
    <t xml:space="preserve">i ate more junk food, but also more fruit. </t>
  </si>
  <si>
    <t>chinese cuisine (general tso's)</t>
  </si>
  <si>
    <t xml:space="preserve">chicken stir fry, spaghetti, chicken parmesan </t>
  </si>
  <si>
    <t xml:space="preserve">i want to eliminate all the junk food i ate. besides that, i want to keep my diet the same. </t>
  </si>
  <si>
    <t>1. pasta 2. spaghetti 3. chicken and rice</t>
  </si>
  <si>
    <t>owner of new york lunch</t>
  </si>
  <si>
    <t>cna</t>
  </si>
  <si>
    <t>vegtables</t>
  </si>
  <si>
    <t>i don't follow a diet, i eat whatever i want</t>
  </si>
  <si>
    <t>i snack more, having fewer full meals</t>
  </si>
  <si>
    <t>mac and cheese, chicken nuggets</t>
  </si>
  <si>
    <t>no, diet</t>
  </si>
  <si>
    <t xml:space="preserve">lasagna, steak, pasta </t>
  </si>
  <si>
    <t>periodontist</t>
  </si>
  <si>
    <t>milk for a drink, meat, a grain, vegetable, fruit for dinner</t>
  </si>
  <si>
    <t>chocolate, popcorn, icecream</t>
  </si>
  <si>
    <t xml:space="preserve">my current diet usually includes at least one serving of vegetables per day, and i usually am eating fruits and whole grain things. </t>
  </si>
  <si>
    <t>i eat more fried food, such as french fries.</t>
  </si>
  <si>
    <t>my ideal diet is my mom's home cooking. it's always healthy and organic.</t>
  </si>
  <si>
    <t xml:space="preserve">mac and cheese, pizza, chicken </t>
  </si>
  <si>
    <t>business</t>
  </si>
  <si>
    <t>recreational basketball, equestrian team</t>
  </si>
  <si>
    <t xml:space="preserve">it has protein, vegetables and some carbs </t>
  </si>
  <si>
    <t xml:space="preserve">ice cream, cake, mozzarella sticks, pierogies </t>
  </si>
  <si>
    <t>i typically try to eat healthy but being away at school makes it harder. i try to avoid junk food as well and trying to only eat it on the weekends.</t>
  </si>
  <si>
    <t>i eat a lot less than i did at home but find myself snacking more than actual meals.</t>
  </si>
  <si>
    <t xml:space="preserve">mac&amp;cheese, chicken nuggets </t>
  </si>
  <si>
    <t>i would like to get more protein in me. i would also like to eat healthier more consistently rather than here and there.</t>
  </si>
  <si>
    <t xml:space="preserve">lasagna, pizza, pasta </t>
  </si>
  <si>
    <t>truck driver</t>
  </si>
  <si>
    <t>project manager</t>
  </si>
  <si>
    <t>balanced between protein, veggies, and carbs</t>
  </si>
  <si>
    <t xml:space="preserve">chips, mac and cheese, pizza, french fries </t>
  </si>
  <si>
    <t xml:space="preserve">stress, sadness, bored </t>
  </si>
  <si>
    <t>my current diet is balanced and includes food from all the food groups.</t>
  </si>
  <si>
    <t>i don't eat as healthy because there aren't as many healthy options at the dinning hall.</t>
  </si>
  <si>
    <t xml:space="preserve">pasta, pizza, meatballs </t>
  </si>
  <si>
    <t>my ideal diet is a diet that makes me feel good but also allows me to eat junk food once in a while.</t>
  </si>
  <si>
    <t xml:space="preserve">pasta, chicken parm, tacos </t>
  </si>
  <si>
    <t>school teacher</t>
  </si>
  <si>
    <t xml:space="preserve">well portioned meat, veggies, and fruits. water instead of a sugary drink like pop. </t>
  </si>
  <si>
    <t>pizza, burritos, slim jims</t>
  </si>
  <si>
    <t>boredom, stress, and it tastes good</t>
  </si>
  <si>
    <t>i am not vegetarian. i love red meat like steak and salami. i try to limit the amount of carbs i eat</t>
  </si>
  <si>
    <t>freshman year i did not watch my diet at all and really let myself go. i ate pizza and fries for almost every meal. summer following freshman year i knew i needed to stop doing that so i cut out as many refined carbs as i could and try to eat healthier portions.</t>
  </si>
  <si>
    <t>steak, garlic and butter noodles, schnitzle</t>
  </si>
  <si>
    <t>my ideal diet would be cutting out red meats and sticking to leaner meats like turkey or chicken. also keeping refined carbs out of my diet would be ideal.</t>
  </si>
  <si>
    <t>steak, pasta, burgers</t>
  </si>
  <si>
    <t>sales manager</t>
  </si>
  <si>
    <t>rec volleyball</t>
  </si>
  <si>
    <t>a vegetable, a protein, and a fruit</t>
  </si>
  <si>
    <t>broccoli, spaghetti squash, quinoa, and grilled chicken</t>
  </si>
  <si>
    <t>bad day, bored, sadness</t>
  </si>
  <si>
    <t>healthy and light</t>
  </si>
  <si>
    <t>i don't eat as often</t>
  </si>
  <si>
    <t>pizza and spaghetti</t>
  </si>
  <si>
    <t>pizza, italian, anything chicken related</t>
  </si>
  <si>
    <t>retired - bus driver</t>
  </si>
  <si>
    <t>stay-at-home mom</t>
  </si>
  <si>
    <t>a balanced meal with a protein, carbohydrate and a vegetable.</t>
  </si>
  <si>
    <t>chocolate, ice cream, cookie dough</t>
  </si>
  <si>
    <t>boredom, being in your period, and long bus rides for softball</t>
  </si>
  <si>
    <t>my meals consist of a vegetable, a meat and usually a carbohydrate. i eat a lot of fruit and snack in between meals on little things.</t>
  </si>
  <si>
    <t>i tend to snack more and have smaller meals.</t>
  </si>
  <si>
    <t>i would like to eat less carbohydrates, such as pasta and breads. i wish i knew how to incorporate healthier alternatives to the foods i eat.</t>
  </si>
  <si>
    <t>spaghetti, steak, or chicken</t>
  </si>
  <si>
    <t>transportation</t>
  </si>
  <si>
    <t>social services</t>
  </si>
  <si>
    <t>salad</t>
  </si>
  <si>
    <t>pizza, pretzels, fruit snacks, deli sandwhich</t>
  </si>
  <si>
    <t>boredom, anger, happy</t>
  </si>
  <si>
    <t>i eat somewhat healthy. the food at egan is not the best.</t>
  </si>
  <si>
    <t>i eat a lot less and more junk food.</t>
  </si>
  <si>
    <t>lean</t>
  </si>
  <si>
    <t>pizza mac n cheese pasta</t>
  </si>
  <si>
    <t>i would like to consume a lot more meat and protein. i want to consume more fruit.</t>
  </si>
  <si>
    <t>pasta, steak, chicken</t>
  </si>
  <si>
    <t>police officer</t>
  </si>
  <si>
    <t>runs a daycare</t>
  </si>
  <si>
    <t>baseball</t>
  </si>
  <si>
    <t>protein source, vegetables, fruits, whole grains</t>
  </si>
  <si>
    <t>chips, ice cream</t>
  </si>
  <si>
    <t>i have a diet of meats and other high protein foods.</t>
  </si>
  <si>
    <t>i stopped drinking soda and only drink water now</t>
  </si>
  <si>
    <t>drink more water</t>
  </si>
  <si>
    <t>a balanced diet with each food group. getting enough protein and carbohydrates.</t>
  </si>
  <si>
    <t>chipotle, chick fil a, chicken and rice</t>
  </si>
  <si>
    <t>risk manager</t>
  </si>
  <si>
    <t>customer service</t>
  </si>
  <si>
    <t>married</t>
  </si>
  <si>
    <t>rice and chicken, sea food</t>
  </si>
  <si>
    <t>retire</t>
  </si>
  <si>
    <t>i danced in high school</t>
  </si>
  <si>
    <t>grilled meat, fruit, vegetable, and some grains</t>
  </si>
  <si>
    <t>mac and cheese, potato soup, ice cream, chips and cheese</t>
  </si>
  <si>
    <t>sadness, stressed, boredom</t>
  </si>
  <si>
    <t>i normally eat a salad every day. i try to get at least every food group into my diet</t>
  </si>
  <si>
    <t>i do not eat as many fruits and vegetables as i normally would as being home even though i do eat them still</t>
  </si>
  <si>
    <t>salad, chicken, pizza</t>
  </si>
  <si>
    <t>eating all fruits and vegetables. staying away from all the unhealthy foods.</t>
  </si>
  <si>
    <t>chicken, spaghetti, hamburgers</t>
  </si>
  <si>
    <t>car salesman</t>
  </si>
  <si>
    <t>rn</t>
  </si>
  <si>
    <t>horse back riding</t>
  </si>
  <si>
    <t>a plate that has a variety of colors not just one color</t>
  </si>
  <si>
    <t>chocolate, pizza, and mashed potatoes</t>
  </si>
  <si>
    <t>boredom and stress</t>
  </si>
  <si>
    <t>current diet is rather poor.  i eat a lot of chicken and carbs.  i also tend to eat a lot of desserts.</t>
  </si>
  <si>
    <t>i eat less healthy breakfast now, usually just grab something quick like a granola bar.</t>
  </si>
  <si>
    <t>pizza, mashed potatoes, chocolate chip cookies</t>
  </si>
  <si>
    <t>my idea diet would consist of eating more balanced diet consisting of fruits, vegetables, and meat.  i would like to not eat so much unhealthy junk food/desserts.</t>
  </si>
  <si>
    <t>chicken, steak, pizza</t>
  </si>
  <si>
    <t>dairy farmer</t>
  </si>
  <si>
    <t>program director</t>
  </si>
  <si>
    <t>meat and potatoes</t>
  </si>
  <si>
    <t>pizza cookies steak</t>
  </si>
  <si>
    <t>boredom comfort hunger</t>
  </si>
  <si>
    <t>meat carbs and candy</t>
  </si>
  <si>
    <t>expansion of eating variety</t>
  </si>
  <si>
    <t>more variety</t>
  </si>
  <si>
    <t>pizza and wings</t>
  </si>
  <si>
    <t xml:space="preserve">steak, pizza, haddock </t>
  </si>
  <si>
    <t>programs coordinator</t>
  </si>
  <si>
    <t>competitive skiing</t>
  </si>
  <si>
    <t>good portions of fruit, protein, veggies and carbs</t>
  </si>
  <si>
    <t>chocolate, fruit, and ice cream</t>
  </si>
  <si>
    <t>at school its hard but usually a granola bar and fruit for breakfast, a wrap for dinner or lunch, and then veggies and hummus.</t>
  </si>
  <si>
    <t>not going to egan every meal maybe once a day</t>
  </si>
  <si>
    <t>japanese</t>
  </si>
  <si>
    <t>tacos, pizza, chicken wing dip</t>
  </si>
  <si>
    <t>to eat moderations of every food group each day and no processed food</t>
  </si>
  <si>
    <t>mexican chicken, hibachi chicken and rice, steak</t>
  </si>
  <si>
    <t>rowing, running, and cycling</t>
  </si>
  <si>
    <t>all food groups</t>
  </si>
  <si>
    <t>chips sweets popcorn</t>
  </si>
  <si>
    <t>no diet. i eat what makes me feel good</t>
  </si>
  <si>
    <t>more coffee less water</t>
  </si>
  <si>
    <t>sloppy joes</t>
  </si>
  <si>
    <t>whatever makes me feel good. doesnt cost a fortune.</t>
  </si>
  <si>
    <t>chicken and vegetables, roast beef, pasta</t>
  </si>
  <si>
    <t>contract negotiations</t>
  </si>
  <si>
    <t>all of the food groups(carbs, veggies, fruits,etc)</t>
  </si>
  <si>
    <t>cookies, burgers, chicken noodle soup, ice cream</t>
  </si>
  <si>
    <t>happiness, hunger, sadness</t>
  </si>
  <si>
    <t>if there is berries i will eat them.  eat any kind of pasta.  hate cooked vegetables</t>
  </si>
  <si>
    <t>less fruits and veggies</t>
  </si>
  <si>
    <t>spaghetti and meatballs, steak, and burgers</t>
  </si>
  <si>
    <t>more fruits and veggies.  less carbs</t>
  </si>
  <si>
    <t>salad, pasta, and ice cream</t>
  </si>
  <si>
    <t>legal secretary</t>
  </si>
  <si>
    <t>softball and basketball</t>
  </si>
  <si>
    <t>all elements of food pyramid</t>
  </si>
  <si>
    <t>cake, french fries, chicken nuggets</t>
  </si>
  <si>
    <t xml:space="preserve">i eat fruits, dairy and carbs </t>
  </si>
  <si>
    <t>convenience food</t>
  </si>
  <si>
    <t>chicken fingers, pasta, pizza</t>
  </si>
  <si>
    <t>a colorful diet</t>
  </si>
  <si>
    <t xml:space="preserve">steak, mashed potatoes, vegetables </t>
  </si>
  <si>
    <t>lots of colors</t>
  </si>
  <si>
    <t>pizza, ice cream, cookies</t>
  </si>
  <si>
    <t>i eat two-tree meals per day. always eat a breakfast.</t>
  </si>
  <si>
    <t>food is not as healthy.</t>
  </si>
  <si>
    <t>spaghetti and tacos</t>
  </si>
  <si>
    <t>a good breakfast. a healthy lunch and dinner.</t>
  </si>
  <si>
    <t>pizza, tacos, pasta</t>
  </si>
  <si>
    <t>works for kirila fire</t>
  </si>
  <si>
    <t>works in loans department in first national bank</t>
  </si>
  <si>
    <t>marching band</t>
  </si>
  <si>
    <t>has fruits vegetables and or some type of meat</t>
  </si>
  <si>
    <t>mashed potatoes, pasta</t>
  </si>
  <si>
    <t xml:space="preserve">boredom, sadness, or with friends </t>
  </si>
  <si>
    <t>i eat healthy as well as unhealthy. i try to keep a balanced diet but often eat junk food with friends.</t>
  </si>
  <si>
    <t>eating at egan or the laker has definitely made me gain weight because every time i go home and eat i lose weight.</t>
  </si>
  <si>
    <t>any type of colombian cuisine</t>
  </si>
  <si>
    <t>spaghetti or  chicken panini sandwich</t>
  </si>
  <si>
    <t>delicious but also very healthy for you. low in carbs but does not delete carbs all together.</t>
  </si>
  <si>
    <t>spaghetti con chorizo, carne asada, salmon</t>
  </si>
  <si>
    <t>realtor</t>
  </si>
  <si>
    <t>janitor</t>
  </si>
  <si>
    <t>collegiate water polo</t>
  </si>
  <si>
    <t>mostly vegetables and plenty of lean protein and healthy fats to keep you full</t>
  </si>
  <si>
    <t>pasta dishes, cheesecake, pancakes</t>
  </si>
  <si>
    <t>sadness, loneliness, boredom</t>
  </si>
  <si>
    <t>i eat a paleo based diet high in protein and low in fat. i stay away from processed foods as much as i can.</t>
  </si>
  <si>
    <t>huge changes have occurred. i eat far healthier, less processed  food, less dense carbohydrates and way more vegetables and fruits.</t>
  </si>
  <si>
    <t>mexican cuisine</t>
  </si>
  <si>
    <t>spaghetti and pop-tarts</t>
  </si>
  <si>
    <t>staying away from processed foods completely and incorporating more plant proteins opposed to meat proteins would be ideals.</t>
  </si>
  <si>
    <t xml:space="preserve">stuffed chicken breasts, spagetti carbonara, breakfast for dinner </t>
  </si>
  <si>
    <t>solar engineering</t>
  </si>
  <si>
    <t>yoga instructor</t>
  </si>
  <si>
    <t>none right now</t>
  </si>
  <si>
    <t>lots of greens, meat and water</t>
  </si>
  <si>
    <t>ice cream, pizza, cookies</t>
  </si>
  <si>
    <t>mostly stress</t>
  </si>
  <si>
    <t>i try to eat something light for breakfast like cereal or an apple. for lunch i eat sandwiches or pasta also something somewhat light and i eat however much i'm hungry for at dinner. sometimes i try to be healthy with a salad or something and then i get dessert</t>
  </si>
  <si>
    <t>i eat way too often and way too much x</t>
  </si>
  <si>
    <t>pasta, breakfast for dinner, pizza</t>
  </si>
  <si>
    <t>healthy smoothies for breakfast, healthy sandwich for lunch. for dinner, something wholesome and also healthy. then a light dessert.</t>
  </si>
  <si>
    <t>volleyball, lacrosse</t>
  </si>
  <si>
    <t>small portion of meat with majority fruits or vegetables</t>
  </si>
  <si>
    <t xml:space="preserve">chinese food, moes, sponge candy, homemade lasagne </t>
  </si>
  <si>
    <t xml:space="preserve">boredom, sadness </t>
  </si>
  <si>
    <t>eat fruits and vegetables daily and with almost every meal. diet mostly consists of meat as well.</t>
  </si>
  <si>
    <t>less snacking</t>
  </si>
  <si>
    <t>chinese food</t>
  </si>
  <si>
    <t xml:space="preserve">peanut butter and jelly, celery and peanut butter, hot pockets </t>
  </si>
  <si>
    <t>more organic food. want to try and add more seafood into my diet.</t>
  </si>
  <si>
    <t>pizza, chicken and rice and pasta</t>
  </si>
  <si>
    <t>service technition</t>
  </si>
  <si>
    <t>sales manager at business first</t>
  </si>
  <si>
    <t>lots of variety and veggies</t>
  </si>
  <si>
    <t>pizza, pasta, mac and cheese</t>
  </si>
  <si>
    <t>when i am sad or craving</t>
  </si>
  <si>
    <t>i try to eat healthy but sometimes drink soda pop and i enjoy desserts. harder to eat healthy when i am at school.</t>
  </si>
  <si>
    <t>less healthy because of less options, money and time.</t>
  </si>
  <si>
    <t>eating healthy with lots of water and natural foods.</t>
  </si>
  <si>
    <t>pasta, pizza, and chicken</t>
  </si>
  <si>
    <t>principal</t>
  </si>
  <si>
    <t xml:space="preserve">high protein, high carbs , vegetables </t>
  </si>
  <si>
    <t>little debbie snacks, donuts, pizza</t>
  </si>
  <si>
    <t>high protein and high carbs with fruits and vegetables as needed</t>
  </si>
  <si>
    <t>willingly eating vegetables</t>
  </si>
  <si>
    <t>quesadilla, chocolate, steak</t>
  </si>
  <si>
    <t>same as current diet</t>
  </si>
  <si>
    <t>burritos, pasta, chicken</t>
  </si>
  <si>
    <t>handyman</t>
  </si>
  <si>
    <t>home cleaner</t>
  </si>
  <si>
    <t>healthy meal for me is a food rich in protein, fiber, some sort of carbohydrates</t>
  </si>
  <si>
    <t xml:space="preserve">carrots, plantain chips, almonds, popcorn </t>
  </si>
  <si>
    <t xml:space="preserve">stress, boredom, college as whole </t>
  </si>
  <si>
    <t xml:space="preserve">i currently eat a lot of salad, but do not eat 3 times a day nor eat breakfast </t>
  </si>
  <si>
    <t>i have been eating healthier especially vegetables and proteinous food</t>
  </si>
  <si>
    <t>authentic chinese and vietnamese food</t>
  </si>
  <si>
    <t xml:space="preserve">jollof rice, bread, pasta </t>
  </si>
  <si>
    <t>it would be a vegetarian diet without any red meat</t>
  </si>
  <si>
    <t>rice with vegetables, chicken with pasta, salad</t>
  </si>
  <si>
    <t>cross-guard</t>
  </si>
  <si>
    <t>a teacher</t>
  </si>
  <si>
    <t>fotball</t>
  </si>
  <si>
    <t>half a plate of protein, quarter of a plate of carbs and the other quarter fruits or veggies.</t>
  </si>
  <si>
    <t>chips, ice cream, fruit snacks</t>
  </si>
  <si>
    <t>i used to eat whatever but since i've come to college i try to eat fruits and vegetables everyday. i also avoid fried foods.</t>
  </si>
  <si>
    <t>i eat healthier all around</t>
  </si>
  <si>
    <t>italian and chinese</t>
  </si>
  <si>
    <t>chinese food, pizza, chicken adobo</t>
  </si>
  <si>
    <t>my ideal diet would be no processed food or fried food. also, very low in excess carbs and high in protein.</t>
  </si>
  <si>
    <t>any chinese food, pasta, burgers</t>
  </si>
  <si>
    <t>crew</t>
  </si>
  <si>
    <t>very colorful and smaller portions of the unhealthy food with larger portions of vegetables</t>
  </si>
  <si>
    <t>macaroni and cheese, chicken noodle soup, pizza</t>
  </si>
  <si>
    <t>i eat very basic foods like pizza and pasta. i don't try many new things.</t>
  </si>
  <si>
    <t xml:space="preserve">home cooked meals and a lot more difficult to have at college. it's typically quick, on the go foods. </t>
  </si>
  <si>
    <t xml:space="preserve">pasta, chicken, pizza </t>
  </si>
  <si>
    <t>ideally i would eat more fruits and vegetables in my diet along with some junk food.</t>
  </si>
  <si>
    <t>football, basketball, volleyball, golf</t>
  </si>
  <si>
    <t>chicken salad with pita chips</t>
  </si>
  <si>
    <t>chocolate, chips, ice cream, french fires, pizza</t>
  </si>
  <si>
    <t>stress, sadness, boredom</t>
  </si>
  <si>
    <t>my diet consists of high levels of meats with some vegetables. coexisting with varying levels of sugars</t>
  </si>
  <si>
    <t>i have increased the amounts of vegetables i eat due to the unhealthy options in our dining halls</t>
  </si>
  <si>
    <t>barbecue</t>
  </si>
  <si>
    <t>steak, chicken tenders, pizza</t>
  </si>
  <si>
    <t>a balance between meats and vegetables with less sugar</t>
  </si>
  <si>
    <t>chicken, pork chops, steak</t>
  </si>
  <si>
    <t>customer service representative</t>
  </si>
  <si>
    <t xml:space="preserve">fruits, vegetables, meat </t>
  </si>
  <si>
    <t xml:space="preserve">mac and cheese, lasagna, chinese food </t>
  </si>
  <si>
    <t>very poor. heavy carb consumption.</t>
  </si>
  <si>
    <t>i eat alot of carbs and eat much more frequently</t>
  </si>
  <si>
    <t>spaghetti, italian potato soup</t>
  </si>
  <si>
    <t>alot of fruits and veggies. meat and bread. water, because hydration is important kids</t>
  </si>
  <si>
    <t>salmon, hamburger surprise, italian potato soup</t>
  </si>
  <si>
    <t>senior manager</t>
  </si>
  <si>
    <t>stay at home mother</t>
  </si>
  <si>
    <t>hockey, soccer, golf</t>
  </si>
  <si>
    <t>steak or salmon with broccoli or asparagus and brown rice or quinoa</t>
  </si>
  <si>
    <t>candy, chinese, mcdonalds</t>
  </si>
  <si>
    <t>laziness and hungover</t>
  </si>
  <si>
    <t>complete diet. protein vegetables and carbs</t>
  </si>
  <si>
    <t>i eat whatever is offered at egan or at the laker</t>
  </si>
  <si>
    <t>lebanese or greek</t>
  </si>
  <si>
    <t>steak, spaghetti, salmon</t>
  </si>
  <si>
    <t>high protein with lots of vegetables and fruit</t>
  </si>
  <si>
    <t>salmon, steak, spaghetti squash</t>
  </si>
  <si>
    <t>information systems architect</t>
  </si>
  <si>
    <t>a balance of meat and vegetables</t>
  </si>
  <si>
    <t>doritos, mac and cheese, ice cream</t>
  </si>
  <si>
    <t>boredom, hunger, snacking.</t>
  </si>
  <si>
    <t>i eat usually 2 times a day, either breakfast and dinner or lunch and dinner.  i feel that is enough for me.</t>
  </si>
  <si>
    <t>food is readily available so i don't have to cook so it's easier to eat a lot.</t>
  </si>
  <si>
    <t>macaroni and cheese</t>
  </si>
  <si>
    <t>i like the diet i have now.  i could eat 3 times a day but i feel healthy as is.</t>
  </si>
  <si>
    <t>supervisor</t>
  </si>
  <si>
    <t>treasurer</t>
  </si>
  <si>
    <t>modest proportions of many different food groups.</t>
  </si>
  <si>
    <t>ice cream, cake, pop, pizza, and milkshakes.</t>
  </si>
  <si>
    <t>happiness, sadness, celebration.</t>
  </si>
  <si>
    <t>currently whatever egan has at the moment.</t>
  </si>
  <si>
    <t>i've eaten more fruits and vegetables. started eating seafood.</t>
  </si>
  <si>
    <t>variety of fruits, vegetables, and meats in healthy proportion.</t>
  </si>
  <si>
    <t>pizza, chicken, pasta</t>
  </si>
  <si>
    <t>delivery man for fritolay</t>
  </si>
  <si>
    <t>special ed teacher</t>
  </si>
  <si>
    <t>it combines a protein with other elements of the diet such as vegetables and other items that support the body.</t>
  </si>
  <si>
    <t xml:space="preserve">mac and cheese, pizza, ice cream and french fries </t>
  </si>
  <si>
    <t>boredom, anger and just being hungry in general.</t>
  </si>
  <si>
    <t>i try to maintain a healthy diet. i always try to eat foods that are beneficial to my health and that will impact me in the long run.</t>
  </si>
  <si>
    <t>coming to college i definitely have tried to change my eating habits in order to maintain my weight and be more healthy.</t>
  </si>
  <si>
    <t>chicken parm, spaghetti, and grilled cheese</t>
  </si>
  <si>
    <t xml:space="preserve">i want to aim to eat foods that are healthy and nutritious. since i workout a lot, i want to eat foods that will replenish the nutrients my body needs in order to function. </t>
  </si>
  <si>
    <t xml:space="preserve">chicken parm, baked ziti, shrimp alfredo </t>
  </si>
  <si>
    <t>well balanced with protein, fruits, vegetables, starch, etc.</t>
  </si>
  <si>
    <t>soup, pasta, cake</t>
  </si>
  <si>
    <t xml:space="preserve">depression, comfort, accessibility </t>
  </si>
  <si>
    <t>somewhat unhealthy. this is due to my hectic work and school schedule.</t>
  </si>
  <si>
    <t>when i was on campus (which i am not anymore) i ate way more fruits and vegetables since i had easy access to them.</t>
  </si>
  <si>
    <t>chicken parmigiana, wedding soup, pasta</t>
  </si>
  <si>
    <t>my ideal diet would be one that is well balanced. it would include lots of fruits and vegetables.</t>
  </si>
  <si>
    <t>chicken parmigiana, pasta, wedding soup</t>
  </si>
  <si>
    <t>lean meat, fresh fruits &amp; veggies</t>
  </si>
  <si>
    <t>mac &amp; cheese, frosted brownies, chicken nuggs</t>
  </si>
  <si>
    <t>they are yummy, my boyfriend sometimes makes me sad, boredom</t>
  </si>
  <si>
    <t>i drink alot of lemon water, and milk. i also eat ice cream frequently after dinner. but i also eat lots of fruits and veggies</t>
  </si>
  <si>
    <t>eat more salads</t>
  </si>
  <si>
    <t>chicken, macaroni &amp; cheese, cheesy potatoes</t>
  </si>
  <si>
    <t>ideal diet would be less sweets and carbohydrates.</t>
  </si>
  <si>
    <t>chicken alfredo, chicken parmesan, spaghetti</t>
  </si>
  <si>
    <t>certified accountant</t>
  </si>
  <si>
    <t>volleyball, track</t>
  </si>
  <si>
    <t>water, fruits, vegetables, protein, carbs</t>
  </si>
  <si>
    <t>watermelon, grapes, ice cream</t>
  </si>
  <si>
    <t>sad, bored, excited</t>
  </si>
  <si>
    <t>i typically eat very healthy. i consume fruits and vegetables in about every meal.</t>
  </si>
  <si>
    <t>i consume a lot more grapefuit since i've come to college. the meals here are also more greasy than i am used to.</t>
  </si>
  <si>
    <t>spaghetti, tuna noodle casserole, italian sausage</t>
  </si>
  <si>
    <t xml:space="preserve">although i don't eat junk food very often, i would love not to have those days where i eat a lot. </t>
  </si>
  <si>
    <t xml:space="preserve">spaghetti, steak, lasagna </t>
  </si>
  <si>
    <t>beacon light</t>
  </si>
  <si>
    <t>nothing</t>
  </si>
  <si>
    <t>more vegetables and fruits as opposed to meat and bread/potatoes</t>
  </si>
  <si>
    <t>macaroni and cheese, stuffed peppers, hamburgers, french fries</t>
  </si>
  <si>
    <t>boredom, stress, mood swings</t>
  </si>
  <si>
    <t>at this time it is very touch and go. some days i live on sandwiches and ice cream while other days i eat lots of fruits and vegetables.</t>
  </si>
  <si>
    <t>i eat a lot more carbs than i did when i lived at home.</t>
  </si>
  <si>
    <t>sushi</t>
  </si>
  <si>
    <t>chicken nuggets, macaroni and cheese</t>
  </si>
  <si>
    <t>if at all possible, i would like to be able to eat a lot healthier. i would like to eat more fruits and vegetables with the hope of eventually going vegetarian.</t>
  </si>
  <si>
    <t>social worker</t>
  </si>
  <si>
    <t>a protein, veggies, and a carb</t>
  </si>
  <si>
    <t>pizza, mashed potatoes, spaghetti</t>
  </si>
  <si>
    <t>anger, sadness</t>
  </si>
  <si>
    <t xml:space="preserve">a very healthy diet. avoiding junk foods, and any white breads. </t>
  </si>
  <si>
    <t xml:space="preserve">avoiding "easy options" such as junk foods </t>
  </si>
  <si>
    <t xml:space="preserve">a very healthy diet, with the occasional splurging on junk foods. </t>
  </si>
  <si>
    <t>mechanical engineer</t>
  </si>
  <si>
    <t>when i can, rarely though play pool, darts, and basketball.</t>
  </si>
  <si>
    <t>salmon, sweet potato, and larger portion, but equally spread of broccoli, squash, zucchini, carrots, and tomatoes.</t>
  </si>
  <si>
    <t>dark chocolate, terra chips, reese's cups(dark chocolate), and bread/crackers with cottage cheese</t>
  </si>
  <si>
    <t xml:space="preserve">anxiousness, watching tv i desire "comfort food" </t>
  </si>
  <si>
    <t>watching tv</t>
  </si>
  <si>
    <t>assistindo tv</t>
  </si>
  <si>
    <t>i have been eating mainly proteins and some fruits and vegetables every day with some less healthy snack foods.</t>
  </si>
  <si>
    <t>coming to college i have ate less well colored meals each day due to lack of income and desire to save money. i used to eat more fruits and vegetables, more chicken and salmon, now these habits have lightened up and are not as frequent and regular in the week. i have also started eating more bread and dairy products.</t>
  </si>
  <si>
    <t>indian food</t>
  </si>
  <si>
    <t>tortellini and broccoli with parmesan cheese and homemade breaded chicken with sweet potato</t>
  </si>
  <si>
    <t xml:space="preserve">i would like my diet to fulfill all the colors of the rainbow, with mainly fruits and vegetables as the primary source of intake, and about one fourth intake of proteins, and little to no snacks per day.  </t>
  </si>
  <si>
    <t>spaghetti and pasta, seasoned salmon with steamed or boiled broccoli, or soup with ritz crackers if i was busy that day.</t>
  </si>
  <si>
    <t>ge salesman</t>
  </si>
  <si>
    <t>none at the moment</t>
  </si>
  <si>
    <t xml:space="preserve">vegetables, white meat, and a starch like potatoes, water, and fruit for dessert </t>
  </si>
  <si>
    <t xml:space="preserve">chips, chocolate, ,mozzarella sticks </t>
  </si>
  <si>
    <t>boredom, sadness, anxiety</t>
  </si>
  <si>
    <t xml:space="preserve">high in carbs, but i have recently tried to cut down on fats, salt, and sugars. i choose more organic options as well as more fruits and vegetables. </t>
  </si>
  <si>
    <t>i've definitely gotten used to eating more often since i have a fully cooked meal available to me at all the time.  sometimes i would only eat one full meal and a snack in high school because i was so busy and did not have the time to cook.</t>
  </si>
  <si>
    <t>chicken marsala, manicotti, mashed potatoes</t>
  </si>
  <si>
    <t xml:space="preserve">a low car, low fat diet with no red meat and lots of plant-based things. i would like to cut red meat out entirely and also cut down on processed snack foods. </t>
  </si>
  <si>
    <t>pasta, burgers and fries, chicken marsala</t>
  </si>
  <si>
    <t>substitute secretary</t>
  </si>
  <si>
    <t>i think a healthy meals includes some kind of protein, preferably meat, vegetables, and a starch such as potatoes or rice</t>
  </si>
  <si>
    <t>ice cream, chips, candy</t>
  </si>
  <si>
    <t>boredom, laziness, anger</t>
  </si>
  <si>
    <t>since i am a college student i rarely cook full meals with protein, vegetables and starch. i usually just heat up leftovers from a restaurant or go eat casual food at the dining hall.</t>
  </si>
  <si>
    <t>i do not eat full meals. rarely eat 3 meals a day.</t>
  </si>
  <si>
    <t>hot dogs, chicken fingers, mashed potatoes</t>
  </si>
  <si>
    <t xml:space="preserve">my ideal diet right now would be how it was when i lived at home. i ate breakfast every morning, brought a lunch to school, and had a home cooked meal by my mom that included meat, vegetables and a starch. </t>
  </si>
  <si>
    <t>chicken rice and asparagus, pizza, something easy in the crockpot</t>
  </si>
  <si>
    <t>ford plant employee</t>
  </si>
  <si>
    <t>insurance coordinator</t>
  </si>
  <si>
    <t>a healthy meal constitutes of balanced diet with fruits and veggies dominating the plate.</t>
  </si>
  <si>
    <t xml:space="preserve">pizza, soda, chocolate brownie, chicken tikka masala and butter naan </t>
  </si>
  <si>
    <t>stress and sadness</t>
  </si>
  <si>
    <t xml:space="preserve">it is pretty balanced with a diverse mixture of proteins, carbohydrates, vitamins and minerals. fruits and chicken dominate my diet. </t>
  </si>
  <si>
    <t xml:space="preserve">i have been drinking more water. since college, i've been more conscious about my diet and incorporated more fruits on my diet. </t>
  </si>
  <si>
    <t>nepali</t>
  </si>
  <si>
    <t>chicken biryani, dad's burgers, chicken curry</t>
  </si>
  <si>
    <t>my ideal diet would getting to eat small portioned meals in every 2-3 hours.</t>
  </si>
  <si>
    <t>marinated nuts, prawn crackers, drink of their choice, mixed veggie crackers
rice, chicken curry, lentil, pickle, potato kebab
lemon meringue pie</t>
  </si>
  <si>
    <t>clinical researcher</t>
  </si>
  <si>
    <t>i used to play softball</t>
  </si>
  <si>
    <t>to me a healthy meal is balanced and</t>
  </si>
  <si>
    <t>chocolate, pasta, cookies</t>
  </si>
  <si>
    <t xml:space="preserve">i am always stressed out, and bored when i am in my apartment. </t>
  </si>
  <si>
    <t>i try to eat a balanced meal. i refrain from anything too fatty.</t>
  </si>
  <si>
    <t>my diet could improve now. i have been eating more than i should.</t>
  </si>
  <si>
    <t>i really love italian food and thai food</t>
  </si>
  <si>
    <t>dino chicken nuggets</t>
  </si>
  <si>
    <t>i would like to try to eat vegan.</t>
  </si>
  <si>
    <t xml:space="preserve">pasta, croque madam, chicken </t>
  </si>
  <si>
    <t>retired</t>
  </si>
  <si>
    <t>travel agent</t>
  </si>
  <si>
    <t>equal portions of carbs, proteins and fruits/veges</t>
  </si>
  <si>
    <t>candy, salty snacks, toast</t>
  </si>
  <si>
    <t>moderately health conscious</t>
  </si>
  <si>
    <t>late night snacking</t>
  </si>
  <si>
    <t>spaghetti and chicken parm</t>
  </si>
  <si>
    <t>small portions, healthy foods</t>
  </si>
  <si>
    <t>steak, salmon, chicken parm</t>
  </si>
  <si>
    <t>real estate</t>
  </si>
  <si>
    <t>salad with chicken and vegetables with a raspberry vinaigrette</t>
  </si>
  <si>
    <t xml:space="preserve">mac in cheese, pizza, mozzarella sticks </t>
  </si>
  <si>
    <t xml:space="preserve">stress, frustration, self-consciousness </t>
  </si>
  <si>
    <t xml:space="preserve">protein, carbs, less fruits and vegetables, some sweets </t>
  </si>
  <si>
    <t>i snack less and eat smaller portions</t>
  </si>
  <si>
    <t>chicken parm.</t>
  </si>
  <si>
    <t>much more vegetables and lean protein</t>
  </si>
  <si>
    <t xml:space="preserve">spaghetti, grilled chicken, pizza </t>
  </si>
  <si>
    <t>school library media specialist</t>
  </si>
  <si>
    <t xml:space="preserve">it includes a protein, vegetable, fruit, and grain. </t>
  </si>
  <si>
    <t>ice-cream, pizza, chocolate</t>
  </si>
  <si>
    <t>sadness and cravings</t>
  </si>
  <si>
    <t>tristeza</t>
  </si>
  <si>
    <t>i eat at least 2 times a day at the universities dining places. i also sometimes cook myself and try to eat healthy a majority of the time.</t>
  </si>
  <si>
    <t>i eat out more.</t>
  </si>
  <si>
    <t>i hope to continue to eat healthy and cook more on my own. i want to incorporate more fruits and vegetables.</t>
  </si>
  <si>
    <t xml:space="preserve">grilled chicken, spaghetti, alfredo </t>
  </si>
  <si>
    <t>low calories plenty of veggies</t>
  </si>
  <si>
    <t xml:space="preserve">snacks, chips, </t>
  </si>
  <si>
    <t>some healthy food and also some not so healthy.</t>
  </si>
  <si>
    <t>more healthy food</t>
  </si>
  <si>
    <t>pizza, pita, lasagna</t>
  </si>
  <si>
    <t>more healthy food such as vegetables than bad food such as burgers.</t>
  </si>
  <si>
    <t>a pice of meat such as chicken with a side of vegetables and possibly a salad</t>
  </si>
  <si>
    <t>chocolate, ice cream, pizza</t>
  </si>
  <si>
    <t>sadness, happiness and boredom</t>
  </si>
  <si>
    <t>i eat a lot of proteins and fruit and vegetables. i try to stay away from carbohydrates and sugary foods.</t>
  </si>
  <si>
    <t>i had to change a lot. i keep track of calories and cut out most breads and wraps.</t>
  </si>
  <si>
    <t xml:space="preserve">mac &amp; cheese, chicken, stir fry </t>
  </si>
  <si>
    <t>i wouldn't want or crave any sweets or breads.i would be satisfied with protein and fruit and veggies.</t>
  </si>
  <si>
    <t xml:space="preserve">dinner, lunch, dessert </t>
  </si>
  <si>
    <t>fourth grade teacher</t>
  </si>
  <si>
    <t>blackened chicken, broccoli, and milk</t>
  </si>
  <si>
    <t xml:space="preserve">ice cream, pizza, chinese food </t>
  </si>
  <si>
    <t>boredom and sadness</t>
  </si>
  <si>
    <t xml:space="preserve">my current diet would be considered a "college diet". i eat a lot of pizza and ramen noodles. </t>
  </si>
  <si>
    <t>they have gotten very bad. i eat a lot more food that i know i should not eat.</t>
  </si>
  <si>
    <t>my ideal diet would be a healthy diet. i would eat meats and veggies.</t>
  </si>
  <si>
    <t xml:space="preserve">beef stroganoff, chicken and mashed potatoes, tacos </t>
  </si>
  <si>
    <t>tennis, basketball</t>
  </si>
  <si>
    <t>meat, greens and food containing protein</t>
  </si>
  <si>
    <t xml:space="preserve">burgers, indian and korean food
</t>
  </si>
  <si>
    <t>sadness, happiness and hunger</t>
  </si>
  <si>
    <t>not very healthy</t>
  </si>
  <si>
    <t>not eating meals on time</t>
  </si>
  <si>
    <t>korean</t>
  </si>
  <si>
    <t>dumplings, chicken curry and pizza</t>
  </si>
  <si>
    <t>healthy and tasty</t>
  </si>
  <si>
    <t>meat, meat and meat</t>
  </si>
  <si>
    <t>politician</t>
  </si>
  <si>
    <t>works in wwf, world wild life fund</t>
  </si>
  <si>
    <t>intaking the proper amount of each food group</t>
  </si>
  <si>
    <t>chocolate bar, ice cream, pretzels, potato chips and protein bars.</t>
  </si>
  <si>
    <t>stress, boredom and physical activity</t>
  </si>
  <si>
    <t>i currently eat an abundance of carbohydrates. i have a low intake of protein. i overly intake calcium.</t>
  </si>
  <si>
    <t>eating more dairy due to more ice cream intake.</t>
  </si>
  <si>
    <t>i do not like cuisine</t>
  </si>
  <si>
    <t>pasta, pizza, popcorn</t>
  </si>
  <si>
    <t>my ideal diet would be an equal balance of all the food groups. i would like to eat more protein. also, i would prefer to cut back on the junk food.</t>
  </si>
  <si>
    <t>pasta, chicken, pizza</t>
  </si>
  <si>
    <t>pharmaceutical</t>
  </si>
  <si>
    <t>health teacher</t>
  </si>
  <si>
    <t>bbq chicken with mash sweat potatoes and steam vegetable with corn and a glass of water.</t>
  </si>
  <si>
    <t xml:space="preserve">ice cream, chocolate, pizza, cucumber </t>
  </si>
  <si>
    <t xml:space="preserve">loneliness, homework, boredom </t>
  </si>
  <si>
    <t>loneliness</t>
  </si>
  <si>
    <t>solidão</t>
  </si>
  <si>
    <t>it is very unbalance. mostly fat food, lack of vegetables.</t>
  </si>
  <si>
    <t>less vegetable more sweats</t>
  </si>
  <si>
    <t>fry chicken, rice vegetable</t>
  </si>
  <si>
    <t>very healthy. freshly done. properly cooked</t>
  </si>
  <si>
    <t>rice and peas and chicken, jerk chicken and shrimp</t>
  </si>
  <si>
    <t>business man</t>
  </si>
  <si>
    <t>business woman</t>
  </si>
  <si>
    <t>no, i don't play sport.</t>
  </si>
  <si>
    <t>including both vegetable and meat</t>
  </si>
  <si>
    <t xml:space="preserve">noodle ( any kinds of noodle), tuna sandwich, and egg.
</t>
  </si>
  <si>
    <t>when i'm  eating with my close friends/ food smell or look good/ when i feel tired</t>
  </si>
  <si>
    <t>cansado</t>
  </si>
  <si>
    <t>i eat in dining hall of school everyday. i usually have both meat and a little vegetable in every meal.</t>
  </si>
  <si>
    <t>i eat more vegetable. since coming to college, i started to eat salads and tried to eat salads at least three times a week.</t>
  </si>
  <si>
    <t>vietnamese cuisine</t>
  </si>
  <si>
    <t>noodle, wings, and tiramisu</t>
  </si>
  <si>
    <t>my ideal diet should include both vegetable and meat. it is not only healthy but also delicious.</t>
  </si>
  <si>
    <t>vietnamese fried rolls, pho, some kinds of noodles.</t>
  </si>
  <si>
    <t>his own business</t>
  </si>
  <si>
    <t>her own business</t>
  </si>
  <si>
    <t>chicken vegetables and fruit for dinner</t>
  </si>
  <si>
    <t>chinese, chips, cake</t>
  </si>
  <si>
    <t>try to eat as healthy as possible. a few days where fast food comes into play because of classes.</t>
  </si>
  <si>
    <t>i try to eat more fruits and vegetables</t>
  </si>
  <si>
    <t>all home cooked. healthy. vegetables and fruit.</t>
  </si>
  <si>
    <t>chinese tacos or pasta</t>
  </si>
  <si>
    <t>hvac technician</t>
  </si>
  <si>
    <t>grieveance coordinator of the sci albion prison</t>
  </si>
  <si>
    <t>american inspired international dishes</t>
  </si>
  <si>
    <t>a diet that is well balanced in most of the nutrients needed for the body.</t>
  </si>
  <si>
    <t>chips, rice, chicken curry,</t>
  </si>
  <si>
    <t>happiness, boredom, social event</t>
  </si>
  <si>
    <t>my diet is mostly whatever i get to eat in the grotto commons. sometimes, i eat outside</t>
  </si>
  <si>
    <t>started eating a lot of protein rich food that i didnt before.</t>
  </si>
  <si>
    <t>pizza, burger, pasta</t>
  </si>
  <si>
    <t>healthy balanced diet that tastes well.</t>
  </si>
  <si>
    <t>chicken, rice, vegetables</t>
  </si>
  <si>
    <t>united nations</t>
  </si>
  <si>
    <t>mainly protein and vegetables with a complex carb</t>
  </si>
  <si>
    <t xml:space="preserve">wine. mac and cheese, pizza, ice cream </t>
  </si>
  <si>
    <t xml:space="preserve">my diet consists mainly of coffee, water, fruits, vegetables, and chicken. i tend to stay away from bread and pasta as much as possible. </t>
  </si>
  <si>
    <t>i have noticed there is less time for a prepared meal, so quick and easy has become the norm.</t>
  </si>
  <si>
    <t>stromboli mac and cheese and pizza</t>
  </si>
  <si>
    <t>my ideal diet would consist of a majority of what i consume now. i like to think i make pretty healthy choices currently, so it would most likely remain the same.</t>
  </si>
  <si>
    <t>radiological technician</t>
  </si>
  <si>
    <t>a healthy meal is a variety of food , organic food that gives you the nutrients such as protein , carbohydrates , fat , water , vitamins and minerals.</t>
  </si>
  <si>
    <t>pizza / wings / cheesecake</t>
  </si>
  <si>
    <t>loneliness / homesick / sadness</t>
  </si>
  <si>
    <t xml:space="preserve">
loneliness</t>
  </si>
  <si>
    <t xml:space="preserve">
solidão</t>
  </si>
  <si>
    <t>a college student with an imbalanced diet trying to be healthy.</t>
  </si>
  <si>
    <t>eating pizza as an excuse when there is nothing else to it.</t>
  </si>
  <si>
    <t>mexican food</t>
  </si>
  <si>
    <t>isombe , plantains and ugali</t>
  </si>
  <si>
    <t>eating home cooked meals everyday and being able to not eat processed foods at all.</t>
  </si>
  <si>
    <t>fried rice 
baked potatoes 
curry chicken</t>
  </si>
  <si>
    <t>doctor</t>
  </si>
  <si>
    <t>public health advisor</t>
  </si>
  <si>
    <t>lots of vegetables</t>
  </si>
  <si>
    <t>rice, potato, seaweed soup</t>
  </si>
  <si>
    <t>rice, oatmeal, and tea</t>
  </si>
  <si>
    <t>less rice</t>
  </si>
  <si>
    <t>rice and potato</t>
  </si>
  <si>
    <t>lots of veggies</t>
  </si>
  <si>
    <t>meat, rice, kimchi</t>
  </si>
  <si>
    <t>ceo of company</t>
  </si>
  <si>
    <t>real estate manageer</t>
  </si>
  <si>
    <t>a protein, a fruit, a starch, and a salad or some sort of vegetable.</t>
  </si>
  <si>
    <t>mac n cheese, lasagna, pizza</t>
  </si>
  <si>
    <t>happiness, they are some of my favorite foods</t>
  </si>
  <si>
    <t>i try to eat as healthy as possible everyday.  i have fruit, yogurt and a protein shake everyday.  the other foods i eat vary on a day to day basis.</t>
  </si>
  <si>
    <t>i don't eat as much on a daily basis since coming to college.</t>
  </si>
  <si>
    <t>my ideal diet is the diet i am currently on.  the only thing i would change is a little bit less snack/junk food.</t>
  </si>
  <si>
    <t>pizza, spaghetti, baked ziti</t>
  </si>
  <si>
    <t>store manager at giant eagle</t>
  </si>
  <si>
    <t>receptionist for a medical supply company</t>
  </si>
  <si>
    <t xml:space="preserve">a cup of rice, vegetables, and meat. </t>
  </si>
  <si>
    <t>chocolates, pizza, and ritz.</t>
  </si>
  <si>
    <t>hormones, premenstrual syndrome.</t>
  </si>
  <si>
    <t>hormones</t>
  </si>
  <si>
    <t>hormônios</t>
  </si>
  <si>
    <t>high in protein and low in carbohydrates.</t>
  </si>
  <si>
    <t>i have learned to eat more vegetables.</t>
  </si>
  <si>
    <t>hispanic cuisine.</t>
  </si>
  <si>
    <t>rice, beans, and chicken / pizza/ tenders</t>
  </si>
  <si>
    <t>being able to balance between sweets, vegetables, fruits, carbohydrates, and fat.</t>
  </si>
  <si>
    <t>vegetables, meat, and rice.</t>
  </si>
  <si>
    <t>house-wife</t>
  </si>
  <si>
    <t>COUNTA of gender</t>
  </si>
  <si>
    <t>AVERAGE of weight</t>
  </si>
  <si>
    <t>COUNTA of exercise</t>
  </si>
  <si>
    <t>diariamente</t>
  </si>
  <si>
    <t>duas ou três vezes por semana</t>
  </si>
  <si>
    <t>uma vez por semana</t>
  </si>
  <si>
    <t>COUNTA of marital_status_traducao</t>
  </si>
  <si>
    <t>casado</t>
  </si>
  <si>
    <t>em uma relação</t>
  </si>
  <si>
    <t>solteiro</t>
  </si>
  <si>
    <t>COUNTA of weight</t>
  </si>
  <si>
    <t>Contagem Motivos para Comida Nostalgica/Sentimental</t>
  </si>
  <si>
    <t>Comida mais saúdavel</t>
  </si>
  <si>
    <t>Comida Nostalgica/Sentimental</t>
  </si>
  <si>
    <t>Contagem de palavras mais comuns por célula</t>
  </si>
  <si>
    <t>10 Palavras mais Comuns</t>
  </si>
  <si>
    <t xml:space="preserve"> Palavras Filtradas</t>
  </si>
  <si>
    <t>Contagem de Valores Únicos</t>
  </si>
  <si>
    <t>looks</t>
  </si>
  <si>
    <t>protein</t>
  </si>
  <si>
    <t>ice cream</t>
  </si>
  <si>
    <t>not</t>
  </si>
  <si>
    <t>vegetables</t>
  </si>
  <si>
    <t>chocolate,</t>
  </si>
  <si>
    <t>oily</t>
  </si>
  <si>
    <t>chips,</t>
  </si>
  <si>
    <t>grains,</t>
  </si>
  <si>
    <t>ice</t>
  </si>
  <si>
    <t>chips</t>
  </si>
  <si>
    <t>veggies,</t>
  </si>
  <si>
    <t>cream</t>
  </si>
  <si>
    <t>(more</t>
  </si>
  <si>
    <t>frozen</t>
  </si>
  <si>
    <t>of</t>
  </si>
  <si>
    <t>yogurt,</t>
  </si>
  <si>
    <t>grains</t>
  </si>
  <si>
    <t>pizza,</t>
  </si>
  <si>
    <t>and</t>
  </si>
  <si>
    <t>fast</t>
  </si>
  <si>
    <t>veggies),</t>
  </si>
  <si>
    <t>food</t>
  </si>
  <si>
    <t>small</t>
  </si>
  <si>
    <t>mac</t>
  </si>
  <si>
    <t>fruit</t>
  </si>
  <si>
    <t>cheese,</t>
  </si>
  <si>
    <t>with</t>
  </si>
  <si>
    <t>dairy</t>
  </si>
  <si>
    <t>usually</t>
  </si>
  <si>
    <t>includes</t>
  </si>
  <si>
    <t>cream,</t>
  </si>
  <si>
    <t>natural</t>
  </si>
  <si>
    <t>ingredients;</t>
  </si>
  <si>
    <t>nonprocessed</t>
  </si>
  <si>
    <t>candy,</t>
  </si>
  <si>
    <t>brownies</t>
  </si>
  <si>
    <t>fresh</t>
  </si>
  <si>
    <t>fruits&amp;</t>
  </si>
  <si>
    <t>soda.</t>
  </si>
  <si>
    <t>vegetables,</t>
  </si>
  <si>
    <t>meats</t>
  </si>
  <si>
    <t>a</t>
  </si>
  <si>
    <t>fries,</t>
  </si>
  <si>
    <t>pretzels</t>
  </si>
  <si>
    <t>such</t>
  </si>
  <si>
    <t>as</t>
  </si>
  <si>
    <t>grilled</t>
  </si>
  <si>
    <t>cheeseburgers,</t>
  </si>
  <si>
    <t>chicken,</t>
  </si>
  <si>
    <t>chips.</t>
  </si>
  <si>
    <t>green</t>
  </si>
  <si>
    <t>donuts,</t>
  </si>
  <si>
    <t>brown</t>
  </si>
  <si>
    <t>rice</t>
  </si>
  <si>
    <t>or</t>
  </si>
  <si>
    <t>whole</t>
  </si>
  <si>
    <t>grain</t>
  </si>
  <si>
    <t>requires</t>
  </si>
  <si>
    <t>pasta,</t>
  </si>
  <si>
    <t>fruits</t>
  </si>
  <si>
    <t>grandma</t>
  </si>
  <si>
    <t>homemade</t>
  </si>
  <si>
    <t>cooked</t>
  </si>
  <si>
    <t>cake</t>
  </si>
  <si>
    <t>meal.</t>
  </si>
  <si>
    <t>anything</t>
  </si>
  <si>
    <t>protein,</t>
  </si>
  <si>
    <t>fruit,</t>
  </si>
  <si>
    <t>soup,</t>
  </si>
  <si>
    <t>some</t>
  </si>
  <si>
    <t>carbs</t>
  </si>
  <si>
    <t>popcorn</t>
  </si>
  <si>
    <t>cookies,</t>
  </si>
  <si>
    <t>healthy</t>
  </si>
  <si>
    <t>popcorn,</t>
  </si>
  <si>
    <t>meal</t>
  </si>
  <si>
    <t>has</t>
  </si>
  <si>
    <t>piece</t>
  </si>
  <si>
    <t>cake,</t>
  </si>
  <si>
    <t>meat</t>
  </si>
  <si>
    <t>followed</t>
  </si>
  <si>
    <t>by</t>
  </si>
  <si>
    <t>spaghetti,</t>
  </si>
  <si>
    <t>lot</t>
  </si>
  <si>
    <t>potatoes</t>
  </si>
  <si>
    <t>veggies</t>
  </si>
  <si>
    <t>candy</t>
  </si>
  <si>
    <t>bars</t>
  </si>
  <si>
    <t>saltfish,</t>
  </si>
  <si>
    <t>kit</t>
  </si>
  <si>
    <t>side</t>
  </si>
  <si>
    <t>kat</t>
  </si>
  <si>
    <t>veggies.</t>
  </si>
  <si>
    <t>crea</t>
  </si>
  <si>
    <t>wings,</t>
  </si>
  <si>
    <t>complex</t>
  </si>
  <si>
    <t>food,</t>
  </si>
  <si>
    <t>subs</t>
  </si>
  <si>
    <t>reasonable</t>
  </si>
  <si>
    <t>sweets,</t>
  </si>
  <si>
    <t>amount</t>
  </si>
  <si>
    <t>dressing</t>
  </si>
  <si>
    <t>burgers,</t>
  </si>
  <si>
    <t>cookies</t>
  </si>
  <si>
    <t>meat.</t>
  </si>
  <si>
    <t>chilli,</t>
  </si>
  <si>
    <t>lots</t>
  </si>
  <si>
    <t>pot</t>
  </si>
  <si>
    <t>vegetabls</t>
  </si>
  <si>
    <t>pie</t>
  </si>
  <si>
    <t>brownies,</t>
  </si>
  <si>
    <t>like</t>
  </si>
  <si>
    <t>rice.</t>
  </si>
  <si>
    <t>also</t>
  </si>
  <si>
    <t>cream/milkshake,</t>
  </si>
  <si>
    <t>fish</t>
  </si>
  <si>
    <t>microwaveable</t>
  </si>
  <si>
    <t>foods</t>
  </si>
  <si>
    <t>chicken.</t>
  </si>
  <si>
    <t>fingers,</t>
  </si>
  <si>
    <t>greasy</t>
  </si>
  <si>
    <t>hot</t>
  </si>
  <si>
    <t>beef</t>
  </si>
  <si>
    <t>jerky</t>
  </si>
  <si>
    <t>tomato</t>
  </si>
  <si>
    <t>too</t>
  </si>
  <si>
    <t>much</t>
  </si>
  <si>
    <t>carbs,</t>
  </si>
  <si>
    <t>fritos,</t>
  </si>
  <si>
    <t>meatball</t>
  </si>
  <si>
    <t>sub,</t>
  </si>
  <si>
    <t>dr.</t>
  </si>
  <si>
    <t>pepper</t>
  </si>
  <si>
    <t>fats</t>
  </si>
  <si>
    <t>mac-n-cheese,</t>
  </si>
  <si>
    <t>vegs</t>
  </si>
  <si>
    <t>for</t>
  </si>
  <si>
    <t>me</t>
  </si>
  <si>
    <t>dip,</t>
  </si>
  <si>
    <t>pepsi,</t>
  </si>
  <si>
    <t>grandma's</t>
  </si>
  <si>
    <t>big</t>
  </si>
  <si>
    <t>chinese,</t>
  </si>
  <si>
    <t>peruvian</t>
  </si>
  <si>
    <t>from</t>
  </si>
  <si>
    <t>back</t>
  </si>
  <si>
    <t>home,</t>
  </si>
  <si>
    <t>i</t>
  </si>
  <si>
    <t>have</t>
  </si>
  <si>
    <t>nuggets</t>
  </si>
  <si>
    <t>mine</t>
  </si>
  <si>
    <t>well</t>
  </si>
  <si>
    <t>everything</t>
  </si>
  <si>
    <t>n</t>
  </si>
  <si>
    <t>group</t>
  </si>
  <si>
    <t>peanut</t>
  </si>
  <si>
    <t>butter</t>
  </si>
  <si>
    <t>banana</t>
  </si>
  <si>
    <t>vegitibles,</t>
  </si>
  <si>
    <t>sandwich,</t>
  </si>
  <si>
    <t>omelet</t>
  </si>
  <si>
    <t>any</t>
  </si>
  <si>
    <t>fried</t>
  </si>
  <si>
    <t>doughnuts,</t>
  </si>
  <si>
    <t>mcdonalds</t>
  </si>
  <si>
    <t>rice,</t>
  </si>
  <si>
    <t>meat,</t>
  </si>
  <si>
    <t>vegetable</t>
  </si>
  <si>
    <t>colourful</t>
  </si>
  <si>
    <t>pasta.</t>
  </si>
  <si>
    <t>veg,</t>
  </si>
  <si>
    <t>candy
pop
chocolate</t>
  </si>
  <si>
    <t>water</t>
  </si>
  <si>
    <t xml:space="preserve">
chipotle</t>
  </si>
  <si>
    <t xml:space="preserve">
moe's</t>
  </si>
  <si>
    <t>cereal,</t>
  </si>
  <si>
    <t>is</t>
  </si>
  <si>
    <t>twizzlers</t>
  </si>
  <si>
    <t>mostly</t>
  </si>
  <si>
    <t>cookie</t>
  </si>
  <si>
    <t>dough,</t>
  </si>
  <si>
    <t>starch</t>
  </si>
  <si>
    <t>cheese</t>
  </si>
  <si>
    <t>quinoa.</t>
  </si>
  <si>
    <t>good</t>
  </si>
  <si>
    <t>salt</t>
  </si>
  <si>
    <t>portions,</t>
  </si>
  <si>
    <t>vinegar</t>
  </si>
  <si>
    <t>color,</t>
  </si>
  <si>
    <t>potato</t>
  </si>
  <si>
    <t>targets</t>
  </si>
  <si>
    <t>main</t>
  </si>
  <si>
    <t>groups</t>
  </si>
  <si>
    <t>vegetable,</t>
  </si>
  <si>
    <t>cornbread</t>
  </si>
  <si>
    <t>salad,</t>
  </si>
  <si>
    <t>carb,</t>
  </si>
  <si>
    <t>&amp;</t>
  </si>
  <si>
    <t>fries</t>
  </si>
  <si>
    <t>chex-mix,</t>
  </si>
  <si>
    <t>wegmans</t>
  </si>
  <si>
    <t>cheez-its</t>
  </si>
  <si>
    <t>broccoli,</t>
  </si>
  <si>
    <t>apple,</t>
  </si>
  <si>
    <t>mashed</t>
  </si>
  <si>
    <t>milk</t>
  </si>
  <si>
    <t>potatoes,</t>
  </si>
  <si>
    <t>chex</t>
  </si>
  <si>
    <t>mix,</t>
  </si>
  <si>
    <t>ounces</t>
  </si>
  <si>
    <t>fish,</t>
  </si>
  <si>
    <t>grapes</t>
  </si>
  <si>
    <t>beans</t>
  </si>
  <si>
    <t>plenty</t>
  </si>
  <si>
    <t>greens</t>
  </si>
  <si>
    <t>pretzals,</t>
  </si>
  <si>
    <t>garlic</t>
  </si>
  <si>
    <t>bread</t>
  </si>
  <si>
    <t>proteins</t>
  </si>
  <si>
    <t>wings</t>
  </si>
  <si>
    <t>bagels</t>
  </si>
  <si>
    <t>kind</t>
  </si>
  <si>
    <t>capps</t>
  </si>
  <si>
    <t>cheese.</t>
  </si>
  <si>
    <t>salsa.</t>
  </si>
  <si>
    <t>cream.</t>
  </si>
  <si>
    <t>grain,</t>
  </si>
  <si>
    <t>butter,</t>
  </si>
  <si>
    <t>dessets,</t>
  </si>
  <si>
    <t>pretzels.</t>
  </si>
  <si>
    <t>macaroons,</t>
  </si>
  <si>
    <t>truffles,</t>
  </si>
  <si>
    <t>starch,</t>
  </si>
  <si>
    <t>dessert.</t>
  </si>
  <si>
    <t>plus</t>
  </si>
  <si>
    <t>the</t>
  </si>
  <si>
    <t>addition</t>
  </si>
  <si>
    <t>carrots</t>
  </si>
  <si>
    <t>ranch,</t>
  </si>
  <si>
    <t>pretzels,</t>
  </si>
  <si>
    <t>dark</t>
  </si>
  <si>
    <t>breast</t>
  </si>
  <si>
    <t>nutella,</t>
  </si>
  <si>
    <t>coffee,</t>
  </si>
  <si>
    <t>groups.</t>
  </si>
  <si>
    <t>icecream</t>
  </si>
  <si>
    <t>mozzarella</t>
  </si>
  <si>
    <t>sticks,</t>
  </si>
  <si>
    <t>pierogies</t>
  </si>
  <si>
    <t>tablespoons</t>
  </si>
  <si>
    <t>burritos,</t>
  </si>
  <si>
    <t>broccoli</t>
  </si>
  <si>
    <t>jims</t>
  </si>
  <si>
    <t>cranberries</t>
  </si>
  <si>
    <t>squash,</t>
  </si>
  <si>
    <t>quinoa,</t>
  </si>
  <si>
    <t>probably</t>
  </si>
  <si>
    <t>more</t>
  </si>
  <si>
    <t>on</t>
  </si>
  <si>
    <t>there</t>
  </si>
  <si>
    <t>dough</t>
  </si>
  <si>
    <t>less</t>
  </si>
  <si>
    <t>fryed</t>
  </si>
  <si>
    <t>snacks,</t>
  </si>
  <si>
    <t>overly</t>
  </si>
  <si>
    <t>deli</t>
  </si>
  <si>
    <t>seasoned</t>
  </si>
  <si>
    <t>sandwhich</t>
  </si>
  <si>
    <t>food.</t>
  </si>
  <si>
    <t>would</t>
  </si>
  <si>
    <t>be</t>
  </si>
  <si>
    <t>rather</t>
  </si>
  <si>
    <t>than</t>
  </si>
  <si>
    <t>processed</t>
  </si>
  <si>
    <t>foods.</t>
  </si>
  <si>
    <t>green!</t>
  </si>
  <si>
    <t>that</t>
  </si>
  <si>
    <t>you</t>
  </si>
  <si>
    <t>yourself</t>
  </si>
  <si>
    <t>without</t>
  </si>
  <si>
    <t>grease</t>
  </si>
  <si>
    <t>fat</t>
  </si>
  <si>
    <t>in</t>
  </si>
  <si>
    <t>sweets</t>
  </si>
  <si>
    <t>it.</t>
  </si>
  <si>
    <t>between</t>
  </si>
  <si>
    <t>meats,</t>
  </si>
  <si>
    <t>noodle</t>
  </si>
  <si>
    <t>fruits,</t>
  </si>
  <si>
    <t>products</t>
  </si>
  <si>
    <t>one</t>
  </si>
  <si>
    <t>consists</t>
  </si>
  <si>
    <t>dishes,</t>
  </si>
  <si>
    <t>cheesecake,</t>
  </si>
  <si>
    <t>pancakes</t>
  </si>
  <si>
    <t>color.</t>
  </si>
  <si>
    <t>moes,</t>
  </si>
  <si>
    <t>white</t>
  </si>
  <si>
    <t>sponge</t>
  </si>
  <si>
    <t>lasagne</t>
  </si>
  <si>
    <t>grains.</t>
  </si>
  <si>
    <t>low</t>
  </si>
  <si>
    <t>high</t>
  </si>
  <si>
    <t>little</t>
  </si>
  <si>
    <t>debbie</t>
  </si>
  <si>
    <t>grilled,</t>
  </si>
  <si>
    <t>ingredients,</t>
  </si>
  <si>
    <t>carrots,</t>
  </si>
  <si>
    <t>plantain</t>
  </si>
  <si>
    <t>carbonated</t>
  </si>
  <si>
    <t>beverages</t>
  </si>
  <si>
    <t>almonds,</t>
  </si>
  <si>
    <t>different</t>
  </si>
  <si>
    <t>snacks</t>
  </si>
  <si>
    <t>colors</t>
  </si>
  <si>
    <t>macaroni</t>
  </si>
  <si>
    <t>rain</t>
  </si>
  <si>
    <t>bow.</t>
  </si>
  <si>
    <t>fires,</t>
  </si>
  <si>
    <t>fruits.</t>
  </si>
  <si>
    <t>lasagna,</t>
  </si>
  <si>
    <t>doritos,</t>
  </si>
  <si>
    <t>protien</t>
  </si>
  <si>
    <t>proper</t>
  </si>
  <si>
    <t>serving</t>
  </si>
  <si>
    <t>sizes</t>
  </si>
  <si>
    <t>almost</t>
  </si>
  <si>
    <t>half</t>
  </si>
  <si>
    <t>pop,</t>
  </si>
  <si>
    <t>plate</t>
  </si>
  <si>
    <t>milkshakes.</t>
  </si>
  <si>
    <t>vegetables.</t>
  </si>
  <si>
    <t>protein.</t>
  </si>
  <si>
    <t>then</t>
  </si>
  <si>
    <t>dairy.</t>
  </si>
  <si>
    <t>frosted</t>
  </si>
  <si>
    <t>fat,</t>
  </si>
  <si>
    <t>nuggs</t>
  </si>
  <si>
    <t>watermelon,</t>
  </si>
  <si>
    <t>grapes,</t>
  </si>
  <si>
    <t>sugar</t>
  </si>
  <si>
    <t>stuffed</t>
  </si>
  <si>
    <t>peppers,</t>
  </si>
  <si>
    <t>hamburgers,</t>
  </si>
  <si>
    <t>prep'd</t>
  </si>
  <si>
    <t>each</t>
  </si>
  <si>
    <t>section</t>
  </si>
  <si>
    <t>terra</t>
  </si>
  <si>
    <t>reese's</t>
  </si>
  <si>
    <t>cups(dark</t>
  </si>
  <si>
    <t>pyramid.</t>
  </si>
  <si>
    <t>chocolate),</t>
  </si>
  <si>
    <t>bread/crackers</t>
  </si>
  <si>
    <t>cottage</t>
  </si>
  <si>
    <t>drink,</t>
  </si>
  <si>
    <t>,mozzarella</t>
  </si>
  <si>
    <t>sticks</t>
  </si>
  <si>
    <t>dinner</t>
  </si>
  <si>
    <t>soda,</t>
  </si>
  <si>
    <t>brownie,</t>
  </si>
  <si>
    <t>tikka</t>
  </si>
  <si>
    <t>masala</t>
  </si>
  <si>
    <t>naan</t>
  </si>
  <si>
    <t>portioned</t>
  </si>
  <si>
    <t>salty</t>
  </si>
  <si>
    <t>toast</t>
  </si>
  <si>
    <t>instead</t>
  </si>
  <si>
    <t>sugary</t>
  </si>
  <si>
    <t>drink</t>
  </si>
  <si>
    <t>ice-cream,</t>
  </si>
  <si>
    <t>pop.</t>
  </si>
  <si>
    <t>carbohydrate</t>
  </si>
  <si>
    <t xml:space="preserve">food
</t>
  </si>
  <si>
    <t>vegetable.</t>
  </si>
  <si>
    <t>bar,</t>
  </si>
  <si>
    <t>source,</t>
  </si>
  <si>
    <t>bars.</t>
  </si>
  <si>
    <t>cucumber</t>
  </si>
  <si>
    <t>(</t>
  </si>
  <si>
    <t>kinds</t>
  </si>
  <si>
    <t>noodle),</t>
  </si>
  <si>
    <t>variety</t>
  </si>
  <si>
    <t>tuna</t>
  </si>
  <si>
    <t xml:space="preserve">egg.
</t>
  </si>
  <si>
    <t>just</t>
  </si>
  <si>
    <t>color</t>
  </si>
  <si>
    <t>curry,</t>
  </si>
  <si>
    <t>portions</t>
  </si>
  <si>
    <t>wine.</t>
  </si>
  <si>
    <t>/</t>
  </si>
  <si>
    <t>cheesecake</t>
  </si>
  <si>
    <t>potato,</t>
  </si>
  <si>
    <t>groups(carbs,</t>
  </si>
  <si>
    <t>seaweed</t>
  </si>
  <si>
    <t>soup</t>
  </si>
  <si>
    <t>fruits,etc)</t>
  </si>
  <si>
    <t>elements</t>
  </si>
  <si>
    <t>pyramid</t>
  </si>
  <si>
    <t>chocolates,</t>
  </si>
  <si>
    <t>ritz.</t>
  </si>
  <si>
    <t>type</t>
  </si>
  <si>
    <t>to</t>
  </si>
  <si>
    <t>keep</t>
  </si>
  <si>
    <t>full</t>
  </si>
  <si>
    <t>greens,</t>
  </si>
  <si>
    <t>portion</t>
  </si>
  <si>
    <t>majority</t>
  </si>
  <si>
    <t>,</t>
  </si>
  <si>
    <t>rich</t>
  </si>
  <si>
    <t>fiber,</t>
  </si>
  <si>
    <t>sort</t>
  </si>
  <si>
    <t>carbohydrates</t>
  </si>
  <si>
    <t>quarter</t>
  </si>
  <si>
    <t>very</t>
  </si>
  <si>
    <t>smaller</t>
  </si>
  <si>
    <t>unhealthy</t>
  </si>
  <si>
    <t>larger</t>
  </si>
  <si>
    <t>pita</t>
  </si>
  <si>
    <t>salmon</t>
  </si>
  <si>
    <t>asparagus</t>
  </si>
  <si>
    <t>quinoa</t>
  </si>
  <si>
    <t>modest</t>
  </si>
  <si>
    <t>proportions</t>
  </si>
  <si>
    <t>many</t>
  </si>
  <si>
    <t>combines</t>
  </si>
  <si>
    <t>diet</t>
  </si>
  <si>
    <t>items</t>
  </si>
  <si>
    <t>support</t>
  </si>
  <si>
    <t>body.</t>
  </si>
  <si>
    <t>etc.</t>
  </si>
  <si>
    <t>water,</t>
  </si>
  <si>
    <t>opposed</t>
  </si>
  <si>
    <t>bread/potatoes</t>
  </si>
  <si>
    <t>carb</t>
  </si>
  <si>
    <t>salmon,</t>
  </si>
  <si>
    <t>sweet</t>
  </si>
  <si>
    <t>portion,</t>
  </si>
  <si>
    <t>but</t>
  </si>
  <si>
    <t>equally</t>
  </si>
  <si>
    <t>spread</t>
  </si>
  <si>
    <t>zucchini,</t>
  </si>
  <si>
    <t>tomatoes.</t>
  </si>
  <si>
    <t>dessert</t>
  </si>
  <si>
    <t>think</t>
  </si>
  <si>
    <t>meals</t>
  </si>
  <si>
    <t>preferably</t>
  </si>
  <si>
    <t>constitutes</t>
  </si>
  <si>
    <t>dominating</t>
  </si>
  <si>
    <t>plate.</t>
  </si>
  <si>
    <t>equal</t>
  </si>
  <si>
    <t>fruits/veges</t>
  </si>
  <si>
    <t>raspberry</t>
  </si>
  <si>
    <t>vinaigrette</t>
  </si>
  <si>
    <t>grain.</t>
  </si>
  <si>
    <t>calories</t>
  </si>
  <si>
    <t>pice</t>
  </si>
  <si>
    <t>possibly</t>
  </si>
  <si>
    <t>blackened</t>
  </si>
  <si>
    <t>containing</t>
  </si>
  <si>
    <t>intaking</t>
  </si>
  <si>
    <t>bbq</t>
  </si>
  <si>
    <t>mash</t>
  </si>
  <si>
    <t>sweat</t>
  </si>
  <si>
    <t>steam</t>
  </si>
  <si>
    <t>corn</t>
  </si>
  <si>
    <t>glass</t>
  </si>
  <si>
    <t>water.</t>
  </si>
  <si>
    <t>including</t>
  </si>
  <si>
    <t>both</t>
  </si>
  <si>
    <t>most</t>
  </si>
  <si>
    <t>nutrients</t>
  </si>
  <si>
    <t>needed</t>
  </si>
  <si>
    <t>mainly</t>
  </si>
  <si>
    <t>gives</t>
  </si>
  <si>
    <t>vitamins</t>
  </si>
  <si>
    <t>minerals.</t>
  </si>
  <si>
    <t>cup</t>
  </si>
  <si>
    <t>O que queremos responder?</t>
  </si>
  <si>
    <t>1. Qual o peso mínimo, máximo e médio entre os entrevistados que se exercitam todos os dias e praticam esportes?</t>
  </si>
  <si>
    <t>Min.</t>
  </si>
  <si>
    <t>Max.</t>
  </si>
  <si>
    <t>Avg.</t>
  </si>
  <si>
    <t>Min. Sem condições</t>
  </si>
  <si>
    <t>Max. Sem condições</t>
  </si>
  <si>
    <t>Avg. Sem condições</t>
  </si>
  <si>
    <t>2. Qual a média de peso das pessoas que não sabem cozinhar e as que cozinham todos os dias?</t>
  </si>
  <si>
    <t>R.</t>
  </si>
  <si>
    <t>nunca cozinham</t>
  </si>
  <si>
    <t>cozinham todos os dias</t>
  </si>
  <si>
    <t>3. Quais são as palavras mais comuns entre os entrevistados quando perguntados sobre qual seria uma refeição saudável?</t>
  </si>
  <si>
    <t>4. Quais as opções mais escolhidas como "Comida Nostálgica/Sentimental"?</t>
  </si>
  <si>
    <t>5. Qual a previsão de motivo mais comum para as comidas escolhidas como "Nostálgica/Sentimental"?</t>
  </si>
  <si>
    <t>Boredom</t>
  </si>
  <si>
    <t>6. Qual a porcentagem de entrevistados que costumam verificar sempre a informação nutricional dos alimentos?</t>
  </si>
  <si>
    <t>7. Qual a média de peso das pessoas que comem frutas e vegetais com muita frequência?</t>
  </si>
  <si>
    <t>Insights</t>
  </si>
  <si>
    <t>1- Mulheres, apesar de representarem apenas 30% dos entrevistados, possui uma média de peso menor que os Homens.</t>
  </si>
  <si>
    <t>2- A média de peso entre os entristados é de 72,14kg e a diferença entre o mais mago e o mais acima do peso nesta amostra é de 74,84kg.</t>
  </si>
  <si>
    <t>3 - Pessoa que não sabem cozinhar estão com peso acima da média.</t>
  </si>
  <si>
    <t>4 - Os entrevistados entendem que uma refeição saúdavel é baseada em proteínas e vegetais.</t>
  </si>
  <si>
    <t>5 - Pouco mais de um décimo dos entrevistados tem o hábito de sempre olhar os rótulos dos alimentos.</t>
  </si>
  <si>
    <t>6 - Comparado a média de peso geral, pessoas que tem o hábito de comer frutas e vegetais com muita frequência tem em média 68,04kg.</t>
  </si>
  <si>
    <t>7 - O maior motivo para comerem por impulso é o tédio segundo previsão da base de dados.</t>
  </si>
  <si>
    <t xml:space="preserve">8 - Pessoas solteiras tem uma percepção do próprio peso mais voltada para classificações acima do peso do que pessoas em um relacionamento.  </t>
  </si>
  <si>
    <t>9 - Pessoas que se exercitam todos os dias tem a percepção do próprio peso mais voltada para classificações padrão ou com ótimo físico</t>
  </si>
  <si>
    <t xml:space="preserve">10 - A média de peso de quem se considera em forma está acima daquele que tem a percepção de peso ideal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</si>
</sst>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0">
    <font>
      <sz val="10.0"/>
      <color rgb="FF000000"/>
      <name val="Arial"/>
      <scheme val="minor"/>
    </font>
    <font>
      <color rgb="FFFFFFFF"/>
      <name val="Arial"/>
      <scheme val="minor"/>
    </font>
    <font>
      <color theme="1"/>
      <name val="Arial"/>
      <scheme val="minor"/>
    </font>
    <font>
      <b/>
      <sz val="12.0"/>
      <color theme="1"/>
      <name val="Arial"/>
      <scheme val="minor"/>
    </font>
    <font>
      <sz val="11.0"/>
      <color rgb="FF000000"/>
      <name val="&quot;Söhne Mono&quot;"/>
    </font>
    <font>
      <color rgb="FF000000"/>
      <name val="Arial"/>
      <scheme val="minor"/>
    </font>
    <font>
      <b/>
      <color theme="1"/>
      <name val="Arial"/>
      <scheme val="minor"/>
    </font>
    <font>
      <sz val="9.0"/>
      <color rgb="FF008000"/>
      <name val="&quot;Google Sans Mono&quot;"/>
    </font>
    <font>
      <b/>
      <color rgb="FF000000"/>
      <name val="Arial"/>
    </font>
    <font>
      <b/>
      <sz val="12.0"/>
      <color rgb="FFFFFFFF"/>
      <name val="Arial"/>
      <scheme val="minor"/>
    </font>
  </fonts>
  <fills count="6">
    <fill>
      <patternFill patternType="none"/>
    </fill>
    <fill>
      <patternFill patternType="lightGray"/>
    </fill>
    <fill>
      <patternFill patternType="solid">
        <fgColor rgb="FF1155CC"/>
        <bgColor rgb="FF1155CC"/>
      </patternFill>
    </fill>
    <fill>
      <patternFill patternType="solid">
        <fgColor rgb="FFFFFFFF"/>
        <bgColor rgb="FFFFFFFF"/>
      </patternFill>
    </fill>
    <fill>
      <patternFill patternType="solid">
        <fgColor rgb="FF00FF00"/>
        <bgColor rgb="FF00FF00"/>
      </patternFill>
    </fill>
    <fill>
      <patternFill patternType="solid">
        <fgColor rgb="FF0B5394"/>
        <bgColor rgb="FF0B5394"/>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49" xfId="0" applyAlignment="1" applyFont="1" applyNumberFormat="1">
      <alignment readingOrder="0"/>
    </xf>
    <xf borderId="0" fillId="2" fontId="1" numFmtId="3" xfId="0" applyAlignment="1" applyFont="1" applyNumberFormat="1">
      <alignment readingOrder="0"/>
    </xf>
    <xf borderId="0" fillId="0" fontId="2" numFmtId="0" xfId="0" applyFont="1"/>
    <xf borderId="0" fillId="0" fontId="2" numFmtId="0" xfId="0" applyAlignment="1" applyFont="1">
      <alignment readingOrder="0"/>
    </xf>
    <xf borderId="0" fillId="0" fontId="2" numFmtId="49" xfId="0" applyAlignment="1" applyFont="1" applyNumberFormat="1">
      <alignment readingOrder="0"/>
    </xf>
    <xf borderId="0" fillId="0" fontId="2" numFmtId="3" xfId="0" applyAlignment="1" applyFont="1" applyNumberFormat="1">
      <alignment readingOrder="0"/>
    </xf>
    <xf borderId="0" fillId="0" fontId="2" numFmtId="49" xfId="0" applyFont="1" applyNumberFormat="1"/>
    <xf borderId="0" fillId="0" fontId="2" numFmtId="3" xfId="0" applyFont="1" applyNumberFormat="1"/>
    <xf borderId="0" fillId="0" fontId="3" numFmtId="0" xfId="0" applyAlignment="1" applyFont="1">
      <alignment readingOrder="0"/>
    </xf>
    <xf borderId="0" fillId="3" fontId="4" numFmtId="0" xfId="0" applyAlignment="1" applyFill="1" applyFont="1">
      <alignment horizontal="left"/>
    </xf>
    <xf borderId="0" fillId="3" fontId="5" numFmtId="0" xfId="0" applyAlignment="1" applyFont="1">
      <alignment readingOrder="0"/>
    </xf>
    <xf borderId="0" fillId="4" fontId="2" numFmtId="0" xfId="0" applyAlignment="1" applyFill="1" applyFont="1">
      <alignment readingOrder="0"/>
    </xf>
    <xf borderId="0" fillId="4" fontId="2" numFmtId="0" xfId="0" applyFont="1"/>
    <xf borderId="0" fillId="0" fontId="2" numFmtId="164" xfId="0" applyFont="1" applyNumberFormat="1"/>
    <xf borderId="0" fillId="0" fontId="6" numFmtId="0" xfId="0" applyAlignment="1" applyFont="1">
      <alignment readingOrder="0"/>
    </xf>
    <xf borderId="0" fillId="3" fontId="7" numFmtId="0" xfId="0" applyFont="1"/>
    <xf borderId="0" fillId="3" fontId="2" numFmtId="0" xfId="0" applyAlignment="1" applyFont="1">
      <alignment readingOrder="0"/>
    </xf>
    <xf borderId="0" fillId="3" fontId="8" numFmtId="0" xfId="0" applyAlignment="1" applyFont="1">
      <alignment horizontal="left" readingOrder="0"/>
    </xf>
    <xf borderId="0" fillId="5" fontId="9" numFmtId="0" xfId="0" applyAlignment="1" applyFill="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2.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757575"/>
                </a:solidFill>
                <a:latin typeface="+mn-lt"/>
              </a:defRPr>
            </a:pPr>
            <a:r>
              <a:rPr b="0" sz="1600">
                <a:solidFill>
                  <a:srgbClr val="757575"/>
                </a:solidFill>
                <a:latin typeface="+mn-lt"/>
              </a:rPr>
              <a:t>Contagem por Gênero</a:t>
            </a:r>
          </a:p>
        </c:rich>
      </c:tx>
      <c:overlay val="0"/>
    </c:title>
    <c:plotArea>
      <c:layout/>
      <c:pieChart>
        <c:varyColors val="1"/>
        <c:ser>
          <c:idx val="0"/>
          <c:order val="0"/>
          <c:tx>
            <c:strRef>
              <c:f>'Gráficos'!$B$1</c:f>
            </c:strRef>
          </c:tx>
          <c:dPt>
            <c:idx val="0"/>
            <c:spPr>
              <a:solidFill>
                <a:srgbClr val="FF00FF"/>
              </a:solidFill>
            </c:spPr>
          </c:dPt>
          <c:dPt>
            <c:idx val="1"/>
            <c:spPr>
              <a:solidFill>
                <a:srgbClr val="20124D"/>
              </a:solidFill>
            </c:spPr>
          </c:dPt>
          <c:dLbls>
            <c:showLegendKey val="0"/>
            <c:showVal val="1"/>
            <c:showCatName val="0"/>
            <c:showSerName val="0"/>
            <c:showPercent val="0"/>
            <c:showBubbleSize val="0"/>
            <c:showLeaderLines val="1"/>
          </c:dLbls>
          <c:cat>
            <c:strRef>
              <c:f>'Gráficos'!$A$2:$A$3</c:f>
            </c:strRef>
          </c:cat>
          <c:val>
            <c:numRef>
              <c:f>'Gráficos'!$B$2:$B$3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Média de Peso entre Homens e Mulheres</a:t>
            </a:r>
          </a:p>
        </c:rich>
      </c:tx>
      <c:overlay val="0"/>
    </c:title>
    <c:plotArea>
      <c:layout/>
      <c:barChart>
        <c:barDir val="col"/>
        <c:ser>
          <c:idx val="0"/>
          <c:order val="0"/>
          <c:tx>
            <c:strRef>
              <c:f>'Gráficos'!$B$11:$B$12</c:f>
            </c:strRef>
          </c:tx>
          <c:spPr>
            <a:solidFill>
              <a:srgbClr val="FF00FF"/>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'Gráficos'!$A$13</c:f>
            </c:strRef>
          </c:cat>
          <c:val>
            <c:numRef>
              <c:f>'Gráficos'!$B$13</c:f>
              <c:numCache/>
            </c:numRef>
          </c:val>
        </c:ser>
        <c:ser>
          <c:idx val="1"/>
          <c:order val="1"/>
          <c:tx>
            <c:strRef>
              <c:f>'Gráficos'!$C$11:$C$12</c:f>
            </c:strRef>
          </c:tx>
          <c:spPr>
            <a:solidFill>
              <a:srgbClr val="000000"/>
            </a:solidFill>
            <a:ln cmpd="sng">
              <a:solidFill>
                <a:srgbClr val="000000"/>
              </a:solidFill>
            </a:ln>
          </c:spPr>
          <c:dPt>
            <c:idx val="0"/>
            <c:spPr>
              <a:solidFill>
                <a:srgbClr val="20124D"/>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'Gráficos'!$A$13</c:f>
            </c:strRef>
          </c:cat>
          <c:val>
            <c:numRef>
              <c:f>'Gráficos'!$C$13</c:f>
              <c:numCache/>
            </c:numRef>
          </c:val>
        </c:ser>
        <c:axId val="1592425178"/>
        <c:axId val="1989960504"/>
      </c:barChart>
      <c:catAx>
        <c:axId val="15924251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89960504"/>
      </c:catAx>
      <c:valAx>
        <c:axId val="19899605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242517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Média do Peso x Percepção Pessoal do Peso</a:t>
            </a:r>
          </a:p>
        </c:rich>
      </c:tx>
      <c:overlay val="0"/>
    </c:title>
    <c:plotArea>
      <c:layout/>
      <c:barChart>
        <c:barDir val="col"/>
        <c:ser>
          <c:idx val="0"/>
          <c:order val="0"/>
          <c:tx>
            <c:strRef>
              <c:f>'Gráficos'!$I$1</c:f>
            </c:strRef>
          </c:tx>
          <c:spPr>
            <a:solidFill>
              <a:srgbClr val="20124D"/>
            </a:solidFill>
            <a:ln cmpd="sng">
              <a:solidFill>
                <a:srgbClr val="000000"/>
              </a:solidFill>
            </a:ln>
          </c:spPr>
          <c:dPt>
            <c:idx val="0"/>
          </c:dPt>
          <c:dPt>
            <c:idx val="1"/>
          </c:dPt>
          <c:dLbls>
            <c:numFmt formatCode="General" sourceLinked="1"/>
            <c:txPr>
              <a:bodyPr/>
              <a:lstStyle/>
              <a:p>
                <a:pPr lvl="0">
                  <a:defRPr/>
                </a:pPr>
              </a:p>
            </c:txPr>
            <c:showLegendKey val="0"/>
            <c:showVal val="1"/>
            <c:showCatName val="0"/>
            <c:showSerName val="0"/>
            <c:showPercent val="0"/>
            <c:showBubbleSize val="0"/>
          </c:dLbls>
          <c:cat>
            <c:strRef>
              <c:f>'Gráficos'!$H$2:$H$7</c:f>
            </c:strRef>
          </c:cat>
          <c:val>
            <c:numRef>
              <c:f>'Gráficos'!$I$2:$I$7</c:f>
              <c:numCache/>
            </c:numRef>
          </c:val>
        </c:ser>
        <c:axId val="191245272"/>
        <c:axId val="208384430"/>
      </c:barChart>
      <c:catAx>
        <c:axId val="1912452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Percepção Pessoal do Próprio Peso</a:t>
                </a:r>
              </a:p>
            </c:rich>
          </c:tx>
          <c:overlay val="0"/>
        </c:title>
        <c:numFmt formatCode="General" sourceLinked="1"/>
        <c:majorTickMark val="none"/>
        <c:minorTickMark val="none"/>
        <c:spPr/>
        <c:txPr>
          <a:bodyPr/>
          <a:lstStyle/>
          <a:p>
            <a:pPr lvl="0">
              <a:defRPr b="0">
                <a:solidFill>
                  <a:srgbClr val="000000"/>
                </a:solidFill>
                <a:latin typeface="+mn-lt"/>
              </a:defRPr>
            </a:pPr>
          </a:p>
        </c:txPr>
        <c:crossAx val="208384430"/>
      </c:catAx>
      <c:valAx>
        <c:axId val="2083844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of weight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245272"/>
      </c:valAx>
    </c:plotArea>
    <c:legend>
      <c:legendPos val="r"/>
      <c:overlay val="0"/>
      <c:txPr>
        <a:bodyPr/>
        <a:lstStyle/>
        <a:p>
          <a:pPr lvl="0">
            <a:defRPr b="0">
              <a:solidFill>
                <a:srgbClr val="FFFFFF"/>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Frequência de Exercícios x Percepção Pessoal do Peso</a:t>
            </a:r>
          </a:p>
        </c:rich>
      </c:tx>
      <c:overlay val="0"/>
    </c:title>
    <c:plotArea>
      <c:layout/>
      <c:barChart>
        <c:barDir val="bar"/>
        <c:grouping val="stacked"/>
        <c:ser>
          <c:idx val="0"/>
          <c:order val="0"/>
          <c:tx>
            <c:strRef>
              <c:f>'Gráficos'!$J$17:$J$18</c:f>
            </c:strRef>
          </c:tx>
          <c:spPr>
            <a:solidFill>
              <a:schemeClr val="accent1"/>
            </a:solidFill>
            <a:ln cmpd="sng">
              <a:solidFill>
                <a:srgbClr val="000000"/>
              </a:solidFill>
            </a:ln>
          </c:spPr>
          <c:cat>
            <c:strRef>
              <c:f>'Gráficos'!$I$19:$I$22</c:f>
            </c:strRef>
          </c:cat>
          <c:val>
            <c:numRef>
              <c:f>'Gráficos'!$J$19:$J$22</c:f>
              <c:numCache/>
            </c:numRef>
          </c:val>
        </c:ser>
        <c:ser>
          <c:idx val="1"/>
          <c:order val="1"/>
          <c:tx>
            <c:strRef>
              <c:f>'Gráficos'!$K$17:$K$18</c:f>
            </c:strRef>
          </c:tx>
          <c:spPr>
            <a:solidFill>
              <a:srgbClr val="E69138"/>
            </a:solidFill>
            <a:ln cmpd="sng">
              <a:solidFill>
                <a:srgbClr val="000000"/>
              </a:solidFill>
            </a:ln>
          </c:spPr>
          <c:cat>
            <c:strRef>
              <c:f>'Gráficos'!$I$19:$I$22</c:f>
            </c:strRef>
          </c:cat>
          <c:val>
            <c:numRef>
              <c:f>'Gráficos'!$K$19:$K$22</c:f>
              <c:numCache/>
            </c:numRef>
          </c:val>
        </c:ser>
        <c:ser>
          <c:idx val="2"/>
          <c:order val="2"/>
          <c:tx>
            <c:strRef>
              <c:f>'Gráficos'!$L$17:$L$18</c:f>
            </c:strRef>
          </c:tx>
          <c:spPr>
            <a:solidFill>
              <a:srgbClr val="B7B7B7"/>
            </a:solidFill>
            <a:ln cmpd="sng">
              <a:solidFill>
                <a:srgbClr val="000000"/>
              </a:solidFill>
            </a:ln>
          </c:spPr>
          <c:cat>
            <c:strRef>
              <c:f>'Gráficos'!$I$19:$I$22</c:f>
            </c:strRef>
          </c:cat>
          <c:val>
            <c:numRef>
              <c:f>'Gráficos'!$L$19:$L$22</c:f>
              <c:numCache/>
            </c:numRef>
          </c:val>
        </c:ser>
        <c:ser>
          <c:idx val="3"/>
          <c:order val="3"/>
          <c:tx>
            <c:strRef>
              <c:f>'Gráficos'!$M$17:$M$18</c:f>
            </c:strRef>
          </c:tx>
          <c:spPr>
            <a:solidFill>
              <a:srgbClr val="741B47"/>
            </a:solidFill>
            <a:ln cmpd="sng">
              <a:solidFill>
                <a:srgbClr val="000000"/>
              </a:solidFill>
            </a:ln>
          </c:spPr>
          <c:cat>
            <c:strRef>
              <c:f>'Gráficos'!$I$19:$I$22</c:f>
            </c:strRef>
          </c:cat>
          <c:val>
            <c:numRef>
              <c:f>'Gráficos'!$M$19:$M$22</c:f>
              <c:numCache/>
            </c:numRef>
          </c:val>
        </c:ser>
        <c:ser>
          <c:idx val="4"/>
          <c:order val="4"/>
          <c:tx>
            <c:strRef>
              <c:f>'Gráficos'!$N$17:$N$18</c:f>
            </c:strRef>
          </c:tx>
          <c:spPr>
            <a:solidFill>
              <a:srgbClr val="C9DAF8"/>
            </a:solidFill>
            <a:ln cmpd="sng">
              <a:solidFill>
                <a:srgbClr val="000000"/>
              </a:solidFill>
            </a:ln>
          </c:spPr>
          <c:cat>
            <c:strRef>
              <c:f>'Gráficos'!$I$19:$I$22</c:f>
            </c:strRef>
          </c:cat>
          <c:val>
            <c:numRef>
              <c:f>'Gráficos'!$N$19:$N$22</c:f>
              <c:numCache/>
            </c:numRef>
          </c:val>
        </c:ser>
        <c:ser>
          <c:idx val="5"/>
          <c:order val="5"/>
          <c:tx>
            <c:strRef>
              <c:f>'Gráficos'!$O$17:$O$18</c:f>
            </c:strRef>
          </c:tx>
          <c:spPr>
            <a:solidFill>
              <a:schemeClr val="accent6"/>
            </a:solidFill>
            <a:ln cmpd="sng">
              <a:solidFill>
                <a:srgbClr val="000000"/>
              </a:solidFill>
            </a:ln>
          </c:spPr>
          <c:cat>
            <c:strRef>
              <c:f>'Gráficos'!$I$19:$I$22</c:f>
            </c:strRef>
          </c:cat>
          <c:val>
            <c:numRef>
              <c:f>'Gráficos'!$O$19:$O$22</c:f>
              <c:numCache/>
            </c:numRef>
          </c:val>
        </c:ser>
        <c:overlap val="100"/>
        <c:axId val="2029945968"/>
        <c:axId val="727610736"/>
      </c:barChart>
      <c:catAx>
        <c:axId val="202994596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27610736"/>
      </c:catAx>
      <c:valAx>
        <c:axId val="72761073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9945968"/>
        <c:crosses val="max"/>
      </c:valAx>
    </c:plotArea>
    <c:legend>
      <c:legendPos val="r"/>
      <c:overlay val="0"/>
      <c:txPr>
        <a:bodyPr/>
        <a:lstStyle/>
        <a:p>
          <a:pPr lvl="0">
            <a:defRPr b="0">
              <a:solidFill>
                <a:srgbClr val="000000"/>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Modelo de Trabalho x Percepção Pessoal do Peso</a:t>
            </a:r>
          </a:p>
        </c:rich>
      </c:tx>
      <c:overlay val="0"/>
    </c:title>
    <c:plotArea>
      <c:layout/>
      <c:barChart>
        <c:barDir val="bar"/>
        <c:grouping val="stacked"/>
        <c:ser>
          <c:idx val="0"/>
          <c:order val="0"/>
          <c:tx>
            <c:strRef>
              <c:f>'Gráficos'!$B$39:$B$40</c:f>
            </c:strRef>
          </c:tx>
          <c:spPr>
            <a:solidFill>
              <a:schemeClr val="accent1"/>
            </a:solidFill>
            <a:ln cmpd="sng">
              <a:solidFill>
                <a:srgbClr val="000000"/>
              </a:solidFill>
            </a:ln>
          </c:spPr>
          <c:cat>
            <c:strRef>
              <c:f>'Gráficos'!$A$41:$A$44</c:f>
            </c:strRef>
          </c:cat>
          <c:val>
            <c:numRef>
              <c:f>'Gráficos'!$B$41:$B$44</c:f>
              <c:numCache/>
            </c:numRef>
          </c:val>
        </c:ser>
        <c:ser>
          <c:idx val="1"/>
          <c:order val="1"/>
          <c:tx>
            <c:strRef>
              <c:f>'Gráficos'!$C$39:$C$40</c:f>
            </c:strRef>
          </c:tx>
          <c:spPr>
            <a:solidFill>
              <a:srgbClr val="E69138"/>
            </a:solidFill>
            <a:ln cmpd="sng">
              <a:solidFill>
                <a:srgbClr val="000000"/>
              </a:solidFill>
            </a:ln>
          </c:spPr>
          <c:cat>
            <c:strRef>
              <c:f>'Gráficos'!$A$41:$A$44</c:f>
            </c:strRef>
          </c:cat>
          <c:val>
            <c:numRef>
              <c:f>'Gráficos'!$C$41:$C$44</c:f>
              <c:numCache/>
            </c:numRef>
          </c:val>
        </c:ser>
        <c:ser>
          <c:idx val="2"/>
          <c:order val="2"/>
          <c:tx>
            <c:strRef>
              <c:f>'Gráficos'!$D$39:$D$40</c:f>
            </c:strRef>
          </c:tx>
          <c:spPr>
            <a:solidFill>
              <a:srgbClr val="999999"/>
            </a:solidFill>
            <a:ln cmpd="sng">
              <a:solidFill>
                <a:srgbClr val="000000"/>
              </a:solidFill>
            </a:ln>
          </c:spPr>
          <c:cat>
            <c:strRef>
              <c:f>'Gráficos'!$A$41:$A$44</c:f>
            </c:strRef>
          </c:cat>
          <c:val>
            <c:numRef>
              <c:f>'Gráficos'!$D$41:$D$44</c:f>
              <c:numCache/>
            </c:numRef>
          </c:val>
        </c:ser>
        <c:ser>
          <c:idx val="3"/>
          <c:order val="3"/>
          <c:tx>
            <c:strRef>
              <c:f>'Gráficos'!$E$39:$E$40</c:f>
            </c:strRef>
          </c:tx>
          <c:spPr>
            <a:solidFill>
              <a:srgbClr val="741B47"/>
            </a:solidFill>
            <a:ln cmpd="sng">
              <a:solidFill>
                <a:srgbClr val="000000"/>
              </a:solidFill>
            </a:ln>
          </c:spPr>
          <c:cat>
            <c:strRef>
              <c:f>'Gráficos'!$A$41:$A$44</c:f>
            </c:strRef>
          </c:cat>
          <c:val>
            <c:numRef>
              <c:f>'Gráficos'!$E$41:$E$44</c:f>
              <c:numCache/>
            </c:numRef>
          </c:val>
        </c:ser>
        <c:ser>
          <c:idx val="4"/>
          <c:order val="4"/>
          <c:tx>
            <c:strRef>
              <c:f>'Gráficos'!$F$39:$F$40</c:f>
            </c:strRef>
          </c:tx>
          <c:spPr>
            <a:solidFill>
              <a:srgbClr val="C9DAF8"/>
            </a:solidFill>
            <a:ln cmpd="sng">
              <a:solidFill>
                <a:srgbClr val="000000"/>
              </a:solidFill>
            </a:ln>
          </c:spPr>
          <c:cat>
            <c:strRef>
              <c:f>'Gráficos'!$A$41:$A$44</c:f>
            </c:strRef>
          </c:cat>
          <c:val>
            <c:numRef>
              <c:f>'Gráficos'!$F$41:$F$44</c:f>
              <c:numCache/>
            </c:numRef>
          </c:val>
        </c:ser>
        <c:ser>
          <c:idx val="5"/>
          <c:order val="5"/>
          <c:tx>
            <c:strRef>
              <c:f>'Gráficos'!$G$39:$G$40</c:f>
            </c:strRef>
          </c:tx>
          <c:spPr>
            <a:solidFill>
              <a:schemeClr val="accent6"/>
            </a:solidFill>
            <a:ln cmpd="sng">
              <a:solidFill>
                <a:srgbClr val="000000"/>
              </a:solidFill>
            </a:ln>
          </c:spPr>
          <c:cat>
            <c:strRef>
              <c:f>'Gráficos'!$A$41:$A$44</c:f>
            </c:strRef>
          </c:cat>
          <c:val>
            <c:numRef>
              <c:f>'Gráficos'!$G$41:$G$44</c:f>
              <c:numCache/>
            </c:numRef>
          </c:val>
        </c:ser>
        <c:overlap val="100"/>
        <c:axId val="690043707"/>
        <c:axId val="1257769254"/>
      </c:barChart>
      <c:catAx>
        <c:axId val="69004370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employment</a:t>
                </a:r>
              </a:p>
            </c:rich>
          </c:tx>
          <c:overlay val="0"/>
        </c:title>
        <c:numFmt formatCode="General" sourceLinked="1"/>
        <c:majorTickMark val="none"/>
        <c:minorTickMark val="none"/>
        <c:spPr/>
        <c:txPr>
          <a:bodyPr/>
          <a:lstStyle/>
          <a:p>
            <a:pPr lvl="0">
              <a:defRPr b="0">
                <a:solidFill>
                  <a:srgbClr val="000000"/>
                </a:solidFill>
                <a:latin typeface="+mn-lt"/>
              </a:defRPr>
            </a:pPr>
          </a:p>
        </c:txPr>
        <c:crossAx val="1257769254"/>
      </c:catAx>
      <c:valAx>
        <c:axId val="125776925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90043707"/>
        <c:crosses val="max"/>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Motivos para Comida Nostálgica/Sentimental</a:t>
            </a:r>
          </a:p>
        </c:rich>
      </c:tx>
      <c:overlay val="0"/>
    </c:title>
    <c:plotArea>
      <c:layout/>
      <c:barChart>
        <c:barDir val="bar"/>
        <c:ser>
          <c:idx val="0"/>
          <c:order val="0"/>
          <c:spPr>
            <a:solidFill>
              <a:srgbClr val="20124D"/>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'Gráficos'!$I$41:$I$54</c:f>
            </c:strRef>
          </c:cat>
          <c:val>
            <c:numRef>
              <c:f>'Gráficos'!$J$41:$J$54</c:f>
              <c:numCache/>
            </c:numRef>
          </c:val>
        </c:ser>
        <c:axId val="1076772464"/>
        <c:axId val="1720258023"/>
      </c:barChart>
      <c:catAx>
        <c:axId val="107677246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20258023"/>
      </c:catAx>
      <c:valAx>
        <c:axId val="172025802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6772464"/>
        <c:crosses val="max"/>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'Gráficos'!$B$23:$B$24</c:f>
            </c:strRef>
          </c:tx>
          <c:spPr>
            <a:solidFill>
              <a:schemeClr val="accent1"/>
            </a:solidFill>
            <a:ln cmpd="sng">
              <a:solidFill>
                <a:srgbClr val="000000"/>
              </a:solidFill>
            </a:ln>
          </c:spPr>
          <c:cat>
            <c:strRef>
              <c:f>'Gráficos'!$A$25:$A$30</c:f>
            </c:strRef>
          </c:cat>
          <c:val>
            <c:numRef>
              <c:f>'Gráficos'!$B$25:$B$30</c:f>
              <c:numCache/>
            </c:numRef>
          </c:val>
        </c:ser>
        <c:ser>
          <c:idx val="1"/>
          <c:order val="1"/>
          <c:tx>
            <c:strRef>
              <c:f>'Gráficos'!$C$23:$C$24</c:f>
            </c:strRef>
          </c:tx>
          <c:spPr>
            <a:solidFill>
              <a:srgbClr val="93C47D"/>
            </a:solidFill>
            <a:ln cmpd="sng">
              <a:solidFill>
                <a:srgbClr val="000000"/>
              </a:solidFill>
            </a:ln>
          </c:spPr>
          <c:cat>
            <c:strRef>
              <c:f>'Gráficos'!$A$25:$A$30</c:f>
            </c:strRef>
          </c:cat>
          <c:val>
            <c:numRef>
              <c:f>'Gráficos'!$C$25:$C$30</c:f>
              <c:numCache/>
            </c:numRef>
          </c:val>
        </c:ser>
        <c:ser>
          <c:idx val="2"/>
          <c:order val="2"/>
          <c:tx>
            <c:strRef>
              <c:f>'Gráficos'!$D$23:$D$24</c:f>
            </c:strRef>
          </c:tx>
          <c:spPr>
            <a:solidFill>
              <a:schemeClr val="accent3"/>
            </a:solidFill>
            <a:ln cmpd="sng">
              <a:solidFill>
                <a:srgbClr val="000000"/>
              </a:solidFill>
            </a:ln>
          </c:spPr>
          <c:cat>
            <c:strRef>
              <c:f>'Gráficos'!$A$25:$A$30</c:f>
            </c:strRef>
          </c:cat>
          <c:val>
            <c:numRef>
              <c:f>'Gráficos'!$D$25:$D$30</c:f>
              <c:numCache/>
            </c:numRef>
          </c:val>
        </c:ser>
        <c:ser>
          <c:idx val="3"/>
          <c:order val="3"/>
          <c:tx>
            <c:strRef>
              <c:f>'Gráficos'!$E$23:$E$24</c:f>
            </c:strRef>
          </c:tx>
          <c:cat>
            <c:strRef>
              <c:f>'Gráficos'!$A$25:$A$30</c:f>
            </c:strRef>
          </c:cat>
          <c:val>
            <c:numRef>
              <c:f>'Gráficos'!$E$25:$E$30</c:f>
              <c:numCache/>
            </c:numRef>
          </c:val>
        </c:ser>
        <c:axId val="442808347"/>
        <c:axId val="1786839309"/>
      </c:barChart>
      <c:catAx>
        <c:axId val="4428083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86839309"/>
      </c:catAx>
      <c:valAx>
        <c:axId val="17868393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42808347"/>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38100</xdr:colOff>
      <xdr:row>0</xdr:row>
      <xdr:rowOff>0</xdr:rowOff>
    </xdr:from>
    <xdr:ext cx="2695575" cy="16573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76200</xdr:colOff>
      <xdr:row>9</xdr:row>
      <xdr:rowOff>190500</xdr:rowOff>
    </xdr:from>
    <xdr:ext cx="3771900" cy="23431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266700</xdr:colOff>
      <xdr:row>0</xdr:row>
      <xdr:rowOff>0</xdr:rowOff>
    </xdr:from>
    <xdr:ext cx="6438900" cy="29241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161925</xdr:colOff>
      <xdr:row>22</xdr:row>
      <xdr:rowOff>38100</xdr:rowOff>
    </xdr:from>
    <xdr:ext cx="7124700" cy="32099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314325</xdr:colOff>
      <xdr:row>44</xdr:row>
      <xdr:rowOff>152400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10</xdr:col>
      <xdr:colOff>133350</xdr:colOff>
      <xdr:row>40</xdr:row>
      <xdr:rowOff>19050</xdr:rowOff>
    </xdr:from>
    <xdr:ext cx="5229225" cy="320992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4</xdr:col>
      <xdr:colOff>85725</xdr:colOff>
      <xdr:row>21</xdr:row>
      <xdr:rowOff>190500</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N128" sheet="food_coded.csv"/>
  </cacheSource>
  <cacheFields>
    <cacheField name="id"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m/>
      </sharedItems>
    </cacheField>
    <cacheField name="gender" numFmtId="49">
      <sharedItems containsBlank="1">
        <s v="M"/>
        <s v="F"/>
        <m/>
      </sharedItems>
    </cacheField>
    <cacheField name="marital_status" numFmtId="0">
      <sharedItems containsBlank="1">
        <s v="single"/>
        <s v="in a relationship"/>
        <s v="married"/>
        <s v="none"/>
        <m/>
      </sharedItems>
    </cacheField>
    <cacheField name="marital_status_traducao" numFmtId="0">
      <sharedItems containsBlank="1">
        <s v="solteiro"/>
        <s v="em uma relação"/>
        <s v="casado"/>
        <s v="nenhum"/>
        <m/>
      </sharedItems>
    </cacheField>
    <cacheField name="weight">
      <sharedItems containsBlank="1" containsMixedTypes="1" containsNumber="1" containsInteger="1">
        <n v="187.0"/>
        <n v="155.0"/>
        <s v="nan"/>
        <n v="240.0"/>
        <n v="190.0"/>
        <n v="180.0"/>
        <n v="137.0"/>
        <n v="125.0"/>
        <n v="116.0"/>
        <n v="110.0"/>
        <n v="264.0"/>
        <n v="123.0"/>
        <n v="185.0"/>
        <n v="145.0"/>
        <n v="170.0"/>
        <n v="135.0"/>
        <n v="165.0"/>
        <n v="175.0"/>
        <n v="195.0"/>
        <n v="105.0"/>
        <n v="160.0"/>
        <n v="167.0"/>
        <n v="115.0"/>
        <n v="205.0"/>
        <n v="128.0"/>
        <n v="150.0"/>
        <n v="140.0"/>
        <n v="120.0"/>
        <n v="100.0"/>
        <n v="113.0"/>
        <n v="168.0"/>
        <n v="169.0"/>
        <n v="200.0"/>
        <n v="265.0"/>
        <n v="192.0"/>
        <n v="118.0"/>
        <n v="210.0"/>
        <n v="112.0"/>
        <n v="144.0"/>
        <n v="130.0"/>
        <n v="127.0"/>
        <n v="129.0"/>
        <n v="260.0"/>
        <n v="184.0"/>
        <n v="230.0"/>
        <n v="138.0"/>
        <n v="156.0"/>
        <m/>
      </sharedItems>
    </cacheField>
    <cacheField name="self_perception_weight" numFmtId="0">
      <sharedItems containsBlank="1">
        <s v="just right"/>
        <s v="i dont think myself in these terms"/>
        <s v="overweight"/>
        <s v="slightly overweight"/>
        <s v="slim"/>
        <s v="very fit"/>
        <s v="none"/>
        <m/>
      </sharedItems>
    </cacheField>
    <cacheField name="self_perception_weight_traducao" numFmtId="0">
      <sharedItems containsBlank="1">
        <s v="na medida"/>
        <s v="Eu não acho a mim mesmo nesses termos"/>
        <s v="sobrepeso"/>
        <s v="um pouco acima do peso"/>
        <s v="magro"/>
        <s v="muito em forma"/>
        <s v="nenhum"/>
        <m/>
      </sharedItems>
    </cacheField>
    <cacheField name="exercise" numFmtId="0">
      <sharedItems containsBlank="1">
        <s v="everyday"/>
        <s v="twice or three times per week"/>
        <s v="once a week"/>
        <s v="none"/>
        <m/>
      </sharedItems>
    </cacheField>
    <cacheField name="exercise_traducao" numFmtId="0">
      <sharedItems containsBlank="1">
        <s v="diariamente"/>
        <s v="duas ou três vezes por semana"/>
        <s v="uma vez por semana"/>
        <s v="nenhum"/>
        <m/>
      </sharedItems>
    </cacheField>
    <cacheField name="take_vitamins" numFmtId="0">
      <sharedItems containsBlank="1">
        <s v="yes"/>
        <s v="no"/>
        <m/>
      </sharedItems>
    </cacheField>
    <cacheField name="grade_level" numFmtId="0">
      <sharedItems containsBlank="1">
        <s v="sophomore"/>
        <s v="senior"/>
        <s v="junior"/>
        <s v="freshman"/>
        <m/>
      </sharedItems>
    </cacheField>
    <cacheField name="employment" numFmtId="0">
      <sharedItems containsBlank="1">
        <s v="no"/>
        <s v="yes part time"/>
        <s v="yes full time"/>
        <s v="none"/>
        <m/>
      </sharedItems>
    </cacheField>
    <cacheField name="do_sports" numFmtId="0">
      <sharedItems containsBlank="1">
        <s v="yes"/>
        <s v="no"/>
        <s v="none"/>
        <m/>
      </sharedItems>
    </cacheField>
    <cacheField name="sports_involved" numFmtId="0">
      <sharedItems containsBlank="1">
        <s v="car racing"/>
        <s v="basketball"/>
        <s v="none"/>
        <s v="nan"/>
        <s v="softball"/>
        <s v="none."/>
        <s v="soccer"/>
        <s v="field hockey"/>
        <s v="running"/>
        <s v="soccer and basketball"/>
        <s v="intramural volleyball"/>
        <s v="hockey"/>
        <s v="dancing"/>
        <s v="tennis"/>
        <s v="tennis soccer gym"/>
        <s v="gaelic football"/>
        <s v="ice hockey"/>
        <s v="lacrosse"/>
        <s v="snowboarding"/>
        <s v="none organized"/>
        <s v="wrestling"/>
        <s v="no particular engagement"/>
        <s v="volleyball"/>
        <s v="wrestling &amp; rowing"/>
        <s v="skiing"/>
        <s v="water polo and running"/>
        <s v="rowing"/>
        <s v="recreational basketball, equestrian team"/>
        <s v="rec volleyball"/>
        <s v="baseball"/>
        <s v="i danced in high school"/>
        <s v="horse back riding"/>
        <s v="competitive skiing"/>
        <s v="rowing, running, and cycling"/>
        <s v="softball and basketball"/>
        <s v="marching band"/>
        <s v="collegiate water polo"/>
        <s v="none right now"/>
        <s v="volleyball, lacrosse"/>
        <s v="fotball"/>
        <s v="crew"/>
        <s v="football, basketball, volleyball, golf"/>
        <s v="hockey, soccer, golf"/>
        <s v="volleyball, track"/>
        <s v="when i can, rarely though play pool, darts, and basketball."/>
        <s v="none at the moment"/>
        <s v="i used to play softball"/>
        <s v="tennis, basketball"/>
        <s v="no, i don't play sport."/>
        <m/>
      </sharedItems>
    </cacheField>
    <cacheField name="income" numFmtId="0">
      <sharedItems containsBlank="1">
        <s v="$70,001 to $100,000"/>
        <s v="$50,001 to $70,000"/>
        <s v="$100,000 +"/>
        <s v="$15,000 -"/>
        <s v="$30,001 to $50,000"/>
        <s v="$15,001 to $30,000"/>
        <s v="none"/>
        <m/>
      </sharedItems>
    </cacheField>
    <cacheField name="cuisine_eat_growing_up" numFmtId="0">
      <sharedItems containsBlank="1">
        <s v="none"/>
        <s v="american"/>
        <s v="korean/asian"/>
        <s v="mexican.spanish"/>
        <s v="other"/>
        <s v="indian"/>
        <s v="american inspired international dishes"/>
        <m/>
      </sharedItems>
    </cacheField>
    <cacheField name="preference_food" numFmtId="0">
      <sharedItems containsBlank="1">
        <s v="cooked at home"/>
        <s v="both bought at store and cooked at home"/>
        <s v="store bought"/>
        <s v="none"/>
        <m/>
      </sharedItems>
    </cacheField>
    <cacheField name="freq_eat_fruit_day" numFmtId="0">
      <sharedItems containsBlank="1">
        <s v="very likely"/>
        <s v="likely"/>
        <s v="unlikely"/>
        <s v="neutral"/>
        <s v="very unlikely"/>
        <m/>
      </sharedItems>
    </cacheField>
    <cacheField name="freq_eat_veggies_day" numFmtId="0">
      <sharedItems containsBlank="1">
        <s v="very likely"/>
        <s v="likely"/>
        <s v="neutral"/>
        <s v="very unlikely"/>
        <s v="unlikely"/>
        <m/>
      </sharedItems>
    </cacheField>
    <cacheField name="how_often_cook" numFmtId="0">
      <sharedItems containsBlank="1">
        <s v="a couple of times a week"/>
        <s v="whenever i can, but that is not very often"/>
        <s v="every day"/>
        <s v="never, i really do not know my way around a kitchen"/>
        <s v="i only help a little during holidays"/>
        <s v="none"/>
        <m/>
      </sharedItems>
    </cacheField>
    <cacheField name="freq_eating_out" numFmtId="0">
      <sharedItems containsBlank="1">
        <s v="2-3 times"/>
        <s v="1-2 times"/>
        <s v="never"/>
        <s v="every day"/>
        <s v="3-5 times"/>
        <m/>
      </sharedItems>
    </cacheField>
    <cacheField name="importance_of_consuming_calories" numFmtId="0">
      <sharedItems containsBlank="1">
        <s v="none"/>
        <s v="it is moderately important"/>
        <s v="it is very important"/>
        <s v="it is not at all important"/>
        <m/>
      </sharedItems>
    </cacheField>
    <cacheField name="describe_healthy_meal" numFmtId="0">
      <sharedItems containsBlank="1">
        <s v="looks not oily"/>
        <s v="grains, veggies, (more of grains and veggies), small protein and fruit with dairy "/>
        <s v="usually includes natural ingredients; nonprocessed food"/>
        <s v="fresh fruits&amp; vegetables, organic meats "/>
        <s v="a lean protein such as grilled chicken, green vegetables and  brown rice or other whole grain "/>
        <s v="requires veggies, fruits and a cooked meal. "/>
        <s v="protein, vegetables, fruit, and some carbs"/>
        <s v="a healthy meal has a piece of meat followed by a lot of fruit and veggies"/>
        <s v="colorful"/>
        <s v="chicken and rice with a side of veggies."/>
        <s v="chicken, and veggies "/>
        <s v="lean protein, veggies, fruit, complex carbs"/>
        <s v="a salad with a reasonable amount of dressing and a meat."/>
        <s v="lots of vegetabls with some grains like rice. also has lean meat such as fish or chicken."/>
        <s v="green and not greasy"/>
        <s v="chicken, veggies, rice"/>
        <s v="not too much carbs, a lot of protein, healthy fats and fruits and vegs "/>
        <s v="for me usually a big piece of chicken or steak with a side of veggies, and i usually have rice with mine as well"/>
        <s v="everything from food group"/>
        <s v="lots of fruits and vegitibles, not any fried foods"/>
        <s v="rice, meat, vegetable"/>
        <s v="green and colourful"/>
        <s v="pasta. veg, water "/>
        <s v="protein, vegetables, grains "/>
        <s v="a healthy meal is a lean meat with mostly vegetables and a starch like brown rice or quinoa."/>
        <s v="good portions, lots of color, targets main food groups"/>
        <s v="a rice, a vegetable, a piece of meat "/>
        <s v="salad, vegetable, carb, protein "/>
        <s v="protein, vegetable and grains"/>
        <s v="grilled chicken, mac and cheese, broccoli, apple, milk"/>
        <s v="whole grain carbs, vegetables, a small amount of protein"/>
        <s v="4-6 ounces chicken or fish, side of potatoes, and green beans"/>
        <s v="plenty of greens and lean proteins"/>
        <s v="a balance of vegetables and cooked lean meat."/>
        <s v="a lot of greens"/>
        <s v="some kind of protein, a vegetable, and a grain"/>
        <s v="a meal with a meat, vegetable, grain, and fruit "/>
        <s v="a protein, starch, veg, and a healthier dessert. "/>
        <s v="a lean protein plus the addition of 2-3 fruits and vegetables"/>
        <s v="chicken breast with veggies"/>
        <s v="a meal with all of the food groups."/>
        <s v="a salad with chicken and 2 tablespoons of salad dressing"/>
        <s v="grilled chicken, side salad, rice and broccoli and cranberries"/>
        <s v="it is probably more on the green side and there is less fryed or overly seasoned food. there would be more organic foods rather than processed foods."/>
        <s v="mostly green!"/>
        <s v="a meal that you have cooked yourself without a lot of grease or fat in it."/>
        <s v="good balance between meats, grains, fruits, vegetables, carbs, and dairy products "/>
        <s v="one that is well balanced and consists on main food groups"/>
        <s v="lots of green and color."/>
        <s v="balance of veggies, white meat, fruits, and grains."/>
        <s v="chicken"/>
        <s v="low carbs and high protein"/>
        <s v="grilled, natural ingredients, and no carbonated beverages"/>
        <s v="high protein and vegetables"/>
        <s v="the different colors of the rain bow. protein, fruit, veggies"/>
        <s v="low protein and carbs and high in vegetables and fruits."/>
        <s v="chicken and broccoli"/>
        <s v="fruit, vegetables, and protien"/>
        <s v="proper serving sizes of almost anything"/>
        <s v="half the plate fruit and vegetables. other half grains and protein. then a little dairy."/>
        <s v="chicken, veggies, fruit, water "/>
        <s v="high protein, low fat, low carbs and sugar"/>
        <s v="high protein, fruit, veggies, low carbs and fat"/>
        <s v="meal prep'd foods with food from each section on the food pyramid."/>
        <s v="vegtables"/>
        <s v="milk for a drink, meat, a grain, vegetable, fruit for dinner"/>
        <s v="it has protein, vegetables and some carbs "/>
        <s v="balanced between protein, veggies, and carbs"/>
        <s v="well portioned meat, veggies, and fruits. water instead of a sugary drink like pop. "/>
        <s v="a vegetable, a protein, and a fruit"/>
        <s v="a balanced meal with a protein, carbohydrate and a vegetable."/>
        <s v="salad"/>
        <s v="protein source, vegetables, fruits, whole grains"/>
        <s v="nan"/>
        <s v="grilled meat, fruit, vegetable, and some grains"/>
        <s v="a plate that has a variety of colors not just one color"/>
        <s v="meat and potatoes"/>
        <s v="good portions of fruit, protein, veggies and carbs"/>
        <s v="all food groups"/>
        <s v="all of the food groups(carbs, veggies, fruits,etc)"/>
        <s v="all elements of food pyramid"/>
        <s v="lots of colors"/>
        <s v="has fruits vegetables and or some type of meat"/>
        <s v="mostly vegetables and plenty of lean protein and healthy fats to keep you full"/>
        <s v="lots of greens, meat and water"/>
        <s v="small portion of meat with majority fruits or vegetables"/>
        <s v="lots of variety and veggies"/>
        <s v="high protein, high carbs , vegetables "/>
        <s v="healthy meal for me is a food rich in protein, fiber, some sort of carbohydrates"/>
        <s v="half a plate of protein, quarter of a plate of carbs and the other quarter fruits or veggies."/>
        <s v="very colorful and smaller portions of the unhealthy food with larger portions of vegetables"/>
        <s v="chicken salad with pita chips"/>
        <s v="fruits, vegetables, meat "/>
        <s v="steak or salmon with broccoli or asparagus and brown rice or quinoa"/>
        <s v="a balance of meat and vegetables"/>
        <s v="modest proportions of many different food groups."/>
        <s v="it combines a protein with other elements of the diet such as vegetables and other items that support the body."/>
        <s v="well balanced with protein, fruits, vegetables, starch, etc."/>
        <s v="lean meat, fresh fruits &amp; veggies"/>
        <s v="water, fruits, vegetables, protein, carbs"/>
        <s v="more vegetables and fruits as opposed to meat and bread/potatoes"/>
        <s v="a protein, veggies, and a carb"/>
        <s v="salmon, sweet potato, and larger portion, but equally spread of broccoli, squash, zucchini, carrots, and tomatoes."/>
        <s v="vegetables, white meat, and a starch like potatoes, water, and fruit for dessert "/>
        <s v="i think a healthy meals includes some kind of protein, preferably meat, vegetables, and a starch such as potatoes or rice"/>
        <s v="a healthy meal constitutes of balanced diet with fruits and veggies dominating the plate."/>
        <s v="to me a healthy meal is balanced and"/>
        <s v="equal portions of carbs, proteins and fruits/veges"/>
        <s v="salad with chicken and vegetables with a raspberry vinaigrette"/>
        <s v="it includes a protein, vegetable, fruit, and grain. "/>
        <s v="low calories plenty of veggies"/>
        <s v="a pice of meat such as chicken with a side of vegetables and possibly a salad"/>
        <s v="blackened chicken, broccoli, and milk"/>
        <s v="meat, greens and food containing protein"/>
        <s v="intaking the proper amount of each food group"/>
        <s v="bbq chicken with mash sweat potatoes and steam vegetable with corn and a glass of water."/>
        <s v="including both vegetable and meat"/>
        <s v="chicken vegetables and fruit for dinner"/>
        <s v="a diet that is well balanced in most of the nutrients needed for the body."/>
        <s v="mainly protein and vegetables with a complex carb"/>
        <s v="a healthy meal is a variety of food , organic food that gives you the nutrients such as protein , carbohydrates , fat , water , vitamins and minerals."/>
        <s v="lots of vegetables"/>
        <s v="a protein, a fruit, a starch, and a salad or some sort of vegetable."/>
        <s v="a cup of rice, vegetables, and meat. "/>
        <m/>
      </sharedItems>
    </cacheField>
    <cacheField name="freq_nutritional_check" numFmtId="0">
      <sharedItems containsBlank="1">
        <s v="on everything"/>
        <s v="on most products"/>
        <s v="on certain products only"/>
        <s v="very rarely"/>
        <s v="never"/>
        <m/>
      </sharedItems>
    </cacheField>
    <cacheField name="on_off_campus" numFmtId="0">
      <sharedItems containsBlank="1">
        <s v="on campus"/>
        <s v="rent out of campus"/>
        <s v="live with my parents and commute"/>
        <s v="own my own house"/>
        <s v="none"/>
        <m/>
      </sharedItems>
    </cacheField>
    <cacheField name="freq_parents_cook" numFmtId="0">
      <sharedItems containsBlank="1">
        <s v="almost everyday"/>
        <s v="2-3 times a week"/>
        <s v="1-2 times a week"/>
        <s v="never"/>
        <m/>
      </sharedItems>
    </cacheField>
    <cacheField name="would_pay_for_meal_out" numFmtId="0">
      <sharedItems containsBlank="1">
        <s v="$5.01 to $10.00"/>
        <s v="$20.01 to $30.00"/>
        <s v="$10.01 to $20.00"/>
        <s v="$30.01 to $40.00"/>
        <s v="$40.01 +"/>
        <m/>
      </sharedItems>
    </cacheField>
    <cacheField name="comfort_food" numFmtId="0">
      <sharedItems containsBlank="1">
        <s v="none"/>
        <s v="chocolate, chips, ice cream"/>
        <s v="frozen yogurt, pizza, fast food"/>
        <s v="pizza, mac and cheese, ice cream"/>
        <s v="ice cream, chocolate, chips "/>
        <s v="candy, brownies and soda."/>
        <s v="chocolate, ice cream, french fries, pretzels"/>
        <s v="ice cream, cheeseburgers, chips."/>
        <s v="donuts, ice cream, chips"/>
        <s v="mac and cheese, chocolate, and pasta "/>
        <s v="pasta, grandma homemade chocolate cake anything homemade "/>
        <s v="chocolate, pasta, soup, chips, popcorn"/>
        <s v="cookies, popcorn, and chips"/>
        <s v="ice cream, cake, chocolate"/>
        <s v="pizza, fruit, spaghetti, chicken and potatoes  "/>
        <s v="cookies, donuts, candy bars"/>
        <s v="saltfish, candy and kit kat "/>
        <s v="chips, cookies, ice cream"/>
        <s v="chocolate, ice crea "/>
        <s v="pizza, wings, chinese"/>
        <s v="fast food, pizza, subs"/>
        <s v="chocolate, sweets, ice cream"/>
        <s v="burgers, chips, cookies"/>
        <s v="chilli, soup, pot pie"/>
        <s v="soup, pasta, brownies, cake"/>
        <s v="chocolate, ice cream/milkshake, cookies"/>
        <s v="chips, ice cream, microwaveable foods "/>
        <s v="chicken fingers, pizza "/>
        <s v="cookies, hot chocolate, beef jerky"/>
        <s v="tomato soup, pizza, fritos, meatball sub, dr. pepper"/>
        <s v="cookies, mac-n-cheese, brownies, french fries, "/>
        <s v="chips and dip, pepsi, "/>
        <s v="grandma's chinese, peruvian food from back home, and sushi"/>
        <s v="ice cream, cookies,  chinese food, and chicken nuggets "/>
        <s v="french fries, chips, ice cream"/>
        <s v="mac n cheese, peanut butter and banana sandwich, omelet"/>
        <s v="pizza, doughnuts, mcdonalds "/>
        <s v="chocolate, chips, candy"/>
        <s v="chocolate, popcorn, ice cream"/>
        <s v="candy&#10;pop&#10;chocolate &#10;chipotle &#10;moe's "/>
        <s v="pizza, ice cream, fries, cereal, cookies  "/>
        <s v="ice cream, chocolate, twizzlers "/>
        <s v="ice cream, cookie dough, cookies, cheese"/>
        <s v="ice cream, cereal, and salt and vinegar chips "/>
        <s v="potato chips, ice cream, chocolate, cookies"/>
        <s v="mac and cheese, fried chicken, cornbread "/>
        <s v="popcorn, chips, candy, &amp; fries "/>
        <s v="chex-mix, wegmans cookies, cheez-its "/>
        <s v="pizza, ice cream, chips"/>
        <s v="fried chicken. mashed potatoes, mac and cheese"/>
        <s v="popcorn, chex mix, pizza"/>
        <s v="burger"/>
        <s v="pizza, chocolate, and ice cream "/>
        <s v="fries, chips, fried chicken, pizza, grapes"/>
        <s v="peanut butter sandwich, pretzals, garlic bread"/>
        <s v="chips, dip, fries, pizza"/>
        <s v="pizza, ice cream, chicken wings"/>
        <s v="pizza chocolate chips bagels ice capps"/>
        <s v="chocolate, ice cream, pasta"/>
        <s v="mac n cheese. chips and salsa. ice cream."/>
        <s v="peanut butter, dessets, pretzels. "/>
        <s v="macaroons, truffles, peanut butter n chocolate ice cream"/>
        <s v="ice cream, cookies, ice cream"/>
        <s v="carrots and ranch, pretzels, dark chocolate "/>
        <s v="cookies, nutella, ice cream, coffee, fruit "/>
        <s v="mac and cheese"/>
        <s v="chocolate, popcorn, icecream"/>
        <s v="ice cream, cake, mozzarella sticks, pierogies "/>
        <s v="chips, mac and cheese, pizza, french fries "/>
        <s v="pizza, burritos, slim jims"/>
        <s v="broccoli, spaghetti squash, quinoa, and grilled chicken"/>
        <s v="chocolate, ice cream, cookie dough"/>
        <s v="pizza, pretzels, fruit snacks, deli sandwhich"/>
        <s v="chips, ice cream"/>
        <s v="nan"/>
        <s v="mac and cheese, potato soup, ice cream, chips and cheese"/>
        <s v="chocolate, pizza, and mashed potatoes"/>
        <s v="pizza cookies steak"/>
        <s v="chocolate, fruit, and ice cream"/>
        <s v="chips sweets popcorn"/>
        <s v="cookies, burgers, chicken noodle soup, ice cream"/>
        <s v="cake, french fries, chicken nuggets"/>
        <s v="pizza, ice cream, cookies"/>
        <s v="mashed potatoes, pasta"/>
        <s v="pasta dishes, cheesecake, pancakes"/>
        <s v="ice cream, pizza, cookies"/>
        <s v="chinese food, moes, sponge candy, homemade lasagne "/>
        <s v="pizza, pasta, mac and cheese"/>
        <s v="little debbie snacks, donuts, pizza"/>
        <s v="carrots, plantain chips, almonds, popcorn "/>
        <s v="chips, ice cream, fruit snacks"/>
        <s v="macaroni and cheese, chicken noodle soup, pizza"/>
        <s v="chocolate, chips, ice cream, french fires, pizza"/>
        <s v="mac and cheese, lasagna, chinese food "/>
        <s v="candy, chinese, mcdonalds"/>
        <s v="doritos, mac and cheese, ice cream"/>
        <s v="ice cream, cake, pop, pizza, and milkshakes."/>
        <s v="mac and cheese, pizza, ice cream and french fries "/>
        <s v="soup, pasta, cake"/>
        <s v="mac &amp; cheese, frosted brownies, chicken nuggs"/>
        <s v="watermelon, grapes, ice cream"/>
        <s v="macaroni and cheese, stuffed peppers, hamburgers, french fries"/>
        <s v="pizza, mashed potatoes, spaghetti"/>
        <s v="dark chocolate, terra chips, reese's cups(dark chocolate), and bread/crackers with cottage cheese"/>
        <s v="chips, chocolate, ,mozzarella sticks "/>
        <s v="ice cream, chips, candy"/>
        <s v="pizza, soda, chocolate brownie, chicken tikka masala and butter naan "/>
        <s v="chocolate, pasta, cookies"/>
        <s v="candy, salty snacks, toast"/>
        <s v="mac in cheese, pizza, mozzarella sticks "/>
        <s v="ice-cream, pizza, chocolate"/>
        <s v="snacks, chips, "/>
        <s v="chocolate, ice cream, pizza"/>
        <s v="ice cream, pizza, chinese food "/>
        <s v="burgers, indian and korean food&#10;"/>
        <s v="chocolate bar, ice cream, pretzels, potato chips and protein bars."/>
        <s v="ice cream, chocolate, pizza, cucumber "/>
        <s v="noodle ( any kinds of noodle), tuna sandwich, and egg.&#10;"/>
        <s v="chinese, chips, cake"/>
        <s v="chips, rice, chicken curry,"/>
        <s v="wine. mac and cheese, pizza, ice cream "/>
        <s v="pizza / wings / cheesecake"/>
        <s v="rice, potato, seaweed soup"/>
        <s v="mac n cheese, lasagna, pizza"/>
        <s v="chocolates, pizza, and ritz."/>
        <m/>
      </sharedItems>
    </cacheField>
    <cacheField name="comfort_food_reasons" numFmtId="0">
      <sharedItems containsBlank="1">
        <s v="we dont have comfort"/>
        <s v="stress, bored, anger"/>
        <s v="stress, sadness"/>
        <s v="boredom"/>
        <s v="stress, boredom, cravings "/>
        <s v="none, i don't eat comfort food. i just eat when i'm hungry."/>
        <s v="stress, boredom"/>
        <s v="i eat comfort food when im stressed out from school(finals week), when i`m sad, or when i am dealing with personal family issues."/>
        <s v="stress, anger and sadness "/>
        <s v="sadness, stress, cold weather"/>
        <s v="sadness, boredom, late night snack "/>
        <s v="stress,  boredom, special occasions"/>
        <s v="friends, environment and boredom"/>
        <s v="stress"/>
        <s v="i usually only eat comfort food when i'm bored, if i am doing something, i can go for hours without eating "/>
        <s v="sadness, stress"/>
        <s v="boredom, sadness, hungry"/>
        <s v="happiness, satisfaction"/>
        <s v="mostly boredom"/>
        <s v="sadness, depression "/>
        <s v="stress and boredom"/>
        <s v="a long day, not feeling well, winter "/>
        <s v="boredom, lazyniss "/>
        <s v="survival, bored"/>
        <s v="boredom, anger, drunkeness"/>
        <s v="stress, boredom, cold weather"/>
        <s v="stres, boredom, and nighttime"/>
        <s v="hunger and boredom"/>
        <s v="boredom, sadness, and if it has a good taste. "/>
        <s v="boredom, stressed, sad"/>
        <s v="boredom usually"/>
        <s v="boredom, stress"/>
        <s v="no reasons"/>
        <s v="usually if i'm sad or depressed."/>
        <s v="tired"/>
        <s v="boredom!, sadness"/>
        <s v="all of the above; sadness, boredom and confusion "/>
        <s v="stress, boredom, craving"/>
        <s v="hunger, boredom"/>
        <s v="sadness, boredom, &amp; anger "/>
        <s v="boredom, happiness, distraught "/>
        <s v="stressed, upset, or just craving a cheat meal"/>
        <s v="they taste better than other food. they are a pickme up. they are easy to make"/>
        <s v="lazy"/>
        <s v="boredom, sadness and anger "/>
        <s v="boredom, sadness"/>
        <s v="stress, anger and boredom"/>
        <s v="bored, stress"/>
        <s v="i usually only eat comfort foods when i am bored. i will also eat them when i am happy to celebrate and then when i am sad to comfort me."/>
        <s v="just cause"/>
        <s v="stress, boredom, sadness"/>
        <s v="boredom. celebration."/>
        <s v="sadness, boredom, lonely."/>
        <s v="i do not really eat &quot;comfort food&quot; but i guess sadness, special occasions, and anxiety "/>
        <s v="sadness"/>
        <s v="bordem, happiness, sadness"/>
        <s v="stress, sadness, bored "/>
        <s v="boredom, stress, and it tastes good"/>
        <s v="bad day, bored, sadness"/>
        <s v="boredom, being in your period, and long bus rides for softball"/>
        <s v="boredom, anger, happy"/>
        <s v="nan"/>
        <s v="sadness, stressed, boredom"/>
        <s v="boredom and stress"/>
        <s v="boredom comfort hunger"/>
        <s v="happiness, hunger, sadness"/>
        <s v="boredom, sadness, or with friends "/>
        <s v="sadness, loneliness, boredom"/>
        <s v="mostly stress"/>
        <s v="boredom, sadness "/>
        <s v="when i am sad or craving"/>
        <s v="none"/>
        <s v="stress, boredom, college as whole "/>
        <s v="stress, sadness, boredom"/>
        <s v="laziness and hungover"/>
        <s v="boredom, hunger, snacking."/>
        <s v="happiness, sadness, celebration."/>
        <s v="boredom, anger and just being hungry in general."/>
        <s v="depression, comfort, accessibility "/>
        <s v="they are yummy, my boyfriend sometimes makes me sad, boredom"/>
        <s v="sad, bored, excited"/>
        <s v="boredom, stress, mood swings"/>
        <s v="anger, sadness"/>
        <s v="anxiousness, watching tv i desire &quot;comfort food&quot; "/>
        <s v="boredom, sadness, anxiety"/>
        <s v="boredom, laziness, anger"/>
        <s v="stress and sadness"/>
        <s v="i am always stressed out, and bored when i am in my apartment. "/>
        <s v="stress, frustration, self-consciousness "/>
        <s v="sadness and cravings"/>
        <s v="sadness, happiness and boredom"/>
        <s v="boredom and sadness"/>
        <s v="sadness, happiness and hunger"/>
        <s v="stress, boredom and physical activity"/>
        <s v="loneliness, homework, boredom "/>
        <s v="when i'm  eating with my close friends/ food smell or look good/ when i feel tired"/>
        <s v="happiness, boredom, social event"/>
        <s v="loneliness / homesick / sadness"/>
        <s v="happiness, they are some of my favorite foods"/>
        <s v="hormones, premenstrual syndrome."/>
        <m/>
      </sharedItems>
    </cacheField>
    <cacheField name="predict_comfort_food_reasons" numFmtId="0">
      <sharedItems containsBlank="1">
        <s v="none"/>
        <s v="stress"/>
        <s v="boredom"/>
        <s v="hunger"/>
        <s v="depression/sadness"/>
        <s v="happiness"/>
        <s v="cold weather"/>
        <s v="laziness"/>
        <s v="watching tv"/>
        <s v="sadness"/>
        <s v="loneliness"/>
        <s v="tired"/>
        <s v="&#10;loneliness"/>
        <s v="hormones"/>
        <m/>
      </sharedItems>
    </cacheField>
    <cacheField name="predict_comfort_food_reasons_traducao" numFmtId="0">
      <sharedItems containsBlank="1">
        <s v="nenhum"/>
        <s v="estresse"/>
        <s v="tédio"/>
        <s v="fome"/>
        <s v="depressão/tristeza"/>
        <s v="felicidade"/>
        <s v="tempo frio"/>
        <s v="preguiça"/>
        <s v="assistindo tv"/>
        <s v="tristeza"/>
        <s v="solidão"/>
        <s v="cansado"/>
        <s v="&#10;solidão"/>
        <s v="hormônios"/>
        <m/>
      </sharedItems>
    </cacheField>
    <cacheField name="diet_current" numFmtId="0">
      <sharedItems containsBlank="1">
        <s v="eat good and exercise"/>
        <s v="i eat about three times a day with some snacks. i try to eat healthy but it doesn't always work out that- sometimes eat fast food and mainly eat at laker/ egan"/>
        <s v="toast and fruit for breakfast, salad for lunch, usually grilled chicken and veggies (or some variation) for dinner"/>
        <s v="college diet, cheap and easy foods most nights. weekends traditionally, cook better homemade meals  "/>
        <s v="i try to eat healthy but often struggle because of living on campus. i still try to keep the choices i do make balanced with fruits and vegetables and limit the sweats."/>
        <s v="my current diet is terrible. i barely have time to eat a meal in a day. when i do eat it's mostly not healthy."/>
        <s v="i eat a lot of chicken and broccoli for dinner, and usually tuna sandwiches for lunch."/>
        <s v="i eat a very healthy diet. ocassionally, i will eat out and get unhealthy food."/>
        <s v="i eat whatever i want in moderation."/>
        <s v="i eat healthy all the time when possible. i treat myself occasionally. i don't really like the greasy meals, if anything i would eat sweets over the greasy meals.  "/>
        <s v="i eat very healthy. maybe eat out 1-2 times a week."/>
        <s v="i am very health concious. i eat many fruits, veggies, and protiens. "/>
        <s v="i focus mostly on proteins and fruits. i eat a lot less vegetables and a few carbohydrates."/>
        <s v="not as healthy when i am at school compared to home. still very aware of the nutrition i am taking in."/>
        <s v="making sure i have enough protein intake, as well with fibre, vitamins and carbs. "/>
        <s v="i like a lot of foods that arent home cooked or healthy for you."/>
        <s v="i eat very healthy"/>
        <s v="my current diet is eggs and a meat every morning for breakfast. for lunch ill usually have some pasta or rice with a meat and sometimes a side of veggies. for dinner i usually eat less carbs and more protein and veggies."/>
        <s v="i eat lots of fruit and veggies. i eat lots of chicken."/>
        <s v="current diet right now isn't very good. i eat at the school's cafeteria and they do not have the best choices."/>
        <s v="i eat 2 meals a day, lunch and dinner"/>
        <s v="random. not strict diet, changes during season"/>
        <s v="balanced"/>
        <s v="2 meals a day. rarely eat snacks. fairly balanced diet."/>
        <s v="i eat a lot of chicken and try to cook my own meals as much as possible using a lot of rice and vegetables."/>
        <s v="vegetarian, eat breakfast some days before class, can eat a lot of junk food so i refrain from allowing myself to buy any"/>
        <s v="most healthy diet, but since i'm an athlete have room for some bad foods to burn off quickly "/>
        <s v="very healthy. good balance of proteins and vegetables"/>
        <s v="whats necessary for survival."/>
        <s v="anything and everything"/>
        <s v="i eat some vegetables almost everyday and fruit a couple of times a week. i eat meat a few times a week. i dont eat fast food and try to limit fried food."/>
        <s v="diet consists of 3000-4000 calories a day well rounded from meats, vegetables, and fruit."/>
        <s v="not that balanced, but i try not to eat fatty or fried foods."/>
        <s v="i eat a a lot of carbs from pizza and pasta. i also eat a lot of cookies."/>
        <s v="egan dining"/>
        <s v="a lot of rice and veggies, eggs for breakfast, chicken is usually the only kind of meat i eat."/>
        <s v="i eat out more often then not. i try to make sure when i eat out it isn't fast food, but instead something healthy like panera. "/>
        <s v="i do not get to eat as well as i did.  i wish i ate better, but in college it is hard because of money."/>
        <s v="i eat three meals per day usually. i eat a lot of sandwiches and fruit."/>
        <s v="unhealthy foods from the cafe"/>
        <s v="i will eat a full bleakest every morning consisting of eggs, potatoes, and a type of meat with juice. i will have a sandwich or something light for lunch. for dinner i will have meat and vegetables of some sort.  "/>
        <s v="i eat food"/>
        <s v="light breakfast, yogurt or grandola bar. no luch but (healthy) snacks throughout this time period until dinner. full dinner with meat, vegetables and fruit."/>
        <s v="it needs some re-structuring. mostly, i eat well but i would like to improve on my water, fruit and veggie consumption. "/>
        <s v="i am on a very balanced diet, eating 4-5 small meals a day filled with fruits, vegetables, lean meat, and good carbs. "/>
        <s v="healthy, includes many fruits and vegetables. probably too many carbs. "/>
        <s v="at school i eat a lot of pizza or burgers with fries. occasionally i try to have a salad or a fruit juice with this. i also try to eat more of a home cooked meal with vegetables."/>
        <s v="lots of pasta and carbs along with lean meats. also at time some soda and junk food"/>
        <s v="my current diet consists of cafeteria food, which isn't necessarily ideal. i try to eat as healthy as possible but i find myself turning to unhealthy food more often than healthy."/>
        <s v="i eat alot carbs. protein (meat) is beautiful."/>
        <s v="healthier than most but not 100% clean."/>
        <s v="great"/>
        <s v="my diet is mostly chicken rice and veggies. i mix in fruit between workouts and snacks like power bars and what not."/>
        <s v="65 and out"/>
        <s v="very healthy and clean. a lot of protein and vegetables"/>
        <s v="what ever the dinning hall is serving. when i am hungry i look for something filling more then healthy."/>
        <s v="i usually eat very healthy. i incorporate fresh fruits and vegetables into every meal."/>
        <s v="i eat very heathy on a daily basis"/>
        <s v="for breakfast i have oatmeal. for lunch i have a sandwich and fruit. for dinner i usually have a piece of meat, rice or pasta, and a vegetable. "/>
        <s v="simple breakfast of cereal or yogurt. lunch is something like a deli meat sandwich. dinner is a full meal. veggies meat and starch."/>
        <s v="my diet consists of fruits, vegetables, grains, dairy, and proteins."/>
        <s v="my diet is pretty healthy and consists of chicken, turcky, and veggies. i rarely eat unhealthy food or fast food."/>
        <s v="i try to eat as healthy as possible. 3 meals a day that are well-balanced."/>
        <s v="high in protein, fruits, and veggies. low in fats."/>
        <s v="i eat fruit and vetagables with every meal. i only drink water, no soda. i tend to stay away from greasy food. "/>
        <s v="i don't follow a diet, i eat whatever i want"/>
        <s v="my current diet usually includes at least one serving of vegetables per day, and i usually am eating fruits and whole grain things. "/>
        <s v="i typically try to eat healthy but being away at school makes it harder. i try to avoid junk food as well and trying to only eat it on the weekends."/>
        <s v="my current diet is balanced and includes food from all the food groups."/>
        <s v="i am not vegetarian. i love red meat like steak and salami. i try to limit the amount of carbs i eat"/>
        <s v="healthy and light"/>
        <s v="my meals consist of a vegetable, a meat and usually a carbohydrate. i eat a lot of fruit and snack in between meals on little things."/>
        <s v="i eat somewhat healthy. the food at egan is not the best."/>
        <s v="i have a diet of meats and other high protein foods."/>
        <s v="nan"/>
        <s v="i normally eat a salad every day. i try to get at least every food group into my diet"/>
        <s v="current diet is rather poor.  i eat a lot of chicken and carbs.  i also tend to eat a lot of desserts."/>
        <s v="meat carbs and candy"/>
        <s v="at school its hard but usually a granola bar and fruit for breakfast, a wrap for dinner or lunch, and then veggies and hummus."/>
        <s v="no diet. i eat what makes me feel good"/>
        <s v="if there is berries i will eat them.  eat any kind of pasta.  hate cooked vegetables"/>
        <s v="i eat fruits, dairy and carbs "/>
        <s v="i eat two-tree meals per day. always eat a breakfast."/>
        <s v="i eat healthy as well as unhealthy. i try to keep a balanced diet but often eat junk food with friends."/>
        <s v="i eat a paleo based diet high in protein and low in fat. i stay away from processed foods as much as i can."/>
        <s v="i try to eat something light for breakfast like cereal or an apple. for lunch i eat sandwiches or pasta also something somewhat light and i eat however much i'm hungry for at dinner. sometimes i try to be healthy with a salad or something and then i get d"/>
        <s v="eat fruits and vegetables daily and with almost every meal. diet mostly consists of meat as well."/>
        <s v="i try to eat healthy but sometimes drink soda pop and i enjoy desserts. harder to eat healthy when i am at school."/>
        <s v="high protein and high carbs with fruits and vegetables as needed"/>
        <s v="i currently eat a lot of salad, but do not eat 3 times a day nor eat breakfast "/>
        <s v="i used to eat whatever but since i've come to college i try to eat fruits and vegetables everyday. i also avoid fried foods."/>
        <s v="i eat very basic foods like pizza and pasta. i don't try many new things."/>
        <s v="my diet consists of high levels of meats with some vegetables. coexisting with varying levels of sugars"/>
        <s v="very poor. heavy carb consumption."/>
        <s v="complete diet. protein vegetables and carbs"/>
        <s v="i eat usually 2 times a day, either breakfast and dinner or lunch and dinner.  i feel that is enough for me."/>
        <s v="currently whatever egan has at the moment."/>
        <s v="i try to maintain a healthy diet. i always try to eat foods that are beneficial to my health and that will impact me in the long run."/>
        <s v="somewhat unhealthy. this is due to my hectic work and school schedule."/>
        <s v="i drink alot of lemon water, and milk. i also eat ice cream frequently after dinner. but i also eat lots of fruits and veggies"/>
        <s v="i typically eat very healthy. i consume fruits and vegetables in about every meal."/>
        <s v="at this time it is very touch and go. some days i live on sandwiches and ice cream while other days i eat lots of fruits and vegetables."/>
        <s v="a very healthy diet. avoiding junk foods, and any white breads. "/>
        <s v="i have been eating mainly proteins and some fruits and vegetables every day with some less healthy snack foods."/>
        <s v="high in carbs, but i have recently tried to cut down on fats, salt, and sugars. i choose more organic options as well as more fruits and vegetables. "/>
        <s v="since i am a college student i rarely cook full meals with protein, vegetables and starch. i usually just heat up leftovers from a restaurant or go eat casual food at the dining hall."/>
        <s v="it is pretty balanced with a diverse mixture of proteins, carbohydrates, vitamins and minerals. fruits and chicken dominate my diet. "/>
        <s v="i try to eat a balanced meal. i refrain from anything too fatty."/>
        <s v="moderately health conscious"/>
        <s v="protein, carbs, less fruits and vegetables, some sweets "/>
        <s v="i eat at least 2 times a day at the universities dining places. i also sometimes cook myself and try to eat healthy a majority of the time."/>
        <s v="some healthy food and also some not so healthy."/>
        <s v="i eat a lot of proteins and fruit and vegetables. i try to stay away from carbohydrates and sugary foods."/>
        <s v="my current diet would be considered a &quot;college diet&quot;. i eat a lot of pizza and ramen noodles. "/>
        <s v="not very healthy"/>
        <s v="i currently eat an abundance of carbohydrates. i have a low intake of protein. i overly intake calcium."/>
        <s v="it is very unbalance. mostly fat food, lack of vegetables."/>
        <s v="i eat in dining hall of school everyday. i usually have both meat and a little vegetable in every meal."/>
        <s v="try to eat as healthy as possible. a few days where fast food comes into play because of classes."/>
        <s v="my diet is mostly whatever i get to eat in the grotto commons. sometimes, i eat outside"/>
        <s v="my diet consists mainly of coffee, water, fruits, vegetables, and chicken. i tend to stay away from bread and pasta as much as possible. "/>
        <s v="a college student with an imbalanced diet trying to be healthy."/>
        <s v="rice, oatmeal, and tea"/>
        <s v="i try to eat as healthy as possible everyday.  i have fruit, yogurt and a protein shake everyday.  the other foods i eat vary on a day to day basis."/>
        <s v="high in protein and low in carbohydrates."/>
        <m/>
      </sharedItems>
    </cacheField>
    <cacheField name="predict_diet_current" numFmtId="0">
      <sharedItems containsBlank="1">
        <s v="healthy/balanced/moderated"/>
        <s v="unhealthy/cheap/too much/random"/>
        <s v="the same thing over and over"/>
        <s v="unclear"/>
        <m/>
      </sharedItems>
    </cacheField>
    <cacheField name="eating_changes" numFmtId="0">
      <sharedItems containsBlank="1">
        <s v="eat faster"/>
        <s v="i eat out more than usual."/>
        <s v="sometimes choosing to eat fast food instead of cooking simply for convenience"/>
        <s v="accepting cheap and premade/store bought foods"/>
        <s v="i have eaten generally the same foods but i do find myself eating the same food frequently due to what i have found i like from egan and the laker."/>
        <s v="eating rice everyday. eating less homemade food."/>
        <s v="i started eating a lot less and healthier because i wasn't playing sports year round anymore."/>
        <s v="freshmen year i ate very unhealthy, but now it is much healthier because of self control."/>
        <s v="i snack less"/>
        <s v="i cook a lot of my own foods back at home so not being able to cook my own healthy choices. i eat more carbs than normal when i'm at college due to the choices given in the cafe."/>
        <s v="nun"/>
        <s v="less meat."/>
        <s v="i have been eating a lot more salads and soups."/>
        <s v="not as healthy because healthy food goes bad quickly and it is expensive"/>
        <s v="i knew i would eat alot my freshmen year, before coming to college i had a diet plan. "/>
        <s v="none"/>
        <s v="more water"/>
        <s v="i would say i just eat a little more, but not in a bad way. i have unlimited swipes at the cafe so instead of snacking on chips before lunch or dinner i will get something from the cafe."/>
        <s v="i ate at the food hall."/>
        <s v="none really"/>
        <s v="late night food"/>
        <s v="less money, less food :("/>
        <s v="got worse"/>
        <s v="drink coffee all the time."/>
        <s v="i watch the amount of &quot;snacks&quot; i eat more than i did in high school."/>
        <s v="none, i have dormed since high school"/>
        <s v="tend to eat more fried foods"/>
        <s v="a lot healthier"/>
        <s v="too much beef jerky"/>
        <s v="eating less vegetables because they are less available to me."/>
        <s v="i drink way more coffee and i dont eat at home as often."/>
        <s v="i eat more junk food now."/>
        <s v="i eat more junk food"/>
        <s v="poor"/>
        <s v="my diet is more limited just because of what i have time to make"/>
        <s v="i do not snack as often at school. i find that i'm always busy so sometimes i don't have a lot of time to eat."/>
        <s v="i do not eat as many home cooked meals."/>
        <s v="i have eaten bigger meals."/>
        <s v="i eat more"/>
        <s v="i eat pretty much the same as i use too. i do have more sweets now though."/>
        <s v="i do not make my own food very much"/>
        <s v="i do not make my own food"/>
        <s v="now i prepare my own meals, pack my lunch every day and avoid eating out to save money as much as possible."/>
        <s v="i haven't changed much. if anything, i have become more disciplined. "/>
        <s v="i eat smaller portions more often"/>
        <s v="eating more pizza and burgers or fast food."/>
        <s v="cereal became an anytime of day food"/>
        <s v="transitioning from home-cooked meals to cafeteria food"/>
        <s v="i definitely eat less veggies."/>
        <s v="i have started eating a lot healthier."/>
        <s v="mediocre"/>
        <s v="i eat very bad on the weekends."/>
        <s v="nan"/>
        <s v="i eat a lot more healthier"/>
        <s v="when i eat has changed alot. i have to eat at a certain time everyday or the dining hall wont have food."/>
        <s v="i have begun to eat more fruits and vegetables because i have been more aware of my physique."/>
        <s v="really paid more attention to what i eat cause it is easy to gain"/>
        <s v="more easy meals like pasta."/>
        <s v="more snacking"/>
        <s v="at first i ate less but now that i'm in season playing a sport i eat more."/>
        <s v="i have gotten healthier with my eating habits. as a result my parents starting eating healthier too, even though i do not live with them."/>
        <s v="as an athlete it is important to fuel my body with important foods only."/>
        <s v="i ate more junk food, but also more fruit. "/>
        <s v="i snack more, having fewer full meals"/>
        <s v="i eat more fried food, such as french fries."/>
        <s v="i eat a lot less than i did at home but find myself snacking more than actual meals."/>
        <s v="i don't eat as healthy because there aren't as many healthy options at the dinning hall."/>
        <s v="freshman year i did not watch my diet at all and really let myself go. i ate pizza and fries for almost every meal. summer following freshman year i knew i needed to stop doing that so i cut out as many refined carbs as i could and try to eat healthier po"/>
        <s v="i don't eat as often"/>
        <s v="i tend to snack more and have smaller meals."/>
        <s v="i eat a lot less and more junk food."/>
        <s v="i stopped drinking soda and only drink water now"/>
        <s v="i do not eat as many fruits and vegetables as i normally would as being home even though i do eat them still"/>
        <s v="i eat less healthy breakfast now, usually just grab something quick like a granola bar."/>
        <s v="expansion of eating variety"/>
        <s v="not going to egan every meal maybe once a day"/>
        <s v="more coffee less water"/>
        <s v="less fruits and veggies"/>
        <s v="convenience food"/>
        <s v="food is not as healthy."/>
        <s v="eating at egan or the laker has definitely made me gain weight because every time i go home and eat i lose weight."/>
        <s v="huge changes have occurred. i eat far healthier, less processed  food, less dense carbohydrates and way more vegetables and fruits."/>
        <s v="i eat way too often and way too much x"/>
        <s v="less snacking"/>
        <s v="less healthy because of less options, money and time."/>
        <s v="willingly eating vegetables"/>
        <s v="i have been eating healthier especially vegetables and proteinous food"/>
        <s v="i eat healthier all around"/>
        <s v="home cooked meals and a lot more difficult to have at college. it's typically quick, on the go foods. "/>
        <s v="i have increased the amounts of vegetables i eat due to the unhealthy options in our dining halls"/>
        <s v="i eat alot of carbs and eat much more frequently"/>
        <s v="i eat whatever is offered at egan or at the laker"/>
        <s v="food is readily available so i don't have to cook so it's easier to eat a lot."/>
        <s v="i've eaten more fruits and vegetables. started eating seafood."/>
        <s v="coming to college i definitely have tried to change my eating habits in order to maintain my weight and be more healthy."/>
        <s v="when i was on campus (which i am not anymore) i ate way more fruits and vegetables since i had easy access to them."/>
        <s v="eat more salads"/>
        <s v="i consume a lot more grapefuit since i've come to college. the meals here are also more greasy than i am used to."/>
        <s v="i eat a lot more carbs than i did when i lived at home."/>
        <s v="avoiding &quot;easy options&quot; such as junk foods "/>
        <s v="coming to college i have ate less well colored meals each day due to lack of income and desire to save money. i used to eat more fruits and vegetables, more chicken and salmon, now these habits have lightened up and are not as frequent and regular in the "/>
        <s v="i've definitely gotten used to eating more often since i have a fully cooked meal available to me at all the time.  sometimes i would only eat one full meal and a snack in high school because i was so busy and did not have the time to cook."/>
        <s v="i do not eat full meals. rarely eat 3 meals a day."/>
        <s v="i have been drinking more water. since college, i've been more conscious about my diet and incorporated more fruits on my diet. "/>
        <s v="my diet could improve now. i have been eating more than i should."/>
        <s v="late night snacking"/>
        <s v="i snack less and eat smaller portions"/>
        <s v="i eat out more."/>
        <s v="more healthy food"/>
        <s v="i had to change a lot. i keep track of calories and cut out most breads and wraps."/>
        <s v="they have gotten very bad. i eat a lot more food that i know i should not eat."/>
        <s v="not eating meals on time"/>
        <s v="eating more dairy due to more ice cream intake."/>
        <s v="less vegetable more sweats"/>
        <s v="i eat more vegetable. since coming to college, i started to eat salads and tried to eat salads at least three times a week."/>
        <s v="i try to eat more fruits and vegetables"/>
        <s v="started eating a lot of protein rich food that i didnt before."/>
        <s v="i have noticed there is less time for a prepared meal, so quick and easy has become the norm."/>
        <s v="eating pizza as an excuse when there is nothing else to it."/>
        <s v="less rice"/>
        <s v="i don't eat as much on a daily basis since coming to college."/>
        <s v="i have learned to eat more vegetables."/>
        <m/>
      </sharedItems>
    </cacheField>
    <cacheField name="predict_eating_changes" numFmtId="0">
      <sharedItems containsBlank="1">
        <s v="worse"/>
        <s v="the same"/>
        <s v="better"/>
        <s v="unclear"/>
        <m/>
      </sharedItems>
    </cacheField>
    <cacheField name="predict1_eating_changes" numFmtId="0">
      <sharedItems containsBlank="1">
        <s v="eat faster"/>
        <s v="bigger quantity"/>
        <s v="worse quality"/>
        <s v="same food"/>
        <s v="healthier"/>
        <s v="less food"/>
        <s v="unclear"/>
        <s v="drink coffee"/>
        <s v="more sweets"/>
        <s v="timing"/>
        <s v="more carbs or snacking"/>
        <s v="drink more water"/>
        <s v="more variety"/>
        <m/>
      </sharedItems>
    </cacheField>
    <cacheField name="freq_eat_ethnic_food" numFmtId="0">
      <sharedItems containsBlank="1">
        <s v="very unlikely"/>
        <s v="likely"/>
        <s v="very likely"/>
        <s v="unlikely"/>
        <s v="neutral"/>
        <m/>
      </sharedItems>
    </cacheField>
    <cacheField name="fav_cuisine" numFmtId="0">
      <sharedItems containsBlank="1">
        <s v="arabic cuisine"/>
        <s v="italian"/>
        <s v="turkish"/>
        <s v="african"/>
        <s v="thai"/>
        <s v="anything american style."/>
        <s v="seafood"/>
        <s v="orange chicken and chow mani noodles"/>
        <s v="chinese"/>
        <s v="italian food"/>
        <s v="jamaican"/>
        <s v="american or italian"/>
        <s v="chicken"/>
        <s v="mexican"/>
        <s v="indian"/>
        <s v="asian"/>
        <s v="don't have one"/>
        <s v="italian/german"/>
        <s v="indian food - samosas are amazing"/>
        <s v="spanish"/>
        <s v="french"/>
        <s v="italian or chinese"/>
        <s v="thai food"/>
        <s v="greek"/>
        <s v="american"/>
        <s v="all"/>
        <s v="sub sandwhiches"/>
        <s v="wraps"/>
        <s v="chinese cuisine (general tso's)"/>
        <s v="lean"/>
        <s v="nan"/>
        <s v="japanese"/>
        <s v="any type of colombian cuisine"/>
        <s v="mexican cuisine"/>
        <s v="chinese food"/>
        <s v="mac and cheese"/>
        <s v="authentic chinese and vietnamese food"/>
        <s v="italian and chinese"/>
        <s v="barbecue"/>
        <s v="lebanese or greek"/>
        <s v="sushi"/>
        <s v="indian food"/>
        <s v="nepali"/>
        <s v="i really love italian food and thai food"/>
        <s v="korean"/>
        <s v="i do not like cuisine"/>
        <s v="vietnamese cuisine"/>
        <s v="mexican food"/>
        <s v="hispanic cuisine."/>
        <m/>
      </sharedItems>
    </cacheField>
    <cacheField name="predict_fav_cuisine" numFmtId="0">
      <sharedItems containsBlank="1">
        <s v="arabic/turkish"/>
        <s v="italian/french/greek"/>
        <s v="african"/>
        <s v="asian/chineses/thai/nepal"/>
        <s v="american"/>
        <s v="jamaican"/>
        <s v="spanish/mexican"/>
        <s v="indian"/>
        <s v="none"/>
        <m/>
      </sharedItems>
    </cacheField>
    <cacheField name="fav_childhood_food" numFmtId="0">
      <sharedItems containsBlank="1">
        <s v="rice  and chicken"/>
        <s v="chicken and biscuits, beef soup, baked beans"/>
        <s v="mac and cheese, pizza, tacos"/>
        <s v="beef stroganoff, tacos, pizza"/>
        <s v="pasta, chicken tender, pizza "/>
        <s v="fries, plaintain &amp; fried fish"/>
        <s v="grilled chicken, hamburgers"/>
        <s v="chicken, cheesey potatoes, and hot dogs"/>
        <s v="shrimp, spaghetti"/>
        <s v="pasta, eggs, pancakes "/>
        <s v="chicken"/>
        <s v="scalloped potatoes and ham"/>
        <s v="pizza, chicken wings, and corn on the cob "/>
        <s v="steak, lasagna, crab"/>
        <s v="pizza"/>
        <s v="curry, stew chicken and saltfish"/>
        <s v="chicken fingers, steak, mac and cheese"/>
        <s v="manacotti"/>
        <s v="pizza, chicken fingers"/>
        <s v="pasta"/>
        <s v="chicken nuggets"/>
        <s v="spaghetti"/>
        <s v="chicken parm, beef stroganof, tacos"/>
        <s v="chicken parm, pizza "/>
        <s v="steak"/>
        <s v="deer steak, buttered pasta, garlic pasta"/>
        <s v="crab legs, mushroom soup, homemade rolls"/>
        <s v="french fries, waffles, chocolate"/>
        <s v="chicken and biscuits"/>
        <s v="spaghetti, chicken, won tons"/>
        <s v="chicken nuggets, mac and cheese, and pasta"/>
        <s v="hamburgers, chicken nuggets "/>
        <s v="chicken, pasta, stir fry"/>
        <s v="pizza, pasta, grilled cheese "/>
        <s v="chicken parmesan"/>
        <s v="chicken and steak"/>
        <s v="pizza, ice cream. pop tarts "/>
        <s v="mac cheese"/>
        <s v="french toast, grilled cheese, orange chicken"/>
        <s v="pickles, chinese food, pizza"/>
        <s v="mac and cheese, hot dogs, grilled cheese"/>
        <s v="hamloaf, tuna fish salad, mac and cheese "/>
        <s v="chicken soup,  perogies, &amp; roast beef  "/>
        <s v="lasagna, meatloaf, pizza"/>
        <s v="tacos, spaghetti, and roast"/>
        <s v="mac and cheease, mashed potatoes, salmon"/>
        <s v="grilled chicken, pasta, and turkey "/>
        <s v="chicken, pizza, cherry tomatoes"/>
        <s v="chicken alfredo"/>
        <s v="steak and cheesy potatoes"/>
        <s v="meatloaf"/>
        <s v="pizza pasta and quesadillas"/>
        <s v="mac and cheese"/>
        <s v="lasagna"/>
        <s v="chocolate"/>
        <s v="pizza, pasta, chicken"/>
        <s v="chicken tenders, pasta, mac&amp;cheese "/>
        <s v="chicken stir fry, spaghetti, chicken parmesan "/>
        <s v="mac and cheese, chicken nuggets"/>
        <s v="mac&amp;cheese, chicken nuggets "/>
        <s v="pasta, pizza, meatballs "/>
        <s v="steak, garlic and butter noodles, schnitzle"/>
        <s v="pizza and spaghetti"/>
        <s v="pizza mac n cheese pasta"/>
        <s v="nan"/>
        <s v="salad, chicken, pizza"/>
        <s v="pizza, mashed potatoes, chocolate chip cookies"/>
        <s v="pizza and wings"/>
        <s v="tacos, pizza, chicken wing dip"/>
        <s v="sloppy joes"/>
        <s v="spaghetti and meatballs, steak, and burgers"/>
        <s v="chicken fingers, pasta, pizza"/>
        <s v="spaghetti and tacos"/>
        <s v="spaghetti or  chicken panini sandwich"/>
        <s v="spaghetti and pop-tarts"/>
        <s v="pasta, breakfast for dinner, pizza"/>
        <s v="peanut butter and jelly, celery and peanut butter, hot pockets "/>
        <s v="quesadilla, chocolate, steak"/>
        <s v="jollof rice, bread, pasta "/>
        <s v="chinese food, pizza, chicken adobo"/>
        <s v="pasta, chicken, pizza "/>
        <s v="steak, chicken tenders, pizza"/>
        <s v="spaghetti, italian potato soup"/>
        <s v="steak, spaghetti, salmon"/>
        <s v="macaroni and cheese"/>
        <s v="chicken parm, spaghetti, and grilled cheese"/>
        <s v="chicken parmigiana, wedding soup, pasta"/>
        <s v="chicken, macaroni &amp; cheese, cheesy potatoes"/>
        <s v="spaghetti, tuna noodle casserole, italian sausage"/>
        <s v="chicken nuggets, macaroni and cheese"/>
        <s v="tortellini and broccoli with parmesan cheese and homemade breaded chicken with sweet potato"/>
        <s v="chicken marsala, manicotti, mashed potatoes"/>
        <s v="hot dogs, chicken fingers, mashed potatoes"/>
        <s v="chicken biryani, dad's burgers, chicken curry"/>
        <s v="dino chicken nuggets"/>
        <s v="spaghetti and chicken parm"/>
        <s v="chicken parm."/>
        <s v="pizza, pita, lasagna"/>
        <s v="mac &amp; cheese, chicken, stir fry "/>
        <s v="dumplings, chicken curry and pizza"/>
        <s v="pasta, pizza, popcorn"/>
        <s v="fry chicken, rice vegetable"/>
        <s v="noodle, wings, and tiramisu"/>
        <s v="chinese"/>
        <s v="pizza, burger, pasta"/>
        <s v="stromboli mac and cheese and pizza"/>
        <s v="isombe , plantains and ugali"/>
        <s v="rice and potato"/>
        <s v="rice, beans, and chicken / pizza/ tenders"/>
        <m/>
      </sharedItems>
    </cacheField>
    <cacheField name="ideal_diet" numFmtId="0">
      <sharedItems containsBlank="1">
        <s v="being healthy"/>
        <s v="try to eat 5-6 small meals a day. while trying to properly distribute carbs, protein, fruits, veggies, and dairy.  "/>
        <s v="i would say my ideal diet is my current diet"/>
        <s v="healthy, fresh veggies/fruits &amp; organic foods "/>
        <s v="ideally i would like to be able to eat healthier foods in order to loose weight."/>
        <s v="my ideal diet is to eat 3 times a day including breakfast on time. eat healthy food."/>
        <s v="i would ideally like to eat more fresh fruits and vegetables. however, its difficult to get to the store all the time to buy fresh."/>
        <s v="my ideal diet is filled with a lot of fruit and chicken. i also really enjoy eggs any type of way with toast."/>
        <s v="the same as it is now."/>
        <s v="lots of protein, carbs, and fruits and veggies. "/>
        <s v="chicken, fish "/>
        <s v="more healthy varienty."/>
        <s v="my ideal diet would be the proper portions of all food categories. i would also like to eat proteins around my workouts and avoid all deserts."/>
        <s v="organic/healthy. fruits and vegetables but still protein to give sustainance."/>
        <s v="eat a little less than i usually do, and intaking more protein. "/>
        <s v="i wish i ate lots of healthy foods like veggies and salads."/>
        <s v="vegetables and fruits with meat"/>
        <s v="i like how my diet it now. however, after my season i am going to cut back on some carbs because i won't be working out as much."/>
        <s v="lots of fruit and veggies. lots of chicken."/>
        <s v="something that tastes good and also is good for you. this is very hard to find though."/>
        <s v="3 smaller meals a day"/>
        <s v="mix of mexican, asian, and italian foods."/>
        <s v="fruit, veg and protien "/>
        <s v="3 healthy meals a day. no caffiene."/>
        <s v="i would like to be a person to eat a larger vegetable based diet with little to no processed products in my diet especially sugar and salt."/>
        <s v="healthy, colorful, tasty, room for desserts"/>
        <s v="very healthy diet, and to cook at home with organic foods. "/>
        <s v="my current diet"/>
        <s v="steak and burgers"/>
        <s v="heavy in protein, fruits, and vegetables. "/>
        <s v="i would eat enough fruits and vegetables everyday. i would have home cooked food at least 5 days a week. i wouldnt like sugar so much."/>
        <s v="diet of 1500-2000 calories of white meat, vegetables, and fruit that are all fresh and not processed"/>
        <s v="plenty of protein, carbs from vegetables and fruits, and healthy fats."/>
        <s v="my ideal diet would be more fruits and vegetables. also less desserts."/>
        <s v="healthy and protien"/>
        <s v="pretty much what i eat now"/>
        <s v="i wish i had the time and energy to cook more at home on my own."/>
        <s v="i would like to get all of the food groups in each day."/>
        <s v="my ideal diet would be eating multiple fruits and vegetables at each meal. also i would only eat lean protein if possible."/>
        <s v="red and white meats, potatoes, green beans "/>
        <s v="idealy i would have basically the same breakfast as i do now just with more fruits. for lunch i would have more vegetables and fruits. for dinner i would have the same."/>
        <s v="i to eat enough food to sustain me throughout the entire day"/>
        <s v="same as above but with a more concrete lunch. cut down on excessive snacking."/>
        <s v="my ideal diet involves organic foods, more nuts, fruits, veggies and water and a complete absence of processed foods, genetically enhanced foods or fast foods. my ideal diet would be one that involves foods that are grown by me or close to me and one that"/>
        <s v="my ideal diet would be to be a vegetarian; however, considering my highly active lifestyle island strength requirement i need as much &quot;real&quot; protein i can get. "/>
        <s v="the same as my current diet, maybe less carbs. "/>
        <s v="more of a home cooked meal that is not very greasy. also includes more fruits and vegetables."/>
        <s v="to cut out the junk food and eat more meat and less pasta. also eat more fruits and vegetables"/>
        <s v="one that consists of a lot of mean and also fruits and vegetables. drink a lot of water as well."/>
        <s v="i would eat more veggies with a equal balance of carbs and protein. more international flavors would be great."/>
        <s v="no artificial sugars, only natural foods."/>
        <s v="organic"/>
        <s v="one that maintains my goal weight. but also produces enough daily energy."/>
        <s v="blend of instant gratification and healthy choices sourced sustainably"/>
        <s v="clean diet. high protein intake."/>
        <s v="my ideal diet is to eat less fast food in a week. also to add something healthy like salad  to every meal or to have a salad for a meal."/>
        <s v="my ideal diet is to cut back on my meat intake and substitute it for other protein sources such as fish or tuna."/>
        <s v="fruits and vegetables, wheat bread, peanut butter, protein bars, protein shakes "/>
        <s v="ideally my diet would be similar to what i eat now. if i wasn't on a college budget i could spend more money on nicer meat and vegetables which would make my meals a lot better."/>
        <s v="less cheese than i eat."/>
        <s v="the way i eat now i think is pretty good."/>
        <s v="my ideal diet would be to add more fruits and veggies. also, to go to the gym more but school gets in the way. "/>
        <s v="high protein, low fat"/>
        <s v="my ideal diet is my diet."/>
        <s v="i want to eliminate all the junk food i ate. besides that, i want to keep my diet the same. "/>
        <s v="no, diet"/>
        <s v="my ideal diet is my mom's home cooking. it's always healthy and organic."/>
        <s v="i would like to get more protein in me. i would also like to eat healthier more consistently rather than here and there."/>
        <s v="my ideal diet is a diet that makes me feel good but also allows me to eat junk food once in a while."/>
        <s v="my ideal diet would be cutting out red meats and sticking to leaner meats like turkey or chicken. also keeping refined carbs out of my diet would be ideal."/>
        <s v="healthy and light"/>
        <s v="i would like to eat less carbohydrates, such as pasta and breads. i wish i knew how to incorporate healthier alternatives to the foods i eat."/>
        <s v="i would like to consume a lot more meat and protein. i want to consume more fruit."/>
        <s v="a balanced diet with each food group. getting enough protein and carbohydrates."/>
        <s v="nan"/>
        <s v="eating all fruits and vegetables. staying away from all the unhealthy foods."/>
        <s v="my idea diet would consist of eating more balanced diet consisting of fruits, vegetables, and meat.  i would like to not eat so much unhealthy junk food/desserts."/>
        <s v="meat carbs and candy"/>
        <s v="to eat moderations of every food group each day and no processed food"/>
        <s v="whatever makes me feel good. doesnt cost a fortune."/>
        <s v="more fruits and veggies.  less carbs"/>
        <s v="a colorful diet"/>
        <s v="a good breakfast. a healthy lunch and dinner."/>
        <s v="delicious but also very healthy for you. low in carbs but does not delete carbs all together."/>
        <s v="staying away from processed foods completely and incorporating more plant proteins opposed to meat proteins would be ideals."/>
        <s v="healthy smoothies for breakfast, healthy sandwich for lunch. for dinner, something wholesome and also healthy. then a light dessert."/>
        <s v="more organic food. want to try and add more seafood into my diet."/>
        <s v="eating healthy with lots of water and natural foods."/>
        <s v="same as current diet"/>
        <s v="it would be a vegetarian diet without any red meat"/>
        <s v="my ideal diet would be no processed food or fried food. also, very low in excess carbs and high in protein."/>
        <s v="ideally i would eat more fruits and vegetables in my diet along with some junk food."/>
        <s v="a balance between meats and vegetables with less sugar"/>
        <s v="alot of fruits and veggies. meat and bread. water, because hydration is important kids"/>
        <s v="high protein with lots of vegetables and fruit"/>
        <s v="i like the diet i have now.  i could eat 3 times a day but i feel healthy as is."/>
        <s v="variety of fruits, vegetables, and meats in healthy proportion."/>
        <s v="i want to aim to eat foods that are healthy and nutritious. since i workout a lot, i want to eat foods that will replenish the nutrients my body needs in order to function. "/>
        <s v="my ideal diet would be one that is well balanced. it would include lots of fruits and vegetables."/>
        <s v="ideal diet would be less sweets and carbohydrates."/>
        <s v="although i don't eat junk food very often, i would love not to have those days where i eat a lot. "/>
        <s v="if at all possible, i would like to be able to eat a lot healthier. i would like to eat more fruits and vegetables with the hope of eventually going vegetarian."/>
        <s v="a very healthy diet, with the occasional splurging on junk foods. "/>
        <s v="i would like my diet to fulfill all the colors of the rainbow, with mainly fruits and vegetables as the primary source of intake, and about one fourth intake of proteins, and little to no snacks per day.  "/>
        <s v="a low car, low fat diet with no red meat and lots of plant-based things. i would like to cut red meat out entirely and also cut down on processed snack foods. "/>
        <s v="my ideal diet right now would be how it was when i lived at home. i ate breakfast every morning, brought a lunch to school, and had a home cooked meal by my mom that included meat, vegetables and a starch. "/>
        <s v="my ideal diet would getting to eat small portioned meals in every 2-3 hours."/>
        <s v="i would like to try to eat vegan."/>
        <s v="small portions, healthy foods"/>
        <s v="much more vegetables and lean protein"/>
        <s v="i hope to continue to eat healthy and cook more on my own. i want to incorporate more fruits and vegetables."/>
        <s v="more healthy food such as vegetables than bad food such as burgers."/>
        <s v="i wouldn't want or crave any sweets or breads.i would be satisfied with protein and fruit and veggies."/>
        <s v="my ideal diet would be a healthy diet. i would eat meats and veggies."/>
        <s v="healthy and tasty"/>
        <s v="my ideal diet would be an equal balance of all the food groups. i would like to eat more protein. also, i would prefer to cut back on the junk food."/>
        <s v="very healthy. freshly done. properly cooked"/>
        <s v="my ideal diet should include both vegetable and meat. it is not only healthy but also delicious."/>
        <s v="all home cooked. healthy. vegetables and fruit."/>
        <s v="healthy balanced diet that tastes well."/>
        <s v="my ideal diet would consist of a majority of what i consume now. i like to think i make pretty healthy choices currently, so it would most likely remain the same."/>
        <s v="eating home cooked meals everyday and being able to not eat processed foods at all."/>
        <s v="lots of veggies"/>
        <s v="my ideal diet is the diet i am currently on.  the only thing i would change is a little bit less snack/junk food."/>
        <s v="being able to balance between sweets, vegetables, fruits, carbohydrates, and fat."/>
        <m/>
      </sharedItems>
    </cacheField>
    <cacheField name="predict_ideal_diet" numFmtId="0">
      <sharedItems containsBlank="1">
        <s v="unclear"/>
        <s v="balance"/>
        <s v="current diet"/>
        <s v="adding veggies/eating healthier food/adding fruit"/>
        <s v="more protein"/>
        <s v="portion control"/>
        <s v="home cooked/organic"/>
        <s v="less sugar"/>
        <m/>
      </sharedItems>
    </cacheField>
    <cacheField name="dinner_to_friend" numFmtId="0">
      <sharedItems containsBlank="1">
        <s v="rice, chicken,  soup"/>
        <s v="pasta, steak, chicken "/>
        <s v="chicken and rice with veggies, pasta, some kind of healthy recipe"/>
        <s v="grilled chicken &#10;stuffed shells&#10;homemade chili"/>
        <s v="chicken parmesan, pulled pork, spaghetti and meatballs "/>
        <s v="anything they'd want. i'd ask them before hand what they want to eat and it depends on which type of friend is coming."/>
        <s v="grilled chicken, steak, pizza"/>
        <s v="chicken, steak, pasta "/>
        <s v="pasta, fish, steak"/>
        <s v="pasta salad and bread"/>
        <s v="chicken al king, spaghetti, fish"/>
        <s v="chicken parm, fish, pasta dishes "/>
        <s v="cereal, pizza, toast "/>
        <s v="pasta, chicken, steak"/>
        <s v="pizza, chicken and rice, roast beef."/>
        <s v="pizza buffalo chicken pasta"/>
        <s v="curry goat, saltfish, jerk chicken "/>
        <s v="grilled chicken or steak with veggies and rice. or some type of pasta and chicken"/>
        <s v="spaghetti, chicken, steak"/>
        <s v="chicken, manicotti, rice"/>
        <s v="chicken, pasta, veal"/>
        <s v="meat, wine, chocolate pudding"/>
        <s v="pasta, pizza "/>
        <s v="pizza, pasta, poutine"/>
        <s v="pasta, chicken and rice, and soup"/>
        <s v="pasta&#10;take out"/>
        <s v="chicken parm"/>
        <s v="steak, lobster, chicken "/>
        <s v="garlic noodles and steak, parmesan chicken and pasta, tacos and pasta"/>
        <s v="tomato soup, steak, crab"/>
        <s v="pasta, chicken with potatoes, pizza "/>
        <s v="chicken, steak, pasta"/>
        <s v="pasta,sushi,steak"/>
        <s v="chicken parmesan, pasta,  "/>
        <s v="pasta, lasagna, chicken "/>
        <s v="some kind of pasta, a chicken dish, some kind of salad"/>
        <s v="spaghetti or pasta, shrimp fried rice, chicken "/>
        <s v="pasta, pizza, chicken "/>
        <s v="chicken parmesan, orange chicken, tacos"/>
        <s v="steak and potatoes, burgers and fries, bacon and eggs "/>
        <s v="pizza, japanize hibachi, moes   "/>
        <s v="chicken, pasta, salad"/>
        <s v="pancakes, pasta, grilled cheese and soup"/>
        <s v="pasta, soup, steak  "/>
        <s v="steak, asparagus and potatoes, homemade chicken alfredo, mexican cuisine"/>
        <s v="tacos, spaghetti, grilled cheese"/>
        <s v="spaghetti, steak, burgers "/>
        <s v="lasagna,  hamburgers w/ corn, steak  "/>
        <s v="steak, chicken, tacos"/>
        <s v="pizza, pasta, burgers"/>
        <s v="pizza, salad"/>
        <s v="steak, chicken, pasta "/>
        <s v="pizza, steak, spaghetti"/>
        <s v="mac n cheese, steak, potatos"/>
        <s v="chicken, beef, steak"/>
        <s v="chicken, pizza, stuffed shells"/>
        <s v="steak, noodles, edemame"/>
        <s v="steak and veggies. chicken and rice. stirfry."/>
        <s v="lasagna, steak, chili "/>
        <s v="i would say &quot;lets go out&quot;"/>
        <s v="pasta, chicken, vegetables"/>
        <s v="chicken and pasta, homemade pizza, lasagna "/>
        <s v="1. pasta 2. spaghetti 3. chicken and rice"/>
        <s v="lasagna, steak, pasta "/>
        <s v="mac and cheese, pizza, chicken "/>
        <s v="lasagna, pizza, pasta "/>
        <s v="pasta, chicken parm, tacos "/>
        <s v="steak, pasta, burgers"/>
        <s v="pizza, italian, anything chicken related"/>
        <s v="spaghetti, steak, or chicken"/>
        <s v="pasta, steak, chicken"/>
        <s v="chipotle, chick fil a, chicken and rice"/>
        <s v="rice and chicken, sea food"/>
        <s v="chicken, spaghetti, hamburgers"/>
        <s v="chicken, steak, pizza"/>
        <s v="steak, pizza, haddock "/>
        <s v="mexican chicken, hibachi chicken and rice, steak"/>
        <s v="chicken and vegetables, roast beef, pasta"/>
        <s v="salad, pasta, and ice cream"/>
        <s v="steak, mashed potatoes, vegetables "/>
        <s v="pizza, tacos, pasta"/>
        <s v="spaghetti con chorizo, carne asada, salmon"/>
        <s v="stuffed chicken breasts, spagetti carbonara, breakfast for dinner "/>
        <s v="pasta, breakfast for dinner, pizza"/>
        <s v="pizza, chicken and rice and pasta"/>
        <s v="pasta, pizza, and chicken"/>
        <s v="burritos, pasta, chicken"/>
        <s v="rice with vegetables, chicken with pasta, salad"/>
        <s v="any chinese food, pasta, burgers"/>
        <s v="pasta, chicken, pizza "/>
        <s v="chicken, pork chops, steak"/>
        <s v="salmon, hamburger surprise, italian potato soup"/>
        <s v="salmon, steak, spaghetti squash"/>
        <s v="pizza, chicken, pasta"/>
        <s v="chicken parm, baked ziti, shrimp alfredo "/>
        <s v="chicken parmigiana, pasta, wedding soup"/>
        <s v="chicken alfredo, chicken parmesan, spaghetti"/>
        <s v="spaghetti, steak, lasagna "/>
        <s v="nan"/>
        <s v="spaghetti and pasta, seasoned salmon with steamed or boiled broccoli, or soup with ritz crackers if i was busy that day."/>
        <s v="pasta, burgers and fries, chicken marsala"/>
        <s v="chicken rice and asparagus, pizza, something easy in the crockpot"/>
        <s v="marinated nuts, prawn crackers, drink of their choice, mixed veggie crackers&#10;rice, chicken curry, lentil, pickle, potato kebab&#10;lemon meringue pie"/>
        <s v="pasta, croque madam, chicken "/>
        <s v="steak, salmon, chicken parm"/>
        <s v="spaghetti, grilled chicken, pizza "/>
        <s v="grilled chicken, spaghetti, alfredo "/>
        <s v="dinner, lunch, dessert "/>
        <s v="beef stroganoff, chicken and mashed potatoes, tacos "/>
        <s v="meat, meat and meat"/>
        <s v="pasta, chicken, pizza"/>
        <s v="rice and peas and chicken, jerk chicken and shrimp"/>
        <s v="vietnamese fried rolls, pho, some kinds of noodles."/>
        <s v="chinese tacos or pasta"/>
        <s v="chicken, rice, vegetables"/>
        <s v="fried rice &#10;baked potatoes &#10;curry chicken"/>
        <s v="meat, rice, kimchi"/>
        <s v="pizza, spaghetti, baked ziti"/>
        <s v="vegetables, meat, and rice."/>
        <m/>
      </sharedItems>
    </cacheField>
    <cacheField name="eat_greek_food_when_available" numFmtId="0">
      <sharedItems containsBlank="1">
        <s v="very likely"/>
        <s v="likely"/>
        <s v="unlikely"/>
        <s v="neutral"/>
        <s v="very unlikely"/>
        <m/>
      </sharedItems>
    </cacheField>
    <cacheField name="eat_indian_food_when_available" numFmtId="0">
      <sharedItems containsBlank="1">
        <s v="very likely"/>
        <s v="likely"/>
        <s v="unlikely"/>
        <s v="very unlikely"/>
        <s v="neutral"/>
        <m/>
      </sharedItems>
    </cacheField>
    <cacheField name="eat_italian_food_when_available" numFmtId="0">
      <sharedItems containsBlank="1">
        <s v="very likely"/>
        <s v="likely"/>
        <s v="neutral"/>
        <m/>
      </sharedItems>
    </cacheField>
    <cacheField name="eat_persian_food_when_available" numFmtId="0">
      <sharedItems containsBlank="1">
        <s v="very likely"/>
        <s v="likely"/>
        <s v="unlikely"/>
        <s v="very unlikely"/>
        <s v="neutral"/>
        <s v="none"/>
        <m/>
      </sharedItems>
    </cacheField>
    <cacheField name="eat_thai_food_when_available" numFmtId="0">
      <sharedItems containsBlank="1">
        <s v="very unlikely"/>
        <s v="unlikely"/>
        <s v="very likely"/>
        <s v="likely"/>
        <s v="neutral"/>
        <m/>
      </sharedItems>
    </cacheField>
    <cacheField name="associate_with_breakfast" numFmtId="0">
      <sharedItems containsBlank="1">
        <s v="cereal"/>
        <s v="donut"/>
        <m/>
      </sharedItems>
    </cacheField>
    <cacheField name="associate_with_coffee" numFmtId="0">
      <sharedItems containsBlank="1">
        <s v="creamy frapuccino"/>
        <s v="espresso shown"/>
        <m/>
      </sharedItems>
    </cacheField>
    <cacheField name="associate_with_drink" numFmtId="0">
      <sharedItems containsBlank="1">
        <s v="orange juice"/>
        <s v="soda"/>
        <m/>
      </sharedItems>
    </cacheField>
    <cacheField name="associate_with_fries" numFmtId="0">
      <sharedItems containsBlank="1">
        <s v="home fries"/>
        <s v="Mcdonald’s fries"/>
        <m/>
      </sharedItems>
    </cacheField>
    <cacheField name="associate_with_soup" numFmtId="0">
      <sharedItems containsBlank="1">
        <s v="veggie soup"/>
        <s v="creamy soup"/>
        <s v="none"/>
        <m/>
      </sharedItems>
    </cacheField>
    <cacheField name="guess_calories(chicken_pidiana)" numFmtId="0">
      <sharedItems containsString="0" containsBlank="1" containsNumber="1" containsInteger="1">
        <n v="430.0"/>
        <n v="610.0"/>
        <n v="720.0"/>
        <n v="265.0"/>
        <m/>
      </sharedItems>
    </cacheField>
    <cacheField name="guess_calories(scone)">
      <sharedItems containsBlank="1" containsMixedTypes="1" containsNumber="1" containsInteger="1">
        <n v="315.0"/>
        <n v="420.0"/>
        <n v="980.0"/>
        <s v="nan"/>
        <m/>
      </sharedItems>
    </cacheField>
    <cacheField name="guess_calories(tortilla)">
      <sharedItems containsBlank="1" containsMixedTypes="1" containsNumber="1" containsInteger="1">
        <n v="1165.0"/>
        <n v="725.0"/>
        <n v="940.0"/>
        <n v="580.0"/>
        <s v="nan"/>
        <m/>
      </sharedItems>
    </cacheField>
    <cacheField name="guess_calories(bread_turkey_avocado)" numFmtId="0">
      <sharedItems containsString="0" containsBlank="1" containsNumber="1" containsInteger="1">
        <n v="345.0"/>
        <n v="690.0"/>
        <n v="500.0"/>
        <n v="850.0"/>
        <m/>
      </sharedItems>
    </cacheField>
    <cacheField name="guess_calories(waffle)" numFmtId="0">
      <sharedItems containsString="0" containsBlank="1" containsNumber="1" containsInteger="1">
        <n v="1315.0"/>
        <n v="900.0"/>
        <n v="760.0"/>
        <n v="575.0"/>
        <m/>
      </sharedItems>
    </cacheField>
    <cacheField name="1_10_life_is_rewarding">
      <sharedItems containsBlank="1" containsMixedTypes="1" containsNumber="1" containsInteger="1">
        <n v="1.0"/>
        <n v="7.0"/>
        <n v="2.0"/>
        <n v="4.0"/>
        <n v="8.0"/>
        <n v="3.0"/>
        <n v="9.0"/>
        <n v="10.0"/>
        <s v="nan"/>
        <n v="5.0"/>
        <n v="6.0"/>
        <m/>
      </sharedItems>
    </cacheField>
    <cacheField name="1_10_healthy_feeling" numFmtId="0">
      <sharedItems containsString="0" containsBlank="1" containsNumber="1" containsInteger="1">
        <n v="2.0"/>
        <n v="5.0"/>
        <n v="6.0"/>
        <n v="7.0"/>
        <n v="4.0"/>
        <n v="3.0"/>
        <n v="9.0"/>
        <n v="1.0"/>
        <n v="8.0"/>
        <n v="10.0"/>
        <m/>
      </sharedItems>
    </cacheField>
    <cacheField name="father_education" numFmtId="0">
      <sharedItems containsBlank="1">
        <s v="graduate degree"/>
        <s v="high school degree"/>
        <s v="college degree"/>
        <s v="less than high school"/>
        <s v="some college degree"/>
        <e v="#N/A"/>
        <m/>
      </sharedItems>
    </cacheField>
    <cacheField name="father_profession" numFmtId="0">
      <sharedItems containsBlank="1">
        <s v="profesor"/>
        <s v="self employed"/>
        <s v="owns business"/>
        <s v="mechanic"/>
        <s v="it"/>
        <s v="taxi driver"/>
        <s v="assembler"/>
        <s v="business guy"/>
        <s v="high school principal"/>
        <s v="commissioner of erie county"/>
        <s v="idk"/>
        <s v="home marker"/>
        <s v="shirt designer"/>
        <s v="business owner"/>
        <s v="commidity trader"/>
        <s v="hockey coach"/>
        <s v="construction"/>
        <s v="self employed construction"/>
        <s v="engineer"/>
        <s v="architect"/>
        <s v="cfo"/>
        <s v="european logistics director"/>
        <s v="accountant"/>
        <s v="commercial real estate"/>
        <s v="manager at pepsi"/>
        <s v="vp of"/>
        <s v="beverage and food sales"/>
        <s v="dentist"/>
        <s v="electrical engineer"/>
        <s v="radio telecommunications manager"/>
        <s v="nan"/>
        <s v="deceased"/>
        <s v="lawyer"/>
        <s v="landscaping"/>
        <s v="vice president of a company"/>
        <s v="owns his own promotional company"/>
        <s v="optometrist"/>
        <s v="biohemical waste elimination"/>
        <s v="corporate manager"/>
        <s v="small business owner"/>
        <s v="welder"/>
        <s v="design engineer"/>
        <s v="unknown"/>
        <s v="banker"/>
        <s v="subcontractor"/>
        <s v="house appraiser"/>
        <s v="not sure"/>
        <s v="fireman"/>
        <s v="president of automotive company"/>
        <s v="ups driver"/>
        <s v="hvac professional"/>
        <s v="sergeant correctional officer"/>
        <s v="union worker"/>
        <s v="salesman"/>
        <s v="owns his business"/>
        <s v="physical therapist"/>
        <s v="insurance"/>
        <s v="construction management"/>
        <s v="dead beat"/>
        <s v="police force"/>
        <s v="vp of gnc"/>
        <s v="owner of new york lunch"/>
        <s v="truck driver"/>
        <s v="sales manager"/>
        <s v="retired - bus driver"/>
        <s v="transportation"/>
        <s v="police officer"/>
        <s v="risk manager"/>
        <s v="retire"/>
        <s v="car salesman"/>
        <s v="dairy farmer"/>
        <s v="contract negotiations"/>
        <s v="works for kirila fire"/>
        <s v="realtor"/>
        <s v="solar engineering"/>
        <s v="service technition"/>
        <s v="handyman"/>
        <s v="cross-guard"/>
        <s v="project manager"/>
        <s v="teacher"/>
        <s v="senior manager"/>
        <s v="information systems architect"/>
        <s v="supervisor"/>
        <s v="delivery man for fritolay"/>
        <s v="beacon light"/>
        <s v="mechanical engineer"/>
        <s v="ge salesman"/>
        <s v="ford plant employee"/>
        <s v="clinical researcher"/>
        <s v="retired"/>
        <s v="sales"/>
        <s v="school library media specialist"/>
        <s v="politician"/>
        <s v="pharmaceutical"/>
        <s v="business man"/>
        <s v="his own business"/>
        <s v="hvac technician"/>
        <s v="united nations"/>
        <s v="doctor"/>
        <s v="ceo of company"/>
        <s v="store manager at giant eagle"/>
        <s v="journalist"/>
        <m/>
      </sharedItems>
    </cacheField>
    <cacheField name="mother_education" numFmtId="0">
      <sharedItems containsBlank="1">
        <s v="less than high school"/>
        <s v="college degree"/>
        <s v="high school degree"/>
        <s v="graduate degree"/>
        <s v="some college degree"/>
        <s v="none"/>
        <m/>
      </sharedItems>
    </cacheField>
    <cacheField name="mother_profession" numFmtId="0">
      <sharedItems containsBlank="1">
        <s v="unemployed"/>
        <s v="nurse rn"/>
        <s v="owns business"/>
        <s v="special education teacher"/>
        <s v="substance abuse conselor"/>
        <s v="hair braider"/>
        <s v="journalist"/>
        <s v="cook"/>
        <s v="elementary school teacher"/>
        <s v="pharmaceutical rep"/>
        <s v="chidos cleaners"/>
        <s v="court reporter"/>
        <s v="child care provider"/>
        <s v="business owner"/>
        <s v="charity worker"/>
        <s v="librarian"/>
        <s v="police"/>
        <s v="stay at home mom"/>
        <s v="daycare provider"/>
        <s v="physical therapist"/>
        <s v="teacher"/>
        <s v="house wife"/>
        <s v="underwiriter"/>
        <s v="beautician"/>
        <s v="medical biller"/>
        <s v="doctors billing assiant"/>
        <s v="dentist"/>
        <s v="air traffic controller"/>
        <s v="strategic planning and programs manager"/>
        <s v="management"/>
        <s v="lawyer"/>
        <s v="stylist"/>
        <s v="works in retail"/>
        <s v="homemaker"/>
        <s v="head of human resouces"/>
        <s v="accountant"/>
        <s v="marketing analyst"/>
        <s v="middle school teacher"/>
        <s v="art teacher"/>
        <s v="account clerical"/>
        <s v="caretaker"/>
        <s v="secretary"/>
        <s v="registered nurse"/>
        <s v="telemarketer"/>
        <s v="nurse"/>
        <s v="banker"/>
        <s v="office assistant"/>
        <s v="stay home"/>
        <s v="counseling, teaching, geologist, psychic"/>
        <s v="factory worker"/>
        <s v="sales"/>
        <s v="elementary school principal"/>
        <s v="real estate agent"/>
        <s v="x-ray tech"/>
        <s v="respiratory therapist"/>
        <s v="legal assistant"/>
        <s v="dietitian"/>
        <s v="cna"/>
        <s v="periodontist"/>
        <s v="business"/>
        <s v="project manager"/>
        <s v="school teacher"/>
        <s v="stay-at-home mom"/>
        <s v="social services"/>
        <s v="runs a daycare"/>
        <s v="customer service"/>
        <s v="nan"/>
        <s v="rn"/>
        <s v="program director"/>
        <s v="programs coordinator"/>
        <s v="self employed"/>
        <s v="none"/>
        <s v="legal secretary"/>
        <s v="works in loans department in first national bank"/>
        <s v="janitor"/>
        <s v="yoga instructor"/>
        <s v="sales manager at business first"/>
        <s v="principal"/>
        <s v="home cleaner"/>
        <s v="a teacher"/>
        <s v="customer service representative"/>
        <s v="stay at home mother"/>
        <s v="treasurer"/>
        <s v="special ed teacher"/>
        <s v="certified accountant"/>
        <s v="nothing"/>
        <s v="social worker"/>
        <s v="substitute secretary"/>
        <s v="insurance coordinator"/>
        <s v="supervisor"/>
        <s v="travel agent"/>
        <s v="real estate"/>
        <s v="school library media specialist"/>
        <s v="deceased"/>
        <s v="fourth grade teacher"/>
        <s v="works in wwf, world wild life fund"/>
        <s v="health teacher"/>
        <s v="business woman"/>
        <s v="her own business"/>
        <s v="grieveance coordinator of the sci albion prison"/>
        <s v="radiological technician"/>
        <s v="public health advisor"/>
        <s v="real estate manageer"/>
        <s v="receptionist for a medical supply company"/>
        <s v="house-wife"/>
        <m/>
      </sharedItems>
    </cacheField>
    <cacheField name=" " numFmtId="0">
      <sharedItems containsString="0" containsBlank="1">
        <m/>
      </sharedItems>
    </cacheField>
    <cacheField name=" 2" numFmtId="0">
      <sharedItems containsString="0" containsBlank="1">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N1560" sheet="food_coded.csv"/>
  </cacheSource>
  <cacheFields>
    <cacheField name="id"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m/>
      </sharedItems>
    </cacheField>
    <cacheField name="gender" numFmtId="49">
      <sharedItems containsBlank="1">
        <s v="M"/>
        <s v="F"/>
        <m/>
      </sharedItems>
    </cacheField>
    <cacheField name="marital_status" numFmtId="0">
      <sharedItems containsBlank="1">
        <s v="single"/>
        <s v="in a relationship"/>
        <s v="married"/>
        <s v="none"/>
        <m/>
      </sharedItems>
    </cacheField>
    <cacheField name="marital_status_traducao" numFmtId="0">
      <sharedItems containsBlank="1">
        <s v="solteiro"/>
        <s v="em uma relação"/>
        <s v="casado"/>
        <s v="nenhum"/>
        <m/>
      </sharedItems>
    </cacheField>
    <cacheField name="weight">
      <sharedItems containsBlank="1" containsMixedTypes="1" containsNumber="1" containsInteger="1">
        <n v="187.0"/>
        <n v="155.0"/>
        <s v="nan"/>
        <n v="240.0"/>
        <n v="190.0"/>
        <n v="180.0"/>
        <n v="137.0"/>
        <n v="125.0"/>
        <n v="116.0"/>
        <n v="110.0"/>
        <n v="264.0"/>
        <n v="123.0"/>
        <n v="185.0"/>
        <n v="145.0"/>
        <n v="170.0"/>
        <n v="135.0"/>
        <n v="165.0"/>
        <n v="175.0"/>
        <n v="195.0"/>
        <n v="105.0"/>
        <n v="160.0"/>
        <n v="167.0"/>
        <n v="115.0"/>
        <n v="205.0"/>
        <n v="128.0"/>
        <n v="150.0"/>
        <n v="140.0"/>
        <n v="120.0"/>
        <n v="100.0"/>
        <n v="113.0"/>
        <n v="168.0"/>
        <n v="169.0"/>
        <n v="200.0"/>
        <n v="265.0"/>
        <n v="192.0"/>
        <n v="118.0"/>
        <n v="210.0"/>
        <n v="112.0"/>
        <n v="144.0"/>
        <n v="130.0"/>
        <n v="127.0"/>
        <n v="129.0"/>
        <n v="260.0"/>
        <n v="184.0"/>
        <n v="230.0"/>
        <n v="138.0"/>
        <n v="156.0"/>
        <m/>
      </sharedItems>
    </cacheField>
    <cacheField name="self_perception_weight" numFmtId="0">
      <sharedItems containsBlank="1">
        <s v="just right"/>
        <s v="i dont think myself in these terms"/>
        <s v="overweight"/>
        <s v="slightly overweight"/>
        <s v="slim"/>
        <s v="very fit"/>
        <s v="none"/>
        <m/>
      </sharedItems>
    </cacheField>
    <cacheField name="self_perception_weight_traducao" numFmtId="0">
      <sharedItems containsBlank="1">
        <s v="na medida"/>
        <s v="Eu não acho a mim mesmo nesses termos"/>
        <s v="sobrepeso"/>
        <s v="um pouco acima do peso"/>
        <s v="magro"/>
        <s v="muito em forma"/>
        <s v="nenhum"/>
        <m/>
      </sharedItems>
    </cacheField>
    <cacheField name="exercise" numFmtId="0">
      <sharedItems containsBlank="1">
        <s v="everyday"/>
        <s v="twice or three times per week"/>
        <s v="once a week"/>
        <s v="none"/>
        <m/>
      </sharedItems>
    </cacheField>
    <cacheField name="exercise_traducao" numFmtId="0">
      <sharedItems containsBlank="1">
        <s v="diariamente"/>
        <s v="duas ou três vezes por semana"/>
        <s v="uma vez por semana"/>
        <s v="nenhum"/>
        <m/>
      </sharedItems>
    </cacheField>
    <cacheField name="take_vitamins" numFmtId="0">
      <sharedItems containsBlank="1">
        <s v="yes"/>
        <s v="no"/>
        <m/>
      </sharedItems>
    </cacheField>
    <cacheField name="grade_level" numFmtId="0">
      <sharedItems containsBlank="1">
        <s v="sophomore"/>
        <s v="senior"/>
        <s v="junior"/>
        <s v="freshman"/>
        <m/>
      </sharedItems>
    </cacheField>
    <cacheField name="employment" numFmtId="0">
      <sharedItems containsBlank="1">
        <s v="no"/>
        <s v="yes part time"/>
        <s v="yes full time"/>
        <s v="none"/>
        <m/>
      </sharedItems>
    </cacheField>
    <cacheField name="do_sports" numFmtId="0">
      <sharedItems containsBlank="1">
        <s v="yes"/>
        <s v="no"/>
        <s v="none"/>
        <m/>
      </sharedItems>
    </cacheField>
    <cacheField name="sports_involved" numFmtId="0">
      <sharedItems containsBlank="1">
        <s v="car racing"/>
        <s v="basketball"/>
        <s v="none"/>
        <s v="nan"/>
        <s v="softball"/>
        <s v="none."/>
        <s v="soccer"/>
        <s v="field hockey"/>
        <s v="running"/>
        <s v="soccer and basketball"/>
        <s v="intramural volleyball"/>
        <s v="hockey"/>
        <s v="dancing"/>
        <s v="tennis"/>
        <s v="tennis soccer gym"/>
        <s v="gaelic football"/>
        <s v="ice hockey"/>
        <s v="lacrosse"/>
        <s v="snowboarding"/>
        <s v="none organized"/>
        <s v="wrestling"/>
        <s v="no particular engagement"/>
        <s v="volleyball"/>
        <s v="wrestling &amp; rowing"/>
        <s v="skiing"/>
        <s v="water polo and running"/>
        <s v="rowing"/>
        <s v="recreational basketball, equestrian team"/>
        <s v="rec volleyball"/>
        <s v="baseball"/>
        <s v="i danced in high school"/>
        <s v="horse back riding"/>
        <s v="competitive skiing"/>
        <s v="rowing, running, and cycling"/>
        <s v="softball and basketball"/>
        <s v="marching band"/>
        <s v="collegiate water polo"/>
        <s v="none right now"/>
        <s v="volleyball, lacrosse"/>
        <s v="fotball"/>
        <s v="crew"/>
        <s v="football, basketball, volleyball, golf"/>
        <s v="hockey, soccer, golf"/>
        <s v="volleyball, track"/>
        <s v="when i can, rarely though play pool, darts, and basketball."/>
        <s v="none at the moment"/>
        <s v="i used to play softball"/>
        <s v="tennis, basketball"/>
        <s v="no, i don't play sport."/>
        <m/>
      </sharedItems>
    </cacheField>
    <cacheField name="income" numFmtId="0">
      <sharedItems containsBlank="1">
        <s v="$70,001 to $100,000"/>
        <s v="$50,001 to $70,000"/>
        <s v="$100,000 +"/>
        <s v="$15,000 -"/>
        <s v="$30,001 to $50,000"/>
        <s v="$15,001 to $30,000"/>
        <s v="none"/>
        <m/>
      </sharedItems>
    </cacheField>
    <cacheField name="cuisine_eat_growing_up" numFmtId="0">
      <sharedItems containsBlank="1">
        <s v="none"/>
        <s v="american"/>
        <s v="korean/asian"/>
        <s v="mexican.spanish"/>
        <s v="other"/>
        <s v="indian"/>
        <s v="american inspired international dishes"/>
        <m/>
      </sharedItems>
    </cacheField>
    <cacheField name="preference_food" numFmtId="0">
      <sharedItems containsBlank="1">
        <s v="cooked at home"/>
        <s v="both bought at store and cooked at home"/>
        <s v="store bought"/>
        <s v="none"/>
        <m/>
      </sharedItems>
    </cacheField>
    <cacheField name="freq_eat_fruit_day" numFmtId="0">
      <sharedItems containsBlank="1">
        <s v="very likely"/>
        <s v="likely"/>
        <s v="unlikely"/>
        <s v="neutral"/>
        <s v="very unlikely"/>
        <m/>
      </sharedItems>
    </cacheField>
    <cacheField name="freq_eat_veggies_day" numFmtId="0">
      <sharedItems containsBlank="1">
        <s v="very likely"/>
        <s v="likely"/>
        <s v="neutral"/>
        <s v="very unlikely"/>
        <s v="unlikely"/>
        <m/>
      </sharedItems>
    </cacheField>
    <cacheField name="how_often_cook" numFmtId="0">
      <sharedItems containsBlank="1">
        <s v="a couple of times a week"/>
        <s v="whenever i can, but that is not very often"/>
        <s v="every day"/>
        <s v="never, i really do not know my way around a kitchen"/>
        <s v="i only help a little during holidays"/>
        <s v="none"/>
        <m/>
      </sharedItems>
    </cacheField>
    <cacheField name="freq_eating_out" numFmtId="0">
      <sharedItems containsBlank="1">
        <s v="2-3 times"/>
        <s v="1-2 times"/>
        <s v="never"/>
        <s v="every day"/>
        <s v="3-5 times"/>
        <m/>
      </sharedItems>
    </cacheField>
    <cacheField name="importance_of_consuming_calories" numFmtId="0">
      <sharedItems containsBlank="1">
        <s v="none"/>
        <s v="it is moderately important"/>
        <s v="it is very important"/>
        <s v="it is not at all important"/>
        <m/>
      </sharedItems>
    </cacheField>
    <cacheField name="describe_healthy_meal" numFmtId="0">
      <sharedItems containsBlank="1">
        <s v="looks not oily"/>
        <s v="grains, veggies, (more of grains and veggies), small protein and fruit with dairy "/>
        <s v="usually includes natural ingredients; nonprocessed food"/>
        <s v="fresh fruits&amp; vegetables, organic meats "/>
        <s v="a lean protein such as grilled chicken, green vegetables and  brown rice or other whole grain "/>
        <s v="requires veggies, fruits and a cooked meal. "/>
        <s v="protein, vegetables, fruit, and some carbs"/>
        <s v="a healthy meal has a piece of meat followed by a lot of fruit and veggies"/>
        <s v="colorful"/>
        <s v="chicken and rice with a side of veggies."/>
        <s v="chicken, and veggies "/>
        <s v="lean protein, veggies, fruit, complex carbs"/>
        <s v="a salad with a reasonable amount of dressing and a meat."/>
        <s v="lots of vegetabls with some grains like rice. also has lean meat such as fish or chicken."/>
        <s v="green and not greasy"/>
        <s v="chicken, veggies, rice"/>
        <s v="not too much carbs, a lot of protein, healthy fats and fruits and vegs "/>
        <s v="for me usually a big piece of chicken or steak with a side of veggies, and i usually have rice with mine as well"/>
        <s v="everything from food group"/>
        <s v="lots of fruits and vegitibles, not any fried foods"/>
        <s v="rice, meat, vegetable"/>
        <s v="green and colourful"/>
        <s v="pasta. veg, water "/>
        <s v="protein, vegetables, grains "/>
        <s v="a healthy meal is a lean meat with mostly vegetables and a starch like brown rice or quinoa."/>
        <s v="good portions, lots of color, targets main food groups"/>
        <s v="a rice, a vegetable, a piece of meat "/>
        <s v="salad, vegetable, carb, protein "/>
        <s v="protein, vegetable and grains"/>
        <s v="grilled chicken, mac and cheese, broccoli, apple, milk"/>
        <s v="whole grain carbs, vegetables, a small amount of protein"/>
        <s v="4-6 ounces chicken or fish, side of potatoes, and green beans"/>
        <s v="plenty of greens and lean proteins"/>
        <s v="a balance of vegetables and cooked lean meat."/>
        <s v="a lot of greens"/>
        <s v="some kind of protein, a vegetable, and a grain"/>
        <s v="a meal with a meat, vegetable, grain, and fruit "/>
        <s v="a protein, starch, veg, and a healthier dessert. "/>
        <s v="a lean protein plus the addition of 2-3 fruits and vegetables"/>
        <s v="chicken breast with veggies"/>
        <s v="a meal with all of the food groups."/>
        <s v="a salad with chicken and 2 tablespoons of salad dressing"/>
        <s v="grilled chicken, side salad, rice and broccoli and cranberries"/>
        <s v="it is probably more on the green side and there is less fryed or overly seasoned food. there would be more organic foods rather than processed foods."/>
        <s v="mostly green!"/>
        <s v="a meal that you have cooked yourself without a lot of grease or fat in it."/>
        <s v="good balance between meats, grains, fruits, vegetables, carbs, and dairy products "/>
        <s v="one that is well balanced and consists on main food groups"/>
        <s v="lots of green and color."/>
        <s v="balance of veggies, white meat, fruits, and grains."/>
        <s v="chicken"/>
        <s v="low carbs and high protein"/>
        <s v="grilled, natural ingredients, and no carbonated beverages"/>
        <s v="high protein and vegetables"/>
        <s v="the different colors of the rain bow. protein, fruit, veggies"/>
        <s v="low protein and carbs and high in vegetables and fruits."/>
        <s v="chicken and broccoli"/>
        <s v="fruit, vegetables, and protien"/>
        <s v="proper serving sizes of almost anything"/>
        <s v="half the plate fruit and vegetables. other half grains and protein. then a little dairy."/>
        <s v="chicken, veggies, fruit, water "/>
        <s v="high protein, low fat, low carbs and sugar"/>
        <s v="high protein, fruit, veggies, low carbs and fat"/>
        <s v="meal prep'd foods with food from each section on the food pyramid."/>
        <s v="vegtables"/>
        <s v="milk for a drink, meat, a grain, vegetable, fruit for dinner"/>
        <s v="it has protein, vegetables and some carbs "/>
        <s v="balanced between protein, veggies, and carbs"/>
        <s v="well portioned meat, veggies, and fruits. water instead of a sugary drink like pop. "/>
        <s v="a vegetable, a protein, and a fruit"/>
        <s v="a balanced meal with a protein, carbohydrate and a vegetable."/>
        <s v="salad"/>
        <s v="protein source, vegetables, fruits, whole grains"/>
        <s v="nan"/>
        <s v="grilled meat, fruit, vegetable, and some grains"/>
        <s v="a plate that has a variety of colors not just one color"/>
        <s v="meat and potatoes"/>
        <s v="good portions of fruit, protein, veggies and carbs"/>
        <s v="all food groups"/>
        <s v="all of the food groups(carbs, veggies, fruits,etc)"/>
        <s v="all elements of food pyramid"/>
        <s v="lots of colors"/>
        <s v="has fruits vegetables and or some type of meat"/>
        <s v="mostly vegetables and plenty of lean protein and healthy fats to keep you full"/>
        <s v="lots of greens, meat and water"/>
        <s v="small portion of meat with majority fruits or vegetables"/>
        <s v="lots of variety and veggies"/>
        <s v="high protein, high carbs , vegetables "/>
        <s v="healthy meal for me is a food rich in protein, fiber, some sort of carbohydrates"/>
        <s v="half a plate of protein, quarter of a plate of carbs and the other quarter fruits or veggies."/>
        <s v="very colorful and smaller portions of the unhealthy food with larger portions of vegetables"/>
        <s v="chicken salad with pita chips"/>
        <s v="fruits, vegetables, meat "/>
        <s v="steak or salmon with broccoli or asparagus and brown rice or quinoa"/>
        <s v="a balance of meat and vegetables"/>
        <s v="modest proportions of many different food groups."/>
        <s v="it combines a protein with other elements of the diet such as vegetables and other items that support the body."/>
        <s v="well balanced with protein, fruits, vegetables, starch, etc."/>
        <s v="lean meat, fresh fruits &amp; veggies"/>
        <s v="water, fruits, vegetables, protein, carbs"/>
        <s v="more vegetables and fruits as opposed to meat and bread/potatoes"/>
        <s v="a protein, veggies, and a carb"/>
        <s v="salmon, sweet potato, and larger portion, but equally spread of broccoli, squash, zucchini, carrots, and tomatoes."/>
        <s v="vegetables, white meat, and a starch like potatoes, water, and fruit for dessert "/>
        <s v="i think a healthy meals includes some kind of protein, preferably meat, vegetables, and a starch such as potatoes or rice"/>
        <s v="a healthy meal constitutes of balanced diet with fruits and veggies dominating the plate."/>
        <s v="to me a healthy meal is balanced and"/>
        <s v="equal portions of carbs, proteins and fruits/veges"/>
        <s v="salad with chicken and vegetables with a raspberry vinaigrette"/>
        <s v="it includes a protein, vegetable, fruit, and grain. "/>
        <s v="low calories plenty of veggies"/>
        <s v="a pice of meat such as chicken with a side of vegetables and possibly a salad"/>
        <s v="blackened chicken, broccoli, and milk"/>
        <s v="meat, greens and food containing protein"/>
        <s v="intaking the proper amount of each food group"/>
        <s v="bbq chicken with mash sweat potatoes and steam vegetable with corn and a glass of water."/>
        <s v="including both vegetable and meat"/>
        <s v="chicken vegetables and fruit for dinner"/>
        <s v="a diet that is well balanced in most of the nutrients needed for the body."/>
        <s v="mainly protein and vegetables with a complex carb"/>
        <s v="a healthy meal is a variety of food , organic food that gives you the nutrients such as protein , carbohydrates , fat , water , vitamins and minerals."/>
        <s v="lots of vegetables"/>
        <s v="a protein, a fruit, a starch, and a salad or some sort of vegetable."/>
        <s v="a cup of rice, vegetables, and meat. "/>
        <m/>
      </sharedItems>
    </cacheField>
    <cacheField name="freq_nutritional_check" numFmtId="0">
      <sharedItems containsBlank="1">
        <s v="on everything"/>
        <s v="on most products"/>
        <s v="on certain products only"/>
        <s v="very rarely"/>
        <s v="never"/>
        <m/>
      </sharedItems>
    </cacheField>
    <cacheField name="on_off_campus" numFmtId="0">
      <sharedItems containsBlank="1">
        <s v="on campus"/>
        <s v="rent out of campus"/>
        <s v="live with my parents and commute"/>
        <s v="own my own house"/>
        <s v="none"/>
        <m/>
      </sharedItems>
    </cacheField>
    <cacheField name="freq_parents_cook" numFmtId="0">
      <sharedItems containsBlank="1">
        <s v="almost everyday"/>
        <s v="2-3 times a week"/>
        <s v="1-2 times a week"/>
        <s v="never"/>
        <m/>
      </sharedItems>
    </cacheField>
    <cacheField name="would_pay_for_meal_out" numFmtId="0">
      <sharedItems containsBlank="1">
        <s v="$5.01 to $10.00"/>
        <s v="$20.01 to $30.00"/>
        <s v="$10.01 to $20.00"/>
        <s v="$30.01 to $40.00"/>
        <s v="$40.01 +"/>
        <m/>
      </sharedItems>
    </cacheField>
    <cacheField name="comfort_food" numFmtId="0">
      <sharedItems containsBlank="1">
        <s v="none"/>
        <s v="chocolate, chips, ice cream"/>
        <s v="frozen yogurt, pizza, fast food"/>
        <s v="pizza, mac and cheese, ice cream"/>
        <s v="ice cream, chocolate, chips "/>
        <s v="candy, brownies and soda."/>
        <s v="chocolate, ice cream, french fries, pretzels"/>
        <s v="ice cream, cheeseburgers, chips."/>
        <s v="donuts, ice cream, chips"/>
        <s v="mac and cheese, chocolate, and pasta "/>
        <s v="pasta, grandma homemade chocolate cake anything homemade "/>
        <s v="chocolate, pasta, soup, chips, popcorn"/>
        <s v="cookies, popcorn, and chips"/>
        <s v="ice cream, cake, chocolate"/>
        <s v="pizza, fruit, spaghetti, chicken and potatoes  "/>
        <s v="cookies, donuts, candy bars"/>
        <s v="saltfish, candy and kit kat "/>
        <s v="chips, cookies, ice cream"/>
        <s v="chocolate, ice crea "/>
        <s v="pizza, wings, chinese"/>
        <s v="fast food, pizza, subs"/>
        <s v="chocolate, sweets, ice cream"/>
        <s v="burgers, chips, cookies"/>
        <s v="chilli, soup, pot pie"/>
        <s v="soup, pasta, brownies, cake"/>
        <s v="chocolate, ice cream/milkshake, cookies"/>
        <s v="chips, ice cream, microwaveable foods "/>
        <s v="chicken fingers, pizza "/>
        <s v="cookies, hot chocolate, beef jerky"/>
        <s v="tomato soup, pizza, fritos, meatball sub, dr. pepper"/>
        <s v="cookies, mac-n-cheese, brownies, french fries, "/>
        <s v="chips and dip, pepsi, "/>
        <s v="grandma's chinese, peruvian food from back home, and sushi"/>
        <s v="ice cream, cookies,  chinese food, and chicken nuggets "/>
        <s v="french fries, chips, ice cream"/>
        <s v="mac n cheese, peanut butter and banana sandwich, omelet"/>
        <s v="pizza, doughnuts, mcdonalds "/>
        <s v="chocolate, chips, candy"/>
        <s v="chocolate, popcorn, ice cream"/>
        <s v="candy&#10;pop&#10;chocolate &#10;chipotle &#10;moe's "/>
        <s v="pizza, ice cream, fries, cereal, cookies  "/>
        <s v="ice cream, chocolate, twizzlers "/>
        <s v="ice cream, cookie dough, cookies, cheese"/>
        <s v="ice cream, cereal, and salt and vinegar chips "/>
        <s v="potato chips, ice cream, chocolate, cookies"/>
        <s v="mac and cheese, fried chicken, cornbread "/>
        <s v="popcorn, chips, candy, &amp; fries "/>
        <s v="chex-mix, wegmans cookies, cheez-its "/>
        <s v="pizza, ice cream, chips"/>
        <s v="fried chicken. mashed potatoes, mac and cheese"/>
        <s v="popcorn, chex mix, pizza"/>
        <s v="burger"/>
        <s v="pizza, chocolate, and ice cream "/>
        <s v="fries, chips, fried chicken, pizza, grapes"/>
        <s v="peanut butter sandwich, pretzals, garlic bread"/>
        <s v="chips, dip, fries, pizza"/>
        <s v="pizza, ice cream, chicken wings"/>
        <s v="pizza chocolate chips bagels ice capps"/>
        <s v="chocolate, ice cream, pasta"/>
        <s v="mac n cheese. chips and salsa. ice cream."/>
        <s v="peanut butter, dessets, pretzels. "/>
        <s v="macaroons, truffles, peanut butter n chocolate ice cream"/>
        <s v="ice cream, cookies, ice cream"/>
        <s v="carrots and ranch, pretzels, dark chocolate "/>
        <s v="cookies, nutella, ice cream, coffee, fruit "/>
        <s v="mac and cheese"/>
        <s v="chocolate, popcorn, icecream"/>
        <s v="ice cream, cake, mozzarella sticks, pierogies "/>
        <s v="chips, mac and cheese, pizza, french fries "/>
        <s v="pizza, burritos, slim jims"/>
        <s v="broccoli, spaghetti squash, quinoa, and grilled chicken"/>
        <s v="chocolate, ice cream, cookie dough"/>
        <s v="pizza, pretzels, fruit snacks, deli sandwhich"/>
        <s v="chips, ice cream"/>
        <s v="nan"/>
        <s v="mac and cheese, potato soup, ice cream, chips and cheese"/>
        <s v="chocolate, pizza, and mashed potatoes"/>
        <s v="pizza cookies steak"/>
        <s v="chocolate, fruit, and ice cream"/>
        <s v="chips sweets popcorn"/>
        <s v="cookies, burgers, chicken noodle soup, ice cream"/>
        <s v="cake, french fries, chicken nuggets"/>
        <s v="pizza, ice cream, cookies"/>
        <s v="mashed potatoes, pasta"/>
        <s v="pasta dishes, cheesecake, pancakes"/>
        <s v="ice cream, pizza, cookies"/>
        <s v="chinese food, moes, sponge candy, homemade lasagne "/>
        <s v="pizza, pasta, mac and cheese"/>
        <s v="little debbie snacks, donuts, pizza"/>
        <s v="carrots, plantain chips, almonds, popcorn "/>
        <s v="chips, ice cream, fruit snacks"/>
        <s v="macaroni and cheese, chicken noodle soup, pizza"/>
        <s v="chocolate, chips, ice cream, french fires, pizza"/>
        <s v="mac and cheese, lasagna, chinese food "/>
        <s v="candy, chinese, mcdonalds"/>
        <s v="doritos, mac and cheese, ice cream"/>
        <s v="ice cream, cake, pop, pizza, and milkshakes."/>
        <s v="mac and cheese, pizza, ice cream and french fries "/>
        <s v="soup, pasta, cake"/>
        <s v="mac &amp; cheese, frosted brownies, chicken nuggs"/>
        <s v="watermelon, grapes, ice cream"/>
        <s v="macaroni and cheese, stuffed peppers, hamburgers, french fries"/>
        <s v="pizza, mashed potatoes, spaghetti"/>
        <s v="dark chocolate, terra chips, reese's cups(dark chocolate), and bread/crackers with cottage cheese"/>
        <s v="chips, chocolate, ,mozzarella sticks "/>
        <s v="ice cream, chips, candy"/>
        <s v="pizza, soda, chocolate brownie, chicken tikka masala and butter naan "/>
        <s v="chocolate, pasta, cookies"/>
        <s v="candy, salty snacks, toast"/>
        <s v="mac in cheese, pizza, mozzarella sticks "/>
        <s v="ice-cream, pizza, chocolate"/>
        <s v="snacks, chips, "/>
        <s v="chocolate, ice cream, pizza"/>
        <s v="ice cream, pizza, chinese food "/>
        <s v="burgers, indian and korean food&#10;"/>
        <s v="chocolate bar, ice cream, pretzels, potato chips and protein bars."/>
        <s v="ice cream, chocolate, pizza, cucumber "/>
        <s v="noodle ( any kinds of noodle), tuna sandwich, and egg.&#10;"/>
        <s v="chinese, chips, cake"/>
        <s v="chips, rice, chicken curry,"/>
        <s v="wine. mac and cheese, pizza, ice cream "/>
        <s v="pizza / wings / cheesecake"/>
        <s v="rice, potato, seaweed soup"/>
        <s v="mac n cheese, lasagna, pizza"/>
        <s v="chocolates, pizza, and ritz."/>
        <m/>
      </sharedItems>
    </cacheField>
    <cacheField name="comfort_food_reasons" numFmtId="0">
      <sharedItems containsBlank="1">
        <s v="we dont have comfort"/>
        <s v="stress, bored, anger"/>
        <s v="stress, sadness"/>
        <s v="boredom"/>
        <s v="stress, boredom, cravings "/>
        <s v="none, i don't eat comfort food. i just eat when i'm hungry."/>
        <s v="stress, boredom"/>
        <s v="i eat comfort food when im stressed out from school(finals week), when i`m sad, or when i am dealing with personal family issues."/>
        <s v="stress, anger and sadness "/>
        <s v="sadness, stress, cold weather"/>
        <s v="sadness, boredom, late night snack "/>
        <s v="stress,  boredom, special occasions"/>
        <s v="friends, environment and boredom"/>
        <s v="stress"/>
        <s v="i usually only eat comfort food when i'm bored, if i am doing something, i can go for hours without eating "/>
        <s v="sadness, stress"/>
        <s v="boredom, sadness, hungry"/>
        <s v="happiness, satisfaction"/>
        <s v="mostly boredom"/>
        <s v="sadness, depression "/>
        <s v="stress and boredom"/>
        <s v="a long day, not feeling well, winter "/>
        <s v="boredom, lazyniss "/>
        <s v="survival, bored"/>
        <s v="boredom, anger, drunkeness"/>
        <s v="stress, boredom, cold weather"/>
        <s v="stres, boredom, and nighttime"/>
        <s v="hunger and boredom"/>
        <s v="boredom, sadness, and if it has a good taste. "/>
        <s v="boredom, stressed, sad"/>
        <s v="boredom usually"/>
        <s v="boredom, stress"/>
        <s v="no reasons"/>
        <s v="usually if i'm sad or depressed."/>
        <s v="tired"/>
        <s v="boredom!, sadness"/>
        <s v="all of the above; sadness, boredom and confusion "/>
        <s v="stress, boredom, craving"/>
        <s v="hunger, boredom"/>
        <s v="sadness, boredom, &amp; anger "/>
        <s v="boredom, happiness, distraught "/>
        <s v="stressed, upset, or just craving a cheat meal"/>
        <s v="they taste better than other food. they are a pickme up. they are easy to make"/>
        <s v="lazy"/>
        <s v="boredom, sadness and anger "/>
        <s v="boredom, sadness"/>
        <s v="stress, anger and boredom"/>
        <s v="bored, stress"/>
        <s v="i usually only eat comfort foods when i am bored. i will also eat them when i am happy to celebrate and then when i am sad to comfort me."/>
        <s v="just cause"/>
        <s v="stress, boredom, sadness"/>
        <s v="boredom. celebration."/>
        <s v="sadness, boredom, lonely."/>
        <s v="i do not really eat &quot;comfort food&quot; but i guess sadness, special occasions, and anxiety "/>
        <s v="sadness"/>
        <s v="bordem, happiness, sadness"/>
        <s v="stress, sadness, bored "/>
        <s v="boredom, stress, and it tastes good"/>
        <s v="bad day, bored, sadness"/>
        <s v="boredom, being in your period, and long bus rides for softball"/>
        <s v="boredom, anger, happy"/>
        <s v="nan"/>
        <s v="sadness, stressed, boredom"/>
        <s v="boredom and stress"/>
        <s v="boredom comfort hunger"/>
        <s v="happiness, hunger, sadness"/>
        <s v="boredom, sadness, or with friends "/>
        <s v="sadness, loneliness, boredom"/>
        <s v="mostly stress"/>
        <s v="boredom, sadness "/>
        <s v="when i am sad or craving"/>
        <s v="none"/>
        <s v="stress, boredom, college as whole "/>
        <s v="stress, sadness, boredom"/>
        <s v="laziness and hungover"/>
        <s v="boredom, hunger, snacking."/>
        <s v="happiness, sadness, celebration."/>
        <s v="boredom, anger and just being hungry in general."/>
        <s v="depression, comfort, accessibility "/>
        <s v="they are yummy, my boyfriend sometimes makes me sad, boredom"/>
        <s v="sad, bored, excited"/>
        <s v="boredom, stress, mood swings"/>
        <s v="anger, sadness"/>
        <s v="anxiousness, watching tv i desire &quot;comfort food&quot; "/>
        <s v="boredom, sadness, anxiety"/>
        <s v="boredom, laziness, anger"/>
        <s v="stress and sadness"/>
        <s v="i am always stressed out, and bored when i am in my apartment. "/>
        <s v="stress, frustration, self-consciousness "/>
        <s v="sadness and cravings"/>
        <s v="sadness, happiness and boredom"/>
        <s v="boredom and sadness"/>
        <s v="sadness, happiness and hunger"/>
        <s v="stress, boredom and physical activity"/>
        <s v="loneliness, homework, boredom "/>
        <s v="when i'm  eating with my close friends/ food smell or look good/ when i feel tired"/>
        <s v="happiness, boredom, social event"/>
        <s v="loneliness / homesick / sadness"/>
        <s v="happiness, they are some of my favorite foods"/>
        <s v="hormones, premenstrual syndrome."/>
        <m/>
      </sharedItems>
    </cacheField>
    <cacheField name="predict_comfort_food_reasons" numFmtId="0">
      <sharedItems containsBlank="1">
        <s v="none"/>
        <s v="stress"/>
        <s v="boredom"/>
        <s v="hunger"/>
        <s v="depression/sadness"/>
        <s v="happiness"/>
        <s v="cold weather"/>
        <s v="laziness"/>
        <s v="watching tv"/>
        <s v="sadness"/>
        <s v="loneliness"/>
        <s v="tired"/>
        <s v="&#10;loneliness"/>
        <s v="hormones"/>
        <m/>
      </sharedItems>
    </cacheField>
    <cacheField name="predict_comfort_food_reasons_traducao" numFmtId="0">
      <sharedItems containsBlank="1">
        <s v="nenhum"/>
        <s v="estresse"/>
        <s v="tédio"/>
        <s v="fome"/>
        <s v="depressão/tristeza"/>
        <s v="felicidade"/>
        <s v="tempo frio"/>
        <s v="preguiça"/>
        <s v="assistindo tv"/>
        <s v="tristeza"/>
        <s v="solidão"/>
        <s v="cansado"/>
        <s v="&#10;solidão"/>
        <s v="hormônios"/>
        <m/>
      </sharedItems>
    </cacheField>
    <cacheField name="diet_current" numFmtId="0">
      <sharedItems containsBlank="1">
        <s v="eat good and exercise"/>
        <s v="i eat about three times a day with some snacks. i try to eat healthy but it doesn't always work out that- sometimes eat fast food and mainly eat at laker/ egan"/>
        <s v="toast and fruit for breakfast, salad for lunch, usually grilled chicken and veggies (or some variation) for dinner"/>
        <s v="college diet, cheap and easy foods most nights. weekends traditionally, cook better homemade meals  "/>
        <s v="i try to eat healthy but often struggle because of living on campus. i still try to keep the choices i do make balanced with fruits and vegetables and limit the sweats."/>
        <s v="my current diet is terrible. i barely have time to eat a meal in a day. when i do eat it's mostly not healthy."/>
        <s v="i eat a lot of chicken and broccoli for dinner, and usually tuna sandwiches for lunch."/>
        <s v="i eat a very healthy diet. ocassionally, i will eat out and get unhealthy food."/>
        <s v="i eat whatever i want in moderation."/>
        <s v="i eat healthy all the time when possible. i treat myself occasionally. i don't really like the greasy meals, if anything i would eat sweets over the greasy meals.  "/>
        <s v="i eat very healthy. maybe eat out 1-2 times a week."/>
        <s v="i am very health concious. i eat many fruits, veggies, and protiens. "/>
        <s v="i focus mostly on proteins and fruits. i eat a lot less vegetables and a few carbohydrates."/>
        <s v="not as healthy when i am at school compared to home. still very aware of the nutrition i am taking in."/>
        <s v="making sure i have enough protein intake, as well with fibre, vitamins and carbs. "/>
        <s v="i like a lot of foods that arent home cooked or healthy for you."/>
        <s v="i eat very healthy"/>
        <s v="my current diet is eggs and a meat every morning for breakfast. for lunch ill usually have some pasta or rice with a meat and sometimes a side of veggies. for dinner i usually eat less carbs and more protein and veggies."/>
        <s v="i eat lots of fruit and veggies. i eat lots of chicken."/>
        <s v="current diet right now isn't very good. i eat at the school's cafeteria and they do not have the best choices."/>
        <s v="i eat 2 meals a day, lunch and dinner"/>
        <s v="random. not strict diet, changes during season"/>
        <s v="balanced"/>
        <s v="2 meals a day. rarely eat snacks. fairly balanced diet."/>
        <s v="i eat a lot of chicken and try to cook my own meals as much as possible using a lot of rice and vegetables."/>
        <s v="vegetarian, eat breakfast some days before class, can eat a lot of junk food so i refrain from allowing myself to buy any"/>
        <s v="most healthy diet, but since i'm an athlete have room for some bad foods to burn off quickly "/>
        <s v="very healthy. good balance of proteins and vegetables"/>
        <s v="whats necessary for survival."/>
        <s v="anything and everything"/>
        <s v="i eat some vegetables almost everyday and fruit a couple of times a week. i eat meat a few times a week. i dont eat fast food and try to limit fried food."/>
        <s v="diet consists of 3000-4000 calories a day well rounded from meats, vegetables, and fruit."/>
        <s v="not that balanced, but i try not to eat fatty or fried foods."/>
        <s v="i eat a a lot of carbs from pizza and pasta. i also eat a lot of cookies."/>
        <s v="egan dining"/>
        <s v="a lot of rice and veggies, eggs for breakfast, chicken is usually the only kind of meat i eat."/>
        <s v="i eat out more often then not. i try to make sure when i eat out it isn't fast food, but instead something healthy like panera. "/>
        <s v="i do not get to eat as well as i did.  i wish i ate better, but in college it is hard because of money."/>
        <s v="i eat three meals per day usually. i eat a lot of sandwiches and fruit."/>
        <s v="unhealthy foods from the cafe"/>
        <s v="i will eat a full bleakest every morning consisting of eggs, potatoes, and a type of meat with juice. i will have a sandwich or something light for lunch. for dinner i will have meat and vegetables of some sort.  "/>
        <s v="i eat food"/>
        <s v="light breakfast, yogurt or grandola bar. no luch but (healthy) snacks throughout this time period until dinner. full dinner with meat, vegetables and fruit."/>
        <s v="it needs some re-structuring. mostly, i eat well but i would like to improve on my water, fruit and veggie consumption. "/>
        <s v="i am on a very balanced diet, eating 4-5 small meals a day filled with fruits, vegetables, lean meat, and good carbs. "/>
        <s v="healthy, includes many fruits and vegetables. probably too many carbs. "/>
        <s v="at school i eat a lot of pizza or burgers with fries. occasionally i try to have a salad or a fruit juice with this. i also try to eat more of a home cooked meal with vegetables."/>
        <s v="lots of pasta and carbs along with lean meats. also at time some soda and junk food"/>
        <s v="my current diet consists of cafeteria food, which isn't necessarily ideal. i try to eat as healthy as possible but i find myself turning to unhealthy food more often than healthy."/>
        <s v="i eat alot carbs. protein (meat) is beautiful."/>
        <s v="healthier than most but not 100% clean."/>
        <s v="great"/>
        <s v="my diet is mostly chicken rice and veggies. i mix in fruit between workouts and snacks like power bars and what not."/>
        <s v="65 and out"/>
        <s v="very healthy and clean. a lot of protein and vegetables"/>
        <s v="what ever the dinning hall is serving. when i am hungry i look for something filling more then healthy."/>
        <s v="i usually eat very healthy. i incorporate fresh fruits and vegetables into every meal."/>
        <s v="i eat very heathy on a daily basis"/>
        <s v="for breakfast i have oatmeal. for lunch i have a sandwich and fruit. for dinner i usually have a piece of meat, rice or pasta, and a vegetable. "/>
        <s v="simple breakfast of cereal or yogurt. lunch is something like a deli meat sandwich. dinner is a full meal. veggies meat and starch."/>
        <s v="my diet consists of fruits, vegetables, grains, dairy, and proteins."/>
        <s v="my diet is pretty healthy and consists of chicken, turcky, and veggies. i rarely eat unhealthy food or fast food."/>
        <s v="i try to eat as healthy as possible. 3 meals a day that are well-balanced."/>
        <s v="high in protein, fruits, and veggies. low in fats."/>
        <s v="i eat fruit and vetagables with every meal. i only drink water, no soda. i tend to stay away from greasy food. "/>
        <s v="i don't follow a diet, i eat whatever i want"/>
        <s v="my current diet usually includes at least one serving of vegetables per day, and i usually am eating fruits and whole grain things. "/>
        <s v="i typically try to eat healthy but being away at school makes it harder. i try to avoid junk food as well and trying to only eat it on the weekends."/>
        <s v="my current diet is balanced and includes food from all the food groups."/>
        <s v="i am not vegetarian. i love red meat like steak and salami. i try to limit the amount of carbs i eat"/>
        <s v="healthy and light"/>
        <s v="my meals consist of a vegetable, a meat and usually a carbohydrate. i eat a lot of fruit and snack in between meals on little things."/>
        <s v="i eat somewhat healthy. the food at egan is not the best."/>
        <s v="i have a diet of meats and other high protein foods."/>
        <s v="nan"/>
        <s v="i normally eat a salad every day. i try to get at least every food group into my diet"/>
        <s v="current diet is rather poor.  i eat a lot of chicken and carbs.  i also tend to eat a lot of desserts."/>
        <s v="meat carbs and candy"/>
        <s v="at school its hard but usually a granola bar and fruit for breakfast, a wrap for dinner or lunch, and then veggies and hummus."/>
        <s v="no diet. i eat what makes me feel good"/>
        <s v="if there is berries i will eat them.  eat any kind of pasta.  hate cooked vegetables"/>
        <s v="i eat fruits, dairy and carbs "/>
        <s v="i eat two-tree meals per day. always eat a breakfast."/>
        <s v="i eat healthy as well as unhealthy. i try to keep a balanced diet but often eat junk food with friends."/>
        <s v="i eat a paleo based diet high in protein and low in fat. i stay away from processed foods as much as i can."/>
        <s v="i try to eat something light for breakfast like cereal or an apple. for lunch i eat sandwiches or pasta also something somewhat light and i eat however much i'm hungry for at dinner. sometimes i try to be healthy with a salad or something and then i get d"/>
        <s v="eat fruits and vegetables daily and with almost every meal. diet mostly consists of meat as well."/>
        <s v="i try to eat healthy but sometimes drink soda pop and i enjoy desserts. harder to eat healthy when i am at school."/>
        <s v="high protein and high carbs with fruits and vegetables as needed"/>
        <s v="i currently eat a lot of salad, but do not eat 3 times a day nor eat breakfast "/>
        <s v="i used to eat whatever but since i've come to college i try to eat fruits and vegetables everyday. i also avoid fried foods."/>
        <s v="i eat very basic foods like pizza and pasta. i don't try many new things."/>
        <s v="my diet consists of high levels of meats with some vegetables. coexisting with varying levels of sugars"/>
        <s v="very poor. heavy carb consumption."/>
        <s v="complete diet. protein vegetables and carbs"/>
        <s v="i eat usually 2 times a day, either breakfast and dinner or lunch and dinner.  i feel that is enough for me."/>
        <s v="currently whatever egan has at the moment."/>
        <s v="i try to maintain a healthy diet. i always try to eat foods that are beneficial to my health and that will impact me in the long run."/>
        <s v="somewhat unhealthy. this is due to my hectic work and school schedule."/>
        <s v="i drink alot of lemon water, and milk. i also eat ice cream frequently after dinner. but i also eat lots of fruits and veggies"/>
        <s v="i typically eat very healthy. i consume fruits and vegetables in about every meal."/>
        <s v="at this time it is very touch and go. some days i live on sandwiches and ice cream while other days i eat lots of fruits and vegetables."/>
        <s v="a very healthy diet. avoiding junk foods, and any white breads. "/>
        <s v="i have been eating mainly proteins and some fruits and vegetables every day with some less healthy snack foods."/>
        <s v="high in carbs, but i have recently tried to cut down on fats, salt, and sugars. i choose more organic options as well as more fruits and vegetables. "/>
        <s v="since i am a college student i rarely cook full meals with protein, vegetables and starch. i usually just heat up leftovers from a restaurant or go eat casual food at the dining hall."/>
        <s v="it is pretty balanced with a diverse mixture of proteins, carbohydrates, vitamins and minerals. fruits and chicken dominate my diet. "/>
        <s v="i try to eat a balanced meal. i refrain from anything too fatty."/>
        <s v="moderately health conscious"/>
        <s v="protein, carbs, less fruits and vegetables, some sweets "/>
        <s v="i eat at least 2 times a day at the universities dining places. i also sometimes cook myself and try to eat healthy a majority of the time."/>
        <s v="some healthy food and also some not so healthy."/>
        <s v="i eat a lot of proteins and fruit and vegetables. i try to stay away from carbohydrates and sugary foods."/>
        <s v="my current diet would be considered a &quot;college diet&quot;. i eat a lot of pizza and ramen noodles. "/>
        <s v="not very healthy"/>
        <s v="i currently eat an abundance of carbohydrates. i have a low intake of protein. i overly intake calcium."/>
        <s v="it is very unbalance. mostly fat food, lack of vegetables."/>
        <s v="i eat in dining hall of school everyday. i usually have both meat and a little vegetable in every meal."/>
        <s v="try to eat as healthy as possible. a few days where fast food comes into play because of classes."/>
        <s v="my diet is mostly whatever i get to eat in the grotto commons. sometimes, i eat outside"/>
        <s v="my diet consists mainly of coffee, water, fruits, vegetables, and chicken. i tend to stay away from bread and pasta as much as possible. "/>
        <s v="a college student with an imbalanced diet trying to be healthy."/>
        <s v="rice, oatmeal, and tea"/>
        <s v="i try to eat as healthy as possible everyday.  i have fruit, yogurt and a protein shake everyday.  the other foods i eat vary on a day to day basis."/>
        <s v="high in protein and low in carbohydrates."/>
        <m/>
      </sharedItems>
    </cacheField>
    <cacheField name="predict_diet_current" numFmtId="0">
      <sharedItems containsBlank="1">
        <s v="healthy/balanced/moderated"/>
        <s v="unhealthy/cheap/too much/random"/>
        <s v="the same thing over and over"/>
        <s v="unclear"/>
        <m/>
      </sharedItems>
    </cacheField>
    <cacheField name="eating_changes" numFmtId="0">
      <sharedItems containsBlank="1">
        <s v="eat faster"/>
        <s v="i eat out more than usual."/>
        <s v="sometimes choosing to eat fast food instead of cooking simply for convenience"/>
        <s v="accepting cheap and premade/store bought foods"/>
        <s v="i have eaten generally the same foods but i do find myself eating the same food frequently due to what i have found i like from egan and the laker."/>
        <s v="eating rice everyday. eating less homemade food."/>
        <s v="i started eating a lot less and healthier because i wasn't playing sports year round anymore."/>
        <s v="freshmen year i ate very unhealthy, but now it is much healthier because of self control."/>
        <s v="i snack less"/>
        <s v="i cook a lot of my own foods back at home so not being able to cook my own healthy choices. i eat more carbs than normal when i'm at college due to the choices given in the cafe."/>
        <s v="nun"/>
        <s v="less meat."/>
        <s v="i have been eating a lot more salads and soups."/>
        <s v="not as healthy because healthy food goes bad quickly and it is expensive"/>
        <s v="i knew i would eat alot my freshmen year, before coming to college i had a diet plan. "/>
        <s v="none"/>
        <s v="more water"/>
        <s v="i would say i just eat a little more, but not in a bad way. i have unlimited swipes at the cafe so instead of snacking on chips before lunch or dinner i will get something from the cafe."/>
        <s v="i ate at the food hall."/>
        <s v="none really"/>
        <s v="late night food"/>
        <s v="less money, less food :("/>
        <s v="got worse"/>
        <s v="drink coffee all the time."/>
        <s v="i watch the amount of &quot;snacks&quot; i eat more than i did in high school."/>
        <s v="none, i have dormed since high school"/>
        <s v="tend to eat more fried foods"/>
        <s v="a lot healthier"/>
        <s v="too much beef jerky"/>
        <s v="eating less vegetables because they are less available to me."/>
        <s v="i drink way more coffee and i dont eat at home as often."/>
        <s v="i eat more junk food now."/>
        <s v="i eat more junk food"/>
        <s v="poor"/>
        <s v="my diet is more limited just because of what i have time to make"/>
        <s v="i do not snack as often at school. i find that i'm always busy so sometimes i don't have a lot of time to eat."/>
        <s v="i do not eat as many home cooked meals."/>
        <s v="i have eaten bigger meals."/>
        <s v="i eat more"/>
        <s v="i eat pretty much the same as i use too. i do have more sweets now though."/>
        <s v="i do not make my own food very much"/>
        <s v="i do not make my own food"/>
        <s v="now i prepare my own meals, pack my lunch every day and avoid eating out to save money as much as possible."/>
        <s v="i haven't changed much. if anything, i have become more disciplined. "/>
        <s v="i eat smaller portions more often"/>
        <s v="eating more pizza and burgers or fast food."/>
        <s v="cereal became an anytime of day food"/>
        <s v="transitioning from home-cooked meals to cafeteria food"/>
        <s v="i definitely eat less veggies."/>
        <s v="i have started eating a lot healthier."/>
        <s v="mediocre"/>
        <s v="i eat very bad on the weekends."/>
        <s v="nan"/>
        <s v="i eat a lot more healthier"/>
        <s v="when i eat has changed alot. i have to eat at a certain time everyday or the dining hall wont have food."/>
        <s v="i have begun to eat more fruits and vegetables because i have been more aware of my physique."/>
        <s v="really paid more attention to what i eat cause it is easy to gain"/>
        <s v="more easy meals like pasta."/>
        <s v="more snacking"/>
        <s v="at first i ate less but now that i'm in season playing a sport i eat more."/>
        <s v="i have gotten healthier with my eating habits. as a result my parents starting eating healthier too, even though i do not live with them."/>
        <s v="as an athlete it is important to fuel my body with important foods only."/>
        <s v="i ate more junk food, but also more fruit. "/>
        <s v="i snack more, having fewer full meals"/>
        <s v="i eat more fried food, such as french fries."/>
        <s v="i eat a lot less than i did at home but find myself snacking more than actual meals."/>
        <s v="i don't eat as healthy because there aren't as many healthy options at the dinning hall."/>
        <s v="freshman year i did not watch my diet at all and really let myself go. i ate pizza and fries for almost every meal. summer following freshman year i knew i needed to stop doing that so i cut out as many refined carbs as i could and try to eat healthier po"/>
        <s v="i don't eat as often"/>
        <s v="i tend to snack more and have smaller meals."/>
        <s v="i eat a lot less and more junk food."/>
        <s v="i stopped drinking soda and only drink water now"/>
        <s v="i do not eat as many fruits and vegetables as i normally would as being home even though i do eat them still"/>
        <s v="i eat less healthy breakfast now, usually just grab something quick like a granola bar."/>
        <s v="expansion of eating variety"/>
        <s v="not going to egan every meal maybe once a day"/>
        <s v="more coffee less water"/>
        <s v="less fruits and veggies"/>
        <s v="convenience food"/>
        <s v="food is not as healthy."/>
        <s v="eating at egan or the laker has definitely made me gain weight because every time i go home and eat i lose weight."/>
        <s v="huge changes have occurred. i eat far healthier, less processed  food, less dense carbohydrates and way more vegetables and fruits."/>
        <s v="i eat way too often and way too much x"/>
        <s v="less snacking"/>
        <s v="less healthy because of less options, money and time."/>
        <s v="willingly eating vegetables"/>
        <s v="i have been eating healthier especially vegetables and proteinous food"/>
        <s v="i eat healthier all around"/>
        <s v="home cooked meals and a lot more difficult to have at college. it's typically quick, on the go foods. "/>
        <s v="i have increased the amounts of vegetables i eat due to the unhealthy options in our dining halls"/>
        <s v="i eat alot of carbs and eat much more frequently"/>
        <s v="i eat whatever is offered at egan or at the laker"/>
        <s v="food is readily available so i don't have to cook so it's easier to eat a lot."/>
        <s v="i've eaten more fruits and vegetables. started eating seafood."/>
        <s v="coming to college i definitely have tried to change my eating habits in order to maintain my weight and be more healthy."/>
        <s v="when i was on campus (which i am not anymore) i ate way more fruits and vegetables since i had easy access to them."/>
        <s v="eat more salads"/>
        <s v="i consume a lot more grapefuit since i've come to college. the meals here are also more greasy than i am used to."/>
        <s v="i eat a lot more carbs than i did when i lived at home."/>
        <s v="avoiding &quot;easy options&quot; such as junk foods "/>
        <s v="coming to college i have ate less well colored meals each day due to lack of income and desire to save money. i used to eat more fruits and vegetables, more chicken and salmon, now these habits have lightened up and are not as frequent and regular in the "/>
        <s v="i've definitely gotten used to eating more often since i have a fully cooked meal available to me at all the time.  sometimes i would only eat one full meal and a snack in high school because i was so busy and did not have the time to cook."/>
        <s v="i do not eat full meals. rarely eat 3 meals a day."/>
        <s v="i have been drinking more water. since college, i've been more conscious about my diet and incorporated more fruits on my diet. "/>
        <s v="my diet could improve now. i have been eating more than i should."/>
        <s v="late night snacking"/>
        <s v="i snack less and eat smaller portions"/>
        <s v="i eat out more."/>
        <s v="more healthy food"/>
        <s v="i had to change a lot. i keep track of calories and cut out most breads and wraps."/>
        <s v="they have gotten very bad. i eat a lot more food that i know i should not eat."/>
        <s v="not eating meals on time"/>
        <s v="eating more dairy due to more ice cream intake."/>
        <s v="less vegetable more sweats"/>
        <s v="i eat more vegetable. since coming to college, i started to eat salads and tried to eat salads at least three times a week."/>
        <s v="i try to eat more fruits and vegetables"/>
        <s v="started eating a lot of protein rich food that i didnt before."/>
        <s v="i have noticed there is less time for a prepared meal, so quick and easy has become the norm."/>
        <s v="eating pizza as an excuse when there is nothing else to it."/>
        <s v="less rice"/>
        <s v="i don't eat as much on a daily basis since coming to college."/>
        <s v="i have learned to eat more vegetables."/>
        <m/>
      </sharedItems>
    </cacheField>
    <cacheField name="predict_eating_changes" numFmtId="0">
      <sharedItems containsBlank="1">
        <s v="worse"/>
        <s v="the same"/>
        <s v="better"/>
        <s v="unclear"/>
        <m/>
      </sharedItems>
    </cacheField>
    <cacheField name="predict1_eating_changes" numFmtId="0">
      <sharedItems containsBlank="1">
        <s v="eat faster"/>
        <s v="bigger quantity"/>
        <s v="worse quality"/>
        <s v="same food"/>
        <s v="healthier"/>
        <s v="less food"/>
        <s v="unclear"/>
        <s v="drink coffee"/>
        <s v="more sweets"/>
        <s v="timing"/>
        <s v="more carbs or snacking"/>
        <s v="drink more water"/>
        <s v="more variety"/>
        <m/>
      </sharedItems>
    </cacheField>
    <cacheField name="freq_eat_ethnic_food" numFmtId="0">
      <sharedItems containsBlank="1">
        <s v="very unlikely"/>
        <s v="likely"/>
        <s v="very likely"/>
        <s v="unlikely"/>
        <s v="neutral"/>
        <m/>
      </sharedItems>
    </cacheField>
    <cacheField name="fav_cuisine" numFmtId="0">
      <sharedItems containsBlank="1">
        <s v="arabic cuisine"/>
        <s v="italian"/>
        <s v="turkish"/>
        <s v="african"/>
        <s v="thai"/>
        <s v="anything american style."/>
        <s v="seafood"/>
        <s v="orange chicken and chow mani noodles"/>
        <s v="chinese"/>
        <s v="italian food"/>
        <s v="jamaican"/>
        <s v="american or italian"/>
        <s v="chicken"/>
        <s v="mexican"/>
        <s v="indian"/>
        <s v="asian"/>
        <s v="don't have one"/>
        <s v="italian/german"/>
        <s v="indian food - samosas are amazing"/>
        <s v="spanish"/>
        <s v="french"/>
        <s v="italian or chinese"/>
        <s v="thai food"/>
        <s v="greek"/>
        <s v="american"/>
        <s v="all"/>
        <s v="sub sandwhiches"/>
        <s v="wraps"/>
        <s v="chinese cuisine (general tso's)"/>
        <s v="lean"/>
        <s v="nan"/>
        <s v="japanese"/>
        <s v="any type of colombian cuisine"/>
        <s v="mexican cuisine"/>
        <s v="chinese food"/>
        <s v="mac and cheese"/>
        <s v="authentic chinese and vietnamese food"/>
        <s v="italian and chinese"/>
        <s v="barbecue"/>
        <s v="lebanese or greek"/>
        <s v="sushi"/>
        <s v="indian food"/>
        <s v="nepali"/>
        <s v="i really love italian food and thai food"/>
        <s v="korean"/>
        <s v="i do not like cuisine"/>
        <s v="vietnamese cuisine"/>
        <s v="mexican food"/>
        <s v="hispanic cuisine."/>
        <m/>
      </sharedItems>
    </cacheField>
    <cacheField name="predict_fav_cuisine" numFmtId="0">
      <sharedItems containsBlank="1">
        <s v="arabic/turkish"/>
        <s v="italian/french/greek"/>
        <s v="african"/>
        <s v="asian/chineses/thai/nepal"/>
        <s v="american"/>
        <s v="jamaican"/>
        <s v="spanish/mexican"/>
        <s v="indian"/>
        <s v="none"/>
        <m/>
      </sharedItems>
    </cacheField>
    <cacheField name="fav_childhood_food" numFmtId="0">
      <sharedItems containsBlank="1">
        <s v="rice  and chicken"/>
        <s v="chicken and biscuits, beef soup, baked beans"/>
        <s v="mac and cheese, pizza, tacos"/>
        <s v="beef stroganoff, tacos, pizza"/>
        <s v="pasta, chicken tender, pizza "/>
        <s v="fries, plaintain &amp; fried fish"/>
        <s v="grilled chicken, hamburgers"/>
        <s v="chicken, cheesey potatoes, and hot dogs"/>
        <s v="shrimp, spaghetti"/>
        <s v="pasta, eggs, pancakes "/>
        <s v="chicken"/>
        <s v="scalloped potatoes and ham"/>
        <s v="pizza, chicken wings, and corn on the cob "/>
        <s v="steak, lasagna, crab"/>
        <s v="pizza"/>
        <s v="curry, stew chicken and saltfish"/>
        <s v="chicken fingers, steak, mac and cheese"/>
        <s v="manacotti"/>
        <s v="pizza, chicken fingers"/>
        <s v="pasta"/>
        <s v="chicken nuggets"/>
        <s v="spaghetti"/>
        <s v="chicken parm, beef stroganof, tacos"/>
        <s v="chicken parm, pizza "/>
        <s v="steak"/>
        <s v="deer steak, buttered pasta, garlic pasta"/>
        <s v="crab legs, mushroom soup, homemade rolls"/>
        <s v="french fries, waffles, chocolate"/>
        <s v="chicken and biscuits"/>
        <s v="spaghetti, chicken, won tons"/>
        <s v="chicken nuggets, mac and cheese, and pasta"/>
        <s v="hamburgers, chicken nuggets "/>
        <s v="chicken, pasta, stir fry"/>
        <s v="pizza, pasta, grilled cheese "/>
        <s v="chicken parmesan"/>
        <s v="chicken and steak"/>
        <s v="pizza, ice cream. pop tarts "/>
        <s v="mac cheese"/>
        <s v="french toast, grilled cheese, orange chicken"/>
        <s v="pickles, chinese food, pizza"/>
        <s v="mac and cheese, hot dogs, grilled cheese"/>
        <s v="hamloaf, tuna fish salad, mac and cheese "/>
        <s v="chicken soup,  perogies, &amp; roast beef  "/>
        <s v="lasagna, meatloaf, pizza"/>
        <s v="tacos, spaghetti, and roast"/>
        <s v="mac and cheease, mashed potatoes, salmon"/>
        <s v="grilled chicken, pasta, and turkey "/>
        <s v="chicken, pizza, cherry tomatoes"/>
        <s v="chicken alfredo"/>
        <s v="steak and cheesy potatoes"/>
        <s v="meatloaf"/>
        <s v="pizza pasta and quesadillas"/>
        <s v="mac and cheese"/>
        <s v="lasagna"/>
        <s v="chocolate"/>
        <s v="pizza, pasta, chicken"/>
        <s v="chicken tenders, pasta, mac&amp;cheese "/>
        <s v="chicken stir fry, spaghetti, chicken parmesan "/>
        <s v="mac and cheese, chicken nuggets"/>
        <s v="mac&amp;cheese, chicken nuggets "/>
        <s v="pasta, pizza, meatballs "/>
        <s v="steak, garlic and butter noodles, schnitzle"/>
        <s v="pizza and spaghetti"/>
        <s v="pizza mac n cheese pasta"/>
        <s v="nan"/>
        <s v="salad, chicken, pizza"/>
        <s v="pizza, mashed potatoes, chocolate chip cookies"/>
        <s v="pizza and wings"/>
        <s v="tacos, pizza, chicken wing dip"/>
        <s v="sloppy joes"/>
        <s v="spaghetti and meatballs, steak, and burgers"/>
        <s v="chicken fingers, pasta, pizza"/>
        <s v="spaghetti and tacos"/>
        <s v="spaghetti or  chicken panini sandwich"/>
        <s v="spaghetti and pop-tarts"/>
        <s v="pasta, breakfast for dinner, pizza"/>
        <s v="peanut butter and jelly, celery and peanut butter, hot pockets "/>
        <s v="quesadilla, chocolate, steak"/>
        <s v="jollof rice, bread, pasta "/>
        <s v="chinese food, pizza, chicken adobo"/>
        <s v="pasta, chicken, pizza "/>
        <s v="steak, chicken tenders, pizza"/>
        <s v="spaghetti, italian potato soup"/>
        <s v="steak, spaghetti, salmon"/>
        <s v="macaroni and cheese"/>
        <s v="chicken parm, spaghetti, and grilled cheese"/>
        <s v="chicken parmigiana, wedding soup, pasta"/>
        <s v="chicken, macaroni &amp; cheese, cheesy potatoes"/>
        <s v="spaghetti, tuna noodle casserole, italian sausage"/>
        <s v="chicken nuggets, macaroni and cheese"/>
        <s v="tortellini and broccoli with parmesan cheese and homemade breaded chicken with sweet potato"/>
        <s v="chicken marsala, manicotti, mashed potatoes"/>
        <s v="hot dogs, chicken fingers, mashed potatoes"/>
        <s v="chicken biryani, dad's burgers, chicken curry"/>
        <s v="dino chicken nuggets"/>
        <s v="spaghetti and chicken parm"/>
        <s v="chicken parm."/>
        <s v="pizza, pita, lasagna"/>
        <s v="mac &amp; cheese, chicken, stir fry "/>
        <s v="dumplings, chicken curry and pizza"/>
        <s v="pasta, pizza, popcorn"/>
        <s v="fry chicken, rice vegetable"/>
        <s v="noodle, wings, and tiramisu"/>
        <s v="chinese"/>
        <s v="pizza, burger, pasta"/>
        <s v="stromboli mac and cheese and pizza"/>
        <s v="isombe , plantains and ugali"/>
        <s v="rice and potato"/>
        <s v="rice, beans, and chicken / pizza/ tenders"/>
        <m/>
      </sharedItems>
    </cacheField>
    <cacheField name="ideal_diet" numFmtId="0">
      <sharedItems containsBlank="1">
        <s v="being healthy"/>
        <s v="try to eat 5-6 small meals a day. while trying to properly distribute carbs, protein, fruits, veggies, and dairy.  "/>
        <s v="i would say my ideal diet is my current diet"/>
        <s v="healthy, fresh veggies/fruits &amp; organic foods "/>
        <s v="ideally i would like to be able to eat healthier foods in order to loose weight."/>
        <s v="my ideal diet is to eat 3 times a day including breakfast on time. eat healthy food."/>
        <s v="i would ideally like to eat more fresh fruits and vegetables. however, its difficult to get to the store all the time to buy fresh."/>
        <s v="my ideal diet is filled with a lot of fruit and chicken. i also really enjoy eggs any type of way with toast."/>
        <s v="the same as it is now."/>
        <s v="lots of protein, carbs, and fruits and veggies. "/>
        <s v="chicken, fish "/>
        <s v="more healthy varienty."/>
        <s v="my ideal diet would be the proper portions of all food categories. i would also like to eat proteins around my workouts and avoid all deserts."/>
        <s v="organic/healthy. fruits and vegetables but still protein to give sustainance."/>
        <s v="eat a little less than i usually do, and intaking more protein. "/>
        <s v="i wish i ate lots of healthy foods like veggies and salads."/>
        <s v="vegetables and fruits with meat"/>
        <s v="i like how my diet it now. however, after my season i am going to cut back on some carbs because i won't be working out as much."/>
        <s v="lots of fruit and veggies. lots of chicken."/>
        <s v="something that tastes good and also is good for you. this is very hard to find though."/>
        <s v="3 smaller meals a day"/>
        <s v="mix of mexican, asian, and italian foods."/>
        <s v="fruit, veg and protien "/>
        <s v="3 healthy meals a day. no caffiene."/>
        <s v="i would like to be a person to eat a larger vegetable based diet with little to no processed products in my diet especially sugar and salt."/>
        <s v="healthy, colorful, tasty, room for desserts"/>
        <s v="very healthy diet, and to cook at home with organic foods. "/>
        <s v="my current diet"/>
        <s v="steak and burgers"/>
        <s v="heavy in protein, fruits, and vegetables. "/>
        <s v="i would eat enough fruits and vegetables everyday. i would have home cooked food at least 5 days a week. i wouldnt like sugar so much."/>
        <s v="diet of 1500-2000 calories of white meat, vegetables, and fruit that are all fresh and not processed"/>
        <s v="plenty of protein, carbs from vegetables and fruits, and healthy fats."/>
        <s v="my ideal diet would be more fruits and vegetables. also less desserts."/>
        <s v="healthy and protien"/>
        <s v="pretty much what i eat now"/>
        <s v="i wish i had the time and energy to cook more at home on my own."/>
        <s v="i would like to get all of the food groups in each day."/>
        <s v="my ideal diet would be eating multiple fruits and vegetables at each meal. also i would only eat lean protein if possible."/>
        <s v="red and white meats, potatoes, green beans "/>
        <s v="idealy i would have basically the same breakfast as i do now just with more fruits. for lunch i would have more vegetables and fruits. for dinner i would have the same."/>
        <s v="i to eat enough food to sustain me throughout the entire day"/>
        <s v="same as above but with a more concrete lunch. cut down on excessive snacking."/>
        <s v="my ideal diet involves organic foods, more nuts, fruits, veggies and water and a complete absence of processed foods, genetically enhanced foods or fast foods. my ideal diet would be one that involves foods that are grown by me or close to me and one that"/>
        <s v="my ideal diet would be to be a vegetarian; however, considering my highly active lifestyle island strength requirement i need as much &quot;real&quot; protein i can get. "/>
        <s v="the same as my current diet, maybe less carbs. "/>
        <s v="more of a home cooked meal that is not very greasy. also includes more fruits and vegetables."/>
        <s v="to cut out the junk food and eat more meat and less pasta. also eat more fruits and vegetables"/>
        <s v="one that consists of a lot of mean and also fruits and vegetables. drink a lot of water as well."/>
        <s v="i would eat more veggies with a equal balance of carbs and protein. more international flavors would be great."/>
        <s v="no artificial sugars, only natural foods."/>
        <s v="organic"/>
        <s v="one that maintains my goal weight. but also produces enough daily energy."/>
        <s v="blend of instant gratification and healthy choices sourced sustainably"/>
        <s v="clean diet. high protein intake."/>
        <s v="my ideal diet is to eat less fast food in a week. also to add something healthy like salad  to every meal or to have a salad for a meal."/>
        <s v="my ideal diet is to cut back on my meat intake and substitute it for other protein sources such as fish or tuna."/>
        <s v="fruits and vegetables, wheat bread, peanut butter, protein bars, protein shakes "/>
        <s v="ideally my diet would be similar to what i eat now. if i wasn't on a college budget i could spend more money on nicer meat and vegetables which would make my meals a lot better."/>
        <s v="less cheese than i eat."/>
        <s v="the way i eat now i think is pretty good."/>
        <s v="my ideal diet would be to add more fruits and veggies. also, to go to the gym more but school gets in the way. "/>
        <s v="high protein, low fat"/>
        <s v="my ideal diet is my diet."/>
        <s v="i want to eliminate all the junk food i ate. besides that, i want to keep my diet the same. "/>
        <s v="no, diet"/>
        <s v="my ideal diet is my mom's home cooking. it's always healthy and organic."/>
        <s v="i would like to get more protein in me. i would also like to eat healthier more consistently rather than here and there."/>
        <s v="my ideal diet is a diet that makes me feel good but also allows me to eat junk food once in a while."/>
        <s v="my ideal diet would be cutting out red meats and sticking to leaner meats like turkey or chicken. also keeping refined carbs out of my diet would be ideal."/>
        <s v="healthy and light"/>
        <s v="i would like to eat less carbohydrates, such as pasta and breads. i wish i knew how to incorporate healthier alternatives to the foods i eat."/>
        <s v="i would like to consume a lot more meat and protein. i want to consume more fruit."/>
        <s v="a balanced diet with each food group. getting enough protein and carbohydrates."/>
        <s v="nan"/>
        <s v="eating all fruits and vegetables. staying away from all the unhealthy foods."/>
        <s v="my idea diet would consist of eating more balanced diet consisting of fruits, vegetables, and meat.  i would like to not eat so much unhealthy junk food/desserts."/>
        <s v="meat carbs and candy"/>
        <s v="to eat moderations of every food group each day and no processed food"/>
        <s v="whatever makes me feel good. doesnt cost a fortune."/>
        <s v="more fruits and veggies.  less carbs"/>
        <s v="a colorful diet"/>
        <s v="a good breakfast. a healthy lunch and dinner."/>
        <s v="delicious but also very healthy for you. low in carbs but does not delete carbs all together."/>
        <s v="staying away from processed foods completely and incorporating more plant proteins opposed to meat proteins would be ideals."/>
        <s v="healthy smoothies for breakfast, healthy sandwich for lunch. for dinner, something wholesome and also healthy. then a light dessert."/>
        <s v="more organic food. want to try and add more seafood into my diet."/>
        <s v="eating healthy with lots of water and natural foods."/>
        <s v="same as current diet"/>
        <s v="it would be a vegetarian diet without any red meat"/>
        <s v="my ideal diet would be no processed food or fried food. also, very low in excess carbs and high in protein."/>
        <s v="ideally i would eat more fruits and vegetables in my diet along with some junk food."/>
        <s v="a balance between meats and vegetables with less sugar"/>
        <s v="alot of fruits and veggies. meat and bread. water, because hydration is important kids"/>
        <s v="high protein with lots of vegetables and fruit"/>
        <s v="i like the diet i have now.  i could eat 3 times a day but i feel healthy as is."/>
        <s v="variety of fruits, vegetables, and meats in healthy proportion."/>
        <s v="i want to aim to eat foods that are healthy and nutritious. since i workout a lot, i want to eat foods that will replenish the nutrients my body needs in order to function. "/>
        <s v="my ideal diet would be one that is well balanced. it would include lots of fruits and vegetables."/>
        <s v="ideal diet would be less sweets and carbohydrates."/>
        <s v="although i don't eat junk food very often, i would love not to have those days where i eat a lot. "/>
        <s v="if at all possible, i would like to be able to eat a lot healthier. i would like to eat more fruits and vegetables with the hope of eventually going vegetarian."/>
        <s v="a very healthy diet, with the occasional splurging on junk foods. "/>
        <s v="i would like my diet to fulfill all the colors of the rainbow, with mainly fruits and vegetables as the primary source of intake, and about one fourth intake of proteins, and little to no snacks per day.  "/>
        <s v="a low car, low fat diet with no red meat and lots of plant-based things. i would like to cut red meat out entirely and also cut down on processed snack foods. "/>
        <s v="my ideal diet right now would be how it was when i lived at home. i ate breakfast every morning, brought a lunch to school, and had a home cooked meal by my mom that included meat, vegetables and a starch. "/>
        <s v="my ideal diet would getting to eat small portioned meals in every 2-3 hours."/>
        <s v="i would like to try to eat vegan."/>
        <s v="small portions, healthy foods"/>
        <s v="much more vegetables and lean protein"/>
        <s v="i hope to continue to eat healthy and cook more on my own. i want to incorporate more fruits and vegetables."/>
        <s v="more healthy food such as vegetables than bad food such as burgers."/>
        <s v="i wouldn't want or crave any sweets or breads.i would be satisfied with protein and fruit and veggies."/>
        <s v="my ideal diet would be a healthy diet. i would eat meats and veggies."/>
        <s v="healthy and tasty"/>
        <s v="my ideal diet would be an equal balance of all the food groups. i would like to eat more protein. also, i would prefer to cut back on the junk food."/>
        <s v="very healthy. freshly done. properly cooked"/>
        <s v="my ideal diet should include both vegetable and meat. it is not only healthy but also delicious."/>
        <s v="all home cooked. healthy. vegetables and fruit."/>
        <s v="healthy balanced diet that tastes well."/>
        <s v="my ideal diet would consist of a majority of what i consume now. i like to think i make pretty healthy choices currently, so it would most likely remain the same."/>
        <s v="eating home cooked meals everyday and being able to not eat processed foods at all."/>
        <s v="lots of veggies"/>
        <s v="my ideal diet is the diet i am currently on.  the only thing i would change is a little bit less snack/junk food."/>
        <s v="being able to balance between sweets, vegetables, fruits, carbohydrates, and fat."/>
        <m/>
      </sharedItems>
    </cacheField>
    <cacheField name="predict_ideal_diet" numFmtId="0">
      <sharedItems containsBlank="1">
        <s v="unclear"/>
        <s v="balance"/>
        <s v="current diet"/>
        <s v="adding veggies/eating healthier food/adding fruit"/>
        <s v="more protein"/>
        <s v="portion control"/>
        <s v="home cooked/organic"/>
        <s v="less sugar"/>
        <m/>
      </sharedItems>
    </cacheField>
    <cacheField name="dinner_to_friend" numFmtId="0">
      <sharedItems containsBlank="1">
        <s v="rice, chicken,  soup"/>
        <s v="pasta, steak, chicken "/>
        <s v="chicken and rice with veggies, pasta, some kind of healthy recipe"/>
        <s v="grilled chicken &#10;stuffed shells&#10;homemade chili"/>
        <s v="chicken parmesan, pulled pork, spaghetti and meatballs "/>
        <s v="anything they'd want. i'd ask them before hand what they want to eat and it depends on which type of friend is coming."/>
        <s v="grilled chicken, steak, pizza"/>
        <s v="chicken, steak, pasta "/>
        <s v="pasta, fish, steak"/>
        <s v="pasta salad and bread"/>
        <s v="chicken al king, spaghetti, fish"/>
        <s v="chicken parm, fish, pasta dishes "/>
        <s v="cereal, pizza, toast "/>
        <s v="pasta, chicken, steak"/>
        <s v="pizza, chicken and rice, roast beef."/>
        <s v="pizza buffalo chicken pasta"/>
        <s v="curry goat, saltfish, jerk chicken "/>
        <s v="grilled chicken or steak with veggies and rice. or some type of pasta and chicken"/>
        <s v="spaghetti, chicken, steak"/>
        <s v="chicken, manicotti, rice"/>
        <s v="chicken, pasta, veal"/>
        <s v="meat, wine, chocolate pudding"/>
        <s v="pasta, pizza "/>
        <s v="pizza, pasta, poutine"/>
        <s v="pasta, chicken and rice, and soup"/>
        <s v="pasta&#10;take out"/>
        <s v="chicken parm"/>
        <s v="steak, lobster, chicken "/>
        <s v="garlic noodles and steak, parmesan chicken and pasta, tacos and pasta"/>
        <s v="tomato soup, steak, crab"/>
        <s v="pasta, chicken with potatoes, pizza "/>
        <s v="chicken, steak, pasta"/>
        <s v="pasta,sushi,steak"/>
        <s v="chicken parmesan, pasta,  "/>
        <s v="pasta, lasagna, chicken "/>
        <s v="some kind of pasta, a chicken dish, some kind of salad"/>
        <s v="spaghetti or pasta, shrimp fried rice, chicken "/>
        <s v="pasta, pizza, chicken "/>
        <s v="chicken parmesan, orange chicken, tacos"/>
        <s v="steak and potatoes, burgers and fries, bacon and eggs "/>
        <s v="pizza, japanize hibachi, moes   "/>
        <s v="chicken, pasta, salad"/>
        <s v="pancakes, pasta, grilled cheese and soup"/>
        <s v="pasta, soup, steak  "/>
        <s v="steak, asparagus and potatoes, homemade chicken alfredo, mexican cuisine"/>
        <s v="tacos, spaghetti, grilled cheese"/>
        <s v="spaghetti, steak, burgers "/>
        <s v="lasagna,  hamburgers w/ corn, steak  "/>
        <s v="steak, chicken, tacos"/>
        <s v="pizza, pasta, burgers"/>
        <s v="pizza, salad"/>
        <s v="steak, chicken, pasta "/>
        <s v="pizza, steak, spaghetti"/>
        <s v="mac n cheese, steak, potatos"/>
        <s v="chicken, beef, steak"/>
        <s v="chicken, pizza, stuffed shells"/>
        <s v="steak, noodles, edemame"/>
        <s v="steak and veggies. chicken and rice. stirfry."/>
        <s v="lasagna, steak, chili "/>
        <s v="i would say &quot;lets go out&quot;"/>
        <s v="pasta, chicken, vegetables"/>
        <s v="chicken and pasta, homemade pizza, lasagna "/>
        <s v="1. pasta 2. spaghetti 3. chicken and rice"/>
        <s v="lasagna, steak, pasta "/>
        <s v="mac and cheese, pizza, chicken "/>
        <s v="lasagna, pizza, pasta "/>
        <s v="pasta, chicken parm, tacos "/>
        <s v="steak, pasta, burgers"/>
        <s v="pizza, italian, anything chicken related"/>
        <s v="spaghetti, steak, or chicken"/>
        <s v="pasta, steak, chicken"/>
        <s v="chipotle, chick fil a, chicken and rice"/>
        <s v="rice and chicken, sea food"/>
        <s v="chicken, spaghetti, hamburgers"/>
        <s v="chicken, steak, pizza"/>
        <s v="steak, pizza, haddock "/>
        <s v="mexican chicken, hibachi chicken and rice, steak"/>
        <s v="chicken and vegetables, roast beef, pasta"/>
        <s v="salad, pasta, and ice cream"/>
        <s v="steak, mashed potatoes, vegetables "/>
        <s v="pizza, tacos, pasta"/>
        <s v="spaghetti con chorizo, carne asada, salmon"/>
        <s v="stuffed chicken breasts, spagetti carbonara, breakfast for dinner "/>
        <s v="pasta, breakfast for dinner, pizza"/>
        <s v="pizza, chicken and rice and pasta"/>
        <s v="pasta, pizza, and chicken"/>
        <s v="burritos, pasta, chicken"/>
        <s v="rice with vegetables, chicken with pasta, salad"/>
        <s v="any chinese food, pasta, burgers"/>
        <s v="pasta, chicken, pizza "/>
        <s v="chicken, pork chops, steak"/>
        <s v="salmon, hamburger surprise, italian potato soup"/>
        <s v="salmon, steak, spaghetti squash"/>
        <s v="pizza, chicken, pasta"/>
        <s v="chicken parm, baked ziti, shrimp alfredo "/>
        <s v="chicken parmigiana, pasta, wedding soup"/>
        <s v="chicken alfredo, chicken parmesan, spaghetti"/>
        <s v="spaghetti, steak, lasagna "/>
        <s v="nan"/>
        <s v="spaghetti and pasta, seasoned salmon with steamed or boiled broccoli, or soup with ritz crackers if i was busy that day."/>
        <s v="pasta, burgers and fries, chicken marsala"/>
        <s v="chicken rice and asparagus, pizza, something easy in the crockpot"/>
        <s v="marinated nuts, prawn crackers, drink of their choice, mixed veggie crackers&#10;rice, chicken curry, lentil, pickle, potato kebab&#10;lemon meringue pie"/>
        <s v="pasta, croque madam, chicken "/>
        <s v="steak, salmon, chicken parm"/>
        <s v="spaghetti, grilled chicken, pizza "/>
        <s v="grilled chicken, spaghetti, alfredo "/>
        <s v="dinner, lunch, dessert "/>
        <s v="beef stroganoff, chicken and mashed potatoes, tacos "/>
        <s v="meat, meat and meat"/>
        <s v="pasta, chicken, pizza"/>
        <s v="rice and peas and chicken, jerk chicken and shrimp"/>
        <s v="vietnamese fried rolls, pho, some kinds of noodles."/>
        <s v="chinese tacos or pasta"/>
        <s v="chicken, rice, vegetables"/>
        <s v="fried rice &#10;baked potatoes &#10;curry chicken"/>
        <s v="meat, rice, kimchi"/>
        <s v="pizza, spaghetti, baked ziti"/>
        <s v="vegetables, meat, and rice."/>
        <m/>
      </sharedItems>
    </cacheField>
    <cacheField name="eat_greek_food_when_available" numFmtId="0">
      <sharedItems containsBlank="1">
        <s v="very likely"/>
        <s v="likely"/>
        <s v="unlikely"/>
        <s v="neutral"/>
        <s v="very unlikely"/>
        <m/>
      </sharedItems>
    </cacheField>
    <cacheField name="eat_indian_food_when_available" numFmtId="0">
      <sharedItems containsBlank="1">
        <s v="very likely"/>
        <s v="likely"/>
        <s v="unlikely"/>
        <s v="very unlikely"/>
        <s v="neutral"/>
        <m/>
      </sharedItems>
    </cacheField>
    <cacheField name="eat_italian_food_when_available" numFmtId="0">
      <sharedItems containsBlank="1">
        <s v="very likely"/>
        <s v="likely"/>
        <s v="neutral"/>
        <m/>
      </sharedItems>
    </cacheField>
    <cacheField name="eat_persian_food_when_available" numFmtId="0">
      <sharedItems containsBlank="1">
        <s v="very likely"/>
        <s v="likely"/>
        <s v="unlikely"/>
        <s v="very unlikely"/>
        <s v="neutral"/>
        <s v="none"/>
        <m/>
      </sharedItems>
    </cacheField>
    <cacheField name="eat_thai_food_when_available" numFmtId="0">
      <sharedItems containsBlank="1">
        <s v="very unlikely"/>
        <s v="unlikely"/>
        <s v="very likely"/>
        <s v="likely"/>
        <s v="neutral"/>
        <m/>
      </sharedItems>
    </cacheField>
    <cacheField name="associate_with_breakfast" numFmtId="0">
      <sharedItems containsBlank="1">
        <s v="cereal"/>
        <s v="donut"/>
        <m/>
      </sharedItems>
    </cacheField>
    <cacheField name="associate_with_coffee" numFmtId="0">
      <sharedItems containsBlank="1">
        <s v="creamy frapuccino"/>
        <s v="espresso shown"/>
        <m/>
      </sharedItems>
    </cacheField>
    <cacheField name="associate_with_drink" numFmtId="0">
      <sharedItems containsBlank="1">
        <s v="orange juice"/>
        <s v="soda"/>
        <m/>
      </sharedItems>
    </cacheField>
    <cacheField name="associate_with_fries" numFmtId="0">
      <sharedItems containsBlank="1">
        <s v="home fries"/>
        <s v="Mcdonald’s fries"/>
        <m/>
      </sharedItems>
    </cacheField>
    <cacheField name="associate_with_soup" numFmtId="0">
      <sharedItems containsBlank="1">
        <s v="veggie soup"/>
        <s v="creamy soup"/>
        <s v="none"/>
        <m/>
      </sharedItems>
    </cacheField>
    <cacheField name="guess_calories(chicken_pidiana)" numFmtId="0">
      <sharedItems containsString="0" containsBlank="1" containsNumber="1" containsInteger="1">
        <n v="430.0"/>
        <n v="610.0"/>
        <n v="720.0"/>
        <n v="265.0"/>
        <m/>
      </sharedItems>
    </cacheField>
    <cacheField name="guess_calories(scone)">
      <sharedItems containsBlank="1" containsMixedTypes="1" containsNumber="1" containsInteger="1">
        <n v="315.0"/>
        <n v="420.0"/>
        <n v="980.0"/>
        <s v="nan"/>
        <m/>
      </sharedItems>
    </cacheField>
    <cacheField name="guess_calories(tortilla)">
      <sharedItems containsBlank="1" containsMixedTypes="1" containsNumber="1" containsInteger="1">
        <n v="1165.0"/>
        <n v="725.0"/>
        <n v="940.0"/>
        <n v="580.0"/>
        <s v="nan"/>
        <m/>
      </sharedItems>
    </cacheField>
    <cacheField name="guess_calories(bread_turkey_avocado)" numFmtId="0">
      <sharedItems containsString="0" containsBlank="1" containsNumber="1" containsInteger="1">
        <n v="345.0"/>
        <n v="690.0"/>
        <n v="500.0"/>
        <n v="850.0"/>
        <m/>
      </sharedItems>
    </cacheField>
    <cacheField name="guess_calories(waffle)" numFmtId="0">
      <sharedItems containsString="0" containsBlank="1" containsNumber="1" containsInteger="1">
        <n v="1315.0"/>
        <n v="900.0"/>
        <n v="760.0"/>
        <n v="575.0"/>
        <m/>
      </sharedItems>
    </cacheField>
    <cacheField name="1_10_life_is_rewarding">
      <sharedItems containsBlank="1" containsMixedTypes="1" containsNumber="1" containsInteger="1">
        <n v="1.0"/>
        <n v="7.0"/>
        <n v="2.0"/>
        <n v="4.0"/>
        <n v="8.0"/>
        <n v="3.0"/>
        <n v="9.0"/>
        <n v="10.0"/>
        <s v="nan"/>
        <n v="5.0"/>
        <n v="6.0"/>
        <m/>
      </sharedItems>
    </cacheField>
    <cacheField name="1_10_healthy_feeling" numFmtId="0">
      <sharedItems containsString="0" containsBlank="1" containsNumber="1" containsInteger="1">
        <n v="2.0"/>
        <n v="5.0"/>
        <n v="6.0"/>
        <n v="7.0"/>
        <n v="4.0"/>
        <n v="3.0"/>
        <n v="9.0"/>
        <n v="1.0"/>
        <n v="8.0"/>
        <n v="10.0"/>
        <m/>
      </sharedItems>
    </cacheField>
    <cacheField name="father_education" numFmtId="0">
      <sharedItems containsBlank="1">
        <s v="graduate degree"/>
        <s v="high school degree"/>
        <s v="college degree"/>
        <s v="less than high school"/>
        <s v="some college degree"/>
        <e v="#N/A"/>
        <m/>
      </sharedItems>
    </cacheField>
    <cacheField name="father_profession" numFmtId="0">
      <sharedItems containsBlank="1">
        <s v="profesor"/>
        <s v="self employed"/>
        <s v="owns business"/>
        <s v="mechanic"/>
        <s v="it"/>
        <s v="taxi driver"/>
        <s v="assembler"/>
        <s v="business guy"/>
        <s v="high school principal"/>
        <s v="commissioner of erie county"/>
        <s v="idk"/>
        <s v="home marker"/>
        <s v="shirt designer"/>
        <s v="business owner"/>
        <s v="commidity trader"/>
        <s v="hockey coach"/>
        <s v="construction"/>
        <s v="self employed construction"/>
        <s v="engineer"/>
        <s v="architect"/>
        <s v="cfo"/>
        <s v="european logistics director"/>
        <s v="accountant"/>
        <s v="commercial real estate"/>
        <s v="manager at pepsi"/>
        <s v="vp of"/>
        <s v="beverage and food sales"/>
        <s v="dentist"/>
        <s v="electrical engineer"/>
        <s v="radio telecommunications manager"/>
        <s v="nan"/>
        <s v="deceased"/>
        <s v="lawyer"/>
        <s v="landscaping"/>
        <s v="vice president of a company"/>
        <s v="owns his own promotional company"/>
        <s v="optometrist"/>
        <s v="biohemical waste elimination"/>
        <s v="corporate manager"/>
        <s v="small business owner"/>
        <s v="welder"/>
        <s v="design engineer"/>
        <s v="unknown"/>
        <s v="banker"/>
        <s v="subcontractor"/>
        <s v="house appraiser"/>
        <s v="not sure"/>
        <s v="fireman"/>
        <s v="president of automotive company"/>
        <s v="ups driver"/>
        <s v="hvac professional"/>
        <s v="sergeant correctional officer"/>
        <s v="union worker"/>
        <s v="salesman"/>
        <s v="owns his business"/>
        <s v="physical therapist"/>
        <s v="insurance"/>
        <s v="construction management"/>
        <s v="dead beat"/>
        <s v="police force"/>
        <s v="vp of gnc"/>
        <s v="owner of new york lunch"/>
        <s v="truck driver"/>
        <s v="sales manager"/>
        <s v="retired - bus driver"/>
        <s v="transportation"/>
        <s v="police officer"/>
        <s v="risk manager"/>
        <s v="retire"/>
        <s v="car salesman"/>
        <s v="dairy farmer"/>
        <s v="contract negotiations"/>
        <s v="works for kirila fire"/>
        <s v="realtor"/>
        <s v="solar engineering"/>
        <s v="service technition"/>
        <s v="handyman"/>
        <s v="cross-guard"/>
        <s v="project manager"/>
        <s v="teacher"/>
        <s v="senior manager"/>
        <s v="information systems architect"/>
        <s v="supervisor"/>
        <s v="delivery man for fritolay"/>
        <s v="beacon light"/>
        <s v="mechanical engineer"/>
        <s v="ge salesman"/>
        <s v="ford plant employee"/>
        <s v="clinical researcher"/>
        <s v="retired"/>
        <s v="sales"/>
        <s v="school library media specialist"/>
        <s v="politician"/>
        <s v="pharmaceutical"/>
        <s v="business man"/>
        <s v="his own business"/>
        <s v="hvac technician"/>
        <s v="united nations"/>
        <s v="doctor"/>
        <s v="ceo of company"/>
        <s v="store manager at giant eagle"/>
        <s v="journalist"/>
        <m/>
      </sharedItems>
    </cacheField>
    <cacheField name="mother_education" numFmtId="0">
      <sharedItems containsBlank="1">
        <s v="less than high school"/>
        <s v="college degree"/>
        <s v="high school degree"/>
        <s v="graduate degree"/>
        <s v="some college degree"/>
        <s v="none"/>
        <m/>
      </sharedItems>
    </cacheField>
    <cacheField name="mother_profession" numFmtId="0">
      <sharedItems containsBlank="1">
        <s v="unemployed"/>
        <s v="nurse rn"/>
        <s v="owns business"/>
        <s v="special education teacher"/>
        <s v="substance abuse conselor"/>
        <s v="hair braider"/>
        <s v="journalist"/>
        <s v="cook"/>
        <s v="elementary school teacher"/>
        <s v="pharmaceutical rep"/>
        <s v="chidos cleaners"/>
        <s v="court reporter"/>
        <s v="child care provider"/>
        <s v="business owner"/>
        <s v="charity worker"/>
        <s v="librarian"/>
        <s v="police"/>
        <s v="stay at home mom"/>
        <s v="daycare provider"/>
        <s v="physical therapist"/>
        <s v="teacher"/>
        <s v="house wife"/>
        <s v="underwiriter"/>
        <s v="beautician"/>
        <s v="medical biller"/>
        <s v="doctors billing assiant"/>
        <s v="dentist"/>
        <s v="air traffic controller"/>
        <s v="strategic planning and programs manager"/>
        <s v="management"/>
        <s v="lawyer"/>
        <s v="stylist"/>
        <s v="works in retail"/>
        <s v="homemaker"/>
        <s v="head of human resouces"/>
        <s v="accountant"/>
        <s v="marketing analyst"/>
        <s v="middle school teacher"/>
        <s v="art teacher"/>
        <s v="account clerical"/>
        <s v="caretaker"/>
        <s v="secretary"/>
        <s v="registered nurse"/>
        <s v="telemarketer"/>
        <s v="nurse"/>
        <s v="banker"/>
        <s v="office assistant"/>
        <s v="stay home"/>
        <s v="counseling, teaching, geologist, psychic"/>
        <s v="factory worker"/>
        <s v="sales"/>
        <s v="elementary school principal"/>
        <s v="real estate agent"/>
        <s v="x-ray tech"/>
        <s v="respiratory therapist"/>
        <s v="legal assistant"/>
        <s v="dietitian"/>
        <s v="cna"/>
        <s v="periodontist"/>
        <s v="business"/>
        <s v="project manager"/>
        <s v="school teacher"/>
        <s v="stay-at-home mom"/>
        <s v="social services"/>
        <s v="runs a daycare"/>
        <s v="customer service"/>
        <s v="nan"/>
        <s v="rn"/>
        <s v="program director"/>
        <s v="programs coordinator"/>
        <s v="self employed"/>
        <s v="none"/>
        <s v="legal secretary"/>
        <s v="works in loans department in first national bank"/>
        <s v="janitor"/>
        <s v="yoga instructor"/>
        <s v="sales manager at business first"/>
        <s v="principal"/>
        <s v="home cleaner"/>
        <s v="a teacher"/>
        <s v="customer service representative"/>
        <s v="stay at home mother"/>
        <s v="treasurer"/>
        <s v="special ed teacher"/>
        <s v="certified accountant"/>
        <s v="nothing"/>
        <s v="social worker"/>
        <s v="substitute secretary"/>
        <s v="insurance coordinator"/>
        <s v="supervisor"/>
        <s v="travel agent"/>
        <s v="real estate"/>
        <s v="school library media specialist"/>
        <s v="deceased"/>
        <s v="fourth grade teacher"/>
        <s v="works in wwf, world wild life fund"/>
        <s v="health teacher"/>
        <s v="business woman"/>
        <s v="her own business"/>
        <s v="grieveance coordinator of the sci albion prison"/>
        <s v="radiological technician"/>
        <s v="public health advisor"/>
        <s v="real estate manageer"/>
        <s v="receptionist for a medical supply company"/>
        <s v="house-wife"/>
        <m/>
      </sharedItems>
    </cacheField>
    <cacheField name=" " numFmtId="0">
      <sharedItems containsString="0" containsBlank="1">
        <m/>
      </sharedItems>
    </cacheField>
    <cacheField name=" 2"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Gráficos" cacheId="0" dataCaption="" rowGrandTotals="0" compact="0" compactData="0">
  <location ref="A1:B3"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gender" axis="axisRow" dataField="1" compact="0" numFmtId="49" outline="0" multipleItemSelectionAllowed="1" showAll="0" sortType="ascending">
      <items>
        <item h="1" x="2"/>
        <item x="1"/>
        <item x="0"/>
        <item t="default"/>
      </items>
    </pivotField>
    <pivotField name="marital_status" compact="0" outline="0" multipleItemSelectionAllowed="1" showAll="0">
      <items>
        <item x="0"/>
        <item x="1"/>
        <item x="2"/>
        <item x="3"/>
        <item x="4"/>
        <item t="default"/>
      </items>
    </pivotField>
    <pivotField name="marital_status_traducao" compact="0" outline="0" multipleItemSelectionAllowed="1" showAll="0">
      <items>
        <item x="0"/>
        <item x="1"/>
        <item x="2"/>
        <item x="3"/>
        <item x="4"/>
        <item t="default"/>
      </items>
    </pivotField>
    <pivotField name="weigh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self_perception_weight" compact="0" outline="0" multipleItemSelectionAllowed="1" showAll="0">
      <items>
        <item x="0"/>
        <item x="1"/>
        <item x="2"/>
        <item x="3"/>
        <item x="4"/>
        <item x="5"/>
        <item x="6"/>
        <item x="7"/>
        <item t="default"/>
      </items>
    </pivotField>
    <pivotField name="self_perception_weight_traducao" compact="0" outline="0" multipleItemSelectionAllowed="1" showAll="0">
      <items>
        <item x="0"/>
        <item x="1"/>
        <item x="2"/>
        <item x="3"/>
        <item x="4"/>
        <item x="5"/>
        <item x="6"/>
        <item x="7"/>
        <item t="default"/>
      </items>
    </pivotField>
    <pivotField name="exercise" compact="0" outline="0" multipleItemSelectionAllowed="1" showAll="0">
      <items>
        <item x="0"/>
        <item x="1"/>
        <item x="2"/>
        <item x="3"/>
        <item x="4"/>
        <item t="default"/>
      </items>
    </pivotField>
    <pivotField name="exercise_traducao" compact="0" outline="0" multipleItemSelectionAllowed="1" showAll="0">
      <items>
        <item x="0"/>
        <item x="1"/>
        <item x="2"/>
        <item x="3"/>
        <item x="4"/>
        <item t="default"/>
      </items>
    </pivotField>
    <pivotField name="take_vitamins" compact="0" outline="0" multipleItemSelectionAllowed="1" showAll="0">
      <items>
        <item x="0"/>
        <item x="1"/>
        <item x="2"/>
        <item t="default"/>
      </items>
    </pivotField>
    <pivotField name="grade_level" compact="0" outline="0" multipleItemSelectionAllowed="1" showAll="0">
      <items>
        <item x="0"/>
        <item x="1"/>
        <item x="2"/>
        <item x="3"/>
        <item x="4"/>
        <item t="default"/>
      </items>
    </pivotField>
    <pivotField name="employment" compact="0" outline="0" multipleItemSelectionAllowed="1" showAll="0">
      <items>
        <item x="0"/>
        <item x="1"/>
        <item x="2"/>
        <item x="3"/>
        <item x="4"/>
        <item t="default"/>
      </items>
    </pivotField>
    <pivotField name="do_sports" compact="0" outline="0" multipleItemSelectionAllowed="1" showAll="0">
      <items>
        <item x="0"/>
        <item x="1"/>
        <item x="2"/>
        <item x="3"/>
        <item t="default"/>
      </items>
    </pivotField>
    <pivotField name="sports_invol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income" compact="0" outline="0" multipleItemSelectionAllowed="1" showAll="0">
      <items>
        <item x="0"/>
        <item x="1"/>
        <item x="2"/>
        <item x="3"/>
        <item x="4"/>
        <item x="5"/>
        <item x="6"/>
        <item x="7"/>
        <item t="default"/>
      </items>
    </pivotField>
    <pivotField name="cuisine_eat_growing_up" compact="0" outline="0" multipleItemSelectionAllowed="1" showAll="0">
      <items>
        <item x="0"/>
        <item x="1"/>
        <item x="2"/>
        <item x="3"/>
        <item x="4"/>
        <item x="5"/>
        <item x="6"/>
        <item x="7"/>
        <item t="default"/>
      </items>
    </pivotField>
    <pivotField name="preference_food" compact="0" outline="0" multipleItemSelectionAllowed="1" showAll="0">
      <items>
        <item x="0"/>
        <item x="1"/>
        <item x="2"/>
        <item x="3"/>
        <item x="4"/>
        <item t="default"/>
      </items>
    </pivotField>
    <pivotField name="freq_eat_fruit_day" compact="0" outline="0" multipleItemSelectionAllowed="1" showAll="0">
      <items>
        <item x="0"/>
        <item x="1"/>
        <item x="2"/>
        <item x="3"/>
        <item x="4"/>
        <item x="5"/>
        <item t="default"/>
      </items>
    </pivotField>
    <pivotField name="freq_eat_veggies_day" compact="0" outline="0" multipleItemSelectionAllowed="1" showAll="0">
      <items>
        <item x="0"/>
        <item x="1"/>
        <item x="2"/>
        <item x="3"/>
        <item x="4"/>
        <item x="5"/>
        <item t="default"/>
      </items>
    </pivotField>
    <pivotField name="how_often_cook" compact="0" outline="0" multipleItemSelectionAllowed="1" showAll="0">
      <items>
        <item x="0"/>
        <item x="1"/>
        <item x="2"/>
        <item x="3"/>
        <item x="4"/>
        <item x="5"/>
        <item x="6"/>
        <item t="default"/>
      </items>
    </pivotField>
    <pivotField name="freq_eating_out" compact="0" outline="0" multipleItemSelectionAllowed="1" showAll="0">
      <items>
        <item x="0"/>
        <item x="1"/>
        <item x="2"/>
        <item x="3"/>
        <item x="4"/>
        <item x="5"/>
        <item t="default"/>
      </items>
    </pivotField>
    <pivotField name="importance_of_consuming_calories" compact="0" outline="0" multipleItemSelectionAllowed="1" showAll="0">
      <items>
        <item x="0"/>
        <item x="1"/>
        <item x="2"/>
        <item x="3"/>
        <item x="4"/>
        <item t="default"/>
      </items>
    </pivotField>
    <pivotField name="describe_healthy_me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freq_nutritional_check" compact="0" outline="0" multipleItemSelectionAllowed="1" showAll="0">
      <items>
        <item x="0"/>
        <item x="1"/>
        <item x="2"/>
        <item x="3"/>
        <item x="4"/>
        <item x="5"/>
        <item t="default"/>
      </items>
    </pivotField>
    <pivotField name="on_off_campus" compact="0" outline="0" multipleItemSelectionAllowed="1" showAll="0">
      <items>
        <item x="0"/>
        <item x="1"/>
        <item x="2"/>
        <item x="3"/>
        <item x="4"/>
        <item x="5"/>
        <item t="default"/>
      </items>
    </pivotField>
    <pivotField name="freq_parents_cook" compact="0" outline="0" multipleItemSelectionAllowed="1" showAll="0">
      <items>
        <item x="0"/>
        <item x="1"/>
        <item x="2"/>
        <item x="3"/>
        <item x="4"/>
        <item t="default"/>
      </items>
    </pivotField>
    <pivotField name="would_pay_for_meal_out" compact="0" outline="0" multipleItemSelectionAllowed="1" showAll="0">
      <items>
        <item x="0"/>
        <item x="1"/>
        <item x="2"/>
        <item x="3"/>
        <item x="4"/>
        <item x="5"/>
        <item t="default"/>
      </items>
    </pivotField>
    <pivotField name="comfort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comfort_food_reas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predict_comfort_food_reasons" compact="0" outline="0" multipleItemSelectionAllowed="1" showAll="0">
      <items>
        <item x="0"/>
        <item x="1"/>
        <item x="2"/>
        <item x="3"/>
        <item x="4"/>
        <item x="5"/>
        <item x="6"/>
        <item x="7"/>
        <item x="8"/>
        <item x="9"/>
        <item x="10"/>
        <item x="11"/>
        <item x="12"/>
        <item x="13"/>
        <item x="14"/>
        <item t="default"/>
      </items>
    </pivotField>
    <pivotField name="predict_comfort_food_reasons_traducao" compact="0" outline="0" multipleItemSelectionAllowed="1" showAll="0">
      <items>
        <item x="0"/>
        <item x="1"/>
        <item x="2"/>
        <item x="3"/>
        <item x="4"/>
        <item x="5"/>
        <item x="6"/>
        <item x="7"/>
        <item x="8"/>
        <item x="9"/>
        <item x="10"/>
        <item x="11"/>
        <item x="12"/>
        <item x="13"/>
        <item x="14"/>
        <item t="default"/>
      </items>
    </pivotField>
    <pivotField name="diet_curr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predict_diet_current" compact="0" outline="0" multipleItemSelectionAllowed="1" showAll="0">
      <items>
        <item x="0"/>
        <item x="1"/>
        <item x="2"/>
        <item x="3"/>
        <item x="4"/>
        <item t="default"/>
      </items>
    </pivotField>
    <pivotField name="eating_chang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predict_eating_changes" compact="0" outline="0" multipleItemSelectionAllowed="1" showAll="0">
      <items>
        <item x="0"/>
        <item x="1"/>
        <item x="2"/>
        <item x="3"/>
        <item x="4"/>
        <item t="default"/>
      </items>
    </pivotField>
    <pivotField name="predict1_eating_changes" compact="0" outline="0" multipleItemSelectionAllowed="1" showAll="0">
      <items>
        <item x="0"/>
        <item x="1"/>
        <item x="2"/>
        <item x="3"/>
        <item x="4"/>
        <item x="5"/>
        <item x="6"/>
        <item x="7"/>
        <item x="8"/>
        <item x="9"/>
        <item x="10"/>
        <item x="11"/>
        <item x="12"/>
        <item x="13"/>
        <item t="default"/>
      </items>
    </pivotField>
    <pivotField name="freq_eat_ethnic_food" compact="0" outline="0" multipleItemSelectionAllowed="1" showAll="0">
      <items>
        <item x="0"/>
        <item x="1"/>
        <item x="2"/>
        <item x="3"/>
        <item x="4"/>
        <item x="5"/>
        <item t="default"/>
      </items>
    </pivotField>
    <pivotField name="fav_cuis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predict_fav_cuisine" compact="0" outline="0" multipleItemSelectionAllowed="1" showAll="0">
      <items>
        <item x="0"/>
        <item x="1"/>
        <item x="2"/>
        <item x="3"/>
        <item x="4"/>
        <item x="5"/>
        <item x="6"/>
        <item x="7"/>
        <item x="8"/>
        <item x="9"/>
        <item t="default"/>
      </items>
    </pivotField>
    <pivotField name="fav_childhood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name="ideal_di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predict_ideal_diet" compact="0" outline="0" multipleItemSelectionAllowed="1" showAll="0">
      <items>
        <item x="0"/>
        <item x="1"/>
        <item x="2"/>
        <item x="3"/>
        <item x="4"/>
        <item x="5"/>
        <item x="6"/>
        <item x="7"/>
        <item x="8"/>
        <item t="default"/>
      </items>
    </pivotField>
    <pivotField name="dinner_to_frien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ame="eat_greek_food_when_available" compact="0" outline="0" multipleItemSelectionAllowed="1" showAll="0">
      <items>
        <item x="0"/>
        <item x="1"/>
        <item x="2"/>
        <item x="3"/>
        <item x="4"/>
        <item x="5"/>
        <item t="default"/>
      </items>
    </pivotField>
    <pivotField name="eat_indian_food_when_available" compact="0" outline="0" multipleItemSelectionAllowed="1" showAll="0">
      <items>
        <item x="0"/>
        <item x="1"/>
        <item x="2"/>
        <item x="3"/>
        <item x="4"/>
        <item x="5"/>
        <item t="default"/>
      </items>
    </pivotField>
    <pivotField name="eat_italian_food_when_available" compact="0" outline="0" multipleItemSelectionAllowed="1" showAll="0">
      <items>
        <item x="0"/>
        <item x="1"/>
        <item x="2"/>
        <item x="3"/>
        <item t="default"/>
      </items>
    </pivotField>
    <pivotField name="eat_persian_food_when_available" compact="0" outline="0" multipleItemSelectionAllowed="1" showAll="0">
      <items>
        <item x="0"/>
        <item x="1"/>
        <item x="2"/>
        <item x="3"/>
        <item x="4"/>
        <item x="5"/>
        <item x="6"/>
        <item t="default"/>
      </items>
    </pivotField>
    <pivotField name="eat_thai_food_when_available" compact="0" outline="0" multipleItemSelectionAllowed="1" showAll="0">
      <items>
        <item x="0"/>
        <item x="1"/>
        <item x="2"/>
        <item x="3"/>
        <item x="4"/>
        <item x="5"/>
        <item t="default"/>
      </items>
    </pivotField>
    <pivotField name="associate_with_breakfast" compact="0" outline="0" multipleItemSelectionAllowed="1" showAll="0">
      <items>
        <item x="0"/>
        <item x="1"/>
        <item x="2"/>
        <item t="default"/>
      </items>
    </pivotField>
    <pivotField name="associate_with_coffee" compact="0" outline="0" multipleItemSelectionAllowed="1" showAll="0">
      <items>
        <item x="0"/>
        <item x="1"/>
        <item x="2"/>
        <item t="default"/>
      </items>
    </pivotField>
    <pivotField name="associate_with_drink" compact="0" outline="0" multipleItemSelectionAllowed="1" showAll="0">
      <items>
        <item x="0"/>
        <item x="1"/>
        <item x="2"/>
        <item t="default"/>
      </items>
    </pivotField>
    <pivotField name="associate_with_fries" compact="0" outline="0" multipleItemSelectionAllowed="1" showAll="0">
      <items>
        <item x="0"/>
        <item x="1"/>
        <item x="2"/>
        <item t="default"/>
      </items>
    </pivotField>
    <pivotField name="associate_with_soup" compact="0" outline="0" multipleItemSelectionAllowed="1" showAll="0">
      <items>
        <item x="0"/>
        <item x="1"/>
        <item x="2"/>
        <item x="3"/>
        <item t="default"/>
      </items>
    </pivotField>
    <pivotField name="guess_calories(chicken_pidiana)" compact="0" outline="0" multipleItemSelectionAllowed="1" showAll="0">
      <items>
        <item x="0"/>
        <item x="1"/>
        <item x="2"/>
        <item x="3"/>
        <item x="4"/>
        <item t="default"/>
      </items>
    </pivotField>
    <pivotField name="guess_calories(scone)" compact="0" outline="0" multipleItemSelectionAllowed="1" showAll="0">
      <items>
        <item x="0"/>
        <item x="1"/>
        <item x="2"/>
        <item x="3"/>
        <item x="4"/>
        <item t="default"/>
      </items>
    </pivotField>
    <pivotField name="guess_calories(tortilla)" compact="0" outline="0" multipleItemSelectionAllowed="1" showAll="0">
      <items>
        <item x="0"/>
        <item x="1"/>
        <item x="2"/>
        <item x="3"/>
        <item x="4"/>
        <item x="5"/>
        <item t="default"/>
      </items>
    </pivotField>
    <pivotField name="guess_calories(bread_turkey_avocado)" compact="0" outline="0" multipleItemSelectionAllowed="1" showAll="0">
      <items>
        <item x="0"/>
        <item x="1"/>
        <item x="2"/>
        <item x="3"/>
        <item x="4"/>
        <item t="default"/>
      </items>
    </pivotField>
    <pivotField name="guess_calories(waffle)" compact="0" outline="0" multipleItemSelectionAllowed="1" showAll="0">
      <items>
        <item x="0"/>
        <item x="1"/>
        <item x="2"/>
        <item x="3"/>
        <item x="4"/>
        <item t="default"/>
      </items>
    </pivotField>
    <pivotField name="1_10_life_is_rewarding" compact="0" outline="0" multipleItemSelectionAllowed="1" showAll="0">
      <items>
        <item x="0"/>
        <item x="1"/>
        <item x="2"/>
        <item x="3"/>
        <item x="4"/>
        <item x="5"/>
        <item x="6"/>
        <item x="7"/>
        <item x="8"/>
        <item x="9"/>
        <item x="10"/>
        <item x="11"/>
        <item t="default"/>
      </items>
    </pivotField>
    <pivotField name="1_10_healthy_feeling" compact="0" outline="0" multipleItemSelectionAllowed="1" showAll="0">
      <items>
        <item x="0"/>
        <item x="1"/>
        <item x="2"/>
        <item x="3"/>
        <item x="4"/>
        <item x="5"/>
        <item x="6"/>
        <item x="7"/>
        <item x="8"/>
        <item x="9"/>
        <item x="10"/>
        <item t="default"/>
      </items>
    </pivotField>
    <pivotField name="father_education" compact="0" outline="0" multipleItemSelectionAllowed="1" showAll="0">
      <items>
        <item x="0"/>
        <item x="1"/>
        <item x="2"/>
        <item x="3"/>
        <item x="4"/>
        <item x="5"/>
        <item x="6"/>
        <item t="default"/>
      </items>
    </pivotField>
    <pivotField name="father_profess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name="mother_education" compact="0" outline="0" multipleItemSelectionAllowed="1" showAll="0">
      <items>
        <item x="0"/>
        <item x="1"/>
        <item x="2"/>
        <item x="3"/>
        <item x="4"/>
        <item x="5"/>
        <item x="6"/>
        <item t="default"/>
      </items>
    </pivotField>
    <pivotField name="mother_profess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s>
  <rowFields>
    <field x="1"/>
  </rowFields>
  <dataFields>
    <dataField name="COUNTA of gender" fld="1" subtotal="count" baseField="0"/>
  </dataFields>
</pivotTableDefinition>
</file>

<file path=xl/pivotTables/pivotTable2.xml><?xml version="1.0" encoding="utf-8"?>
<pivotTableDefinition xmlns="http://schemas.openxmlformats.org/spreadsheetml/2006/main" name="Gráficos 2" cacheId="0" dataCaption="" colGrandTotals="0" compact="0" compactData="0">
  <location ref="A11:C13" firstHeaderRow="0" firstDataRow="0"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gender" axis="axisCol" compact="0" numFmtId="49" outline="0" multipleItemSelectionAllowed="1" showAll="0" sortType="ascending">
      <items>
        <item x="2"/>
        <item x="1"/>
        <item x="0"/>
        <item t="default"/>
      </items>
    </pivotField>
    <pivotField name="marital_status" compact="0" outline="0" multipleItemSelectionAllowed="1" showAll="0">
      <items>
        <item x="0"/>
        <item x="1"/>
        <item x="2"/>
        <item x="3"/>
        <item x="4"/>
        <item t="default"/>
      </items>
    </pivotField>
    <pivotField name="marital_status_traducao" compact="0" outline="0" multipleItemSelectionAllowed="1" showAll="0">
      <items>
        <item x="0"/>
        <item x="1"/>
        <item x="2"/>
        <item x="3"/>
        <item x="4"/>
        <item t="default"/>
      </items>
    </pivotField>
    <pivotField name="weight" axis="axisPage" dataField="1" compact="0" outline="0" multipleItemSelectionAllowed="1" showAll="0">
      <items>
        <item x="0"/>
        <item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h="1" x="47"/>
        <item t="default"/>
      </items>
    </pivotField>
    <pivotField name="self_perception_weight" compact="0" outline="0" multipleItemSelectionAllowed="1" showAll="0">
      <items>
        <item x="0"/>
        <item x="1"/>
        <item x="2"/>
        <item x="3"/>
        <item x="4"/>
        <item x="5"/>
        <item x="6"/>
        <item x="7"/>
        <item t="default"/>
      </items>
    </pivotField>
    <pivotField name="self_perception_weight_traducao" compact="0" outline="0" multipleItemSelectionAllowed="1" showAll="0">
      <items>
        <item x="0"/>
        <item x="1"/>
        <item x="2"/>
        <item x="3"/>
        <item x="4"/>
        <item x="5"/>
        <item x="6"/>
        <item x="7"/>
        <item t="default"/>
      </items>
    </pivotField>
    <pivotField name="exercise" compact="0" outline="0" multipleItemSelectionAllowed="1" showAll="0">
      <items>
        <item x="0"/>
        <item x="1"/>
        <item x="2"/>
        <item x="3"/>
        <item x="4"/>
        <item t="default"/>
      </items>
    </pivotField>
    <pivotField name="exercise_traducao" compact="0" outline="0" multipleItemSelectionAllowed="1" showAll="0">
      <items>
        <item x="0"/>
        <item x="1"/>
        <item x="2"/>
        <item x="3"/>
        <item x="4"/>
        <item t="default"/>
      </items>
    </pivotField>
    <pivotField name="take_vitamins" compact="0" outline="0" multipleItemSelectionAllowed="1" showAll="0">
      <items>
        <item x="0"/>
        <item x="1"/>
        <item x="2"/>
        <item t="default"/>
      </items>
    </pivotField>
    <pivotField name="grade_level" compact="0" outline="0" multipleItemSelectionAllowed="1" showAll="0">
      <items>
        <item x="0"/>
        <item x="1"/>
        <item x="2"/>
        <item x="3"/>
        <item x="4"/>
        <item t="default"/>
      </items>
    </pivotField>
    <pivotField name="employment" compact="0" outline="0" multipleItemSelectionAllowed="1" showAll="0">
      <items>
        <item x="0"/>
        <item x="1"/>
        <item x="2"/>
        <item x="3"/>
        <item x="4"/>
        <item t="default"/>
      </items>
    </pivotField>
    <pivotField name="do_sports" compact="0" outline="0" multipleItemSelectionAllowed="1" showAll="0">
      <items>
        <item x="0"/>
        <item x="1"/>
        <item x="2"/>
        <item x="3"/>
        <item t="default"/>
      </items>
    </pivotField>
    <pivotField name="sports_invol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income" compact="0" outline="0" multipleItemSelectionAllowed="1" showAll="0">
      <items>
        <item x="0"/>
        <item x="1"/>
        <item x="2"/>
        <item x="3"/>
        <item x="4"/>
        <item x="5"/>
        <item x="6"/>
        <item x="7"/>
        <item t="default"/>
      </items>
    </pivotField>
    <pivotField name="cuisine_eat_growing_up" compact="0" outline="0" multipleItemSelectionAllowed="1" showAll="0">
      <items>
        <item x="0"/>
        <item x="1"/>
        <item x="2"/>
        <item x="3"/>
        <item x="4"/>
        <item x="5"/>
        <item x="6"/>
        <item x="7"/>
        <item t="default"/>
      </items>
    </pivotField>
    <pivotField name="preference_food" compact="0" outline="0" multipleItemSelectionAllowed="1" showAll="0">
      <items>
        <item x="0"/>
        <item x="1"/>
        <item x="2"/>
        <item x="3"/>
        <item x="4"/>
        <item t="default"/>
      </items>
    </pivotField>
    <pivotField name="freq_eat_fruit_day" compact="0" outline="0" multipleItemSelectionAllowed="1" showAll="0">
      <items>
        <item x="0"/>
        <item x="1"/>
        <item x="2"/>
        <item x="3"/>
        <item x="4"/>
        <item x="5"/>
        <item t="default"/>
      </items>
    </pivotField>
    <pivotField name="freq_eat_veggies_day" compact="0" outline="0" multipleItemSelectionAllowed="1" showAll="0">
      <items>
        <item x="0"/>
        <item x="1"/>
        <item x="2"/>
        <item x="3"/>
        <item x="4"/>
        <item x="5"/>
        <item t="default"/>
      </items>
    </pivotField>
    <pivotField name="how_often_cook" compact="0" outline="0" multipleItemSelectionAllowed="1" showAll="0">
      <items>
        <item x="0"/>
        <item x="1"/>
        <item x="2"/>
        <item x="3"/>
        <item x="4"/>
        <item x="5"/>
        <item x="6"/>
        <item t="default"/>
      </items>
    </pivotField>
    <pivotField name="freq_eating_out" compact="0" outline="0" multipleItemSelectionAllowed="1" showAll="0">
      <items>
        <item x="0"/>
        <item x="1"/>
        <item x="2"/>
        <item x="3"/>
        <item x="4"/>
        <item x="5"/>
        <item t="default"/>
      </items>
    </pivotField>
    <pivotField name="importance_of_consuming_calories" compact="0" outline="0" multipleItemSelectionAllowed="1" showAll="0">
      <items>
        <item x="0"/>
        <item x="1"/>
        <item x="2"/>
        <item x="3"/>
        <item x="4"/>
        <item t="default"/>
      </items>
    </pivotField>
    <pivotField name="describe_healthy_me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freq_nutritional_check" compact="0" outline="0" multipleItemSelectionAllowed="1" showAll="0">
      <items>
        <item x="0"/>
        <item x="1"/>
        <item x="2"/>
        <item x="3"/>
        <item x="4"/>
        <item x="5"/>
        <item t="default"/>
      </items>
    </pivotField>
    <pivotField name="on_off_campus" compact="0" outline="0" multipleItemSelectionAllowed="1" showAll="0">
      <items>
        <item x="0"/>
        <item x="1"/>
        <item x="2"/>
        <item x="3"/>
        <item x="4"/>
        <item x="5"/>
        <item t="default"/>
      </items>
    </pivotField>
    <pivotField name="freq_parents_cook" compact="0" outline="0" multipleItemSelectionAllowed="1" showAll="0">
      <items>
        <item x="0"/>
        <item x="1"/>
        <item x="2"/>
        <item x="3"/>
        <item x="4"/>
        <item t="default"/>
      </items>
    </pivotField>
    <pivotField name="would_pay_for_meal_out" compact="0" outline="0" multipleItemSelectionAllowed="1" showAll="0">
      <items>
        <item x="0"/>
        <item x="1"/>
        <item x="2"/>
        <item x="3"/>
        <item x="4"/>
        <item x="5"/>
        <item t="default"/>
      </items>
    </pivotField>
    <pivotField name="comfort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comfort_food_reas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predict_comfort_food_reasons" compact="0" outline="0" multipleItemSelectionAllowed="1" showAll="0">
      <items>
        <item x="0"/>
        <item x="1"/>
        <item x="2"/>
        <item x="3"/>
        <item x="4"/>
        <item x="5"/>
        <item x="6"/>
        <item x="7"/>
        <item x="8"/>
        <item x="9"/>
        <item x="10"/>
        <item x="11"/>
        <item x="12"/>
        <item x="13"/>
        <item x="14"/>
        <item t="default"/>
      </items>
    </pivotField>
    <pivotField name="predict_comfort_food_reasons_traducao" compact="0" outline="0" multipleItemSelectionAllowed="1" showAll="0">
      <items>
        <item x="0"/>
        <item x="1"/>
        <item x="2"/>
        <item x="3"/>
        <item x="4"/>
        <item x="5"/>
        <item x="6"/>
        <item x="7"/>
        <item x="8"/>
        <item x="9"/>
        <item x="10"/>
        <item x="11"/>
        <item x="12"/>
        <item x="13"/>
        <item x="14"/>
        <item t="default"/>
      </items>
    </pivotField>
    <pivotField name="diet_curr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predict_diet_current" compact="0" outline="0" multipleItemSelectionAllowed="1" showAll="0">
      <items>
        <item x="0"/>
        <item x="1"/>
        <item x="2"/>
        <item x="3"/>
        <item x="4"/>
        <item t="default"/>
      </items>
    </pivotField>
    <pivotField name="eating_chang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predict_eating_changes" compact="0" outline="0" multipleItemSelectionAllowed="1" showAll="0">
      <items>
        <item x="0"/>
        <item x="1"/>
        <item x="2"/>
        <item x="3"/>
        <item x="4"/>
        <item t="default"/>
      </items>
    </pivotField>
    <pivotField name="predict1_eating_changes" compact="0" outline="0" multipleItemSelectionAllowed="1" showAll="0">
      <items>
        <item x="0"/>
        <item x="1"/>
        <item x="2"/>
        <item x="3"/>
        <item x="4"/>
        <item x="5"/>
        <item x="6"/>
        <item x="7"/>
        <item x="8"/>
        <item x="9"/>
        <item x="10"/>
        <item x="11"/>
        <item x="12"/>
        <item x="13"/>
        <item t="default"/>
      </items>
    </pivotField>
    <pivotField name="freq_eat_ethnic_food" compact="0" outline="0" multipleItemSelectionAllowed="1" showAll="0">
      <items>
        <item x="0"/>
        <item x="1"/>
        <item x="2"/>
        <item x="3"/>
        <item x="4"/>
        <item x="5"/>
        <item t="default"/>
      </items>
    </pivotField>
    <pivotField name="fav_cuis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predict_fav_cuisine" compact="0" outline="0" multipleItemSelectionAllowed="1" showAll="0">
      <items>
        <item x="0"/>
        <item x="1"/>
        <item x="2"/>
        <item x="3"/>
        <item x="4"/>
        <item x="5"/>
        <item x="6"/>
        <item x="7"/>
        <item x="8"/>
        <item x="9"/>
        <item t="default"/>
      </items>
    </pivotField>
    <pivotField name="fav_childhood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name="ideal_di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predict_ideal_diet" compact="0" outline="0" multipleItemSelectionAllowed="1" showAll="0">
      <items>
        <item x="0"/>
        <item x="1"/>
        <item x="2"/>
        <item x="3"/>
        <item x="4"/>
        <item x="5"/>
        <item x="6"/>
        <item x="7"/>
        <item x="8"/>
        <item t="default"/>
      </items>
    </pivotField>
    <pivotField name="dinner_to_frien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ame="eat_greek_food_when_available" compact="0" outline="0" multipleItemSelectionAllowed="1" showAll="0">
      <items>
        <item x="0"/>
        <item x="1"/>
        <item x="2"/>
        <item x="3"/>
        <item x="4"/>
        <item x="5"/>
        <item t="default"/>
      </items>
    </pivotField>
    <pivotField name="eat_indian_food_when_available" compact="0" outline="0" multipleItemSelectionAllowed="1" showAll="0">
      <items>
        <item x="0"/>
        <item x="1"/>
        <item x="2"/>
        <item x="3"/>
        <item x="4"/>
        <item x="5"/>
        <item t="default"/>
      </items>
    </pivotField>
    <pivotField name="eat_italian_food_when_available" compact="0" outline="0" multipleItemSelectionAllowed="1" showAll="0">
      <items>
        <item x="0"/>
        <item x="1"/>
        <item x="2"/>
        <item x="3"/>
        <item t="default"/>
      </items>
    </pivotField>
    <pivotField name="eat_persian_food_when_available" compact="0" outline="0" multipleItemSelectionAllowed="1" showAll="0">
      <items>
        <item x="0"/>
        <item x="1"/>
        <item x="2"/>
        <item x="3"/>
        <item x="4"/>
        <item x="5"/>
        <item x="6"/>
        <item t="default"/>
      </items>
    </pivotField>
    <pivotField name="eat_thai_food_when_available" compact="0" outline="0" multipleItemSelectionAllowed="1" showAll="0">
      <items>
        <item x="0"/>
        <item x="1"/>
        <item x="2"/>
        <item x="3"/>
        <item x="4"/>
        <item x="5"/>
        <item t="default"/>
      </items>
    </pivotField>
    <pivotField name="associate_with_breakfast" compact="0" outline="0" multipleItemSelectionAllowed="1" showAll="0">
      <items>
        <item x="0"/>
        <item x="1"/>
        <item x="2"/>
        <item t="default"/>
      </items>
    </pivotField>
    <pivotField name="associate_with_coffee" compact="0" outline="0" multipleItemSelectionAllowed="1" showAll="0">
      <items>
        <item x="0"/>
        <item x="1"/>
        <item x="2"/>
        <item t="default"/>
      </items>
    </pivotField>
    <pivotField name="associate_with_drink" compact="0" outline="0" multipleItemSelectionAllowed="1" showAll="0">
      <items>
        <item x="0"/>
        <item x="1"/>
        <item x="2"/>
        <item t="default"/>
      </items>
    </pivotField>
    <pivotField name="associate_with_fries" compact="0" outline="0" multipleItemSelectionAllowed="1" showAll="0">
      <items>
        <item x="0"/>
        <item x="1"/>
        <item x="2"/>
        <item t="default"/>
      </items>
    </pivotField>
    <pivotField name="associate_with_soup" compact="0" outline="0" multipleItemSelectionAllowed="1" showAll="0">
      <items>
        <item x="0"/>
        <item x="1"/>
        <item x="2"/>
        <item x="3"/>
        <item t="default"/>
      </items>
    </pivotField>
    <pivotField name="guess_calories(chicken_pidiana)" compact="0" outline="0" multipleItemSelectionAllowed="1" showAll="0">
      <items>
        <item x="0"/>
        <item x="1"/>
        <item x="2"/>
        <item x="3"/>
        <item x="4"/>
        <item t="default"/>
      </items>
    </pivotField>
    <pivotField name="guess_calories(scone)" compact="0" outline="0" multipleItemSelectionAllowed="1" showAll="0">
      <items>
        <item x="0"/>
        <item x="1"/>
        <item x="2"/>
        <item x="3"/>
        <item x="4"/>
        <item t="default"/>
      </items>
    </pivotField>
    <pivotField name="guess_calories(tortilla)" compact="0" outline="0" multipleItemSelectionAllowed="1" showAll="0">
      <items>
        <item x="0"/>
        <item x="1"/>
        <item x="2"/>
        <item x="3"/>
        <item x="4"/>
        <item x="5"/>
        <item t="default"/>
      </items>
    </pivotField>
    <pivotField name="guess_calories(bread_turkey_avocado)" compact="0" outline="0" multipleItemSelectionAllowed="1" showAll="0">
      <items>
        <item x="0"/>
        <item x="1"/>
        <item x="2"/>
        <item x="3"/>
        <item x="4"/>
        <item t="default"/>
      </items>
    </pivotField>
    <pivotField name="guess_calories(waffle)" compact="0" outline="0" multipleItemSelectionAllowed="1" showAll="0">
      <items>
        <item x="0"/>
        <item x="1"/>
        <item x="2"/>
        <item x="3"/>
        <item x="4"/>
        <item t="default"/>
      </items>
    </pivotField>
    <pivotField name="1_10_life_is_rewarding" compact="0" outline="0" multipleItemSelectionAllowed="1" showAll="0">
      <items>
        <item x="0"/>
        <item x="1"/>
        <item x="2"/>
        <item x="3"/>
        <item x="4"/>
        <item x="5"/>
        <item x="6"/>
        <item x="7"/>
        <item x="8"/>
        <item x="9"/>
        <item x="10"/>
        <item x="11"/>
        <item t="default"/>
      </items>
    </pivotField>
    <pivotField name="1_10_healthy_feeling" compact="0" outline="0" multipleItemSelectionAllowed="1" showAll="0">
      <items>
        <item x="0"/>
        <item x="1"/>
        <item x="2"/>
        <item x="3"/>
        <item x="4"/>
        <item x="5"/>
        <item x="6"/>
        <item x="7"/>
        <item x="8"/>
        <item x="9"/>
        <item x="10"/>
        <item t="default"/>
      </items>
    </pivotField>
    <pivotField name="father_education" compact="0" outline="0" multipleItemSelectionAllowed="1" showAll="0">
      <items>
        <item x="0"/>
        <item x="1"/>
        <item x="2"/>
        <item x="3"/>
        <item x="4"/>
        <item x="5"/>
        <item x="6"/>
        <item t="default"/>
      </items>
    </pivotField>
    <pivotField name="father_profess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name="mother_education" compact="0" outline="0" multipleItemSelectionAllowed="1" showAll="0">
      <items>
        <item x="0"/>
        <item x="1"/>
        <item x="2"/>
        <item x="3"/>
        <item x="4"/>
        <item x="5"/>
        <item x="6"/>
        <item t="default"/>
      </items>
    </pivotField>
    <pivotField name="mother_profess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s>
  <colFields>
    <field x="1"/>
  </colFields>
  <pageFields>
    <pageField fld="4"/>
  </pageFields>
  <dataFields>
    <dataField name="AVERAGE of weight" fld="4" subtotal="average" baseField="0"/>
  </dataFields>
</pivotTableDefinition>
</file>

<file path=xl/pivotTables/pivotTable3.xml><?xml version="1.0" encoding="utf-8"?>
<pivotTableDefinition xmlns="http://schemas.openxmlformats.org/spreadsheetml/2006/main" name="Gráficos 3" cacheId="1" dataCaption="" rowGrandTotals="0" colGrandTotals="0" compact="0" compactData="0">
  <location ref="I17:O22"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gender" compact="0" numFmtId="49" outline="0" multipleItemSelectionAllowed="1" showAll="0">
      <items>
        <item x="0"/>
        <item x="1"/>
        <item x="2"/>
        <item t="default"/>
      </items>
    </pivotField>
    <pivotField name="marital_status" compact="0" outline="0" multipleItemSelectionAllowed="1" showAll="0">
      <items>
        <item x="0"/>
        <item x="1"/>
        <item x="2"/>
        <item x="3"/>
        <item x="4"/>
        <item t="default"/>
      </items>
    </pivotField>
    <pivotField name="marital_status_traducao" compact="0" outline="0" multipleItemSelectionAllowed="1" showAll="0">
      <items>
        <item x="0"/>
        <item x="1"/>
        <item x="2"/>
        <item x="3"/>
        <item x="4"/>
        <item t="default"/>
      </items>
    </pivotField>
    <pivotField name="weigh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self_perception_weight" compact="0" outline="0" multipleItemSelectionAllowed="1" showAll="0">
      <items>
        <item x="0"/>
        <item x="1"/>
        <item x="2"/>
        <item x="3"/>
        <item x="4"/>
        <item x="5"/>
        <item x="6"/>
        <item x="7"/>
        <item t="default"/>
      </items>
    </pivotField>
    <pivotField name="self_perception_weight_traducao" axis="axisCol" compact="0" outline="0" multipleItemSelectionAllowed="1" showAll="0" sortType="ascending">
      <items>
        <item h="1" x="7"/>
        <item x="1"/>
        <item x="4"/>
        <item x="5"/>
        <item x="0"/>
        <item h="1" x="6"/>
        <item x="2"/>
        <item x="3"/>
        <item t="default"/>
      </items>
    </pivotField>
    <pivotField name="exercise" dataField="1" compact="0" outline="0" multipleItemSelectionAllowed="1" showAll="0">
      <items>
        <item x="0"/>
        <item x="1"/>
        <item x="2"/>
        <item x="3"/>
        <item x="4"/>
        <item t="default"/>
      </items>
    </pivotField>
    <pivotField name="exercise_traducao" axis="axisRow" compact="0" outline="0" multipleItemSelectionAllowed="1" showAll="0" sortType="ascending">
      <items>
        <item x="4"/>
        <item x="0"/>
        <item x="1"/>
        <item x="3"/>
        <item x="2"/>
        <item t="default"/>
      </items>
    </pivotField>
    <pivotField name="take_vitamins" compact="0" outline="0" multipleItemSelectionAllowed="1" showAll="0">
      <items>
        <item x="0"/>
        <item x="1"/>
        <item x="2"/>
        <item t="default"/>
      </items>
    </pivotField>
    <pivotField name="grade_level" compact="0" outline="0" multipleItemSelectionAllowed="1" showAll="0">
      <items>
        <item x="0"/>
        <item x="1"/>
        <item x="2"/>
        <item x="3"/>
        <item x="4"/>
        <item t="default"/>
      </items>
    </pivotField>
    <pivotField name="employment" compact="0" outline="0" multipleItemSelectionAllowed="1" showAll="0">
      <items>
        <item x="0"/>
        <item x="1"/>
        <item x="2"/>
        <item x="3"/>
        <item x="4"/>
        <item t="default"/>
      </items>
    </pivotField>
    <pivotField name="do_sports" compact="0" outline="0" multipleItemSelectionAllowed="1" showAll="0">
      <items>
        <item x="0"/>
        <item x="1"/>
        <item x="2"/>
        <item x="3"/>
        <item t="default"/>
      </items>
    </pivotField>
    <pivotField name="sports_invol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income" compact="0" outline="0" multipleItemSelectionAllowed="1" showAll="0">
      <items>
        <item x="0"/>
        <item x="1"/>
        <item x="2"/>
        <item x="3"/>
        <item x="4"/>
        <item x="5"/>
        <item x="6"/>
        <item x="7"/>
        <item t="default"/>
      </items>
    </pivotField>
    <pivotField name="cuisine_eat_growing_up" compact="0" outline="0" multipleItemSelectionAllowed="1" showAll="0">
      <items>
        <item x="0"/>
        <item x="1"/>
        <item x="2"/>
        <item x="3"/>
        <item x="4"/>
        <item x="5"/>
        <item x="6"/>
        <item x="7"/>
        <item t="default"/>
      </items>
    </pivotField>
    <pivotField name="preference_food" compact="0" outline="0" multipleItemSelectionAllowed="1" showAll="0">
      <items>
        <item x="0"/>
        <item x="1"/>
        <item x="2"/>
        <item x="3"/>
        <item x="4"/>
        <item t="default"/>
      </items>
    </pivotField>
    <pivotField name="freq_eat_fruit_day" compact="0" outline="0" multipleItemSelectionAllowed="1" showAll="0">
      <items>
        <item x="0"/>
        <item x="1"/>
        <item x="2"/>
        <item x="3"/>
        <item x="4"/>
        <item x="5"/>
        <item t="default"/>
      </items>
    </pivotField>
    <pivotField name="freq_eat_veggies_day" compact="0" outline="0" multipleItemSelectionAllowed="1" showAll="0">
      <items>
        <item x="0"/>
        <item x="1"/>
        <item x="2"/>
        <item x="3"/>
        <item x="4"/>
        <item x="5"/>
        <item t="default"/>
      </items>
    </pivotField>
    <pivotField name="how_often_cook" compact="0" outline="0" multipleItemSelectionAllowed="1" showAll="0">
      <items>
        <item x="0"/>
        <item x="1"/>
        <item x="2"/>
        <item x="3"/>
        <item x="4"/>
        <item x="5"/>
        <item x="6"/>
        <item t="default"/>
      </items>
    </pivotField>
    <pivotField name="freq_eating_out" compact="0" outline="0" multipleItemSelectionAllowed="1" showAll="0">
      <items>
        <item x="0"/>
        <item x="1"/>
        <item x="2"/>
        <item x="3"/>
        <item x="4"/>
        <item x="5"/>
        <item t="default"/>
      </items>
    </pivotField>
    <pivotField name="importance_of_consuming_calories" compact="0" outline="0" multipleItemSelectionAllowed="1" showAll="0">
      <items>
        <item x="0"/>
        <item x="1"/>
        <item x="2"/>
        <item x="3"/>
        <item x="4"/>
        <item t="default"/>
      </items>
    </pivotField>
    <pivotField name="describe_healthy_me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freq_nutritional_check" compact="0" outline="0" multipleItemSelectionAllowed="1" showAll="0">
      <items>
        <item x="0"/>
        <item x="1"/>
        <item x="2"/>
        <item x="3"/>
        <item x="4"/>
        <item x="5"/>
        <item t="default"/>
      </items>
    </pivotField>
    <pivotField name="on_off_campus" compact="0" outline="0" multipleItemSelectionAllowed="1" showAll="0">
      <items>
        <item x="0"/>
        <item x="1"/>
        <item x="2"/>
        <item x="3"/>
        <item x="4"/>
        <item x="5"/>
        <item t="default"/>
      </items>
    </pivotField>
    <pivotField name="freq_parents_cook" compact="0" outline="0" multipleItemSelectionAllowed="1" showAll="0">
      <items>
        <item x="0"/>
        <item x="1"/>
        <item x="2"/>
        <item x="3"/>
        <item x="4"/>
        <item t="default"/>
      </items>
    </pivotField>
    <pivotField name="would_pay_for_meal_out" compact="0" outline="0" multipleItemSelectionAllowed="1" showAll="0">
      <items>
        <item x="0"/>
        <item x="1"/>
        <item x="2"/>
        <item x="3"/>
        <item x="4"/>
        <item x="5"/>
        <item t="default"/>
      </items>
    </pivotField>
    <pivotField name="comfort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comfort_food_reas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predict_comfort_food_reasons" compact="0" outline="0" multipleItemSelectionAllowed="1" showAll="0">
      <items>
        <item x="0"/>
        <item x="1"/>
        <item x="2"/>
        <item x="3"/>
        <item x="4"/>
        <item x="5"/>
        <item x="6"/>
        <item x="7"/>
        <item x="8"/>
        <item x="9"/>
        <item x="10"/>
        <item x="11"/>
        <item x="12"/>
        <item x="13"/>
        <item x="14"/>
        <item t="default"/>
      </items>
    </pivotField>
    <pivotField name="predict_comfort_food_reasons_traducao" axis="axisPage" compact="0" outline="0" multipleItemSelectionAllowed="1" showAll="0">
      <items>
        <item x="0"/>
        <item x="1"/>
        <item x="2"/>
        <item x="3"/>
        <item x="4"/>
        <item x="5"/>
        <item x="6"/>
        <item x="7"/>
        <item x="8"/>
        <item x="9"/>
        <item x="10"/>
        <item x="11"/>
        <item x="12"/>
        <item x="13"/>
        <item h="1" x="14"/>
        <item t="default"/>
      </items>
    </pivotField>
    <pivotField name="diet_curr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predict_diet_current" compact="0" outline="0" multipleItemSelectionAllowed="1" showAll="0">
      <items>
        <item x="0"/>
        <item x="1"/>
        <item x="2"/>
        <item x="3"/>
        <item x="4"/>
        <item t="default"/>
      </items>
    </pivotField>
    <pivotField name="eating_chang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predict_eating_changes" compact="0" outline="0" multipleItemSelectionAllowed="1" showAll="0">
      <items>
        <item x="0"/>
        <item x="1"/>
        <item x="2"/>
        <item x="3"/>
        <item x="4"/>
        <item t="default"/>
      </items>
    </pivotField>
    <pivotField name="predict1_eating_changes" compact="0" outline="0" multipleItemSelectionAllowed="1" showAll="0">
      <items>
        <item x="0"/>
        <item x="1"/>
        <item x="2"/>
        <item x="3"/>
        <item x="4"/>
        <item x="5"/>
        <item x="6"/>
        <item x="7"/>
        <item x="8"/>
        <item x="9"/>
        <item x="10"/>
        <item x="11"/>
        <item x="12"/>
        <item x="13"/>
        <item t="default"/>
      </items>
    </pivotField>
    <pivotField name="freq_eat_ethnic_food" compact="0" outline="0" multipleItemSelectionAllowed="1" showAll="0">
      <items>
        <item x="0"/>
        <item x="1"/>
        <item x="2"/>
        <item x="3"/>
        <item x="4"/>
        <item x="5"/>
        <item t="default"/>
      </items>
    </pivotField>
    <pivotField name="fav_cuis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predict_fav_cuisine" compact="0" outline="0" multipleItemSelectionAllowed="1" showAll="0">
      <items>
        <item x="0"/>
        <item x="1"/>
        <item x="2"/>
        <item x="3"/>
        <item x="4"/>
        <item x="5"/>
        <item x="6"/>
        <item x="7"/>
        <item x="8"/>
        <item x="9"/>
        <item t="default"/>
      </items>
    </pivotField>
    <pivotField name="fav_childhood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name="ideal_di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predict_ideal_diet" compact="0" outline="0" multipleItemSelectionAllowed="1" showAll="0">
      <items>
        <item x="0"/>
        <item x="1"/>
        <item x="2"/>
        <item x="3"/>
        <item x="4"/>
        <item x="5"/>
        <item x="6"/>
        <item x="7"/>
        <item x="8"/>
        <item t="default"/>
      </items>
    </pivotField>
    <pivotField name="dinner_to_frien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ame="eat_greek_food_when_available" compact="0" outline="0" multipleItemSelectionAllowed="1" showAll="0">
      <items>
        <item x="0"/>
        <item x="1"/>
        <item x="2"/>
        <item x="3"/>
        <item x="4"/>
        <item x="5"/>
        <item t="default"/>
      </items>
    </pivotField>
    <pivotField name="eat_indian_food_when_available" compact="0" outline="0" multipleItemSelectionAllowed="1" showAll="0">
      <items>
        <item x="0"/>
        <item x="1"/>
        <item x="2"/>
        <item x="3"/>
        <item x="4"/>
        <item x="5"/>
        <item t="default"/>
      </items>
    </pivotField>
    <pivotField name="eat_italian_food_when_available" compact="0" outline="0" multipleItemSelectionAllowed="1" showAll="0">
      <items>
        <item x="0"/>
        <item x="1"/>
        <item x="2"/>
        <item x="3"/>
        <item t="default"/>
      </items>
    </pivotField>
    <pivotField name="eat_persian_food_when_available" compact="0" outline="0" multipleItemSelectionAllowed="1" showAll="0">
      <items>
        <item x="0"/>
        <item x="1"/>
        <item x="2"/>
        <item x="3"/>
        <item x="4"/>
        <item x="5"/>
        <item x="6"/>
        <item t="default"/>
      </items>
    </pivotField>
    <pivotField name="eat_thai_food_when_available" compact="0" outline="0" multipleItemSelectionAllowed="1" showAll="0">
      <items>
        <item x="0"/>
        <item x="1"/>
        <item x="2"/>
        <item x="3"/>
        <item x="4"/>
        <item x="5"/>
        <item t="default"/>
      </items>
    </pivotField>
    <pivotField name="associate_with_breakfast" compact="0" outline="0" multipleItemSelectionAllowed="1" showAll="0">
      <items>
        <item x="0"/>
        <item x="1"/>
        <item x="2"/>
        <item t="default"/>
      </items>
    </pivotField>
    <pivotField name="associate_with_coffee" compact="0" outline="0" multipleItemSelectionAllowed="1" showAll="0">
      <items>
        <item x="0"/>
        <item x="1"/>
        <item x="2"/>
        <item t="default"/>
      </items>
    </pivotField>
    <pivotField name="associate_with_drink" compact="0" outline="0" multipleItemSelectionAllowed="1" showAll="0">
      <items>
        <item x="0"/>
        <item x="1"/>
        <item x="2"/>
        <item t="default"/>
      </items>
    </pivotField>
    <pivotField name="associate_with_fries" compact="0" outline="0" multipleItemSelectionAllowed="1" showAll="0">
      <items>
        <item x="0"/>
        <item x="1"/>
        <item x="2"/>
        <item t="default"/>
      </items>
    </pivotField>
    <pivotField name="associate_with_soup" compact="0" outline="0" multipleItemSelectionAllowed="1" showAll="0">
      <items>
        <item x="0"/>
        <item x="1"/>
        <item x="2"/>
        <item x="3"/>
        <item t="default"/>
      </items>
    </pivotField>
    <pivotField name="guess_calories(chicken_pidiana)" compact="0" outline="0" multipleItemSelectionAllowed="1" showAll="0">
      <items>
        <item x="0"/>
        <item x="1"/>
        <item x="2"/>
        <item x="3"/>
        <item x="4"/>
        <item t="default"/>
      </items>
    </pivotField>
    <pivotField name="guess_calories(scone)" compact="0" outline="0" multipleItemSelectionAllowed="1" showAll="0">
      <items>
        <item x="0"/>
        <item x="1"/>
        <item x="2"/>
        <item x="3"/>
        <item x="4"/>
        <item t="default"/>
      </items>
    </pivotField>
    <pivotField name="guess_calories(tortilla)" compact="0" outline="0" multipleItemSelectionAllowed="1" showAll="0">
      <items>
        <item x="0"/>
        <item x="1"/>
        <item x="2"/>
        <item x="3"/>
        <item x="4"/>
        <item x="5"/>
        <item t="default"/>
      </items>
    </pivotField>
    <pivotField name="guess_calories(bread_turkey_avocado)" compact="0" outline="0" multipleItemSelectionAllowed="1" showAll="0">
      <items>
        <item x="0"/>
        <item x="1"/>
        <item x="2"/>
        <item x="3"/>
        <item x="4"/>
        <item t="default"/>
      </items>
    </pivotField>
    <pivotField name="guess_calories(waffle)" compact="0" outline="0" multipleItemSelectionAllowed="1" showAll="0">
      <items>
        <item x="0"/>
        <item x="1"/>
        <item x="2"/>
        <item x="3"/>
        <item x="4"/>
        <item t="default"/>
      </items>
    </pivotField>
    <pivotField name="1_10_life_is_rewarding" compact="0" outline="0" multipleItemSelectionAllowed="1" showAll="0">
      <items>
        <item x="0"/>
        <item x="1"/>
        <item x="2"/>
        <item x="3"/>
        <item x="4"/>
        <item x="5"/>
        <item x="6"/>
        <item x="7"/>
        <item x="8"/>
        <item x="9"/>
        <item x="10"/>
        <item x="11"/>
        <item t="default"/>
      </items>
    </pivotField>
    <pivotField name="1_10_healthy_feeling" compact="0" outline="0" multipleItemSelectionAllowed="1" showAll="0">
      <items>
        <item x="0"/>
        <item x="1"/>
        <item x="2"/>
        <item x="3"/>
        <item x="4"/>
        <item x="5"/>
        <item x="6"/>
        <item x="7"/>
        <item x="8"/>
        <item x="9"/>
        <item x="10"/>
        <item t="default"/>
      </items>
    </pivotField>
    <pivotField name="father_education" compact="0" outline="0" multipleItemSelectionAllowed="1" showAll="0">
      <items>
        <item x="0"/>
        <item x="1"/>
        <item x="2"/>
        <item x="3"/>
        <item x="4"/>
        <item x="5"/>
        <item x="6"/>
        <item t="default"/>
      </items>
    </pivotField>
    <pivotField name="father_profess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name="mother_education" compact="0" outline="0" multipleItemSelectionAllowed="1" showAll="0">
      <items>
        <item x="0"/>
        <item x="1"/>
        <item x="2"/>
        <item x="3"/>
        <item x="4"/>
        <item x="5"/>
        <item x="6"/>
        <item t="default"/>
      </items>
    </pivotField>
    <pivotField name="mother_profess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s>
  <rowFields>
    <field x="8"/>
  </rowFields>
  <colFields>
    <field x="6"/>
  </colFields>
  <pageFields>
    <pageField fld="30"/>
  </pageFields>
  <dataFields>
    <dataField name="COUNTA of exercise" fld="7" subtotal="count" baseField="0"/>
  </dataFields>
</pivotTableDefinition>
</file>

<file path=xl/pivotTables/pivotTable4.xml><?xml version="1.0" encoding="utf-8"?>
<pivotTableDefinition xmlns="http://schemas.openxmlformats.org/spreadsheetml/2006/main" name="Gráficos 4" cacheId="1" dataCaption="" rowGrandTotals="0" colGrandTotals="0" compact="0" compactData="0">
  <location ref="A23:D3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gender" compact="0" numFmtId="49" outline="0" multipleItemSelectionAllowed="1" showAll="0">
      <items>
        <item x="0"/>
        <item x="1"/>
        <item x="2"/>
        <item t="default"/>
      </items>
    </pivotField>
    <pivotField name="marital_status" compact="0" outline="0" multipleItemSelectionAllowed="1" showAll="0">
      <items>
        <item x="0"/>
        <item x="1"/>
        <item x="2"/>
        <item x="3"/>
        <item x="4"/>
        <item t="default"/>
      </items>
    </pivotField>
    <pivotField name="marital_status_traducao" axis="axisCol" dataField="1" compact="0" outline="0" multipleItemSelectionAllowed="1" showAll="0" sortType="ascending">
      <items>
        <item h="1" x="4"/>
        <item x="2"/>
        <item x="1"/>
        <item h="1" x="3"/>
        <item x="0"/>
        <item t="default"/>
      </items>
    </pivotField>
    <pivotField name="weigh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self_perception_weight" compact="0" outline="0" multipleItemSelectionAllowed="1" showAll="0">
      <items>
        <item x="0"/>
        <item x="1"/>
        <item x="2"/>
        <item x="3"/>
        <item x="4"/>
        <item x="5"/>
        <item x="6"/>
        <item x="7"/>
        <item t="default"/>
      </items>
    </pivotField>
    <pivotField name="self_perception_weight_traducao" axis="axisRow" compact="0" outline="0" multipleItemSelectionAllowed="1" showAll="0" sortType="ascending">
      <items>
        <item h="1" x="7"/>
        <item x="1"/>
        <item x="4"/>
        <item x="5"/>
        <item x="0"/>
        <item h="1" x="6"/>
        <item x="2"/>
        <item x="3"/>
        <item t="default"/>
      </items>
    </pivotField>
    <pivotField name="exercise" compact="0" outline="0" multipleItemSelectionAllowed="1" showAll="0">
      <items>
        <item x="0"/>
        <item x="1"/>
        <item x="2"/>
        <item x="3"/>
        <item x="4"/>
        <item t="default"/>
      </items>
    </pivotField>
    <pivotField name="exercise_traducao" compact="0" outline="0" multipleItemSelectionAllowed="1" showAll="0">
      <items>
        <item x="0"/>
        <item x="1"/>
        <item x="2"/>
        <item x="3"/>
        <item x="4"/>
        <item t="default"/>
      </items>
    </pivotField>
    <pivotField name="take_vitamins" compact="0" outline="0" multipleItemSelectionAllowed="1" showAll="0">
      <items>
        <item x="0"/>
        <item x="1"/>
        <item x="2"/>
        <item t="default"/>
      </items>
    </pivotField>
    <pivotField name="grade_level" compact="0" outline="0" multipleItemSelectionAllowed="1" showAll="0">
      <items>
        <item x="0"/>
        <item x="1"/>
        <item x="2"/>
        <item x="3"/>
        <item x="4"/>
        <item t="default"/>
      </items>
    </pivotField>
    <pivotField name="employment" compact="0" outline="0" multipleItemSelectionAllowed="1" showAll="0">
      <items>
        <item x="0"/>
        <item x="1"/>
        <item x="2"/>
        <item x="3"/>
        <item x="4"/>
        <item t="default"/>
      </items>
    </pivotField>
    <pivotField name="do_sports" compact="0" outline="0" multipleItemSelectionAllowed="1" showAll="0">
      <items>
        <item x="0"/>
        <item x="1"/>
        <item x="2"/>
        <item x="3"/>
        <item t="default"/>
      </items>
    </pivotField>
    <pivotField name="sports_invol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income" compact="0" outline="0" multipleItemSelectionAllowed="1" showAll="0">
      <items>
        <item x="0"/>
        <item x="1"/>
        <item x="2"/>
        <item x="3"/>
        <item x="4"/>
        <item x="5"/>
        <item x="6"/>
        <item x="7"/>
        <item t="default"/>
      </items>
    </pivotField>
    <pivotField name="cuisine_eat_growing_up" compact="0" outline="0" multipleItemSelectionAllowed="1" showAll="0">
      <items>
        <item x="0"/>
        <item x="1"/>
        <item x="2"/>
        <item x="3"/>
        <item x="4"/>
        <item x="5"/>
        <item x="6"/>
        <item x="7"/>
        <item t="default"/>
      </items>
    </pivotField>
    <pivotField name="preference_food" compact="0" outline="0" multipleItemSelectionAllowed="1" showAll="0">
      <items>
        <item x="0"/>
        <item x="1"/>
        <item x="2"/>
        <item x="3"/>
        <item x="4"/>
        <item t="default"/>
      </items>
    </pivotField>
    <pivotField name="freq_eat_fruit_day" compact="0" outline="0" multipleItemSelectionAllowed="1" showAll="0">
      <items>
        <item x="0"/>
        <item x="1"/>
        <item x="2"/>
        <item x="3"/>
        <item x="4"/>
        <item x="5"/>
        <item t="default"/>
      </items>
    </pivotField>
    <pivotField name="freq_eat_veggies_day" compact="0" outline="0" multipleItemSelectionAllowed="1" showAll="0">
      <items>
        <item x="0"/>
        <item x="1"/>
        <item x="2"/>
        <item x="3"/>
        <item x="4"/>
        <item x="5"/>
        <item t="default"/>
      </items>
    </pivotField>
    <pivotField name="how_often_cook" compact="0" outline="0" multipleItemSelectionAllowed="1" showAll="0">
      <items>
        <item x="0"/>
        <item x="1"/>
        <item x="2"/>
        <item x="3"/>
        <item x="4"/>
        <item x="5"/>
        <item x="6"/>
        <item t="default"/>
      </items>
    </pivotField>
    <pivotField name="freq_eating_out" compact="0" outline="0" multipleItemSelectionAllowed="1" showAll="0">
      <items>
        <item x="0"/>
        <item x="1"/>
        <item x="2"/>
        <item x="3"/>
        <item x="4"/>
        <item x="5"/>
        <item t="default"/>
      </items>
    </pivotField>
    <pivotField name="importance_of_consuming_calories" compact="0" outline="0" multipleItemSelectionAllowed="1" showAll="0">
      <items>
        <item x="0"/>
        <item x="1"/>
        <item x="2"/>
        <item x="3"/>
        <item x="4"/>
        <item t="default"/>
      </items>
    </pivotField>
    <pivotField name="describe_healthy_me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freq_nutritional_check" compact="0" outline="0" multipleItemSelectionAllowed="1" showAll="0">
      <items>
        <item x="0"/>
        <item x="1"/>
        <item x="2"/>
        <item x="3"/>
        <item x="4"/>
        <item x="5"/>
        <item t="default"/>
      </items>
    </pivotField>
    <pivotField name="on_off_campus" compact="0" outline="0" multipleItemSelectionAllowed="1" showAll="0">
      <items>
        <item x="0"/>
        <item x="1"/>
        <item x="2"/>
        <item x="3"/>
        <item x="4"/>
        <item x="5"/>
        <item t="default"/>
      </items>
    </pivotField>
    <pivotField name="freq_parents_cook" compact="0" outline="0" multipleItemSelectionAllowed="1" showAll="0">
      <items>
        <item x="0"/>
        <item x="1"/>
        <item x="2"/>
        <item x="3"/>
        <item x="4"/>
        <item t="default"/>
      </items>
    </pivotField>
    <pivotField name="would_pay_for_meal_out" compact="0" outline="0" multipleItemSelectionAllowed="1" showAll="0">
      <items>
        <item x="0"/>
        <item x="1"/>
        <item x="2"/>
        <item x="3"/>
        <item x="4"/>
        <item x="5"/>
        <item t="default"/>
      </items>
    </pivotField>
    <pivotField name="comfort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comfort_food_reas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predict_comfort_food_reasons" compact="0" outline="0" multipleItemSelectionAllowed="1" showAll="0">
      <items>
        <item x="0"/>
        <item x="1"/>
        <item x="2"/>
        <item x="3"/>
        <item x="4"/>
        <item x="5"/>
        <item x="6"/>
        <item x="7"/>
        <item x="8"/>
        <item x="9"/>
        <item x="10"/>
        <item x="11"/>
        <item x="12"/>
        <item x="13"/>
        <item x="14"/>
        <item t="default"/>
      </items>
    </pivotField>
    <pivotField name="predict_comfort_food_reasons_traducao" compact="0" outline="0" multipleItemSelectionAllowed="1" showAll="0">
      <items>
        <item x="0"/>
        <item x="1"/>
        <item x="2"/>
        <item x="3"/>
        <item x="4"/>
        <item x="5"/>
        <item x="6"/>
        <item x="7"/>
        <item x="8"/>
        <item x="9"/>
        <item x="10"/>
        <item x="11"/>
        <item x="12"/>
        <item x="13"/>
        <item x="14"/>
        <item t="default"/>
      </items>
    </pivotField>
    <pivotField name="diet_curr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predict_diet_current" compact="0" outline="0" multipleItemSelectionAllowed="1" showAll="0">
      <items>
        <item x="0"/>
        <item x="1"/>
        <item x="2"/>
        <item x="3"/>
        <item x="4"/>
        <item t="default"/>
      </items>
    </pivotField>
    <pivotField name="eating_chang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predict_eating_changes" compact="0" outline="0" multipleItemSelectionAllowed="1" showAll="0">
      <items>
        <item x="0"/>
        <item x="1"/>
        <item x="2"/>
        <item x="3"/>
        <item x="4"/>
        <item t="default"/>
      </items>
    </pivotField>
    <pivotField name="predict1_eating_changes" compact="0" outline="0" multipleItemSelectionAllowed="1" showAll="0">
      <items>
        <item x="0"/>
        <item x="1"/>
        <item x="2"/>
        <item x="3"/>
        <item x="4"/>
        <item x="5"/>
        <item x="6"/>
        <item x="7"/>
        <item x="8"/>
        <item x="9"/>
        <item x="10"/>
        <item x="11"/>
        <item x="12"/>
        <item x="13"/>
        <item t="default"/>
      </items>
    </pivotField>
    <pivotField name="freq_eat_ethnic_food" compact="0" outline="0" multipleItemSelectionAllowed="1" showAll="0">
      <items>
        <item x="0"/>
        <item x="1"/>
        <item x="2"/>
        <item x="3"/>
        <item x="4"/>
        <item x="5"/>
        <item t="default"/>
      </items>
    </pivotField>
    <pivotField name="fav_cuis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predict_fav_cuisine" compact="0" outline="0" multipleItemSelectionAllowed="1" showAll="0">
      <items>
        <item x="0"/>
        <item x="1"/>
        <item x="2"/>
        <item x="3"/>
        <item x="4"/>
        <item x="5"/>
        <item x="6"/>
        <item x="7"/>
        <item x="8"/>
        <item x="9"/>
        <item t="default"/>
      </items>
    </pivotField>
    <pivotField name="fav_childhood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name="ideal_di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predict_ideal_diet" compact="0" outline="0" multipleItemSelectionAllowed="1" showAll="0">
      <items>
        <item x="0"/>
        <item x="1"/>
        <item x="2"/>
        <item x="3"/>
        <item x="4"/>
        <item x="5"/>
        <item x="6"/>
        <item x="7"/>
        <item x="8"/>
        <item t="default"/>
      </items>
    </pivotField>
    <pivotField name="dinner_to_frien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ame="eat_greek_food_when_available" compact="0" outline="0" multipleItemSelectionAllowed="1" showAll="0">
      <items>
        <item x="0"/>
        <item x="1"/>
        <item x="2"/>
        <item x="3"/>
        <item x="4"/>
        <item x="5"/>
        <item t="default"/>
      </items>
    </pivotField>
    <pivotField name="eat_indian_food_when_available" compact="0" outline="0" multipleItemSelectionAllowed="1" showAll="0">
      <items>
        <item x="0"/>
        <item x="1"/>
        <item x="2"/>
        <item x="3"/>
        <item x="4"/>
        <item x="5"/>
        <item t="default"/>
      </items>
    </pivotField>
    <pivotField name="eat_italian_food_when_available" compact="0" outline="0" multipleItemSelectionAllowed="1" showAll="0">
      <items>
        <item x="0"/>
        <item x="1"/>
        <item x="2"/>
        <item x="3"/>
        <item t="default"/>
      </items>
    </pivotField>
    <pivotField name="eat_persian_food_when_available" compact="0" outline="0" multipleItemSelectionAllowed="1" showAll="0">
      <items>
        <item x="0"/>
        <item x="1"/>
        <item x="2"/>
        <item x="3"/>
        <item x="4"/>
        <item x="5"/>
        <item x="6"/>
        <item t="default"/>
      </items>
    </pivotField>
    <pivotField name="eat_thai_food_when_available" compact="0" outline="0" multipleItemSelectionAllowed="1" showAll="0">
      <items>
        <item x="0"/>
        <item x="1"/>
        <item x="2"/>
        <item x="3"/>
        <item x="4"/>
        <item x="5"/>
        <item t="default"/>
      </items>
    </pivotField>
    <pivotField name="associate_with_breakfast" compact="0" outline="0" multipleItemSelectionAllowed="1" showAll="0">
      <items>
        <item x="0"/>
        <item x="1"/>
        <item x="2"/>
        <item t="default"/>
      </items>
    </pivotField>
    <pivotField name="associate_with_coffee" compact="0" outline="0" multipleItemSelectionAllowed="1" showAll="0">
      <items>
        <item x="0"/>
        <item x="1"/>
        <item x="2"/>
        <item t="default"/>
      </items>
    </pivotField>
    <pivotField name="associate_with_drink" compact="0" outline="0" multipleItemSelectionAllowed="1" showAll="0">
      <items>
        <item x="0"/>
        <item x="1"/>
        <item x="2"/>
        <item t="default"/>
      </items>
    </pivotField>
    <pivotField name="associate_with_fries" compact="0" outline="0" multipleItemSelectionAllowed="1" showAll="0">
      <items>
        <item x="0"/>
        <item x="1"/>
        <item x="2"/>
        <item t="default"/>
      </items>
    </pivotField>
    <pivotField name="associate_with_soup" compact="0" outline="0" multipleItemSelectionAllowed="1" showAll="0">
      <items>
        <item x="0"/>
        <item x="1"/>
        <item x="2"/>
        <item x="3"/>
        <item t="default"/>
      </items>
    </pivotField>
    <pivotField name="guess_calories(chicken_pidiana)" compact="0" outline="0" multipleItemSelectionAllowed="1" showAll="0">
      <items>
        <item x="0"/>
        <item x="1"/>
        <item x="2"/>
        <item x="3"/>
        <item x="4"/>
        <item t="default"/>
      </items>
    </pivotField>
    <pivotField name="guess_calories(scone)" compact="0" outline="0" multipleItemSelectionAllowed="1" showAll="0">
      <items>
        <item x="0"/>
        <item x="1"/>
        <item x="2"/>
        <item x="3"/>
        <item x="4"/>
        <item t="default"/>
      </items>
    </pivotField>
    <pivotField name="guess_calories(tortilla)" compact="0" outline="0" multipleItemSelectionAllowed="1" showAll="0">
      <items>
        <item x="0"/>
        <item x="1"/>
        <item x="2"/>
        <item x="3"/>
        <item x="4"/>
        <item x="5"/>
        <item t="default"/>
      </items>
    </pivotField>
    <pivotField name="guess_calories(bread_turkey_avocado)" compact="0" outline="0" multipleItemSelectionAllowed="1" showAll="0">
      <items>
        <item x="0"/>
        <item x="1"/>
        <item x="2"/>
        <item x="3"/>
        <item x="4"/>
        <item t="default"/>
      </items>
    </pivotField>
    <pivotField name="guess_calories(waffle)" compact="0" outline="0" multipleItemSelectionAllowed="1" showAll="0">
      <items>
        <item x="0"/>
        <item x="1"/>
        <item x="2"/>
        <item x="3"/>
        <item x="4"/>
        <item t="default"/>
      </items>
    </pivotField>
    <pivotField name="1_10_life_is_rewarding" compact="0" outline="0" multipleItemSelectionAllowed="1" showAll="0">
      <items>
        <item x="0"/>
        <item x="1"/>
        <item x="2"/>
        <item x="3"/>
        <item x="4"/>
        <item x="5"/>
        <item x="6"/>
        <item x="7"/>
        <item x="8"/>
        <item x="9"/>
        <item x="10"/>
        <item x="11"/>
        <item t="default"/>
      </items>
    </pivotField>
    <pivotField name="1_10_healthy_feeling" compact="0" outline="0" multipleItemSelectionAllowed="1" showAll="0">
      <items>
        <item x="0"/>
        <item x="1"/>
        <item x="2"/>
        <item x="3"/>
        <item x="4"/>
        <item x="5"/>
        <item x="6"/>
        <item x="7"/>
        <item x="8"/>
        <item x="9"/>
        <item x="10"/>
        <item t="default"/>
      </items>
    </pivotField>
    <pivotField name="father_education" compact="0" outline="0" multipleItemSelectionAllowed="1" showAll="0">
      <items>
        <item x="0"/>
        <item x="1"/>
        <item x="2"/>
        <item x="3"/>
        <item x="4"/>
        <item x="5"/>
        <item x="6"/>
        <item t="default"/>
      </items>
    </pivotField>
    <pivotField name="father_profess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name="mother_education" compact="0" outline="0" multipleItemSelectionAllowed="1" showAll="0">
      <items>
        <item x="0"/>
        <item x="1"/>
        <item x="2"/>
        <item x="3"/>
        <item x="4"/>
        <item x="5"/>
        <item x="6"/>
        <item t="default"/>
      </items>
    </pivotField>
    <pivotField name="mother_profess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s>
  <rowFields>
    <field x="6"/>
  </rowFields>
  <colFields>
    <field x="3"/>
  </colFields>
  <dataFields>
    <dataField name="COUNTA of marital_status_traducao" fld="3" subtotal="count" baseField="0"/>
  </dataFields>
</pivotTableDefinition>
</file>

<file path=xl/pivotTables/pivotTable5.xml><?xml version="1.0" encoding="utf-8"?>
<pivotTableDefinition xmlns="http://schemas.openxmlformats.org/spreadsheetml/2006/main" name="Gráficos 5" cacheId="0" dataCaption="" rowGrandTotals="0" colGrandTotals="0" compact="0" compactData="0">
  <location ref="A39:G44" firstHeaderRow="0" firstDataRow="1" firstDataCol="1" rowPageCount="2"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gender" compact="0" numFmtId="49" outline="0" multipleItemSelectionAllowed="1" showAll="0">
      <items>
        <item x="0"/>
        <item x="1"/>
        <item x="2"/>
        <item t="default"/>
      </items>
    </pivotField>
    <pivotField name="marital_status" axis="axisPage" compact="0" outline="0" multipleItemSelectionAllowed="1" showAll="0">
      <items>
        <item x="0"/>
        <item x="1"/>
        <item x="2"/>
        <item h="1" x="3"/>
        <item h="1" x="4"/>
        <item t="default"/>
      </items>
    </pivotField>
    <pivotField name="marital_status_traducao" compact="0" outline="0" multipleItemSelectionAllowed="1" showAll="0">
      <items>
        <item x="0"/>
        <item x="1"/>
        <item x="2"/>
        <item x="3"/>
        <item x="4"/>
        <item t="default"/>
      </items>
    </pivotField>
    <pivotField name="weight" axis="axisPage" dataField="1" compact="0" outline="0" multipleItemSelectionAllowed="1" showAll="0">
      <items>
        <item x="0"/>
        <item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h="1" x="47"/>
        <item t="default"/>
      </items>
    </pivotField>
    <pivotField name="self_perception_weight" axis="axisCol" compact="0" outline="0" multipleItemSelectionAllowed="1" showAll="0" sortType="ascending">
      <items>
        <item h="1" x="7"/>
        <item x="1"/>
        <item x="0"/>
        <item h="1" x="6"/>
        <item x="2"/>
        <item x="3"/>
        <item x="4"/>
        <item x="5"/>
        <item t="default"/>
      </items>
    </pivotField>
    <pivotField name="self_perception_weight_traducao" compact="0" outline="0" multipleItemSelectionAllowed="1" showAll="0">
      <items>
        <item x="0"/>
        <item x="1"/>
        <item x="2"/>
        <item x="3"/>
        <item x="4"/>
        <item x="5"/>
        <item x="6"/>
        <item x="7"/>
        <item t="default"/>
      </items>
    </pivotField>
    <pivotField name="exercise" compact="0" outline="0" multipleItemSelectionAllowed="1" showAll="0">
      <items>
        <item x="0"/>
        <item x="1"/>
        <item x="2"/>
        <item x="3"/>
        <item x="4"/>
        <item t="default"/>
      </items>
    </pivotField>
    <pivotField name="exercise_traducao" compact="0" outline="0" multipleItemSelectionAllowed="1" showAll="0">
      <items>
        <item x="0"/>
        <item x="1"/>
        <item x="2"/>
        <item x="3"/>
        <item x="4"/>
        <item t="default"/>
      </items>
    </pivotField>
    <pivotField name="take_vitamins" compact="0" outline="0" multipleItemSelectionAllowed="1" showAll="0">
      <items>
        <item x="0"/>
        <item x="1"/>
        <item x="2"/>
        <item t="default"/>
      </items>
    </pivotField>
    <pivotField name="grade_level" compact="0" outline="0" multipleItemSelectionAllowed="1" showAll="0">
      <items>
        <item x="0"/>
        <item x="1"/>
        <item x="2"/>
        <item x="3"/>
        <item x="4"/>
        <item t="default"/>
      </items>
    </pivotField>
    <pivotField name="employment" axis="axisRow" compact="0" outline="0" multipleItemSelectionAllowed="1" showAll="0" sortType="ascending">
      <items>
        <item x="4"/>
        <item x="0"/>
        <item x="3"/>
        <item x="2"/>
        <item x="1"/>
        <item t="default"/>
      </items>
    </pivotField>
    <pivotField name="do_sports" compact="0" outline="0" multipleItemSelectionAllowed="1" showAll="0">
      <items>
        <item x="0"/>
        <item x="1"/>
        <item x="2"/>
        <item x="3"/>
        <item t="default"/>
      </items>
    </pivotField>
    <pivotField name="sports_involv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income" compact="0" outline="0" multipleItemSelectionAllowed="1" showAll="0">
      <items>
        <item x="0"/>
        <item x="1"/>
        <item x="2"/>
        <item x="3"/>
        <item x="4"/>
        <item x="5"/>
        <item x="6"/>
        <item x="7"/>
        <item t="default"/>
      </items>
    </pivotField>
    <pivotField name="cuisine_eat_growing_up" compact="0" outline="0" multipleItemSelectionAllowed="1" showAll="0">
      <items>
        <item x="0"/>
        <item x="1"/>
        <item x="2"/>
        <item x="3"/>
        <item x="4"/>
        <item x="5"/>
        <item x="6"/>
        <item x="7"/>
        <item t="default"/>
      </items>
    </pivotField>
    <pivotField name="preference_food" compact="0" outline="0" multipleItemSelectionAllowed="1" showAll="0">
      <items>
        <item x="0"/>
        <item x="1"/>
        <item x="2"/>
        <item x="3"/>
        <item x="4"/>
        <item t="default"/>
      </items>
    </pivotField>
    <pivotField name="freq_eat_fruit_day" compact="0" outline="0" multipleItemSelectionAllowed="1" showAll="0">
      <items>
        <item x="0"/>
        <item x="1"/>
        <item x="2"/>
        <item x="3"/>
        <item x="4"/>
        <item x="5"/>
        <item t="default"/>
      </items>
    </pivotField>
    <pivotField name="freq_eat_veggies_day" compact="0" outline="0" multipleItemSelectionAllowed="1" showAll="0">
      <items>
        <item x="0"/>
        <item x="1"/>
        <item x="2"/>
        <item x="3"/>
        <item x="4"/>
        <item x="5"/>
        <item t="default"/>
      </items>
    </pivotField>
    <pivotField name="how_often_cook" compact="0" outline="0" multipleItemSelectionAllowed="1" showAll="0">
      <items>
        <item x="0"/>
        <item x="1"/>
        <item x="2"/>
        <item x="3"/>
        <item x="4"/>
        <item x="5"/>
        <item x="6"/>
        <item t="default"/>
      </items>
    </pivotField>
    <pivotField name="freq_eating_out" compact="0" outline="0" multipleItemSelectionAllowed="1" showAll="0">
      <items>
        <item x="0"/>
        <item x="1"/>
        <item x="2"/>
        <item x="3"/>
        <item x="4"/>
        <item x="5"/>
        <item t="default"/>
      </items>
    </pivotField>
    <pivotField name="importance_of_consuming_calories" compact="0" outline="0" multipleItemSelectionAllowed="1" showAll="0">
      <items>
        <item x="0"/>
        <item x="1"/>
        <item x="2"/>
        <item x="3"/>
        <item x="4"/>
        <item t="default"/>
      </items>
    </pivotField>
    <pivotField name="describe_healthy_me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freq_nutritional_check" compact="0" outline="0" multipleItemSelectionAllowed="1" showAll="0">
      <items>
        <item x="0"/>
        <item x="1"/>
        <item x="2"/>
        <item x="3"/>
        <item x="4"/>
        <item x="5"/>
        <item t="default"/>
      </items>
    </pivotField>
    <pivotField name="on_off_campus" compact="0" outline="0" multipleItemSelectionAllowed="1" showAll="0">
      <items>
        <item x="0"/>
        <item x="1"/>
        <item x="2"/>
        <item x="3"/>
        <item x="4"/>
        <item x="5"/>
        <item t="default"/>
      </items>
    </pivotField>
    <pivotField name="freq_parents_cook" compact="0" outline="0" multipleItemSelectionAllowed="1" showAll="0">
      <items>
        <item x="0"/>
        <item x="1"/>
        <item x="2"/>
        <item x="3"/>
        <item x="4"/>
        <item t="default"/>
      </items>
    </pivotField>
    <pivotField name="would_pay_for_meal_out" compact="0" outline="0" multipleItemSelectionAllowed="1" showAll="0">
      <items>
        <item x="0"/>
        <item x="1"/>
        <item x="2"/>
        <item x="3"/>
        <item x="4"/>
        <item x="5"/>
        <item t="default"/>
      </items>
    </pivotField>
    <pivotField name="comfort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comfort_food_reas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predict_comfort_food_reasons" compact="0" outline="0" multipleItemSelectionAllowed="1" showAll="0">
      <items>
        <item x="0"/>
        <item x="1"/>
        <item x="2"/>
        <item x="3"/>
        <item x="4"/>
        <item x="5"/>
        <item x="6"/>
        <item x="7"/>
        <item x="8"/>
        <item x="9"/>
        <item x="10"/>
        <item x="11"/>
        <item x="12"/>
        <item x="13"/>
        <item x="14"/>
        <item t="default"/>
      </items>
    </pivotField>
    <pivotField name="predict_comfort_food_reasons_traducao" compact="0" outline="0" multipleItemSelectionAllowed="1" showAll="0">
      <items>
        <item x="0"/>
        <item x="1"/>
        <item x="2"/>
        <item x="3"/>
        <item x="4"/>
        <item x="5"/>
        <item x="6"/>
        <item x="7"/>
        <item x="8"/>
        <item x="9"/>
        <item x="10"/>
        <item x="11"/>
        <item x="12"/>
        <item x="13"/>
        <item x="14"/>
        <item t="default"/>
      </items>
    </pivotField>
    <pivotField name="diet_curr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predict_diet_current" compact="0" outline="0" multipleItemSelectionAllowed="1" showAll="0">
      <items>
        <item x="0"/>
        <item x="1"/>
        <item x="2"/>
        <item x="3"/>
        <item x="4"/>
        <item t="default"/>
      </items>
    </pivotField>
    <pivotField name="eating_chang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predict_eating_changes" compact="0" outline="0" multipleItemSelectionAllowed="1" showAll="0">
      <items>
        <item x="0"/>
        <item x="1"/>
        <item x="2"/>
        <item x="3"/>
        <item x="4"/>
        <item t="default"/>
      </items>
    </pivotField>
    <pivotField name="predict1_eating_changes" compact="0" outline="0" multipleItemSelectionAllowed="1" showAll="0">
      <items>
        <item x="0"/>
        <item x="1"/>
        <item x="2"/>
        <item x="3"/>
        <item x="4"/>
        <item x="5"/>
        <item x="6"/>
        <item x="7"/>
        <item x="8"/>
        <item x="9"/>
        <item x="10"/>
        <item x="11"/>
        <item x="12"/>
        <item x="13"/>
        <item t="default"/>
      </items>
    </pivotField>
    <pivotField name="freq_eat_ethnic_food" compact="0" outline="0" multipleItemSelectionAllowed="1" showAll="0">
      <items>
        <item x="0"/>
        <item x="1"/>
        <item x="2"/>
        <item x="3"/>
        <item x="4"/>
        <item x="5"/>
        <item t="default"/>
      </items>
    </pivotField>
    <pivotField name="fav_cuis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predict_fav_cuisine" compact="0" outline="0" multipleItemSelectionAllowed="1" showAll="0">
      <items>
        <item x="0"/>
        <item x="1"/>
        <item x="2"/>
        <item x="3"/>
        <item x="4"/>
        <item x="5"/>
        <item x="6"/>
        <item x="7"/>
        <item x="8"/>
        <item x="9"/>
        <item t="default"/>
      </items>
    </pivotField>
    <pivotField name="fav_childhood_foo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name="ideal_di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predict_ideal_diet" compact="0" outline="0" multipleItemSelectionAllowed="1" showAll="0">
      <items>
        <item x="0"/>
        <item x="1"/>
        <item x="2"/>
        <item x="3"/>
        <item x="4"/>
        <item x="5"/>
        <item x="6"/>
        <item x="7"/>
        <item x="8"/>
        <item t="default"/>
      </items>
    </pivotField>
    <pivotField name="dinner_to_frien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ame="eat_greek_food_when_available" compact="0" outline="0" multipleItemSelectionAllowed="1" showAll="0">
      <items>
        <item x="0"/>
        <item x="1"/>
        <item x="2"/>
        <item x="3"/>
        <item x="4"/>
        <item x="5"/>
        <item t="default"/>
      </items>
    </pivotField>
    <pivotField name="eat_indian_food_when_available" compact="0" outline="0" multipleItemSelectionAllowed="1" showAll="0">
      <items>
        <item x="0"/>
        <item x="1"/>
        <item x="2"/>
        <item x="3"/>
        <item x="4"/>
        <item x="5"/>
        <item t="default"/>
      </items>
    </pivotField>
    <pivotField name="eat_italian_food_when_available" compact="0" outline="0" multipleItemSelectionAllowed="1" showAll="0">
      <items>
        <item x="0"/>
        <item x="1"/>
        <item x="2"/>
        <item x="3"/>
        <item t="default"/>
      </items>
    </pivotField>
    <pivotField name="eat_persian_food_when_available" compact="0" outline="0" multipleItemSelectionAllowed="1" showAll="0">
      <items>
        <item x="0"/>
        <item x="1"/>
        <item x="2"/>
        <item x="3"/>
        <item x="4"/>
        <item x="5"/>
        <item x="6"/>
        <item t="default"/>
      </items>
    </pivotField>
    <pivotField name="eat_thai_food_when_available" compact="0" outline="0" multipleItemSelectionAllowed="1" showAll="0">
      <items>
        <item x="0"/>
        <item x="1"/>
        <item x="2"/>
        <item x="3"/>
        <item x="4"/>
        <item x="5"/>
        <item t="default"/>
      </items>
    </pivotField>
    <pivotField name="associate_with_breakfast" compact="0" outline="0" multipleItemSelectionAllowed="1" showAll="0">
      <items>
        <item x="0"/>
        <item x="1"/>
        <item x="2"/>
        <item t="default"/>
      </items>
    </pivotField>
    <pivotField name="associate_with_coffee" compact="0" outline="0" multipleItemSelectionAllowed="1" showAll="0">
      <items>
        <item x="0"/>
        <item x="1"/>
        <item x="2"/>
        <item t="default"/>
      </items>
    </pivotField>
    <pivotField name="associate_with_drink" compact="0" outline="0" multipleItemSelectionAllowed="1" showAll="0">
      <items>
        <item x="0"/>
        <item x="1"/>
        <item x="2"/>
        <item t="default"/>
      </items>
    </pivotField>
    <pivotField name="associate_with_fries" compact="0" outline="0" multipleItemSelectionAllowed="1" showAll="0">
      <items>
        <item x="0"/>
        <item x="1"/>
        <item x="2"/>
        <item t="default"/>
      </items>
    </pivotField>
    <pivotField name="associate_with_soup" compact="0" outline="0" multipleItemSelectionAllowed="1" showAll="0">
      <items>
        <item x="0"/>
        <item x="1"/>
        <item x="2"/>
        <item x="3"/>
        <item t="default"/>
      </items>
    </pivotField>
    <pivotField name="guess_calories(chicken_pidiana)" compact="0" outline="0" multipleItemSelectionAllowed="1" showAll="0">
      <items>
        <item x="0"/>
        <item x="1"/>
        <item x="2"/>
        <item x="3"/>
        <item x="4"/>
        <item t="default"/>
      </items>
    </pivotField>
    <pivotField name="guess_calories(scone)" compact="0" outline="0" multipleItemSelectionAllowed="1" showAll="0">
      <items>
        <item x="0"/>
        <item x="1"/>
        <item x="2"/>
        <item x="3"/>
        <item x="4"/>
        <item t="default"/>
      </items>
    </pivotField>
    <pivotField name="guess_calories(tortilla)" compact="0" outline="0" multipleItemSelectionAllowed="1" showAll="0">
      <items>
        <item x="0"/>
        <item x="1"/>
        <item x="2"/>
        <item x="3"/>
        <item x="4"/>
        <item x="5"/>
        <item t="default"/>
      </items>
    </pivotField>
    <pivotField name="guess_calories(bread_turkey_avocado)" compact="0" outline="0" multipleItemSelectionAllowed="1" showAll="0">
      <items>
        <item x="0"/>
        <item x="1"/>
        <item x="2"/>
        <item x="3"/>
        <item x="4"/>
        <item t="default"/>
      </items>
    </pivotField>
    <pivotField name="guess_calories(waffle)" compact="0" outline="0" multipleItemSelectionAllowed="1" showAll="0">
      <items>
        <item x="0"/>
        <item x="1"/>
        <item x="2"/>
        <item x="3"/>
        <item x="4"/>
        <item t="default"/>
      </items>
    </pivotField>
    <pivotField name="1_10_life_is_rewarding" compact="0" outline="0" multipleItemSelectionAllowed="1" showAll="0">
      <items>
        <item x="0"/>
        <item x="1"/>
        <item x="2"/>
        <item x="3"/>
        <item x="4"/>
        <item x="5"/>
        <item x="6"/>
        <item x="7"/>
        <item x="8"/>
        <item x="9"/>
        <item x="10"/>
        <item x="11"/>
        <item t="default"/>
      </items>
    </pivotField>
    <pivotField name="1_10_healthy_feeling" compact="0" outline="0" multipleItemSelectionAllowed="1" showAll="0">
      <items>
        <item x="0"/>
        <item x="1"/>
        <item x="2"/>
        <item x="3"/>
        <item x="4"/>
        <item x="5"/>
        <item x="6"/>
        <item x="7"/>
        <item x="8"/>
        <item x="9"/>
        <item x="10"/>
        <item t="default"/>
      </items>
    </pivotField>
    <pivotField name="father_education" compact="0" outline="0" multipleItemSelectionAllowed="1" showAll="0">
      <items>
        <item x="0"/>
        <item x="1"/>
        <item x="2"/>
        <item x="3"/>
        <item x="4"/>
        <item x="5"/>
        <item x="6"/>
        <item t="default"/>
      </items>
    </pivotField>
    <pivotField name="father_profess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name="mother_education" compact="0" outline="0" multipleItemSelectionAllowed="1" showAll="0">
      <items>
        <item x="0"/>
        <item x="1"/>
        <item x="2"/>
        <item x="3"/>
        <item x="4"/>
        <item x="5"/>
        <item x="6"/>
        <item t="default"/>
      </items>
    </pivotField>
    <pivotField name="mother_profess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s>
  <rowFields>
    <field x="11"/>
  </rowFields>
  <colFields>
    <field x="5"/>
  </colFields>
  <pageFields>
    <pageField fld="4"/>
    <pageField fld="2"/>
  </pageFields>
  <dataFields>
    <dataField name="COUNTA of weight" fld="4"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88"/>
    <col customWidth="1" min="3" max="3" width="15.25"/>
    <col customWidth="1" min="4" max="4" width="20.13"/>
    <col customWidth="1" min="6" max="7" width="28.0"/>
    <col customWidth="1" min="9" max="9" width="16.88"/>
    <col customWidth="1" min="12" max="12" width="12.0"/>
    <col customWidth="1" min="14" max="14" width="17.63"/>
    <col customWidth="1" min="15" max="15" width="17.38"/>
    <col customWidth="1" min="16" max="16" width="20.38"/>
    <col customWidth="1" min="17" max="17" width="18.0"/>
    <col customWidth="1" min="18" max="18" width="15.0"/>
    <col customWidth="1" min="19" max="19" width="18.88"/>
    <col customWidth="1" min="20" max="20" width="22.0"/>
    <col customWidth="1" min="22" max="22" width="28.25"/>
    <col customWidth="1" min="23" max="23" width="79.0"/>
    <col customWidth="1" min="24" max="24" width="19.0"/>
    <col customWidth="1" min="25" max="25" width="14.63"/>
    <col customWidth="1" min="26" max="26" width="16.25"/>
    <col customWidth="1" min="27" max="27" width="20.25"/>
    <col customWidth="1" min="28" max="28" width="21.5"/>
    <col customWidth="1" min="29" max="29" width="24.75"/>
    <col customWidth="1" min="30" max="30" width="24.13"/>
    <col customWidth="1" min="31" max="31" width="31.13"/>
    <col customWidth="1" min="32" max="32" width="21.5"/>
    <col customWidth="1" min="33" max="33" width="18.5"/>
    <col customWidth="1" min="34" max="34" width="15.75"/>
    <col customWidth="1" min="35" max="35" width="20.0"/>
    <col customWidth="1" min="36" max="36" width="20.38"/>
    <col customWidth="1" min="37" max="37" width="17.13"/>
    <col customWidth="1" min="38" max="38" width="13.13"/>
    <col customWidth="1" min="39" max="39" width="15.88"/>
    <col customWidth="1" min="40" max="40" width="16.75"/>
    <col customWidth="1" min="41" max="41" width="14.88"/>
    <col customWidth="1" min="42" max="42" width="15.63"/>
    <col customWidth="1" min="43" max="43" width="19.0"/>
    <col customWidth="1" min="44" max="44" width="25.13"/>
    <col customWidth="1" min="45" max="45" width="25.38"/>
    <col customWidth="1" min="46" max="47" width="25.88"/>
    <col customWidth="1" min="48" max="48" width="24.75"/>
    <col customWidth="1" min="49" max="49" width="19.88"/>
    <col customWidth="1" min="50" max="50" width="17.88"/>
    <col customWidth="1" min="51" max="51" width="18.38"/>
    <col customWidth="1" min="52" max="52" width="18.25"/>
    <col customWidth="1" min="53" max="53" width="19.13"/>
    <col customWidth="1" min="54" max="54" width="24.88"/>
    <col customWidth="1" min="55" max="55" width="17.25"/>
    <col customWidth="1" min="56" max="56" width="18.75"/>
    <col customWidth="1" min="57" max="57" width="29.88"/>
    <col customWidth="1" min="58" max="58" width="18.38"/>
    <col customWidth="1" min="59" max="59" width="18.63"/>
    <col customWidth="1" min="60" max="60" width="17.38"/>
    <col customWidth="1" min="61" max="61" width="15.5"/>
    <col customWidth="1" min="62" max="62" width="15.25"/>
    <col customWidth="1" min="63" max="63" width="18.25"/>
    <col customWidth="1" min="64" max="64" width="15.5"/>
  </cols>
  <sheetData>
    <row r="1" ht="16.5" customHeight="1">
      <c r="A1" s="1" t="s">
        <v>0</v>
      </c>
      <c r="B1" s="2" t="s">
        <v>1</v>
      </c>
      <c r="C1" s="1" t="s">
        <v>2</v>
      </c>
      <c r="D1" s="1" t="s">
        <v>3</v>
      </c>
      <c r="E1" s="3"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4" t="s">
        <v>64</v>
      </c>
      <c r="BN1" s="4" t="s">
        <v>64</v>
      </c>
    </row>
    <row r="2" ht="16.5" customHeight="1">
      <c r="A2" s="5">
        <v>1.0</v>
      </c>
      <c r="B2" s="6" t="s">
        <v>65</v>
      </c>
      <c r="C2" s="5" t="s">
        <v>66</v>
      </c>
      <c r="D2" s="5" t="str">
        <f>IFERROR(__xludf.DUMMYFUNCTION("GOOGLETRANSLATE(C2,""EN"",""PT-BR"")"),"solteiro")</f>
        <v>solteiro</v>
      </c>
      <c r="E2" s="7">
        <v>187.0</v>
      </c>
      <c r="F2" s="5" t="s">
        <v>67</v>
      </c>
      <c r="G2" s="5" t="s">
        <v>68</v>
      </c>
      <c r="H2" s="5" t="s">
        <v>69</v>
      </c>
      <c r="I2" s="5" t="str">
        <f>IFERROR(__xludf.DUMMYFUNCTION("GOOGLETRANSLATE(H2,""EN"",""PT-BR"")"),"diariamente")</f>
        <v>diariamente</v>
      </c>
      <c r="J2" s="5" t="s">
        <v>70</v>
      </c>
      <c r="K2" s="5" t="s">
        <v>71</v>
      </c>
      <c r="L2" s="5" t="s">
        <v>72</v>
      </c>
      <c r="M2" s="4" t="s">
        <v>70</v>
      </c>
      <c r="N2" s="5" t="s">
        <v>73</v>
      </c>
      <c r="O2" s="5" t="s">
        <v>74</v>
      </c>
      <c r="P2" s="5" t="s">
        <v>75</v>
      </c>
      <c r="Q2" s="5" t="s">
        <v>76</v>
      </c>
      <c r="R2" s="5" t="s">
        <v>77</v>
      </c>
      <c r="S2" s="5" t="s">
        <v>77</v>
      </c>
      <c r="T2" s="5" t="s">
        <v>78</v>
      </c>
      <c r="U2" s="5" t="s">
        <v>79</v>
      </c>
      <c r="V2" s="5" t="s">
        <v>75</v>
      </c>
      <c r="W2" s="5" t="s">
        <v>80</v>
      </c>
      <c r="X2" s="5" t="s">
        <v>81</v>
      </c>
      <c r="Y2" s="5" t="s">
        <v>82</v>
      </c>
      <c r="Z2" s="5" t="s">
        <v>83</v>
      </c>
      <c r="AA2" s="5" t="s">
        <v>84</v>
      </c>
      <c r="AB2" s="5" t="s">
        <v>75</v>
      </c>
      <c r="AC2" s="5" t="s">
        <v>85</v>
      </c>
      <c r="AD2" s="5" t="s">
        <v>75</v>
      </c>
      <c r="AE2" s="5" t="s">
        <v>86</v>
      </c>
      <c r="AF2" s="5" t="s">
        <v>87</v>
      </c>
      <c r="AG2" s="5" t="s">
        <v>88</v>
      </c>
      <c r="AH2" s="5" t="s">
        <v>89</v>
      </c>
      <c r="AI2" s="5" t="s">
        <v>90</v>
      </c>
      <c r="AJ2" s="5" t="s">
        <v>89</v>
      </c>
      <c r="AK2" s="5" t="s">
        <v>91</v>
      </c>
      <c r="AL2" s="5" t="s">
        <v>92</v>
      </c>
      <c r="AM2" s="5" t="s">
        <v>93</v>
      </c>
      <c r="AN2" s="5" t="s">
        <v>94</v>
      </c>
      <c r="AO2" s="5" t="s">
        <v>95</v>
      </c>
      <c r="AP2" s="5" t="s">
        <v>96</v>
      </c>
      <c r="AQ2" s="5" t="s">
        <v>97</v>
      </c>
      <c r="AR2" s="5" t="s">
        <v>77</v>
      </c>
      <c r="AS2" s="5" t="s">
        <v>77</v>
      </c>
      <c r="AT2" s="5" t="s">
        <v>77</v>
      </c>
      <c r="AU2" s="5" t="s">
        <v>77</v>
      </c>
      <c r="AV2" s="5" t="s">
        <v>91</v>
      </c>
      <c r="AW2" s="5" t="s">
        <v>98</v>
      </c>
      <c r="AX2" s="5" t="s">
        <v>99</v>
      </c>
      <c r="AY2" s="5" t="s">
        <v>100</v>
      </c>
      <c r="AZ2" s="5" t="s">
        <v>101</v>
      </c>
      <c r="BA2" s="5" t="s">
        <v>102</v>
      </c>
      <c r="BB2" s="5">
        <v>430.0</v>
      </c>
      <c r="BC2" s="5">
        <v>315.0</v>
      </c>
      <c r="BD2" s="5">
        <v>1165.0</v>
      </c>
      <c r="BE2" s="5">
        <v>345.0</v>
      </c>
      <c r="BF2" s="5">
        <v>1315.0</v>
      </c>
      <c r="BG2" s="5">
        <v>1.0</v>
      </c>
      <c r="BH2" s="5">
        <v>2.0</v>
      </c>
      <c r="BI2" s="5" t="s">
        <v>103</v>
      </c>
      <c r="BJ2" s="5" t="s">
        <v>104</v>
      </c>
      <c r="BK2" s="5" t="s">
        <v>105</v>
      </c>
      <c r="BL2" s="5" t="s">
        <v>106</v>
      </c>
    </row>
    <row r="3" ht="16.5" customHeight="1">
      <c r="A3" s="5">
        <v>2.0</v>
      </c>
      <c r="B3" s="6" t="s">
        <v>107</v>
      </c>
      <c r="C3" s="5" t="s">
        <v>108</v>
      </c>
      <c r="D3" s="5" t="str">
        <f>IFERROR(__xludf.DUMMYFUNCTION("GOOGLETRANSLATE(C3,""EN"",""PT-BR"")"),"em uma relação")</f>
        <v>em uma relação</v>
      </c>
      <c r="E3" s="7">
        <v>155.0</v>
      </c>
      <c r="F3" s="5" t="s">
        <v>67</v>
      </c>
      <c r="G3" s="5" t="s">
        <v>68</v>
      </c>
      <c r="H3" s="5" t="s">
        <v>69</v>
      </c>
      <c r="I3" s="5" t="str">
        <f>IFERROR(__xludf.DUMMYFUNCTION("GOOGLETRANSLATE(H3,""EN"",""PT-BR"")"),"diariamente")</f>
        <v>diariamente</v>
      </c>
      <c r="J3" s="5" t="s">
        <v>72</v>
      </c>
      <c r="K3" s="5" t="s">
        <v>109</v>
      </c>
      <c r="L3" s="5" t="s">
        <v>110</v>
      </c>
      <c r="M3" s="4" t="s">
        <v>70</v>
      </c>
      <c r="N3" s="5" t="s">
        <v>111</v>
      </c>
      <c r="O3" s="5" t="s">
        <v>112</v>
      </c>
      <c r="P3" s="5" t="s">
        <v>113</v>
      </c>
      <c r="Q3" s="5" t="s">
        <v>76</v>
      </c>
      <c r="R3" s="5" t="s">
        <v>114</v>
      </c>
      <c r="S3" s="5" t="s">
        <v>114</v>
      </c>
      <c r="T3" s="5" t="s">
        <v>115</v>
      </c>
      <c r="U3" s="5" t="s">
        <v>116</v>
      </c>
      <c r="V3" s="5" t="s">
        <v>117</v>
      </c>
      <c r="W3" s="5" t="s">
        <v>118</v>
      </c>
      <c r="X3" s="5" t="s">
        <v>119</v>
      </c>
      <c r="Y3" s="5" t="s">
        <v>82</v>
      </c>
      <c r="Z3" s="5" t="s">
        <v>83</v>
      </c>
      <c r="AA3" s="5" t="s">
        <v>120</v>
      </c>
      <c r="AB3" s="5" t="s">
        <v>121</v>
      </c>
      <c r="AC3" s="5" t="s">
        <v>122</v>
      </c>
      <c r="AD3" s="5" t="s">
        <v>123</v>
      </c>
      <c r="AE3" s="5" t="s">
        <v>124</v>
      </c>
      <c r="AF3" s="5" t="s">
        <v>125</v>
      </c>
      <c r="AG3" s="5" t="s">
        <v>126</v>
      </c>
      <c r="AH3" s="5" t="s">
        <v>127</v>
      </c>
      <c r="AI3" s="5" t="s">
        <v>90</v>
      </c>
      <c r="AJ3" s="5" t="s">
        <v>128</v>
      </c>
      <c r="AK3" s="5" t="s">
        <v>114</v>
      </c>
      <c r="AL3" s="5" t="s">
        <v>129</v>
      </c>
      <c r="AM3" s="5" t="s">
        <v>130</v>
      </c>
      <c r="AN3" s="5" t="s">
        <v>131</v>
      </c>
      <c r="AO3" s="5" t="s">
        <v>132</v>
      </c>
      <c r="AP3" s="5" t="s">
        <v>133</v>
      </c>
      <c r="AQ3" s="5" t="s">
        <v>134</v>
      </c>
      <c r="AR3" s="5" t="s">
        <v>114</v>
      </c>
      <c r="AS3" s="5" t="s">
        <v>114</v>
      </c>
      <c r="AT3" s="5" t="s">
        <v>114</v>
      </c>
      <c r="AU3" s="5" t="s">
        <v>114</v>
      </c>
      <c r="AV3" s="5" t="s">
        <v>135</v>
      </c>
      <c r="AW3" s="5" t="s">
        <v>98</v>
      </c>
      <c r="AX3" s="5" t="s">
        <v>136</v>
      </c>
      <c r="AY3" s="5" t="s">
        <v>137</v>
      </c>
      <c r="AZ3" s="5" t="s">
        <v>138</v>
      </c>
      <c r="BA3" s="5" t="s">
        <v>102</v>
      </c>
      <c r="BB3" s="5">
        <v>610.0</v>
      </c>
      <c r="BC3" s="5">
        <v>420.0</v>
      </c>
      <c r="BD3" s="5">
        <v>725.0</v>
      </c>
      <c r="BE3" s="5">
        <v>690.0</v>
      </c>
      <c r="BF3" s="5">
        <v>900.0</v>
      </c>
      <c r="BG3" s="5">
        <v>1.0</v>
      </c>
      <c r="BH3" s="5">
        <v>5.0</v>
      </c>
      <c r="BI3" s="5" t="s">
        <v>139</v>
      </c>
      <c r="BJ3" s="5" t="s">
        <v>140</v>
      </c>
      <c r="BK3" s="5" t="s">
        <v>141</v>
      </c>
      <c r="BL3" s="5" t="s">
        <v>142</v>
      </c>
    </row>
    <row r="4" ht="16.5" customHeight="1">
      <c r="A4" s="5">
        <v>3.0</v>
      </c>
      <c r="B4" s="6" t="s">
        <v>107</v>
      </c>
      <c r="C4" s="5" t="s">
        <v>108</v>
      </c>
      <c r="D4" s="5" t="str">
        <f>IFERROR(__xludf.DUMMYFUNCTION("GOOGLETRANSLATE(C4,""EN"",""PT-BR"")"),"em uma relação")</f>
        <v>em uma relação</v>
      </c>
      <c r="E4" s="7" t="s">
        <v>143</v>
      </c>
      <c r="F4" s="5" t="s">
        <v>144</v>
      </c>
      <c r="G4" s="5" t="s">
        <v>145</v>
      </c>
      <c r="H4" s="5" t="s">
        <v>146</v>
      </c>
      <c r="I4" s="5" t="str">
        <f>IFERROR(__xludf.DUMMYFUNCTION("GOOGLETRANSLATE(H4,""EN"",""PT-BR"")"),"duas ou três vezes por semana")</f>
        <v>duas ou três vezes por semana</v>
      </c>
      <c r="J4" s="5" t="s">
        <v>70</v>
      </c>
      <c r="K4" s="5" t="s">
        <v>147</v>
      </c>
      <c r="L4" s="5" t="s">
        <v>72</v>
      </c>
      <c r="M4" s="4" t="s">
        <v>72</v>
      </c>
      <c r="N4" s="5" t="s">
        <v>75</v>
      </c>
      <c r="O4" s="5" t="s">
        <v>148</v>
      </c>
      <c r="P4" s="5" t="s">
        <v>149</v>
      </c>
      <c r="Q4" s="5" t="s">
        <v>150</v>
      </c>
      <c r="R4" s="5" t="s">
        <v>77</v>
      </c>
      <c r="S4" s="5" t="s">
        <v>77</v>
      </c>
      <c r="T4" s="5" t="s">
        <v>151</v>
      </c>
      <c r="U4" s="5" t="s">
        <v>116</v>
      </c>
      <c r="V4" s="5" t="s">
        <v>152</v>
      </c>
      <c r="W4" s="5" t="s">
        <v>153</v>
      </c>
      <c r="X4" s="5" t="s">
        <v>119</v>
      </c>
      <c r="Y4" s="5" t="s">
        <v>154</v>
      </c>
      <c r="Z4" s="5" t="s">
        <v>83</v>
      </c>
      <c r="AA4" s="5" t="s">
        <v>155</v>
      </c>
      <c r="AB4" s="5" t="s">
        <v>156</v>
      </c>
      <c r="AC4" s="5" t="s">
        <v>157</v>
      </c>
      <c r="AD4" s="5" t="s">
        <v>123</v>
      </c>
      <c r="AE4" s="5" t="s">
        <v>124</v>
      </c>
      <c r="AF4" s="5" t="s">
        <v>158</v>
      </c>
      <c r="AG4" s="5" t="s">
        <v>159</v>
      </c>
      <c r="AH4" s="5" t="s">
        <v>160</v>
      </c>
      <c r="AI4" s="5" t="s">
        <v>90</v>
      </c>
      <c r="AJ4" s="5" t="s">
        <v>161</v>
      </c>
      <c r="AK4" s="5" t="s">
        <v>77</v>
      </c>
      <c r="AL4" s="5" t="s">
        <v>129</v>
      </c>
      <c r="AM4" s="5" t="s">
        <v>130</v>
      </c>
      <c r="AN4" s="5" t="s">
        <v>162</v>
      </c>
      <c r="AO4" s="5" t="s">
        <v>163</v>
      </c>
      <c r="AP4" s="5" t="s">
        <v>164</v>
      </c>
      <c r="AQ4" s="5" t="s">
        <v>165</v>
      </c>
      <c r="AR4" s="5" t="s">
        <v>77</v>
      </c>
      <c r="AS4" s="5" t="s">
        <v>77</v>
      </c>
      <c r="AT4" s="5" t="s">
        <v>77</v>
      </c>
      <c r="AU4" s="5" t="s">
        <v>77</v>
      </c>
      <c r="AV4" s="5" t="s">
        <v>77</v>
      </c>
      <c r="AW4" s="5" t="s">
        <v>98</v>
      </c>
      <c r="AX4" s="5" t="s">
        <v>136</v>
      </c>
      <c r="AY4" s="5" t="s">
        <v>100</v>
      </c>
      <c r="AZ4" s="5" t="s">
        <v>138</v>
      </c>
      <c r="BA4" s="5" t="s">
        <v>102</v>
      </c>
      <c r="BB4" s="5">
        <v>720.0</v>
      </c>
      <c r="BC4" s="5">
        <v>420.0</v>
      </c>
      <c r="BD4" s="5">
        <v>1165.0</v>
      </c>
      <c r="BE4" s="5">
        <v>500.0</v>
      </c>
      <c r="BF4" s="5">
        <v>900.0</v>
      </c>
      <c r="BG4" s="5">
        <v>7.0</v>
      </c>
      <c r="BH4" s="5">
        <v>6.0</v>
      </c>
      <c r="BI4" s="5" t="s">
        <v>139</v>
      </c>
      <c r="BJ4" s="5" t="s">
        <v>166</v>
      </c>
      <c r="BK4" s="5" t="s">
        <v>139</v>
      </c>
      <c r="BL4" s="5" t="s">
        <v>166</v>
      </c>
    </row>
    <row r="5" ht="16.5" customHeight="1">
      <c r="A5" s="5">
        <v>4.0</v>
      </c>
      <c r="B5" s="6" t="s">
        <v>107</v>
      </c>
      <c r="C5" s="5" t="s">
        <v>108</v>
      </c>
      <c r="D5" s="5" t="str">
        <f>IFERROR(__xludf.DUMMYFUNCTION("GOOGLETRANSLATE(C5,""EN"",""PT-BR"")"),"em uma relação")</f>
        <v>em uma relação</v>
      </c>
      <c r="E5" s="5">
        <v>240.0</v>
      </c>
      <c r="F5" s="5" t="s">
        <v>167</v>
      </c>
      <c r="G5" s="5" t="s">
        <v>168</v>
      </c>
      <c r="H5" s="5" t="s">
        <v>169</v>
      </c>
      <c r="I5" s="5" t="str">
        <f>IFERROR(__xludf.DUMMYFUNCTION("GOOGLETRANSLATE(H5,""EN"",""PT-BR"")"),"uma vez por semana")</f>
        <v>uma vez por semana</v>
      </c>
      <c r="J5" s="5" t="s">
        <v>70</v>
      </c>
      <c r="K5" s="5" t="s">
        <v>109</v>
      </c>
      <c r="L5" s="5" t="s">
        <v>72</v>
      </c>
      <c r="M5" s="4" t="s">
        <v>72</v>
      </c>
      <c r="N5" s="5" t="s">
        <v>143</v>
      </c>
      <c r="O5" s="5" t="s">
        <v>148</v>
      </c>
      <c r="P5" s="5" t="s">
        <v>170</v>
      </c>
      <c r="Q5" s="5" t="s">
        <v>76</v>
      </c>
      <c r="R5" s="5" t="s">
        <v>114</v>
      </c>
      <c r="S5" s="5" t="s">
        <v>171</v>
      </c>
      <c r="T5" s="5" t="s">
        <v>78</v>
      </c>
      <c r="U5" s="5" t="s">
        <v>116</v>
      </c>
      <c r="V5" s="5" t="s">
        <v>117</v>
      </c>
      <c r="W5" s="5" t="s">
        <v>172</v>
      </c>
      <c r="X5" s="5" t="s">
        <v>173</v>
      </c>
      <c r="Y5" s="5" t="s">
        <v>82</v>
      </c>
      <c r="Z5" s="5" t="s">
        <v>83</v>
      </c>
      <c r="AA5" s="5" t="s">
        <v>84</v>
      </c>
      <c r="AB5" s="5" t="s">
        <v>174</v>
      </c>
      <c r="AC5" s="5" t="s">
        <v>175</v>
      </c>
      <c r="AD5" s="5" t="s">
        <v>175</v>
      </c>
      <c r="AE5" s="5" t="s">
        <v>176</v>
      </c>
      <c r="AF5" s="5" t="s">
        <v>177</v>
      </c>
      <c r="AG5" s="5" t="s">
        <v>126</v>
      </c>
      <c r="AH5" s="5" t="s">
        <v>178</v>
      </c>
      <c r="AI5" s="5" t="s">
        <v>90</v>
      </c>
      <c r="AJ5" s="5" t="s">
        <v>161</v>
      </c>
      <c r="AK5" s="5" t="s">
        <v>77</v>
      </c>
      <c r="AL5" s="5" t="s">
        <v>179</v>
      </c>
      <c r="AM5" s="5" t="s">
        <v>93</v>
      </c>
      <c r="AN5" s="5" t="s">
        <v>180</v>
      </c>
      <c r="AO5" s="5" t="s">
        <v>181</v>
      </c>
      <c r="AP5" s="5" t="s">
        <v>182</v>
      </c>
      <c r="AQ5" s="5" t="s">
        <v>183</v>
      </c>
      <c r="AR5" s="5" t="s">
        <v>77</v>
      </c>
      <c r="AS5" s="5" t="s">
        <v>77</v>
      </c>
      <c r="AT5" s="5" t="s">
        <v>77</v>
      </c>
      <c r="AU5" s="5" t="s">
        <v>77</v>
      </c>
      <c r="AV5" s="5" t="s">
        <v>77</v>
      </c>
      <c r="AW5" s="5" t="s">
        <v>98</v>
      </c>
      <c r="AX5" s="5" t="s">
        <v>136</v>
      </c>
      <c r="AY5" s="5" t="s">
        <v>137</v>
      </c>
      <c r="AZ5" s="5" t="s">
        <v>101</v>
      </c>
      <c r="BA5" s="5" t="s">
        <v>102</v>
      </c>
      <c r="BB5" s="5">
        <v>430.0</v>
      </c>
      <c r="BC5" s="5">
        <v>420.0</v>
      </c>
      <c r="BD5" s="5">
        <v>725.0</v>
      </c>
      <c r="BE5" s="5">
        <v>690.0</v>
      </c>
      <c r="BF5" s="5">
        <v>1315.0</v>
      </c>
      <c r="BG5" s="5">
        <v>2.0</v>
      </c>
      <c r="BH5" s="5">
        <v>7.0</v>
      </c>
      <c r="BI5" s="5" t="s">
        <v>139</v>
      </c>
      <c r="BJ5" s="5" t="s">
        <v>184</v>
      </c>
      <c r="BK5" s="5" t="s">
        <v>141</v>
      </c>
      <c r="BL5" s="5" t="s">
        <v>185</v>
      </c>
    </row>
    <row r="6" ht="16.5" customHeight="1">
      <c r="A6" s="5">
        <v>5.0</v>
      </c>
      <c r="B6" s="6" t="s">
        <v>107</v>
      </c>
      <c r="C6" s="5" t="s">
        <v>66</v>
      </c>
      <c r="D6" s="5" t="str">
        <f>IFERROR(__xludf.DUMMYFUNCTION("GOOGLETRANSLATE(C6,""EN"",""PT-BR"")"),"solteiro")</f>
        <v>solteiro</v>
      </c>
      <c r="E6" s="7">
        <v>190.0</v>
      </c>
      <c r="F6" s="5" t="s">
        <v>186</v>
      </c>
      <c r="G6" s="5" t="s">
        <v>187</v>
      </c>
      <c r="H6" s="5" t="s">
        <v>69</v>
      </c>
      <c r="I6" s="5" t="str">
        <f>IFERROR(__xludf.DUMMYFUNCTION("GOOGLETRANSLATE(H6,""EN"",""PT-BR"")"),"diariamente")</f>
        <v>diariamente</v>
      </c>
      <c r="J6" s="5" t="s">
        <v>72</v>
      </c>
      <c r="K6" s="5" t="s">
        <v>109</v>
      </c>
      <c r="L6" s="5" t="s">
        <v>110</v>
      </c>
      <c r="M6" s="4" t="s">
        <v>70</v>
      </c>
      <c r="N6" s="5" t="s">
        <v>188</v>
      </c>
      <c r="O6" s="5" t="s">
        <v>148</v>
      </c>
      <c r="P6" s="5" t="s">
        <v>170</v>
      </c>
      <c r="Q6" s="5" t="s">
        <v>150</v>
      </c>
      <c r="R6" s="5" t="s">
        <v>114</v>
      </c>
      <c r="S6" s="5" t="s">
        <v>114</v>
      </c>
      <c r="T6" s="5" t="s">
        <v>151</v>
      </c>
      <c r="U6" s="5" t="s">
        <v>116</v>
      </c>
      <c r="V6" s="5" t="s">
        <v>189</v>
      </c>
      <c r="W6" s="5" t="s">
        <v>190</v>
      </c>
      <c r="X6" s="5" t="s">
        <v>191</v>
      </c>
      <c r="Y6" s="5" t="s">
        <v>82</v>
      </c>
      <c r="Z6" s="5" t="s">
        <v>83</v>
      </c>
      <c r="AA6" s="5" t="s">
        <v>120</v>
      </c>
      <c r="AB6" s="5" t="s">
        <v>192</v>
      </c>
      <c r="AC6" s="5" t="s">
        <v>193</v>
      </c>
      <c r="AD6" s="5" t="s">
        <v>123</v>
      </c>
      <c r="AE6" s="5" t="s">
        <v>124</v>
      </c>
      <c r="AF6" s="5" t="s">
        <v>194</v>
      </c>
      <c r="AG6" s="5" t="s">
        <v>126</v>
      </c>
      <c r="AH6" s="5" t="s">
        <v>195</v>
      </c>
      <c r="AI6" s="5" t="s">
        <v>196</v>
      </c>
      <c r="AJ6" s="5" t="s">
        <v>197</v>
      </c>
      <c r="AK6" s="5" t="s">
        <v>114</v>
      </c>
      <c r="AL6" s="5" t="s">
        <v>129</v>
      </c>
      <c r="AM6" s="5" t="s">
        <v>130</v>
      </c>
      <c r="AN6" s="5" t="s">
        <v>198</v>
      </c>
      <c r="AO6" s="5" t="s">
        <v>199</v>
      </c>
      <c r="AP6" s="5" t="s">
        <v>182</v>
      </c>
      <c r="AQ6" s="5" t="s">
        <v>200</v>
      </c>
      <c r="AR6" s="5" t="s">
        <v>114</v>
      </c>
      <c r="AS6" s="5" t="s">
        <v>135</v>
      </c>
      <c r="AT6" s="5" t="s">
        <v>77</v>
      </c>
      <c r="AU6" s="5" t="s">
        <v>135</v>
      </c>
      <c r="AV6" s="5" t="s">
        <v>114</v>
      </c>
      <c r="AW6" s="5" t="s">
        <v>98</v>
      </c>
      <c r="AX6" s="5" t="s">
        <v>136</v>
      </c>
      <c r="AY6" s="5" t="s">
        <v>137</v>
      </c>
      <c r="AZ6" s="5" t="s">
        <v>138</v>
      </c>
      <c r="BA6" s="5" t="s">
        <v>102</v>
      </c>
      <c r="BB6" s="5">
        <v>720.0</v>
      </c>
      <c r="BC6" s="5">
        <v>420.0</v>
      </c>
      <c r="BD6" s="5">
        <v>940.0</v>
      </c>
      <c r="BE6" s="5">
        <v>500.0</v>
      </c>
      <c r="BF6" s="5">
        <v>760.0</v>
      </c>
      <c r="BG6" s="5">
        <v>1.0</v>
      </c>
      <c r="BH6" s="5">
        <v>6.0</v>
      </c>
      <c r="BI6" s="5" t="s">
        <v>141</v>
      </c>
      <c r="BJ6" s="5" t="s">
        <v>201</v>
      </c>
      <c r="BK6" s="5" t="s">
        <v>103</v>
      </c>
      <c r="BL6" s="5" t="s">
        <v>202</v>
      </c>
    </row>
    <row r="7" ht="16.5" customHeight="1">
      <c r="A7" s="5">
        <v>6.0</v>
      </c>
      <c r="B7" s="6" t="s">
        <v>107</v>
      </c>
      <c r="C7" s="5" t="s">
        <v>108</v>
      </c>
      <c r="D7" s="5" t="str">
        <f>IFERROR(__xludf.DUMMYFUNCTION("GOOGLETRANSLATE(C7,""EN"",""PT-BR"")"),"em uma relação")</f>
        <v>em uma relação</v>
      </c>
      <c r="E7" s="7">
        <v>190.0</v>
      </c>
      <c r="F7" s="5" t="s">
        <v>167</v>
      </c>
      <c r="G7" s="5" t="s">
        <v>168</v>
      </c>
      <c r="H7" s="5" t="s">
        <v>146</v>
      </c>
      <c r="I7" s="5" t="str">
        <f>IFERROR(__xludf.DUMMYFUNCTION("GOOGLETRANSLATE(H7,""EN"",""PT-BR"")"),"duas ou três vezes por semana")</f>
        <v>duas ou três vezes por semana</v>
      </c>
      <c r="J7" s="5" t="s">
        <v>72</v>
      </c>
      <c r="K7" s="5" t="s">
        <v>71</v>
      </c>
      <c r="L7" s="5" t="s">
        <v>72</v>
      </c>
      <c r="M7" s="4" t="s">
        <v>72</v>
      </c>
      <c r="N7" s="5" t="s">
        <v>203</v>
      </c>
      <c r="O7" s="5" t="s">
        <v>204</v>
      </c>
      <c r="P7" s="5" t="s">
        <v>75</v>
      </c>
      <c r="Q7" s="5" t="s">
        <v>150</v>
      </c>
      <c r="R7" s="5" t="s">
        <v>135</v>
      </c>
      <c r="S7" s="5" t="s">
        <v>91</v>
      </c>
      <c r="T7" s="5" t="s">
        <v>115</v>
      </c>
      <c r="U7" s="5" t="s">
        <v>205</v>
      </c>
      <c r="V7" s="5" t="s">
        <v>117</v>
      </c>
      <c r="W7" s="5" t="s">
        <v>206</v>
      </c>
      <c r="X7" s="5" t="s">
        <v>205</v>
      </c>
      <c r="Y7" s="5" t="s">
        <v>82</v>
      </c>
      <c r="Z7" s="5" t="s">
        <v>207</v>
      </c>
      <c r="AA7" s="5" t="s">
        <v>208</v>
      </c>
      <c r="AB7" s="5" t="s">
        <v>209</v>
      </c>
      <c r="AC7" s="5" t="s">
        <v>210</v>
      </c>
      <c r="AD7" s="5" t="s">
        <v>211</v>
      </c>
      <c r="AE7" s="5" t="s">
        <v>212</v>
      </c>
      <c r="AF7" s="5" t="s">
        <v>213</v>
      </c>
      <c r="AG7" s="5" t="s">
        <v>126</v>
      </c>
      <c r="AH7" s="5" t="s">
        <v>214</v>
      </c>
      <c r="AI7" s="5" t="s">
        <v>90</v>
      </c>
      <c r="AJ7" s="5" t="s">
        <v>161</v>
      </c>
      <c r="AK7" s="5" t="s">
        <v>114</v>
      </c>
      <c r="AL7" s="5" t="s">
        <v>215</v>
      </c>
      <c r="AM7" s="5" t="s">
        <v>215</v>
      </c>
      <c r="AN7" s="5" t="s">
        <v>216</v>
      </c>
      <c r="AO7" s="5" t="s">
        <v>217</v>
      </c>
      <c r="AP7" s="5" t="s">
        <v>182</v>
      </c>
      <c r="AQ7" s="5" t="s">
        <v>218</v>
      </c>
      <c r="AR7" s="5" t="s">
        <v>135</v>
      </c>
      <c r="AS7" s="5" t="s">
        <v>77</v>
      </c>
      <c r="AT7" s="5" t="s">
        <v>77</v>
      </c>
      <c r="AU7" s="5" t="s">
        <v>77</v>
      </c>
      <c r="AV7" s="5" t="s">
        <v>114</v>
      </c>
      <c r="AW7" s="5" t="s">
        <v>98</v>
      </c>
      <c r="AX7" s="5" t="s">
        <v>136</v>
      </c>
      <c r="AY7" s="5" t="s">
        <v>137</v>
      </c>
      <c r="AZ7" s="5" t="s">
        <v>138</v>
      </c>
      <c r="BA7" s="5" t="s">
        <v>102</v>
      </c>
      <c r="BB7" s="5">
        <v>610.0</v>
      </c>
      <c r="BC7" s="5">
        <v>980.0</v>
      </c>
      <c r="BD7" s="5">
        <v>940.0</v>
      </c>
      <c r="BE7" s="5">
        <v>345.0</v>
      </c>
      <c r="BF7" s="5">
        <v>1315.0</v>
      </c>
      <c r="BG7" s="5">
        <v>4.0</v>
      </c>
      <c r="BH7" s="5">
        <v>4.0</v>
      </c>
      <c r="BI7" s="5" t="s">
        <v>105</v>
      </c>
      <c r="BJ7" s="5" t="s">
        <v>219</v>
      </c>
      <c r="BK7" s="5" t="s">
        <v>105</v>
      </c>
      <c r="BL7" s="5" t="s">
        <v>220</v>
      </c>
    </row>
    <row r="8" ht="16.5" customHeight="1">
      <c r="A8" s="5">
        <v>7.0</v>
      </c>
      <c r="B8" s="6" t="s">
        <v>65</v>
      </c>
      <c r="C8" s="5" t="s">
        <v>66</v>
      </c>
      <c r="D8" s="5" t="str">
        <f>IFERROR(__xludf.DUMMYFUNCTION("GOOGLETRANSLATE(C8,""EN"",""PT-BR"")"),"solteiro")</f>
        <v>solteiro</v>
      </c>
      <c r="E8" s="7">
        <v>180.0</v>
      </c>
      <c r="F8" s="5" t="s">
        <v>186</v>
      </c>
      <c r="G8" s="5" t="s">
        <v>187</v>
      </c>
      <c r="H8" s="5" t="s">
        <v>69</v>
      </c>
      <c r="I8" s="5" t="str">
        <f>IFERROR(__xludf.DUMMYFUNCTION("GOOGLETRANSLATE(H8,""EN"",""PT-BR"")"),"diariamente")</f>
        <v>diariamente</v>
      </c>
      <c r="J8" s="5" t="s">
        <v>70</v>
      </c>
      <c r="K8" s="5" t="s">
        <v>109</v>
      </c>
      <c r="L8" s="5" t="s">
        <v>72</v>
      </c>
      <c r="M8" s="4" t="s">
        <v>70</v>
      </c>
      <c r="N8" s="5" t="s">
        <v>221</v>
      </c>
      <c r="O8" s="5" t="s">
        <v>112</v>
      </c>
      <c r="P8" s="5" t="s">
        <v>113</v>
      </c>
      <c r="Q8" s="5" t="s">
        <v>76</v>
      </c>
      <c r="R8" s="5" t="s">
        <v>114</v>
      </c>
      <c r="S8" s="5" t="s">
        <v>114</v>
      </c>
      <c r="T8" s="5" t="s">
        <v>78</v>
      </c>
      <c r="U8" s="5" t="s">
        <v>116</v>
      </c>
      <c r="V8" s="5" t="s">
        <v>117</v>
      </c>
      <c r="W8" s="5" t="s">
        <v>222</v>
      </c>
      <c r="X8" s="5" t="s">
        <v>119</v>
      </c>
      <c r="Y8" s="5" t="s">
        <v>154</v>
      </c>
      <c r="Z8" s="5" t="s">
        <v>207</v>
      </c>
      <c r="AA8" s="5" t="s">
        <v>84</v>
      </c>
      <c r="AB8" s="5" t="s">
        <v>223</v>
      </c>
      <c r="AC8" s="5" t="s">
        <v>224</v>
      </c>
      <c r="AD8" s="5" t="s">
        <v>123</v>
      </c>
      <c r="AE8" s="5" t="s">
        <v>124</v>
      </c>
      <c r="AF8" s="5" t="s">
        <v>225</v>
      </c>
      <c r="AG8" s="5" t="s">
        <v>159</v>
      </c>
      <c r="AH8" s="5" t="s">
        <v>226</v>
      </c>
      <c r="AI8" s="5" t="s">
        <v>227</v>
      </c>
      <c r="AJ8" s="5" t="s">
        <v>228</v>
      </c>
      <c r="AK8" s="5" t="s">
        <v>77</v>
      </c>
      <c r="AL8" s="5" t="s">
        <v>229</v>
      </c>
      <c r="AM8" s="5" t="s">
        <v>230</v>
      </c>
      <c r="AN8" s="5" t="s">
        <v>231</v>
      </c>
      <c r="AO8" s="5" t="s">
        <v>232</v>
      </c>
      <c r="AP8" s="5" t="s">
        <v>182</v>
      </c>
      <c r="AQ8" s="5" t="s">
        <v>233</v>
      </c>
      <c r="AR8" s="5" t="s">
        <v>77</v>
      </c>
      <c r="AS8" s="5" t="s">
        <v>77</v>
      </c>
      <c r="AT8" s="5" t="s">
        <v>77</v>
      </c>
      <c r="AU8" s="5" t="s">
        <v>77</v>
      </c>
      <c r="AV8" s="5" t="s">
        <v>77</v>
      </c>
      <c r="AW8" s="5" t="s">
        <v>98</v>
      </c>
      <c r="AX8" s="5" t="s">
        <v>136</v>
      </c>
      <c r="AY8" s="5" t="s">
        <v>100</v>
      </c>
      <c r="AZ8" s="5" t="s">
        <v>138</v>
      </c>
      <c r="BA8" s="5" t="s">
        <v>102</v>
      </c>
      <c r="BB8" s="5">
        <v>610.0</v>
      </c>
      <c r="BC8" s="5">
        <v>420.0</v>
      </c>
      <c r="BD8" s="5">
        <v>940.0</v>
      </c>
      <c r="BE8" s="5">
        <v>690.0</v>
      </c>
      <c r="BF8" s="5">
        <v>1315.0</v>
      </c>
      <c r="BG8" s="5">
        <v>8.0</v>
      </c>
      <c r="BH8" s="5">
        <v>4.0</v>
      </c>
      <c r="BI8" s="5" t="s">
        <v>141</v>
      </c>
      <c r="BJ8" s="5" t="s">
        <v>234</v>
      </c>
      <c r="BK8" s="5" t="s">
        <v>141</v>
      </c>
      <c r="BL8" s="5" t="s">
        <v>235</v>
      </c>
    </row>
    <row r="9" ht="16.5" customHeight="1">
      <c r="A9" s="5">
        <v>8.0</v>
      </c>
      <c r="B9" s="6" t="s">
        <v>107</v>
      </c>
      <c r="C9" s="5" t="s">
        <v>66</v>
      </c>
      <c r="D9" s="5" t="str">
        <f>IFERROR(__xludf.DUMMYFUNCTION("GOOGLETRANSLATE(C9,""EN"",""PT-BR"")"),"solteiro")</f>
        <v>solteiro</v>
      </c>
      <c r="E9" s="7">
        <v>137.0</v>
      </c>
      <c r="F9" s="5" t="s">
        <v>67</v>
      </c>
      <c r="G9" s="5" t="s">
        <v>68</v>
      </c>
      <c r="H9" s="5" t="s">
        <v>146</v>
      </c>
      <c r="I9" s="5" t="str">
        <f>IFERROR(__xludf.DUMMYFUNCTION("GOOGLETRANSLATE(H9,""EN"",""PT-BR"")"),"duas ou três vezes por semana")</f>
        <v>duas ou três vezes por semana</v>
      </c>
      <c r="J9" s="5" t="s">
        <v>72</v>
      </c>
      <c r="K9" s="5" t="s">
        <v>71</v>
      </c>
      <c r="L9" s="5" t="s">
        <v>110</v>
      </c>
      <c r="M9" s="4" t="s">
        <v>72</v>
      </c>
      <c r="N9" s="5" t="s">
        <v>75</v>
      </c>
      <c r="O9" s="5" t="s">
        <v>74</v>
      </c>
      <c r="P9" s="5" t="s">
        <v>113</v>
      </c>
      <c r="Q9" s="5" t="s">
        <v>76</v>
      </c>
      <c r="R9" s="5" t="s">
        <v>77</v>
      </c>
      <c r="S9" s="5" t="s">
        <v>114</v>
      </c>
      <c r="T9" s="5" t="s">
        <v>115</v>
      </c>
      <c r="U9" s="5" t="s">
        <v>116</v>
      </c>
      <c r="V9" s="5" t="s">
        <v>117</v>
      </c>
      <c r="W9" s="5" t="s">
        <v>236</v>
      </c>
      <c r="X9" s="5" t="s">
        <v>119</v>
      </c>
      <c r="Y9" s="5" t="s">
        <v>82</v>
      </c>
      <c r="Z9" s="5" t="s">
        <v>83</v>
      </c>
      <c r="AA9" s="5" t="s">
        <v>208</v>
      </c>
      <c r="AB9" s="5" t="s">
        <v>237</v>
      </c>
      <c r="AC9" s="5" t="s">
        <v>238</v>
      </c>
      <c r="AD9" s="5" t="s">
        <v>123</v>
      </c>
      <c r="AE9" s="5" t="s">
        <v>124</v>
      </c>
      <c r="AF9" s="5" t="s">
        <v>239</v>
      </c>
      <c r="AG9" s="5" t="s">
        <v>88</v>
      </c>
      <c r="AH9" s="5" t="s">
        <v>240</v>
      </c>
      <c r="AI9" s="5" t="s">
        <v>227</v>
      </c>
      <c r="AJ9" s="5" t="s">
        <v>228</v>
      </c>
      <c r="AK9" s="5" t="s">
        <v>135</v>
      </c>
      <c r="AL9" s="5" t="s">
        <v>241</v>
      </c>
      <c r="AM9" s="5" t="s">
        <v>113</v>
      </c>
      <c r="AN9" s="5" t="s">
        <v>242</v>
      </c>
      <c r="AO9" s="5" t="s">
        <v>243</v>
      </c>
      <c r="AP9" s="5" t="s">
        <v>182</v>
      </c>
      <c r="AQ9" s="5" t="s">
        <v>244</v>
      </c>
      <c r="AR9" s="5" t="s">
        <v>171</v>
      </c>
      <c r="AS9" s="5" t="s">
        <v>91</v>
      </c>
      <c r="AT9" s="5" t="s">
        <v>171</v>
      </c>
      <c r="AU9" s="5" t="s">
        <v>91</v>
      </c>
      <c r="AV9" s="5" t="s">
        <v>91</v>
      </c>
      <c r="AW9" s="5" t="s">
        <v>98</v>
      </c>
      <c r="AX9" s="5" t="s">
        <v>99</v>
      </c>
      <c r="AY9" s="5" t="s">
        <v>137</v>
      </c>
      <c r="AZ9" s="5" t="s">
        <v>138</v>
      </c>
      <c r="BA9" s="5" t="s">
        <v>102</v>
      </c>
      <c r="BB9" s="5">
        <v>720.0</v>
      </c>
      <c r="BC9" s="5">
        <v>420.0</v>
      </c>
      <c r="BD9" s="5">
        <v>725.0</v>
      </c>
      <c r="BE9" s="5">
        <v>500.0</v>
      </c>
      <c r="BF9" s="5">
        <v>1315.0</v>
      </c>
      <c r="BG9" s="5">
        <v>3.0</v>
      </c>
      <c r="BH9" s="5">
        <v>3.0</v>
      </c>
      <c r="BI9" s="5" t="s">
        <v>245</v>
      </c>
      <c r="BJ9" s="5" t="s">
        <v>246</v>
      </c>
      <c r="BK9" s="5" t="s">
        <v>139</v>
      </c>
      <c r="BL9" s="5" t="s">
        <v>247</v>
      </c>
    </row>
    <row r="10" ht="16.5" customHeight="1">
      <c r="A10" s="5">
        <v>9.0</v>
      </c>
      <c r="B10" s="6" t="s">
        <v>107</v>
      </c>
      <c r="C10" s="5" t="s">
        <v>108</v>
      </c>
      <c r="D10" s="5" t="str">
        <f>IFERROR(__xludf.DUMMYFUNCTION("GOOGLETRANSLATE(C10,""EN"",""PT-BR"")"),"em uma relação")</f>
        <v>em uma relação</v>
      </c>
      <c r="E10" s="7">
        <v>180.0</v>
      </c>
      <c r="F10" s="5" t="s">
        <v>186</v>
      </c>
      <c r="G10" s="5" t="s">
        <v>187</v>
      </c>
      <c r="H10" s="5" t="s">
        <v>75</v>
      </c>
      <c r="I10" s="5" t="str">
        <f>IFERROR(__xludf.DUMMYFUNCTION("GOOGLETRANSLATE(H10,""EN"",""PT-BR"")"),"nenhum")</f>
        <v>nenhum</v>
      </c>
      <c r="J10" s="5" t="s">
        <v>72</v>
      </c>
      <c r="K10" s="5" t="s">
        <v>248</v>
      </c>
      <c r="L10" s="5" t="s">
        <v>110</v>
      </c>
      <c r="M10" s="4" t="s">
        <v>72</v>
      </c>
      <c r="N10" s="5" t="s">
        <v>75</v>
      </c>
      <c r="O10" s="5" t="s">
        <v>74</v>
      </c>
      <c r="P10" s="5" t="s">
        <v>113</v>
      </c>
      <c r="Q10" s="5" t="s">
        <v>150</v>
      </c>
      <c r="R10" s="5" t="s">
        <v>114</v>
      </c>
      <c r="S10" s="5" t="s">
        <v>171</v>
      </c>
      <c r="T10" s="5" t="s">
        <v>115</v>
      </c>
      <c r="U10" s="5" t="s">
        <v>151</v>
      </c>
      <c r="V10" s="5" t="s">
        <v>75</v>
      </c>
      <c r="W10" s="5" t="s">
        <v>249</v>
      </c>
      <c r="X10" s="5" t="s">
        <v>173</v>
      </c>
      <c r="Y10" s="5" t="s">
        <v>82</v>
      </c>
      <c r="Z10" s="5" t="s">
        <v>207</v>
      </c>
      <c r="AA10" s="5" t="s">
        <v>155</v>
      </c>
      <c r="AB10" s="5" t="s">
        <v>250</v>
      </c>
      <c r="AC10" s="5" t="s">
        <v>175</v>
      </c>
      <c r="AD10" s="5" t="s">
        <v>175</v>
      </c>
      <c r="AE10" s="5" t="s">
        <v>176</v>
      </c>
      <c r="AF10" s="5" t="s">
        <v>251</v>
      </c>
      <c r="AG10" s="5" t="s">
        <v>88</v>
      </c>
      <c r="AH10" s="5" t="s">
        <v>252</v>
      </c>
      <c r="AI10" s="5" t="s">
        <v>227</v>
      </c>
      <c r="AJ10" s="5" t="s">
        <v>253</v>
      </c>
      <c r="AK10" s="5" t="s">
        <v>77</v>
      </c>
      <c r="AL10" s="5" t="s">
        <v>254</v>
      </c>
      <c r="AM10" s="5" t="s">
        <v>130</v>
      </c>
      <c r="AN10" s="5" t="s">
        <v>255</v>
      </c>
      <c r="AO10" s="5" t="s">
        <v>256</v>
      </c>
      <c r="AP10" s="5" t="s">
        <v>164</v>
      </c>
      <c r="AQ10" s="5" t="s">
        <v>257</v>
      </c>
      <c r="AR10" s="5" t="s">
        <v>77</v>
      </c>
      <c r="AS10" s="5" t="s">
        <v>77</v>
      </c>
      <c r="AT10" s="5" t="s">
        <v>77</v>
      </c>
      <c r="AU10" s="5" t="s">
        <v>77</v>
      </c>
      <c r="AV10" s="5" t="s">
        <v>77</v>
      </c>
      <c r="AW10" s="5" t="s">
        <v>98</v>
      </c>
      <c r="AX10" s="5" t="s">
        <v>99</v>
      </c>
      <c r="AY10" s="5" t="s">
        <v>100</v>
      </c>
      <c r="AZ10" s="5" t="s">
        <v>138</v>
      </c>
      <c r="BA10" s="5" t="s">
        <v>258</v>
      </c>
      <c r="BB10" s="5">
        <v>430.0</v>
      </c>
      <c r="BC10" s="5">
        <v>420.0</v>
      </c>
      <c r="BD10" s="5">
        <v>725.0</v>
      </c>
      <c r="BE10" s="5">
        <v>345.0</v>
      </c>
      <c r="BF10" s="5">
        <v>760.0</v>
      </c>
      <c r="BG10" s="5">
        <v>8.0</v>
      </c>
      <c r="BH10" s="5">
        <v>7.0</v>
      </c>
      <c r="BI10" s="5" t="s">
        <v>103</v>
      </c>
      <c r="BJ10" s="5" t="s">
        <v>259</v>
      </c>
      <c r="BK10" s="5" t="s">
        <v>103</v>
      </c>
      <c r="BL10" s="5" t="s">
        <v>260</v>
      </c>
    </row>
    <row r="11" ht="16.5" customHeight="1">
      <c r="A11" s="5">
        <v>10.0</v>
      </c>
      <c r="B11" s="6" t="s">
        <v>107</v>
      </c>
      <c r="C11" s="5" t="s">
        <v>108</v>
      </c>
      <c r="D11" s="5" t="str">
        <f>IFERROR(__xludf.DUMMYFUNCTION("GOOGLETRANSLATE(C11,""EN"",""PT-BR"")"),"em uma relação")</f>
        <v>em uma relação</v>
      </c>
      <c r="E11" s="7">
        <v>125.0</v>
      </c>
      <c r="F11" s="5" t="s">
        <v>67</v>
      </c>
      <c r="G11" s="5" t="s">
        <v>68</v>
      </c>
      <c r="H11" s="5" t="s">
        <v>69</v>
      </c>
      <c r="I11" s="5" t="str">
        <f>IFERROR(__xludf.DUMMYFUNCTION("GOOGLETRANSLATE(H11,""EN"",""PT-BR"")"),"diariamente")</f>
        <v>diariamente</v>
      </c>
      <c r="J11" s="5" t="s">
        <v>70</v>
      </c>
      <c r="K11" s="5" t="s">
        <v>248</v>
      </c>
      <c r="L11" s="5" t="s">
        <v>72</v>
      </c>
      <c r="M11" s="4" t="s">
        <v>70</v>
      </c>
      <c r="N11" s="5" t="s">
        <v>261</v>
      </c>
      <c r="O11" s="5" t="s">
        <v>112</v>
      </c>
      <c r="P11" s="5" t="s">
        <v>113</v>
      </c>
      <c r="Q11" s="5" t="s">
        <v>76</v>
      </c>
      <c r="R11" s="5" t="s">
        <v>77</v>
      </c>
      <c r="S11" s="5" t="s">
        <v>77</v>
      </c>
      <c r="T11" s="5" t="s">
        <v>115</v>
      </c>
      <c r="U11" s="5" t="s">
        <v>79</v>
      </c>
      <c r="V11" s="5" t="s">
        <v>117</v>
      </c>
      <c r="W11" s="5" t="s">
        <v>262</v>
      </c>
      <c r="X11" s="5" t="s">
        <v>81</v>
      </c>
      <c r="Y11" s="5" t="s">
        <v>82</v>
      </c>
      <c r="Z11" s="5" t="s">
        <v>263</v>
      </c>
      <c r="AA11" s="5" t="s">
        <v>155</v>
      </c>
      <c r="AB11" s="5" t="s">
        <v>264</v>
      </c>
      <c r="AC11" s="5" t="s">
        <v>265</v>
      </c>
      <c r="AD11" s="5" t="s">
        <v>123</v>
      </c>
      <c r="AE11" s="5" t="s">
        <v>124</v>
      </c>
      <c r="AF11" s="5" t="s">
        <v>266</v>
      </c>
      <c r="AG11" s="5" t="s">
        <v>88</v>
      </c>
      <c r="AH11" s="5" t="s">
        <v>267</v>
      </c>
      <c r="AI11" s="5" t="s">
        <v>90</v>
      </c>
      <c r="AJ11" s="5" t="s">
        <v>161</v>
      </c>
      <c r="AK11" s="5" t="s">
        <v>77</v>
      </c>
      <c r="AL11" s="5" t="s">
        <v>129</v>
      </c>
      <c r="AM11" s="5" t="s">
        <v>130</v>
      </c>
      <c r="AN11" s="5" t="s">
        <v>268</v>
      </c>
      <c r="AO11" s="5" t="s">
        <v>269</v>
      </c>
      <c r="AP11" s="5" t="s">
        <v>182</v>
      </c>
      <c r="AQ11" s="5" t="s">
        <v>270</v>
      </c>
      <c r="AR11" s="5" t="s">
        <v>77</v>
      </c>
      <c r="AS11" s="5" t="s">
        <v>114</v>
      </c>
      <c r="AT11" s="5" t="s">
        <v>77</v>
      </c>
      <c r="AU11" s="5" t="s">
        <v>114</v>
      </c>
      <c r="AV11" s="5" t="s">
        <v>114</v>
      </c>
      <c r="AW11" s="5" t="s">
        <v>98</v>
      </c>
      <c r="AX11" s="5" t="s">
        <v>136</v>
      </c>
      <c r="AY11" s="5" t="s">
        <v>100</v>
      </c>
      <c r="AZ11" s="5" t="s">
        <v>138</v>
      </c>
      <c r="BA11" s="5" t="s">
        <v>102</v>
      </c>
      <c r="BB11" s="5">
        <v>430.0</v>
      </c>
      <c r="BC11" s="5">
        <v>315.0</v>
      </c>
      <c r="BD11" s="5">
        <v>580.0</v>
      </c>
      <c r="BE11" s="5">
        <v>345.0</v>
      </c>
      <c r="BF11" s="5">
        <v>900.0</v>
      </c>
      <c r="BG11" s="5">
        <v>3.0</v>
      </c>
      <c r="BH11" s="5">
        <v>3.0</v>
      </c>
      <c r="BI11" s="5" t="s">
        <v>103</v>
      </c>
      <c r="BJ11" s="5" t="s">
        <v>271</v>
      </c>
      <c r="BK11" s="5" t="s">
        <v>103</v>
      </c>
      <c r="BL11" s="5" t="s">
        <v>272</v>
      </c>
    </row>
    <row r="12" ht="16.5" customHeight="1">
      <c r="A12" s="5">
        <v>11.0</v>
      </c>
      <c r="B12" s="6" t="s">
        <v>107</v>
      </c>
      <c r="C12" s="5" t="s">
        <v>66</v>
      </c>
      <c r="D12" s="5" t="str">
        <f>IFERROR(__xludf.DUMMYFUNCTION("GOOGLETRANSLATE(C12,""EN"",""PT-BR"")"),"solteiro")</f>
        <v>solteiro</v>
      </c>
      <c r="E12" s="7">
        <v>116.0</v>
      </c>
      <c r="F12" s="5" t="s">
        <v>273</v>
      </c>
      <c r="G12" s="5" t="s">
        <v>274</v>
      </c>
      <c r="H12" s="5" t="s">
        <v>69</v>
      </c>
      <c r="I12" s="5" t="str">
        <f>IFERROR(__xludf.DUMMYFUNCTION("GOOGLETRANSLATE(H12,""EN"",""PT-BR"")"),"diariamente")</f>
        <v>diariamente</v>
      </c>
      <c r="J12" s="5" t="s">
        <v>72</v>
      </c>
      <c r="K12" s="5" t="s">
        <v>147</v>
      </c>
      <c r="L12" s="5" t="s">
        <v>275</v>
      </c>
      <c r="M12" s="4" t="s">
        <v>70</v>
      </c>
      <c r="N12" s="5" t="s">
        <v>221</v>
      </c>
      <c r="O12" s="5" t="s">
        <v>276</v>
      </c>
      <c r="P12" s="5" t="s">
        <v>113</v>
      </c>
      <c r="Q12" s="5" t="s">
        <v>76</v>
      </c>
      <c r="R12" s="5" t="s">
        <v>77</v>
      </c>
      <c r="S12" s="5" t="s">
        <v>77</v>
      </c>
      <c r="T12" s="5" t="s">
        <v>151</v>
      </c>
      <c r="U12" s="5" t="s">
        <v>116</v>
      </c>
      <c r="V12" s="5" t="s">
        <v>117</v>
      </c>
      <c r="W12" s="5" t="s">
        <v>277</v>
      </c>
      <c r="X12" s="5" t="s">
        <v>173</v>
      </c>
      <c r="Y12" s="5" t="s">
        <v>278</v>
      </c>
      <c r="Z12" s="5" t="s">
        <v>83</v>
      </c>
      <c r="AA12" s="5" t="s">
        <v>84</v>
      </c>
      <c r="AB12" s="5" t="s">
        <v>279</v>
      </c>
      <c r="AC12" s="5" t="s">
        <v>175</v>
      </c>
      <c r="AD12" s="5" t="s">
        <v>175</v>
      </c>
      <c r="AE12" s="5" t="s">
        <v>176</v>
      </c>
      <c r="AF12" s="5" t="s">
        <v>280</v>
      </c>
      <c r="AG12" s="5" t="s">
        <v>88</v>
      </c>
      <c r="AH12" s="5" t="s">
        <v>281</v>
      </c>
      <c r="AI12" s="5" t="s">
        <v>196</v>
      </c>
      <c r="AJ12" s="5" t="s">
        <v>197</v>
      </c>
      <c r="AK12" s="5" t="s">
        <v>77</v>
      </c>
      <c r="AL12" s="5" t="s">
        <v>282</v>
      </c>
      <c r="AM12" s="5" t="s">
        <v>230</v>
      </c>
      <c r="AN12" s="5" t="s">
        <v>283</v>
      </c>
      <c r="AO12" s="5" t="s">
        <v>284</v>
      </c>
      <c r="AP12" s="5" t="s">
        <v>285</v>
      </c>
      <c r="AQ12" s="5" t="s">
        <v>286</v>
      </c>
      <c r="AR12" s="5" t="s">
        <v>91</v>
      </c>
      <c r="AS12" s="5" t="s">
        <v>91</v>
      </c>
      <c r="AT12" s="5" t="s">
        <v>77</v>
      </c>
      <c r="AU12" s="5" t="s">
        <v>135</v>
      </c>
      <c r="AV12" s="5" t="s">
        <v>135</v>
      </c>
      <c r="AW12" s="5" t="s">
        <v>98</v>
      </c>
      <c r="AX12" s="5" t="s">
        <v>136</v>
      </c>
      <c r="AY12" s="5" t="s">
        <v>137</v>
      </c>
      <c r="AZ12" s="5" t="s">
        <v>138</v>
      </c>
      <c r="BA12" s="5" t="s">
        <v>102</v>
      </c>
      <c r="BB12" s="5">
        <v>610.0</v>
      </c>
      <c r="BC12" s="5">
        <v>980.0</v>
      </c>
      <c r="BD12" s="5">
        <v>940.0</v>
      </c>
      <c r="BE12" s="5">
        <v>345.0</v>
      </c>
      <c r="BF12" s="5">
        <v>900.0</v>
      </c>
      <c r="BG12" s="5">
        <v>8.0</v>
      </c>
      <c r="BH12" s="5">
        <v>9.0</v>
      </c>
      <c r="BI12" s="5" t="s">
        <v>139</v>
      </c>
      <c r="BJ12" s="5" t="s">
        <v>287</v>
      </c>
      <c r="BK12" s="5" t="s">
        <v>141</v>
      </c>
      <c r="BL12" s="5" t="s">
        <v>288</v>
      </c>
    </row>
    <row r="13" ht="16.5" customHeight="1">
      <c r="A13" s="5">
        <v>12.0</v>
      </c>
      <c r="B13" s="6" t="s">
        <v>107</v>
      </c>
      <c r="C13" s="5" t="s">
        <v>108</v>
      </c>
      <c r="D13" s="5" t="str">
        <f>IFERROR(__xludf.DUMMYFUNCTION("GOOGLETRANSLATE(C13,""EN"",""PT-BR"")"),"em uma relação")</f>
        <v>em uma relação</v>
      </c>
      <c r="E13" s="7">
        <v>110.0</v>
      </c>
      <c r="F13" s="5" t="s">
        <v>289</v>
      </c>
      <c r="G13" s="5" t="s">
        <v>290</v>
      </c>
      <c r="H13" s="5" t="s">
        <v>69</v>
      </c>
      <c r="I13" s="5" t="str">
        <f>IFERROR(__xludf.DUMMYFUNCTION("GOOGLETRANSLATE(H13,""EN"",""PT-BR"")"),"diariamente")</f>
        <v>diariamente</v>
      </c>
      <c r="J13" s="5" t="s">
        <v>70</v>
      </c>
      <c r="K13" s="5" t="s">
        <v>71</v>
      </c>
      <c r="L13" s="5" t="s">
        <v>110</v>
      </c>
      <c r="M13" s="4" t="s">
        <v>70</v>
      </c>
      <c r="N13" s="5" t="s">
        <v>291</v>
      </c>
      <c r="O13" s="5" t="s">
        <v>74</v>
      </c>
      <c r="P13" s="5" t="s">
        <v>113</v>
      </c>
      <c r="Q13" s="5" t="s">
        <v>76</v>
      </c>
      <c r="R13" s="5" t="s">
        <v>77</v>
      </c>
      <c r="S13" s="5" t="s">
        <v>77</v>
      </c>
      <c r="T13" s="5" t="s">
        <v>115</v>
      </c>
      <c r="U13" s="5" t="s">
        <v>205</v>
      </c>
      <c r="V13" s="5" t="s">
        <v>152</v>
      </c>
      <c r="W13" s="5" t="s">
        <v>292</v>
      </c>
      <c r="X13" s="5" t="s">
        <v>81</v>
      </c>
      <c r="Y13" s="5" t="s">
        <v>82</v>
      </c>
      <c r="Z13" s="5" t="s">
        <v>83</v>
      </c>
      <c r="AA13" s="5" t="s">
        <v>155</v>
      </c>
      <c r="AB13" s="5" t="s">
        <v>293</v>
      </c>
      <c r="AC13" s="5" t="s">
        <v>294</v>
      </c>
      <c r="AD13" s="5" t="s">
        <v>295</v>
      </c>
      <c r="AE13" s="5" t="s">
        <v>296</v>
      </c>
      <c r="AF13" s="5" t="s">
        <v>297</v>
      </c>
      <c r="AG13" s="5" t="s">
        <v>88</v>
      </c>
      <c r="AH13" s="5" t="s">
        <v>298</v>
      </c>
      <c r="AI13" s="5" t="s">
        <v>96</v>
      </c>
      <c r="AJ13" s="5" t="s">
        <v>228</v>
      </c>
      <c r="AK13" s="5" t="s">
        <v>77</v>
      </c>
      <c r="AL13" s="5" t="s">
        <v>129</v>
      </c>
      <c r="AM13" s="5" t="s">
        <v>130</v>
      </c>
      <c r="AN13" s="5" t="s">
        <v>299</v>
      </c>
      <c r="AO13" s="5" t="s">
        <v>300</v>
      </c>
      <c r="AP13" s="5" t="s">
        <v>182</v>
      </c>
      <c r="AQ13" s="5" t="s">
        <v>301</v>
      </c>
      <c r="AR13" s="5" t="s">
        <v>77</v>
      </c>
      <c r="AS13" s="5" t="s">
        <v>77</v>
      </c>
      <c r="AT13" s="5" t="s">
        <v>77</v>
      </c>
      <c r="AU13" s="5" t="s">
        <v>77</v>
      </c>
      <c r="AV13" s="5" t="s">
        <v>77</v>
      </c>
      <c r="AW13" s="5" t="s">
        <v>98</v>
      </c>
      <c r="AX13" s="5" t="s">
        <v>136</v>
      </c>
      <c r="AY13" s="5" t="s">
        <v>100</v>
      </c>
      <c r="AZ13" s="5" t="s">
        <v>138</v>
      </c>
      <c r="BA13" s="5" t="s">
        <v>102</v>
      </c>
      <c r="BB13" s="5">
        <v>720.0</v>
      </c>
      <c r="BC13" s="5">
        <v>420.0</v>
      </c>
      <c r="BD13" s="5">
        <v>940.0</v>
      </c>
      <c r="BE13" s="5">
        <v>500.0</v>
      </c>
      <c r="BF13" s="5">
        <v>900.0</v>
      </c>
      <c r="BG13" s="5">
        <v>1.0</v>
      </c>
      <c r="BH13" s="5">
        <v>1.0</v>
      </c>
      <c r="BI13" s="5" t="s">
        <v>245</v>
      </c>
      <c r="BJ13" s="5" t="s">
        <v>302</v>
      </c>
      <c r="BK13" s="5" t="s">
        <v>141</v>
      </c>
      <c r="BL13" s="5" t="s">
        <v>303</v>
      </c>
    </row>
    <row r="14" ht="16.5" customHeight="1">
      <c r="A14" s="5">
        <v>13.0</v>
      </c>
      <c r="B14" s="6" t="s">
        <v>65</v>
      </c>
      <c r="C14" s="5" t="s">
        <v>108</v>
      </c>
      <c r="D14" s="5" t="str">
        <f>IFERROR(__xludf.DUMMYFUNCTION("GOOGLETRANSLATE(C14,""EN"",""PT-BR"")"),"em uma relação")</f>
        <v>em uma relação</v>
      </c>
      <c r="E14" s="7">
        <v>264.0</v>
      </c>
      <c r="F14" s="5" t="s">
        <v>167</v>
      </c>
      <c r="G14" s="5" t="s">
        <v>168</v>
      </c>
      <c r="H14" s="5" t="s">
        <v>169</v>
      </c>
      <c r="I14" s="5" t="str">
        <f>IFERROR(__xludf.DUMMYFUNCTION("GOOGLETRANSLATE(H14,""EN"",""PT-BR"")"),"uma vez por semana")</f>
        <v>uma vez por semana</v>
      </c>
      <c r="J14" s="5" t="s">
        <v>72</v>
      </c>
      <c r="K14" s="5" t="s">
        <v>248</v>
      </c>
      <c r="L14" s="5" t="s">
        <v>72</v>
      </c>
      <c r="M14" s="4" t="s">
        <v>70</v>
      </c>
      <c r="N14" s="5" t="s">
        <v>304</v>
      </c>
      <c r="O14" s="5" t="s">
        <v>74</v>
      </c>
      <c r="P14" s="5" t="s">
        <v>113</v>
      </c>
      <c r="Q14" s="5" t="s">
        <v>150</v>
      </c>
      <c r="R14" s="5" t="s">
        <v>114</v>
      </c>
      <c r="S14" s="5" t="s">
        <v>171</v>
      </c>
      <c r="T14" s="5" t="s">
        <v>305</v>
      </c>
      <c r="U14" s="5" t="s">
        <v>205</v>
      </c>
      <c r="V14" s="5" t="s">
        <v>117</v>
      </c>
      <c r="W14" s="5" t="s">
        <v>306</v>
      </c>
      <c r="X14" s="5" t="s">
        <v>173</v>
      </c>
      <c r="Y14" s="5" t="s">
        <v>82</v>
      </c>
      <c r="Z14" s="5" t="s">
        <v>207</v>
      </c>
      <c r="AA14" s="5" t="s">
        <v>84</v>
      </c>
      <c r="AB14" s="5" t="s">
        <v>307</v>
      </c>
      <c r="AC14" s="5" t="s">
        <v>308</v>
      </c>
      <c r="AD14" s="5" t="s">
        <v>295</v>
      </c>
      <c r="AE14" s="5" t="s">
        <v>296</v>
      </c>
      <c r="AF14" s="5" t="s">
        <v>309</v>
      </c>
      <c r="AG14" s="5" t="s">
        <v>88</v>
      </c>
      <c r="AH14" s="5" t="s">
        <v>310</v>
      </c>
      <c r="AI14" s="5" t="s">
        <v>227</v>
      </c>
      <c r="AJ14" s="5" t="s">
        <v>228</v>
      </c>
      <c r="AK14" s="5" t="s">
        <v>114</v>
      </c>
      <c r="AL14" s="5" t="s">
        <v>311</v>
      </c>
      <c r="AM14" s="5" t="s">
        <v>230</v>
      </c>
      <c r="AN14" s="5" t="s">
        <v>312</v>
      </c>
      <c r="AO14" s="5" t="s">
        <v>313</v>
      </c>
      <c r="AP14" s="5" t="s">
        <v>314</v>
      </c>
      <c r="AQ14" s="5" t="s">
        <v>315</v>
      </c>
      <c r="AR14" s="5" t="s">
        <v>171</v>
      </c>
      <c r="AS14" s="5" t="s">
        <v>171</v>
      </c>
      <c r="AT14" s="5" t="s">
        <v>114</v>
      </c>
      <c r="AU14" s="5" t="s">
        <v>171</v>
      </c>
      <c r="AV14" s="5" t="s">
        <v>171</v>
      </c>
      <c r="AW14" s="5" t="s">
        <v>98</v>
      </c>
      <c r="AX14" s="5" t="s">
        <v>136</v>
      </c>
      <c r="AY14" s="5" t="s">
        <v>137</v>
      </c>
      <c r="AZ14" s="5" t="s">
        <v>138</v>
      </c>
      <c r="BA14" s="5" t="s">
        <v>258</v>
      </c>
      <c r="BB14" s="5">
        <v>430.0</v>
      </c>
      <c r="BC14" s="5">
        <v>420.0</v>
      </c>
      <c r="BD14" s="5">
        <v>940.0</v>
      </c>
      <c r="BE14" s="5">
        <v>500.0</v>
      </c>
      <c r="BF14" s="5">
        <v>575.0</v>
      </c>
      <c r="BG14" s="5">
        <v>9.0</v>
      </c>
      <c r="BH14" s="5">
        <v>9.0</v>
      </c>
      <c r="BI14" s="5" t="s">
        <v>245</v>
      </c>
      <c r="BJ14" s="5" t="s">
        <v>316</v>
      </c>
      <c r="BK14" s="5" t="s">
        <v>141</v>
      </c>
      <c r="BL14" s="5" t="s">
        <v>317</v>
      </c>
    </row>
    <row r="15" ht="16.5" customHeight="1">
      <c r="A15" s="5">
        <v>14.0</v>
      </c>
      <c r="B15" s="6" t="s">
        <v>107</v>
      </c>
      <c r="C15" s="5" t="s">
        <v>108</v>
      </c>
      <c r="D15" s="5" t="str">
        <f>IFERROR(__xludf.DUMMYFUNCTION("GOOGLETRANSLATE(C15,""EN"",""PT-BR"")"),"em uma relação")</f>
        <v>em uma relação</v>
      </c>
      <c r="E15" s="7">
        <v>123.0</v>
      </c>
      <c r="F15" s="5" t="s">
        <v>67</v>
      </c>
      <c r="G15" s="5" t="s">
        <v>68</v>
      </c>
      <c r="H15" s="5" t="s">
        <v>146</v>
      </c>
      <c r="I15" s="5" t="str">
        <f>IFERROR(__xludf.DUMMYFUNCTION("GOOGLETRANSLATE(H15,""EN"",""PT-BR"")"),"duas ou três vezes por semana")</f>
        <v>duas ou três vezes por semana</v>
      </c>
      <c r="J15" s="5" t="s">
        <v>72</v>
      </c>
      <c r="K15" s="5" t="s">
        <v>147</v>
      </c>
      <c r="L15" s="5" t="s">
        <v>110</v>
      </c>
      <c r="M15" s="4" t="s">
        <v>70</v>
      </c>
      <c r="N15" s="5" t="s">
        <v>318</v>
      </c>
      <c r="O15" s="5" t="s">
        <v>74</v>
      </c>
      <c r="P15" s="5" t="s">
        <v>113</v>
      </c>
      <c r="Q15" s="5" t="s">
        <v>76</v>
      </c>
      <c r="R15" s="5" t="s">
        <v>77</v>
      </c>
      <c r="S15" s="5" t="s">
        <v>77</v>
      </c>
      <c r="T15" s="5" t="s">
        <v>78</v>
      </c>
      <c r="U15" s="5" t="s">
        <v>319</v>
      </c>
      <c r="V15" s="5" t="s">
        <v>117</v>
      </c>
      <c r="W15" s="5" t="s">
        <v>320</v>
      </c>
      <c r="X15" s="5" t="s">
        <v>173</v>
      </c>
      <c r="Y15" s="5" t="s">
        <v>154</v>
      </c>
      <c r="Z15" s="5" t="s">
        <v>207</v>
      </c>
      <c r="AA15" s="5" t="s">
        <v>155</v>
      </c>
      <c r="AB15" s="5" t="s">
        <v>321</v>
      </c>
      <c r="AC15" s="5" t="s">
        <v>322</v>
      </c>
      <c r="AD15" s="5" t="s">
        <v>123</v>
      </c>
      <c r="AE15" s="5" t="s">
        <v>124</v>
      </c>
      <c r="AF15" s="5" t="s">
        <v>323</v>
      </c>
      <c r="AG15" s="5" t="s">
        <v>126</v>
      </c>
      <c r="AH15" s="5" t="s">
        <v>324</v>
      </c>
      <c r="AI15" s="5" t="s">
        <v>90</v>
      </c>
      <c r="AJ15" s="5" t="s">
        <v>161</v>
      </c>
      <c r="AK15" s="5" t="s">
        <v>77</v>
      </c>
      <c r="AL15" s="5" t="s">
        <v>129</v>
      </c>
      <c r="AM15" s="5" t="s">
        <v>130</v>
      </c>
      <c r="AN15" s="5" t="s">
        <v>325</v>
      </c>
      <c r="AO15" s="5" t="s">
        <v>326</v>
      </c>
      <c r="AP15" s="5" t="s">
        <v>182</v>
      </c>
      <c r="AQ15" s="5" t="s">
        <v>327</v>
      </c>
      <c r="AR15" s="5" t="s">
        <v>114</v>
      </c>
      <c r="AS15" s="5" t="s">
        <v>171</v>
      </c>
      <c r="AT15" s="5" t="s">
        <v>77</v>
      </c>
      <c r="AU15" s="5" t="s">
        <v>171</v>
      </c>
      <c r="AV15" s="5" t="s">
        <v>77</v>
      </c>
      <c r="AW15" s="5" t="s">
        <v>98</v>
      </c>
      <c r="AX15" s="5" t="s">
        <v>136</v>
      </c>
      <c r="AY15" s="5" t="s">
        <v>137</v>
      </c>
      <c r="AZ15" s="5" t="s">
        <v>138</v>
      </c>
      <c r="BA15" s="5" t="s">
        <v>102</v>
      </c>
      <c r="BB15" s="5">
        <v>610.0</v>
      </c>
      <c r="BC15" s="5">
        <v>420.0</v>
      </c>
      <c r="BD15" s="5">
        <v>1165.0</v>
      </c>
      <c r="BE15" s="5">
        <v>850.0</v>
      </c>
      <c r="BF15" s="5">
        <v>1315.0</v>
      </c>
      <c r="BG15" s="5">
        <v>10.0</v>
      </c>
      <c r="BH15" s="5">
        <v>8.0</v>
      </c>
      <c r="BI15" s="5" t="s">
        <v>139</v>
      </c>
      <c r="BJ15" s="5" t="s">
        <v>328</v>
      </c>
      <c r="BK15" s="5" t="s">
        <v>141</v>
      </c>
      <c r="BL15" s="5" t="s">
        <v>328</v>
      </c>
    </row>
    <row r="16" ht="16.5" customHeight="1">
      <c r="A16" s="5">
        <v>15.0</v>
      </c>
      <c r="B16" s="6" t="s">
        <v>65</v>
      </c>
      <c r="C16" s="5" t="s">
        <v>66</v>
      </c>
      <c r="D16" s="5" t="str">
        <f>IFERROR(__xludf.DUMMYFUNCTION("GOOGLETRANSLATE(C16,""EN"",""PT-BR"")"),"solteiro")</f>
        <v>solteiro</v>
      </c>
      <c r="E16" s="7">
        <v>185.0</v>
      </c>
      <c r="F16" s="5" t="s">
        <v>67</v>
      </c>
      <c r="G16" s="5" t="s">
        <v>68</v>
      </c>
      <c r="H16" s="5" t="s">
        <v>146</v>
      </c>
      <c r="I16" s="5" t="str">
        <f>IFERROR(__xludf.DUMMYFUNCTION("GOOGLETRANSLATE(H16,""EN"",""PT-BR"")"),"duas ou três vezes por semana")</f>
        <v>duas ou três vezes por semana</v>
      </c>
      <c r="J16" s="5" t="s">
        <v>70</v>
      </c>
      <c r="K16" s="5" t="s">
        <v>147</v>
      </c>
      <c r="L16" s="5" t="s">
        <v>72</v>
      </c>
      <c r="M16" s="4" t="s">
        <v>70</v>
      </c>
      <c r="N16" s="5" t="s">
        <v>329</v>
      </c>
      <c r="O16" s="5" t="s">
        <v>74</v>
      </c>
      <c r="P16" s="5" t="s">
        <v>113</v>
      </c>
      <c r="Q16" s="5" t="s">
        <v>150</v>
      </c>
      <c r="R16" s="5" t="s">
        <v>77</v>
      </c>
      <c r="S16" s="5" t="s">
        <v>77</v>
      </c>
      <c r="T16" s="5" t="s">
        <v>115</v>
      </c>
      <c r="U16" s="5" t="s">
        <v>116</v>
      </c>
      <c r="V16" s="5" t="s">
        <v>117</v>
      </c>
      <c r="W16" s="5" t="s">
        <v>330</v>
      </c>
      <c r="X16" s="5" t="s">
        <v>173</v>
      </c>
      <c r="Y16" s="5" t="s">
        <v>154</v>
      </c>
      <c r="Z16" s="5" t="s">
        <v>207</v>
      </c>
      <c r="AA16" s="5" t="s">
        <v>155</v>
      </c>
      <c r="AB16" s="5" t="s">
        <v>331</v>
      </c>
      <c r="AC16" s="5" t="s">
        <v>332</v>
      </c>
      <c r="AD16" s="5" t="s">
        <v>175</v>
      </c>
      <c r="AE16" s="5" t="s">
        <v>176</v>
      </c>
      <c r="AF16" s="5" t="s">
        <v>333</v>
      </c>
      <c r="AG16" s="5" t="s">
        <v>88</v>
      </c>
      <c r="AH16" s="5" t="s">
        <v>334</v>
      </c>
      <c r="AI16" s="5" t="s">
        <v>196</v>
      </c>
      <c r="AJ16" s="5" t="s">
        <v>197</v>
      </c>
      <c r="AK16" s="5" t="s">
        <v>114</v>
      </c>
      <c r="AL16" s="5" t="s">
        <v>311</v>
      </c>
      <c r="AM16" s="5" t="s">
        <v>230</v>
      </c>
      <c r="AN16" s="5" t="s">
        <v>335</v>
      </c>
      <c r="AO16" s="5" t="s">
        <v>336</v>
      </c>
      <c r="AP16" s="5" t="s">
        <v>314</v>
      </c>
      <c r="AQ16" s="5" t="s">
        <v>337</v>
      </c>
      <c r="AR16" s="5" t="s">
        <v>114</v>
      </c>
      <c r="AS16" s="5" t="s">
        <v>135</v>
      </c>
      <c r="AT16" s="5" t="s">
        <v>171</v>
      </c>
      <c r="AU16" s="5" t="s">
        <v>91</v>
      </c>
      <c r="AV16" s="5" t="s">
        <v>114</v>
      </c>
      <c r="AW16" s="5" t="s">
        <v>98</v>
      </c>
      <c r="AX16" s="5" t="s">
        <v>136</v>
      </c>
      <c r="AY16" s="5" t="s">
        <v>137</v>
      </c>
      <c r="AZ16" s="5" t="s">
        <v>138</v>
      </c>
      <c r="BA16" s="5" t="s">
        <v>102</v>
      </c>
      <c r="BB16" s="5">
        <v>610.0</v>
      </c>
      <c r="BC16" s="5">
        <v>420.0</v>
      </c>
      <c r="BD16" s="5">
        <v>940.0</v>
      </c>
      <c r="BE16" s="5">
        <v>500.0</v>
      </c>
      <c r="BF16" s="5">
        <v>900.0</v>
      </c>
      <c r="BG16" s="5">
        <v>1.0</v>
      </c>
      <c r="BH16" s="5">
        <v>2.0</v>
      </c>
      <c r="BI16" s="5" t="s">
        <v>141</v>
      </c>
      <c r="BJ16" s="5" t="s">
        <v>338</v>
      </c>
      <c r="BK16" s="5" t="s">
        <v>141</v>
      </c>
      <c r="BL16" s="5" t="s">
        <v>339</v>
      </c>
    </row>
    <row r="17" ht="16.5" customHeight="1">
      <c r="A17" s="5">
        <v>16.0</v>
      </c>
      <c r="B17" s="6" t="s">
        <v>65</v>
      </c>
      <c r="C17" s="5" t="s">
        <v>108</v>
      </c>
      <c r="D17" s="5" t="str">
        <f>IFERROR(__xludf.DUMMYFUNCTION("GOOGLETRANSLATE(C17,""EN"",""PT-BR"")"),"em uma relação")</f>
        <v>em uma relação</v>
      </c>
      <c r="E17" s="7">
        <v>180.0</v>
      </c>
      <c r="F17" s="5" t="s">
        <v>289</v>
      </c>
      <c r="G17" s="5" t="s">
        <v>290</v>
      </c>
      <c r="H17" s="5" t="s">
        <v>69</v>
      </c>
      <c r="I17" s="5" t="str">
        <f>IFERROR(__xludf.DUMMYFUNCTION("GOOGLETRANSLATE(H17,""EN"",""PT-BR"")"),"diariamente")</f>
        <v>diariamente</v>
      </c>
      <c r="J17" s="5" t="s">
        <v>72</v>
      </c>
      <c r="K17" s="5" t="s">
        <v>248</v>
      </c>
      <c r="L17" s="5" t="s">
        <v>72</v>
      </c>
      <c r="M17" s="4" t="s">
        <v>70</v>
      </c>
      <c r="N17" s="5" t="s">
        <v>329</v>
      </c>
      <c r="O17" s="5" t="s">
        <v>112</v>
      </c>
      <c r="P17" s="5" t="s">
        <v>113</v>
      </c>
      <c r="Q17" s="5" t="s">
        <v>340</v>
      </c>
      <c r="R17" s="5" t="s">
        <v>171</v>
      </c>
      <c r="S17" s="5" t="s">
        <v>91</v>
      </c>
      <c r="T17" s="5" t="s">
        <v>341</v>
      </c>
      <c r="U17" s="5" t="s">
        <v>319</v>
      </c>
      <c r="V17" s="5" t="s">
        <v>75</v>
      </c>
      <c r="W17" s="5" t="s">
        <v>342</v>
      </c>
      <c r="X17" s="5" t="s">
        <v>205</v>
      </c>
      <c r="Y17" s="5" t="s">
        <v>82</v>
      </c>
      <c r="Z17" s="5" t="s">
        <v>207</v>
      </c>
      <c r="AA17" s="5" t="s">
        <v>155</v>
      </c>
      <c r="AB17" s="5" t="s">
        <v>343</v>
      </c>
      <c r="AC17" s="5" t="s">
        <v>175</v>
      </c>
      <c r="AD17" s="5" t="s">
        <v>175</v>
      </c>
      <c r="AE17" s="5" t="s">
        <v>176</v>
      </c>
      <c r="AF17" s="5" t="s">
        <v>344</v>
      </c>
      <c r="AG17" s="5" t="s">
        <v>126</v>
      </c>
      <c r="AH17" s="5" t="s">
        <v>75</v>
      </c>
      <c r="AI17" s="5" t="s">
        <v>196</v>
      </c>
      <c r="AJ17" s="5" t="s">
        <v>197</v>
      </c>
      <c r="AK17" s="5" t="s">
        <v>91</v>
      </c>
      <c r="AL17" s="5" t="s">
        <v>345</v>
      </c>
      <c r="AM17" s="5" t="s">
        <v>130</v>
      </c>
      <c r="AN17" s="5" t="s">
        <v>335</v>
      </c>
      <c r="AO17" s="5" t="s">
        <v>346</v>
      </c>
      <c r="AP17" s="5" t="s">
        <v>182</v>
      </c>
      <c r="AQ17" s="5" t="s">
        <v>347</v>
      </c>
      <c r="AR17" s="5" t="s">
        <v>91</v>
      </c>
      <c r="AS17" s="5" t="s">
        <v>91</v>
      </c>
      <c r="AT17" s="5" t="s">
        <v>77</v>
      </c>
      <c r="AU17" s="5" t="s">
        <v>91</v>
      </c>
      <c r="AV17" s="5" t="s">
        <v>91</v>
      </c>
      <c r="AW17" s="5" t="s">
        <v>348</v>
      </c>
      <c r="AX17" s="5" t="s">
        <v>136</v>
      </c>
      <c r="AY17" s="5" t="s">
        <v>137</v>
      </c>
      <c r="AZ17" s="5" t="s">
        <v>138</v>
      </c>
      <c r="BA17" s="5" t="s">
        <v>258</v>
      </c>
      <c r="BB17" s="5">
        <v>430.0</v>
      </c>
      <c r="BC17" s="5">
        <v>980.0</v>
      </c>
      <c r="BD17" s="5">
        <v>940.0</v>
      </c>
      <c r="BE17" s="5">
        <v>345.0</v>
      </c>
      <c r="BF17" s="5">
        <v>1315.0</v>
      </c>
      <c r="BG17" s="5" t="s">
        <v>143</v>
      </c>
      <c r="BH17" s="5">
        <v>6.0</v>
      </c>
      <c r="BI17" s="5" t="s">
        <v>103</v>
      </c>
      <c r="BJ17" s="5" t="s">
        <v>349</v>
      </c>
      <c r="BK17" s="5" t="s">
        <v>141</v>
      </c>
      <c r="BL17" s="5" t="s">
        <v>350</v>
      </c>
    </row>
    <row r="18" ht="16.5" customHeight="1">
      <c r="A18" s="5">
        <v>17.0</v>
      </c>
      <c r="B18" s="6" t="s">
        <v>107</v>
      </c>
      <c r="C18" s="5" t="s">
        <v>108</v>
      </c>
      <c r="D18" s="5" t="str">
        <f>IFERROR(__xludf.DUMMYFUNCTION("GOOGLETRANSLATE(C18,""EN"",""PT-BR"")"),"em uma relação")</f>
        <v>em uma relação</v>
      </c>
      <c r="E18" s="7">
        <v>145.0</v>
      </c>
      <c r="F18" s="5" t="s">
        <v>67</v>
      </c>
      <c r="G18" s="5" t="s">
        <v>68</v>
      </c>
      <c r="H18" s="5" t="s">
        <v>146</v>
      </c>
      <c r="I18" s="5" t="str">
        <f>IFERROR(__xludf.DUMMYFUNCTION("GOOGLETRANSLATE(H18,""EN"",""PT-BR"")"),"duas ou três vezes por semana")</f>
        <v>duas ou três vezes por semana</v>
      </c>
      <c r="J18" s="5" t="s">
        <v>70</v>
      </c>
      <c r="K18" s="5" t="s">
        <v>248</v>
      </c>
      <c r="L18" s="5" t="s">
        <v>110</v>
      </c>
      <c r="M18" s="4" t="s">
        <v>72</v>
      </c>
      <c r="N18" s="5" t="s">
        <v>143</v>
      </c>
      <c r="O18" s="5" t="s">
        <v>204</v>
      </c>
      <c r="P18" s="5" t="s">
        <v>75</v>
      </c>
      <c r="Q18" s="5" t="s">
        <v>76</v>
      </c>
      <c r="R18" s="5" t="s">
        <v>77</v>
      </c>
      <c r="S18" s="5" t="s">
        <v>77</v>
      </c>
      <c r="T18" s="5" t="s">
        <v>115</v>
      </c>
      <c r="U18" s="5" t="s">
        <v>205</v>
      </c>
      <c r="V18" s="5" t="s">
        <v>117</v>
      </c>
      <c r="W18" s="5" t="s">
        <v>351</v>
      </c>
      <c r="X18" s="5" t="s">
        <v>119</v>
      </c>
      <c r="Y18" s="5" t="s">
        <v>82</v>
      </c>
      <c r="Z18" s="5" t="s">
        <v>207</v>
      </c>
      <c r="AA18" s="5" t="s">
        <v>84</v>
      </c>
      <c r="AB18" s="5" t="s">
        <v>352</v>
      </c>
      <c r="AC18" s="5" t="s">
        <v>123</v>
      </c>
      <c r="AD18" s="5" t="s">
        <v>123</v>
      </c>
      <c r="AE18" s="5" t="s">
        <v>124</v>
      </c>
      <c r="AF18" s="5" t="s">
        <v>353</v>
      </c>
      <c r="AG18" s="5" t="s">
        <v>88</v>
      </c>
      <c r="AH18" s="5" t="s">
        <v>354</v>
      </c>
      <c r="AI18" s="5" t="s">
        <v>227</v>
      </c>
      <c r="AJ18" s="5" t="s">
        <v>228</v>
      </c>
      <c r="AK18" s="5" t="s">
        <v>135</v>
      </c>
      <c r="AL18" s="5" t="s">
        <v>355</v>
      </c>
      <c r="AM18" s="5" t="s">
        <v>355</v>
      </c>
      <c r="AN18" s="5" t="s">
        <v>356</v>
      </c>
      <c r="AO18" s="5" t="s">
        <v>357</v>
      </c>
      <c r="AP18" s="5" t="s">
        <v>182</v>
      </c>
      <c r="AQ18" s="5" t="s">
        <v>358</v>
      </c>
      <c r="AR18" s="5" t="s">
        <v>135</v>
      </c>
      <c r="AS18" s="5" t="s">
        <v>77</v>
      </c>
      <c r="AT18" s="5" t="s">
        <v>171</v>
      </c>
      <c r="AU18" s="5" t="s">
        <v>135</v>
      </c>
      <c r="AV18" s="5" t="s">
        <v>91</v>
      </c>
      <c r="AW18" s="5" t="s">
        <v>98</v>
      </c>
      <c r="AX18" s="5" t="s">
        <v>99</v>
      </c>
      <c r="AY18" s="5" t="s">
        <v>100</v>
      </c>
      <c r="AZ18" s="5" t="s">
        <v>138</v>
      </c>
      <c r="BA18" s="5" t="s">
        <v>102</v>
      </c>
      <c r="BB18" s="5">
        <v>265.0</v>
      </c>
      <c r="BC18" s="5">
        <v>420.0</v>
      </c>
      <c r="BD18" s="5">
        <v>580.0</v>
      </c>
      <c r="BE18" s="5">
        <v>345.0</v>
      </c>
      <c r="BF18" s="5">
        <v>760.0</v>
      </c>
      <c r="BG18" s="5">
        <v>9.0</v>
      </c>
      <c r="BH18" s="5">
        <v>7.0</v>
      </c>
      <c r="BI18" s="5" t="s">
        <v>105</v>
      </c>
      <c r="BJ18" s="5" t="s">
        <v>359</v>
      </c>
      <c r="BK18" s="5" t="s">
        <v>139</v>
      </c>
      <c r="BL18" s="5" t="s">
        <v>360</v>
      </c>
    </row>
    <row r="19" ht="16.5" customHeight="1">
      <c r="A19" s="5">
        <v>18.0</v>
      </c>
      <c r="B19" s="6" t="s">
        <v>65</v>
      </c>
      <c r="C19" s="5" t="s">
        <v>108</v>
      </c>
      <c r="D19" s="5" t="str">
        <f>IFERROR(__xludf.DUMMYFUNCTION("GOOGLETRANSLATE(C19,""EN"",""PT-BR"")"),"em uma relação")</f>
        <v>em uma relação</v>
      </c>
      <c r="E19" s="7">
        <v>170.0</v>
      </c>
      <c r="F19" s="5" t="s">
        <v>289</v>
      </c>
      <c r="G19" s="5" t="s">
        <v>290</v>
      </c>
      <c r="H19" s="5" t="s">
        <v>69</v>
      </c>
      <c r="I19" s="5" t="str">
        <f>IFERROR(__xludf.DUMMYFUNCTION("GOOGLETRANSLATE(H19,""EN"",""PT-BR"")"),"diariamente")</f>
        <v>diariamente</v>
      </c>
      <c r="J19" s="5" t="s">
        <v>72</v>
      </c>
      <c r="K19" s="5" t="s">
        <v>248</v>
      </c>
      <c r="L19" s="5" t="s">
        <v>72</v>
      </c>
      <c r="M19" s="4" t="s">
        <v>70</v>
      </c>
      <c r="N19" s="5" t="s">
        <v>329</v>
      </c>
      <c r="O19" s="5" t="s">
        <v>148</v>
      </c>
      <c r="P19" s="5" t="s">
        <v>113</v>
      </c>
      <c r="Q19" s="5" t="s">
        <v>150</v>
      </c>
      <c r="R19" s="5" t="s">
        <v>171</v>
      </c>
      <c r="S19" s="5" t="s">
        <v>114</v>
      </c>
      <c r="T19" s="5" t="s">
        <v>115</v>
      </c>
      <c r="U19" s="5" t="s">
        <v>116</v>
      </c>
      <c r="V19" s="5" t="s">
        <v>117</v>
      </c>
      <c r="W19" s="5" t="s">
        <v>361</v>
      </c>
      <c r="X19" s="5" t="s">
        <v>119</v>
      </c>
      <c r="Y19" s="5" t="s">
        <v>82</v>
      </c>
      <c r="Z19" s="5" t="s">
        <v>83</v>
      </c>
      <c r="AA19" s="5" t="s">
        <v>362</v>
      </c>
      <c r="AB19" s="5" t="s">
        <v>363</v>
      </c>
      <c r="AC19" s="5" t="s">
        <v>364</v>
      </c>
      <c r="AD19" s="5" t="s">
        <v>175</v>
      </c>
      <c r="AE19" s="5" t="s">
        <v>176</v>
      </c>
      <c r="AF19" s="5" t="s">
        <v>365</v>
      </c>
      <c r="AG19" s="5" t="s">
        <v>159</v>
      </c>
      <c r="AH19" s="5" t="s">
        <v>366</v>
      </c>
      <c r="AI19" s="5" t="s">
        <v>90</v>
      </c>
      <c r="AJ19" s="5" t="s">
        <v>128</v>
      </c>
      <c r="AK19" s="5" t="s">
        <v>114</v>
      </c>
      <c r="AL19" s="5" t="s">
        <v>367</v>
      </c>
      <c r="AM19" s="5" t="s">
        <v>113</v>
      </c>
      <c r="AN19" s="5" t="s">
        <v>368</v>
      </c>
      <c r="AO19" s="5" t="s">
        <v>369</v>
      </c>
      <c r="AP19" s="5" t="s">
        <v>314</v>
      </c>
      <c r="AQ19" s="5" t="s">
        <v>370</v>
      </c>
      <c r="AR19" s="5" t="s">
        <v>171</v>
      </c>
      <c r="AS19" s="5" t="s">
        <v>171</v>
      </c>
      <c r="AT19" s="5" t="s">
        <v>77</v>
      </c>
      <c r="AU19" s="5" t="s">
        <v>135</v>
      </c>
      <c r="AV19" s="5" t="s">
        <v>171</v>
      </c>
      <c r="AW19" s="5" t="s">
        <v>98</v>
      </c>
      <c r="AX19" s="5" t="s">
        <v>136</v>
      </c>
      <c r="AY19" s="5" t="s">
        <v>137</v>
      </c>
      <c r="AZ19" s="5" t="s">
        <v>138</v>
      </c>
      <c r="BA19" s="5" t="s">
        <v>102</v>
      </c>
      <c r="BB19" s="5">
        <v>430.0</v>
      </c>
      <c r="BC19" s="5">
        <v>980.0</v>
      </c>
      <c r="BD19" s="5">
        <v>940.0</v>
      </c>
      <c r="BE19" s="5">
        <v>500.0</v>
      </c>
      <c r="BF19" s="5">
        <v>900.0</v>
      </c>
      <c r="BG19" s="5">
        <v>7.0</v>
      </c>
      <c r="BH19" s="5">
        <v>8.0</v>
      </c>
      <c r="BI19" s="5" t="s">
        <v>139</v>
      </c>
      <c r="BJ19" s="5" t="s">
        <v>371</v>
      </c>
      <c r="BK19" s="5" t="s">
        <v>139</v>
      </c>
      <c r="BL19" s="5" t="s">
        <v>372</v>
      </c>
    </row>
    <row r="20" ht="16.5" customHeight="1">
      <c r="A20" s="5">
        <v>19.0</v>
      </c>
      <c r="B20" s="6" t="s">
        <v>107</v>
      </c>
      <c r="C20" s="5" t="s">
        <v>108</v>
      </c>
      <c r="D20" s="5" t="str">
        <f>IFERROR(__xludf.DUMMYFUNCTION("GOOGLETRANSLATE(C20,""EN"",""PT-BR"")"),"em uma relação")</f>
        <v>em uma relação</v>
      </c>
      <c r="E20" s="7">
        <v>135.0</v>
      </c>
      <c r="F20" s="5" t="s">
        <v>67</v>
      </c>
      <c r="G20" s="5" t="s">
        <v>68</v>
      </c>
      <c r="H20" s="5" t="s">
        <v>169</v>
      </c>
      <c r="I20" s="5" t="str">
        <f>IFERROR(__xludf.DUMMYFUNCTION("GOOGLETRANSLATE(H20,""EN"",""PT-BR"")"),"uma vez por semana")</f>
        <v>uma vez por semana</v>
      </c>
      <c r="J20" s="5" t="s">
        <v>70</v>
      </c>
      <c r="K20" s="5" t="s">
        <v>71</v>
      </c>
      <c r="L20" s="5" t="s">
        <v>110</v>
      </c>
      <c r="M20" s="4" t="s">
        <v>72</v>
      </c>
      <c r="N20" s="5" t="s">
        <v>373</v>
      </c>
      <c r="O20" s="5" t="s">
        <v>74</v>
      </c>
      <c r="P20" s="5" t="s">
        <v>113</v>
      </c>
      <c r="Q20" s="5" t="s">
        <v>150</v>
      </c>
      <c r="R20" s="5" t="s">
        <v>77</v>
      </c>
      <c r="S20" s="5" t="s">
        <v>77</v>
      </c>
      <c r="T20" s="5" t="s">
        <v>115</v>
      </c>
      <c r="U20" s="5" t="s">
        <v>79</v>
      </c>
      <c r="V20" s="5" t="s">
        <v>117</v>
      </c>
      <c r="W20" s="5" t="s">
        <v>374</v>
      </c>
      <c r="X20" s="5" t="s">
        <v>173</v>
      </c>
      <c r="Y20" s="5" t="s">
        <v>82</v>
      </c>
      <c r="Z20" s="5" t="s">
        <v>83</v>
      </c>
      <c r="AA20" s="5" t="s">
        <v>84</v>
      </c>
      <c r="AB20" s="5" t="s">
        <v>375</v>
      </c>
      <c r="AC20" s="5" t="s">
        <v>376</v>
      </c>
      <c r="AD20" s="5" t="s">
        <v>295</v>
      </c>
      <c r="AE20" s="5" t="s">
        <v>296</v>
      </c>
      <c r="AF20" s="5" t="s">
        <v>377</v>
      </c>
      <c r="AG20" s="5" t="s">
        <v>88</v>
      </c>
      <c r="AH20" s="5" t="s">
        <v>378</v>
      </c>
      <c r="AI20" s="5" t="s">
        <v>96</v>
      </c>
      <c r="AJ20" s="5" t="s">
        <v>96</v>
      </c>
      <c r="AK20" s="5" t="s">
        <v>91</v>
      </c>
      <c r="AL20" s="5" t="s">
        <v>283</v>
      </c>
      <c r="AM20" s="5" t="s">
        <v>113</v>
      </c>
      <c r="AN20" s="5" t="s">
        <v>283</v>
      </c>
      <c r="AO20" s="5" t="s">
        <v>379</v>
      </c>
      <c r="AP20" s="5" t="s">
        <v>182</v>
      </c>
      <c r="AQ20" s="5" t="s">
        <v>380</v>
      </c>
      <c r="AR20" s="5" t="s">
        <v>171</v>
      </c>
      <c r="AS20" s="5" t="s">
        <v>91</v>
      </c>
      <c r="AT20" s="5" t="s">
        <v>77</v>
      </c>
      <c r="AU20" s="5" t="s">
        <v>91</v>
      </c>
      <c r="AV20" s="5" t="s">
        <v>91</v>
      </c>
      <c r="AW20" s="5" t="s">
        <v>98</v>
      </c>
      <c r="AX20" s="5" t="s">
        <v>99</v>
      </c>
      <c r="AY20" s="5" t="s">
        <v>100</v>
      </c>
      <c r="AZ20" s="5" t="s">
        <v>138</v>
      </c>
      <c r="BA20" s="5" t="s">
        <v>258</v>
      </c>
      <c r="BB20" s="5">
        <v>720.0</v>
      </c>
      <c r="BC20" s="5">
        <v>980.0</v>
      </c>
      <c r="BD20" s="5">
        <v>1165.0</v>
      </c>
      <c r="BE20" s="5">
        <v>690.0</v>
      </c>
      <c r="BF20" s="5">
        <v>1315.0</v>
      </c>
      <c r="BG20" s="5">
        <v>9.0</v>
      </c>
      <c r="BH20" s="5">
        <v>6.0</v>
      </c>
      <c r="BI20" s="5" t="s">
        <v>103</v>
      </c>
      <c r="BJ20" s="5" t="s">
        <v>381</v>
      </c>
      <c r="BK20" s="5" t="s">
        <v>245</v>
      </c>
      <c r="BL20" s="5" t="s">
        <v>382</v>
      </c>
    </row>
    <row r="21" ht="16.5" customHeight="1">
      <c r="A21" s="5">
        <v>20.0</v>
      </c>
      <c r="B21" s="6" t="s">
        <v>65</v>
      </c>
      <c r="C21" s="5" t="s">
        <v>66</v>
      </c>
      <c r="D21" s="5" t="str">
        <f>IFERROR(__xludf.DUMMYFUNCTION("GOOGLETRANSLATE(C21,""EN"",""PT-BR"")"),"solteiro")</f>
        <v>solteiro</v>
      </c>
      <c r="E21" s="7">
        <v>165.0</v>
      </c>
      <c r="F21" s="5" t="s">
        <v>186</v>
      </c>
      <c r="G21" s="5" t="s">
        <v>187</v>
      </c>
      <c r="H21" s="5" t="s">
        <v>146</v>
      </c>
      <c r="I21" s="5" t="str">
        <f>IFERROR(__xludf.DUMMYFUNCTION("GOOGLETRANSLATE(H21,""EN"",""PT-BR"")"),"duas ou três vezes por semana")</f>
        <v>duas ou três vezes por semana</v>
      </c>
      <c r="J21" s="5" t="s">
        <v>72</v>
      </c>
      <c r="K21" s="5" t="s">
        <v>248</v>
      </c>
      <c r="L21" s="5" t="s">
        <v>72</v>
      </c>
      <c r="M21" s="4" t="s">
        <v>75</v>
      </c>
      <c r="N21" s="5" t="s">
        <v>111</v>
      </c>
      <c r="O21" s="5" t="s">
        <v>74</v>
      </c>
      <c r="P21" s="5" t="s">
        <v>113</v>
      </c>
      <c r="Q21" s="5" t="s">
        <v>76</v>
      </c>
      <c r="R21" s="5" t="s">
        <v>135</v>
      </c>
      <c r="S21" s="5" t="s">
        <v>135</v>
      </c>
      <c r="T21" s="5" t="s">
        <v>341</v>
      </c>
      <c r="U21" s="5" t="s">
        <v>116</v>
      </c>
      <c r="V21" s="5" t="s">
        <v>189</v>
      </c>
      <c r="W21" s="5" t="s">
        <v>383</v>
      </c>
      <c r="X21" s="5" t="s">
        <v>205</v>
      </c>
      <c r="Y21" s="5" t="s">
        <v>82</v>
      </c>
      <c r="Z21" s="5" t="s">
        <v>83</v>
      </c>
      <c r="AA21" s="5" t="s">
        <v>155</v>
      </c>
      <c r="AB21" s="5" t="s">
        <v>384</v>
      </c>
      <c r="AC21" s="5" t="s">
        <v>385</v>
      </c>
      <c r="AD21" s="5" t="s">
        <v>175</v>
      </c>
      <c r="AE21" s="5" t="s">
        <v>176</v>
      </c>
      <c r="AF21" s="5" t="s">
        <v>386</v>
      </c>
      <c r="AG21" s="5" t="s">
        <v>126</v>
      </c>
      <c r="AH21" s="5" t="s">
        <v>387</v>
      </c>
      <c r="AI21" s="5" t="s">
        <v>196</v>
      </c>
      <c r="AJ21" s="5" t="s">
        <v>197</v>
      </c>
      <c r="AK21" s="5" t="s">
        <v>171</v>
      </c>
      <c r="AL21" s="5" t="s">
        <v>129</v>
      </c>
      <c r="AM21" s="5" t="s">
        <v>130</v>
      </c>
      <c r="AN21" s="5" t="s">
        <v>388</v>
      </c>
      <c r="AO21" s="5" t="s">
        <v>389</v>
      </c>
      <c r="AP21" s="5" t="s">
        <v>133</v>
      </c>
      <c r="AQ21" s="5" t="s">
        <v>390</v>
      </c>
      <c r="AR21" s="5" t="s">
        <v>171</v>
      </c>
      <c r="AS21" s="5" t="s">
        <v>135</v>
      </c>
      <c r="AT21" s="5" t="s">
        <v>77</v>
      </c>
      <c r="AU21" s="5" t="s">
        <v>171</v>
      </c>
      <c r="AV21" s="5" t="s">
        <v>171</v>
      </c>
      <c r="AW21" s="5" t="s">
        <v>98</v>
      </c>
      <c r="AX21" s="5" t="s">
        <v>136</v>
      </c>
      <c r="AY21" s="5" t="s">
        <v>137</v>
      </c>
      <c r="AZ21" s="5" t="s">
        <v>138</v>
      </c>
      <c r="BA21" s="5" t="s">
        <v>102</v>
      </c>
      <c r="BB21" s="5">
        <v>430.0</v>
      </c>
      <c r="BC21" s="5">
        <v>420.0</v>
      </c>
      <c r="BD21" s="5">
        <v>940.0</v>
      </c>
      <c r="BE21" s="5">
        <v>345.0</v>
      </c>
      <c r="BF21" s="5">
        <v>900.0</v>
      </c>
      <c r="BG21" s="5">
        <v>7.0</v>
      </c>
      <c r="BH21" s="5">
        <v>4.0</v>
      </c>
      <c r="BI21" s="5" t="s">
        <v>103</v>
      </c>
      <c r="BJ21" s="5" t="s">
        <v>391</v>
      </c>
      <c r="BK21" s="5" t="s">
        <v>141</v>
      </c>
      <c r="BL21" s="5" t="s">
        <v>392</v>
      </c>
    </row>
    <row r="22" ht="16.5" customHeight="1">
      <c r="A22" s="5">
        <v>21.0</v>
      </c>
      <c r="B22" s="6" t="s">
        <v>65</v>
      </c>
      <c r="C22" s="5" t="s">
        <v>66</v>
      </c>
      <c r="D22" s="5" t="str">
        <f>IFERROR(__xludf.DUMMYFUNCTION("GOOGLETRANSLATE(C22,""EN"",""PT-BR"")"),"solteiro")</f>
        <v>solteiro</v>
      </c>
      <c r="E22" s="7">
        <v>175.0</v>
      </c>
      <c r="F22" s="5" t="s">
        <v>144</v>
      </c>
      <c r="G22" s="5" t="s">
        <v>145</v>
      </c>
      <c r="H22" s="5" t="s">
        <v>69</v>
      </c>
      <c r="I22" s="5" t="str">
        <f>IFERROR(__xludf.DUMMYFUNCTION("GOOGLETRANSLATE(H22,""EN"",""PT-BR"")"),"diariamente")</f>
        <v>diariamente</v>
      </c>
      <c r="J22" s="5" t="s">
        <v>72</v>
      </c>
      <c r="K22" s="5" t="s">
        <v>71</v>
      </c>
      <c r="L22" s="5" t="s">
        <v>110</v>
      </c>
      <c r="M22" s="4" t="s">
        <v>70</v>
      </c>
      <c r="N22" s="5" t="s">
        <v>221</v>
      </c>
      <c r="O22" s="5" t="s">
        <v>148</v>
      </c>
      <c r="P22" s="5" t="s">
        <v>113</v>
      </c>
      <c r="Q22" s="5" t="s">
        <v>150</v>
      </c>
      <c r="R22" s="5" t="s">
        <v>135</v>
      </c>
      <c r="S22" s="5" t="s">
        <v>171</v>
      </c>
      <c r="T22" s="5" t="s">
        <v>305</v>
      </c>
      <c r="U22" s="5" t="s">
        <v>319</v>
      </c>
      <c r="V22" s="5" t="s">
        <v>117</v>
      </c>
      <c r="W22" s="5" t="s">
        <v>393</v>
      </c>
      <c r="X22" s="5" t="s">
        <v>173</v>
      </c>
      <c r="Y22" s="5" t="s">
        <v>82</v>
      </c>
      <c r="Z22" s="5" t="s">
        <v>83</v>
      </c>
      <c r="AA22" s="5" t="s">
        <v>84</v>
      </c>
      <c r="AB22" s="5" t="s">
        <v>394</v>
      </c>
      <c r="AC22" s="5" t="s">
        <v>395</v>
      </c>
      <c r="AD22" s="5" t="s">
        <v>396</v>
      </c>
      <c r="AE22" s="5" t="s">
        <v>397</v>
      </c>
      <c r="AF22" s="5" t="s">
        <v>398</v>
      </c>
      <c r="AG22" s="5" t="s">
        <v>126</v>
      </c>
      <c r="AH22" s="5" t="s">
        <v>399</v>
      </c>
      <c r="AI22" s="5" t="s">
        <v>90</v>
      </c>
      <c r="AJ22" s="5" t="s">
        <v>161</v>
      </c>
      <c r="AK22" s="5" t="s">
        <v>114</v>
      </c>
      <c r="AL22" s="5" t="s">
        <v>400</v>
      </c>
      <c r="AM22" s="5" t="s">
        <v>401</v>
      </c>
      <c r="AN22" s="5" t="s">
        <v>402</v>
      </c>
      <c r="AO22" s="5" t="s">
        <v>403</v>
      </c>
      <c r="AP22" s="5" t="s">
        <v>314</v>
      </c>
      <c r="AQ22" s="5" t="s">
        <v>404</v>
      </c>
      <c r="AR22" s="5" t="s">
        <v>135</v>
      </c>
      <c r="AS22" s="5" t="s">
        <v>91</v>
      </c>
      <c r="AT22" s="5" t="s">
        <v>114</v>
      </c>
      <c r="AU22" s="5" t="s">
        <v>91</v>
      </c>
      <c r="AV22" s="5" t="s">
        <v>91</v>
      </c>
      <c r="AW22" s="5" t="s">
        <v>98</v>
      </c>
      <c r="AX22" s="5" t="s">
        <v>136</v>
      </c>
      <c r="AY22" s="5" t="s">
        <v>137</v>
      </c>
      <c r="AZ22" s="5" t="s">
        <v>138</v>
      </c>
      <c r="BA22" s="5" t="s">
        <v>102</v>
      </c>
      <c r="BB22" s="5">
        <v>610.0</v>
      </c>
      <c r="BC22" s="5">
        <v>980.0</v>
      </c>
      <c r="BD22" s="5">
        <v>1165.0</v>
      </c>
      <c r="BE22" s="5">
        <v>850.0</v>
      </c>
      <c r="BF22" s="5">
        <v>1315.0</v>
      </c>
      <c r="BG22" s="5">
        <v>2.0</v>
      </c>
      <c r="BH22" s="5">
        <v>5.0</v>
      </c>
      <c r="BI22" s="5" t="s">
        <v>103</v>
      </c>
      <c r="BJ22" s="5" t="s">
        <v>405</v>
      </c>
      <c r="BK22" s="5" t="s">
        <v>141</v>
      </c>
      <c r="BL22" s="5" t="s">
        <v>406</v>
      </c>
    </row>
    <row r="23" ht="16.5" customHeight="1">
      <c r="A23" s="5">
        <v>22.0</v>
      </c>
      <c r="B23" s="6" t="s">
        <v>65</v>
      </c>
      <c r="C23" s="5" t="s">
        <v>108</v>
      </c>
      <c r="D23" s="5" t="str">
        <f>IFERROR(__xludf.DUMMYFUNCTION("GOOGLETRANSLATE(C23,""EN"",""PT-BR"")"),"em uma relação")</f>
        <v>em uma relação</v>
      </c>
      <c r="E23" s="7">
        <v>195.0</v>
      </c>
      <c r="F23" s="5" t="s">
        <v>289</v>
      </c>
      <c r="G23" s="5" t="s">
        <v>290</v>
      </c>
      <c r="H23" s="5" t="s">
        <v>69</v>
      </c>
      <c r="I23" s="5" t="str">
        <f>IFERROR(__xludf.DUMMYFUNCTION("GOOGLETRANSLATE(H23,""EN"",""PT-BR"")"),"diariamente")</f>
        <v>diariamente</v>
      </c>
      <c r="J23" s="5" t="s">
        <v>72</v>
      </c>
      <c r="K23" s="5" t="s">
        <v>109</v>
      </c>
      <c r="L23" s="5" t="s">
        <v>110</v>
      </c>
      <c r="M23" s="4" t="s">
        <v>70</v>
      </c>
      <c r="N23" s="5" t="s">
        <v>407</v>
      </c>
      <c r="O23" s="5" t="s">
        <v>148</v>
      </c>
      <c r="P23" s="5" t="s">
        <v>149</v>
      </c>
      <c r="Q23" s="5" t="s">
        <v>340</v>
      </c>
      <c r="R23" s="5" t="s">
        <v>171</v>
      </c>
      <c r="S23" s="5" t="s">
        <v>135</v>
      </c>
      <c r="T23" s="5" t="s">
        <v>115</v>
      </c>
      <c r="U23" s="5" t="s">
        <v>205</v>
      </c>
      <c r="V23" s="5" t="s">
        <v>117</v>
      </c>
      <c r="W23" s="5" t="s">
        <v>408</v>
      </c>
      <c r="X23" s="5" t="s">
        <v>119</v>
      </c>
      <c r="Y23" s="5" t="s">
        <v>82</v>
      </c>
      <c r="Z23" s="5" t="s">
        <v>263</v>
      </c>
      <c r="AA23" s="5" t="s">
        <v>208</v>
      </c>
      <c r="AB23" s="5" t="s">
        <v>409</v>
      </c>
      <c r="AC23" s="5" t="s">
        <v>410</v>
      </c>
      <c r="AD23" s="5" t="s">
        <v>175</v>
      </c>
      <c r="AE23" s="5" t="s">
        <v>176</v>
      </c>
      <c r="AF23" s="5" t="s">
        <v>411</v>
      </c>
      <c r="AG23" s="5" t="s">
        <v>126</v>
      </c>
      <c r="AH23" s="5" t="s">
        <v>412</v>
      </c>
      <c r="AI23" s="5" t="s">
        <v>90</v>
      </c>
      <c r="AJ23" s="5" t="s">
        <v>253</v>
      </c>
      <c r="AK23" s="5" t="s">
        <v>171</v>
      </c>
      <c r="AL23" s="5" t="s">
        <v>413</v>
      </c>
      <c r="AM23" s="5" t="s">
        <v>413</v>
      </c>
      <c r="AN23" s="5" t="s">
        <v>414</v>
      </c>
      <c r="AO23" s="5" t="s">
        <v>415</v>
      </c>
      <c r="AP23" s="5" t="s">
        <v>285</v>
      </c>
      <c r="AQ23" s="5" t="s">
        <v>416</v>
      </c>
      <c r="AR23" s="5" t="s">
        <v>77</v>
      </c>
      <c r="AS23" s="5" t="s">
        <v>77</v>
      </c>
      <c r="AT23" s="5" t="s">
        <v>77</v>
      </c>
      <c r="AU23" s="5" t="s">
        <v>77</v>
      </c>
      <c r="AV23" s="5" t="s">
        <v>77</v>
      </c>
      <c r="AW23" s="5" t="s">
        <v>98</v>
      </c>
      <c r="AX23" s="5" t="s">
        <v>99</v>
      </c>
      <c r="AY23" s="5" t="s">
        <v>137</v>
      </c>
      <c r="AZ23" s="5" t="s">
        <v>138</v>
      </c>
      <c r="BA23" s="5" t="s">
        <v>258</v>
      </c>
      <c r="BB23" s="5">
        <v>610.0</v>
      </c>
      <c r="BC23" s="5">
        <v>315.0</v>
      </c>
      <c r="BD23" s="5">
        <v>725.0</v>
      </c>
      <c r="BE23" s="5">
        <v>500.0</v>
      </c>
      <c r="BF23" s="5">
        <v>900.0</v>
      </c>
      <c r="BG23" s="5">
        <v>7.0</v>
      </c>
      <c r="BH23" s="5">
        <v>8.0</v>
      </c>
      <c r="BI23" s="5" t="s">
        <v>141</v>
      </c>
      <c r="BJ23" s="5" t="s">
        <v>417</v>
      </c>
      <c r="BK23" s="5" t="s">
        <v>139</v>
      </c>
      <c r="BL23" s="5" t="s">
        <v>418</v>
      </c>
    </row>
    <row r="24" ht="16.5" customHeight="1">
      <c r="A24" s="5">
        <v>23.0</v>
      </c>
      <c r="B24" s="6" t="s">
        <v>65</v>
      </c>
      <c r="C24" s="5" t="s">
        <v>66</v>
      </c>
      <c r="D24" s="5" t="str">
        <f>IFERROR(__xludf.DUMMYFUNCTION("GOOGLETRANSLATE(C24,""EN"",""PT-BR"")"),"solteiro")</f>
        <v>solteiro</v>
      </c>
      <c r="E24" s="7">
        <v>185.0</v>
      </c>
      <c r="F24" s="5" t="s">
        <v>289</v>
      </c>
      <c r="G24" s="5" t="s">
        <v>290</v>
      </c>
      <c r="H24" s="5" t="s">
        <v>69</v>
      </c>
      <c r="I24" s="5" t="str">
        <f>IFERROR(__xludf.DUMMYFUNCTION("GOOGLETRANSLATE(H24,""EN"",""PT-BR"")"),"diariamente")</f>
        <v>diariamente</v>
      </c>
      <c r="J24" s="5" t="s">
        <v>70</v>
      </c>
      <c r="K24" s="5" t="s">
        <v>248</v>
      </c>
      <c r="L24" s="5" t="s">
        <v>110</v>
      </c>
      <c r="M24" s="4" t="s">
        <v>70</v>
      </c>
      <c r="N24" s="5" t="s">
        <v>419</v>
      </c>
      <c r="O24" s="5" t="s">
        <v>148</v>
      </c>
      <c r="P24" s="5" t="s">
        <v>170</v>
      </c>
      <c r="Q24" s="5" t="s">
        <v>76</v>
      </c>
      <c r="R24" s="5" t="s">
        <v>114</v>
      </c>
      <c r="S24" s="5" t="s">
        <v>171</v>
      </c>
      <c r="T24" s="5" t="s">
        <v>305</v>
      </c>
      <c r="U24" s="5" t="s">
        <v>205</v>
      </c>
      <c r="V24" s="5" t="s">
        <v>117</v>
      </c>
      <c r="W24" s="5" t="s">
        <v>420</v>
      </c>
      <c r="X24" s="5" t="s">
        <v>191</v>
      </c>
      <c r="Y24" s="5" t="s">
        <v>82</v>
      </c>
      <c r="Z24" s="5" t="s">
        <v>263</v>
      </c>
      <c r="AA24" s="5" t="s">
        <v>208</v>
      </c>
      <c r="AB24" s="5" t="s">
        <v>421</v>
      </c>
      <c r="AC24" s="5" t="s">
        <v>422</v>
      </c>
      <c r="AD24" s="5" t="s">
        <v>295</v>
      </c>
      <c r="AE24" s="5" t="s">
        <v>296</v>
      </c>
      <c r="AF24" s="5" t="s">
        <v>423</v>
      </c>
      <c r="AG24" s="5" t="s">
        <v>88</v>
      </c>
      <c r="AH24" s="5" t="s">
        <v>424</v>
      </c>
      <c r="AI24" s="5" t="s">
        <v>90</v>
      </c>
      <c r="AJ24" s="5" t="s">
        <v>161</v>
      </c>
      <c r="AK24" s="5" t="s">
        <v>171</v>
      </c>
      <c r="AL24" s="5" t="s">
        <v>129</v>
      </c>
      <c r="AM24" s="5" t="s">
        <v>130</v>
      </c>
      <c r="AN24" s="5" t="s">
        <v>414</v>
      </c>
      <c r="AO24" s="5" t="s">
        <v>425</v>
      </c>
      <c r="AP24" s="5" t="s">
        <v>182</v>
      </c>
      <c r="AQ24" s="5" t="s">
        <v>426</v>
      </c>
      <c r="AR24" s="5" t="s">
        <v>114</v>
      </c>
      <c r="AS24" s="5" t="s">
        <v>77</v>
      </c>
      <c r="AT24" s="5" t="s">
        <v>77</v>
      </c>
      <c r="AU24" s="5" t="s">
        <v>135</v>
      </c>
      <c r="AV24" s="5" t="s">
        <v>114</v>
      </c>
      <c r="AW24" s="5" t="s">
        <v>98</v>
      </c>
      <c r="AX24" s="5" t="s">
        <v>99</v>
      </c>
      <c r="AY24" s="5" t="s">
        <v>100</v>
      </c>
      <c r="AZ24" s="5" t="s">
        <v>101</v>
      </c>
      <c r="BA24" s="5" t="s">
        <v>102</v>
      </c>
      <c r="BB24" s="5">
        <v>610.0</v>
      </c>
      <c r="BC24" s="5">
        <v>420.0</v>
      </c>
      <c r="BD24" s="5">
        <v>940.0</v>
      </c>
      <c r="BE24" s="5">
        <v>850.0</v>
      </c>
      <c r="BF24" s="5">
        <v>1315.0</v>
      </c>
      <c r="BG24" s="5">
        <v>5.0</v>
      </c>
      <c r="BH24" s="5">
        <v>2.0</v>
      </c>
      <c r="BI24" s="5" t="s">
        <v>141</v>
      </c>
      <c r="BJ24" s="5" t="s">
        <v>427</v>
      </c>
      <c r="BK24" s="5" t="s">
        <v>141</v>
      </c>
      <c r="BL24" s="5" t="s">
        <v>428</v>
      </c>
    </row>
    <row r="25" ht="16.5" customHeight="1">
      <c r="A25" s="5">
        <v>24.0</v>
      </c>
      <c r="B25" s="6" t="s">
        <v>65</v>
      </c>
      <c r="C25" s="5" t="s">
        <v>66</v>
      </c>
      <c r="D25" s="5" t="str">
        <f>IFERROR(__xludf.DUMMYFUNCTION("GOOGLETRANSLATE(C25,""EN"",""PT-BR"")"),"solteiro")</f>
        <v>solteiro</v>
      </c>
      <c r="E25" s="7">
        <v>185.0</v>
      </c>
      <c r="F25" s="5" t="s">
        <v>67</v>
      </c>
      <c r="G25" s="5" t="s">
        <v>68</v>
      </c>
      <c r="H25" s="5" t="s">
        <v>169</v>
      </c>
      <c r="I25" s="5" t="str">
        <f>IFERROR(__xludf.DUMMYFUNCTION("GOOGLETRANSLATE(H25,""EN"",""PT-BR"")"),"uma vez por semana")</f>
        <v>uma vez por semana</v>
      </c>
      <c r="J25" s="5" t="s">
        <v>70</v>
      </c>
      <c r="K25" s="5" t="s">
        <v>147</v>
      </c>
      <c r="L25" s="5" t="s">
        <v>110</v>
      </c>
      <c r="M25" s="4" t="s">
        <v>70</v>
      </c>
      <c r="N25" s="5" t="s">
        <v>429</v>
      </c>
      <c r="O25" s="5" t="s">
        <v>112</v>
      </c>
      <c r="P25" s="5" t="s">
        <v>113</v>
      </c>
      <c r="Q25" s="5" t="s">
        <v>76</v>
      </c>
      <c r="R25" s="5" t="s">
        <v>171</v>
      </c>
      <c r="S25" s="5" t="s">
        <v>114</v>
      </c>
      <c r="T25" s="5" t="s">
        <v>341</v>
      </c>
      <c r="U25" s="5" t="s">
        <v>116</v>
      </c>
      <c r="V25" s="5" t="s">
        <v>117</v>
      </c>
      <c r="W25" s="5" t="s">
        <v>430</v>
      </c>
      <c r="X25" s="5" t="s">
        <v>173</v>
      </c>
      <c r="Y25" s="5" t="s">
        <v>82</v>
      </c>
      <c r="Z25" s="5" t="s">
        <v>207</v>
      </c>
      <c r="AA25" s="5" t="s">
        <v>155</v>
      </c>
      <c r="AB25" s="5" t="s">
        <v>431</v>
      </c>
      <c r="AC25" s="5" t="s">
        <v>432</v>
      </c>
      <c r="AD25" s="5" t="s">
        <v>123</v>
      </c>
      <c r="AE25" s="5" t="s">
        <v>124</v>
      </c>
      <c r="AF25" s="5" t="s">
        <v>433</v>
      </c>
      <c r="AG25" s="5" t="s">
        <v>88</v>
      </c>
      <c r="AH25" s="5" t="s">
        <v>434</v>
      </c>
      <c r="AI25" s="5" t="s">
        <v>90</v>
      </c>
      <c r="AJ25" s="5" t="s">
        <v>435</v>
      </c>
      <c r="AK25" s="5" t="s">
        <v>77</v>
      </c>
      <c r="AL25" s="5" t="s">
        <v>436</v>
      </c>
      <c r="AM25" s="5" t="s">
        <v>230</v>
      </c>
      <c r="AN25" s="5" t="s">
        <v>437</v>
      </c>
      <c r="AO25" s="5" t="s">
        <v>438</v>
      </c>
      <c r="AP25" s="5" t="s">
        <v>314</v>
      </c>
      <c r="AQ25" s="5" t="s">
        <v>439</v>
      </c>
      <c r="AR25" s="5" t="s">
        <v>135</v>
      </c>
      <c r="AS25" s="5" t="s">
        <v>114</v>
      </c>
      <c r="AT25" s="5" t="s">
        <v>77</v>
      </c>
      <c r="AU25" s="5" t="s">
        <v>135</v>
      </c>
      <c r="AV25" s="5" t="s">
        <v>114</v>
      </c>
      <c r="AW25" s="5" t="s">
        <v>348</v>
      </c>
      <c r="AX25" s="5" t="s">
        <v>136</v>
      </c>
      <c r="AY25" s="5" t="s">
        <v>100</v>
      </c>
      <c r="AZ25" s="5" t="s">
        <v>138</v>
      </c>
      <c r="BA25" s="5" t="s">
        <v>102</v>
      </c>
      <c r="BB25" s="5">
        <v>610.0</v>
      </c>
      <c r="BC25" s="5">
        <v>420.0</v>
      </c>
      <c r="BD25" s="5">
        <v>940.0</v>
      </c>
      <c r="BE25" s="5">
        <v>690.0</v>
      </c>
      <c r="BF25" s="5">
        <v>1315.0</v>
      </c>
      <c r="BG25" s="5">
        <v>5.0</v>
      </c>
      <c r="BH25" s="5">
        <v>4.0</v>
      </c>
      <c r="BI25" s="5" t="s">
        <v>141</v>
      </c>
      <c r="BJ25" s="5" t="s">
        <v>440</v>
      </c>
      <c r="BK25" s="5" t="s">
        <v>139</v>
      </c>
      <c r="BL25" s="5" t="s">
        <v>441</v>
      </c>
    </row>
    <row r="26" ht="16.5" customHeight="1">
      <c r="A26" s="5">
        <v>25.0</v>
      </c>
      <c r="B26" s="6" t="s">
        <v>107</v>
      </c>
      <c r="C26" s="5" t="s">
        <v>108</v>
      </c>
      <c r="D26" s="5" t="str">
        <f>IFERROR(__xludf.DUMMYFUNCTION("GOOGLETRANSLATE(C26,""EN"",""PT-BR"")"),"em uma relação")</f>
        <v>em uma relação</v>
      </c>
      <c r="E26" s="7">
        <v>105.0</v>
      </c>
      <c r="F26" s="5" t="s">
        <v>186</v>
      </c>
      <c r="G26" s="5" t="s">
        <v>187</v>
      </c>
      <c r="H26" s="5" t="s">
        <v>75</v>
      </c>
      <c r="I26" s="5" t="str">
        <f>IFERROR(__xludf.DUMMYFUNCTION("GOOGLETRANSLATE(H26,""EN"",""PT-BR"")"),"nenhum")</f>
        <v>nenhum</v>
      </c>
      <c r="J26" s="5" t="s">
        <v>72</v>
      </c>
      <c r="K26" s="5" t="s">
        <v>147</v>
      </c>
      <c r="L26" s="5" t="s">
        <v>72</v>
      </c>
      <c r="M26" s="4" t="s">
        <v>72</v>
      </c>
      <c r="N26" s="5" t="s">
        <v>75</v>
      </c>
      <c r="O26" s="5" t="s">
        <v>112</v>
      </c>
      <c r="P26" s="5" t="s">
        <v>113</v>
      </c>
      <c r="Q26" s="5" t="s">
        <v>76</v>
      </c>
      <c r="R26" s="5" t="s">
        <v>114</v>
      </c>
      <c r="S26" s="5" t="s">
        <v>114</v>
      </c>
      <c r="T26" s="5" t="s">
        <v>151</v>
      </c>
      <c r="U26" s="5" t="s">
        <v>319</v>
      </c>
      <c r="V26" s="5" t="s">
        <v>189</v>
      </c>
      <c r="W26" s="5" t="s">
        <v>442</v>
      </c>
      <c r="X26" s="5" t="s">
        <v>173</v>
      </c>
      <c r="Y26" s="5" t="s">
        <v>82</v>
      </c>
      <c r="Z26" s="5" t="s">
        <v>83</v>
      </c>
      <c r="AA26" s="5" t="s">
        <v>155</v>
      </c>
      <c r="AB26" s="5" t="s">
        <v>443</v>
      </c>
      <c r="AC26" s="5" t="s">
        <v>444</v>
      </c>
      <c r="AD26" s="5" t="s">
        <v>445</v>
      </c>
      <c r="AE26" s="5" t="s">
        <v>446</v>
      </c>
      <c r="AF26" s="5" t="s">
        <v>447</v>
      </c>
      <c r="AG26" s="5" t="s">
        <v>88</v>
      </c>
      <c r="AH26" s="5" t="s">
        <v>448</v>
      </c>
      <c r="AI26" s="5" t="s">
        <v>90</v>
      </c>
      <c r="AJ26" s="5" t="s">
        <v>128</v>
      </c>
      <c r="AK26" s="5" t="s">
        <v>114</v>
      </c>
      <c r="AL26" s="5" t="s">
        <v>311</v>
      </c>
      <c r="AM26" s="5" t="s">
        <v>230</v>
      </c>
      <c r="AN26" s="5" t="s">
        <v>449</v>
      </c>
      <c r="AO26" s="5" t="s">
        <v>450</v>
      </c>
      <c r="AP26" s="5" t="s">
        <v>182</v>
      </c>
      <c r="AQ26" s="5" t="s">
        <v>451</v>
      </c>
      <c r="AR26" s="5" t="s">
        <v>77</v>
      </c>
      <c r="AS26" s="5" t="s">
        <v>171</v>
      </c>
      <c r="AT26" s="5" t="s">
        <v>77</v>
      </c>
      <c r="AU26" s="5" t="s">
        <v>171</v>
      </c>
      <c r="AV26" s="5" t="s">
        <v>114</v>
      </c>
      <c r="AW26" s="5" t="s">
        <v>98</v>
      </c>
      <c r="AX26" s="5" t="s">
        <v>136</v>
      </c>
      <c r="AY26" s="5" t="s">
        <v>137</v>
      </c>
      <c r="AZ26" s="5" t="s">
        <v>138</v>
      </c>
      <c r="BA26" s="5" t="s">
        <v>258</v>
      </c>
      <c r="BB26" s="5">
        <v>720.0</v>
      </c>
      <c r="BC26" s="5">
        <v>420.0</v>
      </c>
      <c r="BD26" s="5">
        <v>940.0</v>
      </c>
      <c r="BE26" s="5">
        <v>500.0</v>
      </c>
      <c r="BF26" s="5">
        <v>1315.0</v>
      </c>
      <c r="BG26" s="5">
        <v>2.0</v>
      </c>
      <c r="BH26" s="5">
        <v>5.0</v>
      </c>
      <c r="BI26" s="5" t="s">
        <v>245</v>
      </c>
      <c r="BJ26" s="5" t="s">
        <v>452</v>
      </c>
      <c r="BK26" s="5" t="s">
        <v>139</v>
      </c>
      <c r="BL26" s="5" t="s">
        <v>106</v>
      </c>
    </row>
    <row r="27" ht="16.5" customHeight="1">
      <c r="A27" s="5">
        <v>26.0</v>
      </c>
      <c r="B27" s="6" t="s">
        <v>107</v>
      </c>
      <c r="C27" s="5" t="s">
        <v>66</v>
      </c>
      <c r="D27" s="5" t="str">
        <f>IFERROR(__xludf.DUMMYFUNCTION("GOOGLETRANSLATE(C27,""EN"",""PT-BR"")"),"solteiro")</f>
        <v>solteiro</v>
      </c>
      <c r="E27" s="7">
        <v>125.0</v>
      </c>
      <c r="F27" s="5" t="s">
        <v>67</v>
      </c>
      <c r="G27" s="5" t="s">
        <v>68</v>
      </c>
      <c r="H27" s="5" t="s">
        <v>69</v>
      </c>
      <c r="I27" s="5" t="str">
        <f>IFERROR(__xludf.DUMMYFUNCTION("GOOGLETRANSLATE(H27,""EN"",""PT-BR"")"),"diariamente")</f>
        <v>diariamente</v>
      </c>
      <c r="J27" s="5" t="s">
        <v>72</v>
      </c>
      <c r="K27" s="5" t="s">
        <v>248</v>
      </c>
      <c r="L27" s="5" t="s">
        <v>72</v>
      </c>
      <c r="M27" s="4" t="s">
        <v>70</v>
      </c>
      <c r="N27" s="5" t="s">
        <v>453</v>
      </c>
      <c r="O27" s="5" t="s">
        <v>148</v>
      </c>
      <c r="P27" s="5" t="s">
        <v>113</v>
      </c>
      <c r="Q27" s="5" t="s">
        <v>150</v>
      </c>
      <c r="R27" s="5" t="s">
        <v>114</v>
      </c>
      <c r="S27" s="5" t="s">
        <v>171</v>
      </c>
      <c r="T27" s="5" t="s">
        <v>115</v>
      </c>
      <c r="U27" s="5" t="s">
        <v>116</v>
      </c>
      <c r="V27" s="5" t="s">
        <v>117</v>
      </c>
      <c r="W27" s="5" t="s">
        <v>454</v>
      </c>
      <c r="X27" s="5" t="s">
        <v>119</v>
      </c>
      <c r="Y27" s="5" t="s">
        <v>82</v>
      </c>
      <c r="Z27" s="5" t="s">
        <v>83</v>
      </c>
      <c r="AA27" s="5" t="s">
        <v>155</v>
      </c>
      <c r="AB27" s="5" t="s">
        <v>455</v>
      </c>
      <c r="AC27" s="5" t="s">
        <v>175</v>
      </c>
      <c r="AD27" s="5" t="s">
        <v>175</v>
      </c>
      <c r="AE27" s="5" t="s">
        <v>176</v>
      </c>
      <c r="AF27" s="5" t="s">
        <v>456</v>
      </c>
      <c r="AG27" s="5" t="s">
        <v>88</v>
      </c>
      <c r="AH27" s="5" t="s">
        <v>457</v>
      </c>
      <c r="AI27" s="5" t="s">
        <v>196</v>
      </c>
      <c r="AJ27" s="5" t="s">
        <v>197</v>
      </c>
      <c r="AK27" s="5" t="s">
        <v>135</v>
      </c>
      <c r="AL27" s="5" t="s">
        <v>458</v>
      </c>
      <c r="AM27" s="5" t="s">
        <v>75</v>
      </c>
      <c r="AN27" s="5" t="s">
        <v>459</v>
      </c>
      <c r="AO27" s="5" t="s">
        <v>460</v>
      </c>
      <c r="AP27" s="5" t="s">
        <v>182</v>
      </c>
      <c r="AQ27" s="5" t="s">
        <v>461</v>
      </c>
      <c r="AR27" s="5" t="s">
        <v>171</v>
      </c>
      <c r="AS27" s="5" t="s">
        <v>171</v>
      </c>
      <c r="AT27" s="5" t="s">
        <v>171</v>
      </c>
      <c r="AU27" s="5" t="s">
        <v>171</v>
      </c>
      <c r="AV27" s="5" t="s">
        <v>171</v>
      </c>
      <c r="AW27" s="5" t="s">
        <v>348</v>
      </c>
      <c r="AX27" s="5" t="s">
        <v>136</v>
      </c>
      <c r="AY27" s="5" t="s">
        <v>100</v>
      </c>
      <c r="AZ27" s="5" t="s">
        <v>138</v>
      </c>
      <c r="BA27" s="5" t="s">
        <v>102</v>
      </c>
      <c r="BB27" s="5">
        <v>720.0</v>
      </c>
      <c r="BC27" s="5">
        <v>420.0</v>
      </c>
      <c r="BD27" s="5">
        <v>1165.0</v>
      </c>
      <c r="BE27" s="5">
        <v>690.0</v>
      </c>
      <c r="BF27" s="5">
        <v>760.0</v>
      </c>
      <c r="BG27" s="5">
        <v>5.0</v>
      </c>
      <c r="BH27" s="5">
        <v>8.0</v>
      </c>
      <c r="BI27" s="5" t="s">
        <v>141</v>
      </c>
      <c r="BJ27" s="5" t="s">
        <v>462</v>
      </c>
      <c r="BK27" s="5" t="s">
        <v>245</v>
      </c>
      <c r="BL27" s="5" t="s">
        <v>463</v>
      </c>
    </row>
    <row r="28" ht="16.5" customHeight="1">
      <c r="A28" s="5">
        <v>27.0</v>
      </c>
      <c r="B28" s="6" t="s">
        <v>65</v>
      </c>
      <c r="C28" s="5" t="s">
        <v>108</v>
      </c>
      <c r="D28" s="5" t="str">
        <f>IFERROR(__xludf.DUMMYFUNCTION("GOOGLETRANSLATE(C28,""EN"",""PT-BR"")"),"em uma relação")</f>
        <v>em uma relação</v>
      </c>
      <c r="E28" s="7">
        <v>160.0</v>
      </c>
      <c r="F28" s="5" t="s">
        <v>289</v>
      </c>
      <c r="G28" s="5" t="s">
        <v>290</v>
      </c>
      <c r="H28" s="5" t="s">
        <v>69</v>
      </c>
      <c r="I28" s="5" t="str">
        <f>IFERROR(__xludf.DUMMYFUNCTION("GOOGLETRANSLATE(H28,""EN"",""PT-BR"")"),"diariamente")</f>
        <v>diariamente</v>
      </c>
      <c r="J28" s="5" t="s">
        <v>72</v>
      </c>
      <c r="K28" s="5" t="s">
        <v>71</v>
      </c>
      <c r="L28" s="5" t="s">
        <v>110</v>
      </c>
      <c r="M28" s="4" t="s">
        <v>70</v>
      </c>
      <c r="N28" s="5" t="s">
        <v>329</v>
      </c>
      <c r="O28" s="5" t="s">
        <v>74</v>
      </c>
      <c r="P28" s="5" t="s">
        <v>113</v>
      </c>
      <c r="Q28" s="5" t="s">
        <v>76</v>
      </c>
      <c r="R28" s="5" t="s">
        <v>171</v>
      </c>
      <c r="S28" s="5" t="s">
        <v>171</v>
      </c>
      <c r="T28" s="5" t="s">
        <v>115</v>
      </c>
      <c r="U28" s="5" t="s">
        <v>116</v>
      </c>
      <c r="V28" s="5" t="s">
        <v>189</v>
      </c>
      <c r="W28" s="5" t="s">
        <v>464</v>
      </c>
      <c r="X28" s="5" t="s">
        <v>173</v>
      </c>
      <c r="Y28" s="5" t="s">
        <v>82</v>
      </c>
      <c r="Z28" s="5" t="s">
        <v>83</v>
      </c>
      <c r="AA28" s="5" t="s">
        <v>120</v>
      </c>
      <c r="AB28" s="5" t="s">
        <v>465</v>
      </c>
      <c r="AC28" s="5" t="s">
        <v>466</v>
      </c>
      <c r="AD28" s="5" t="s">
        <v>175</v>
      </c>
      <c r="AE28" s="5" t="s">
        <v>176</v>
      </c>
      <c r="AF28" s="5" t="s">
        <v>467</v>
      </c>
      <c r="AG28" s="5" t="s">
        <v>88</v>
      </c>
      <c r="AH28" s="5" t="s">
        <v>468</v>
      </c>
      <c r="AI28" s="5" t="s">
        <v>90</v>
      </c>
      <c r="AJ28" s="5" t="s">
        <v>161</v>
      </c>
      <c r="AK28" s="5" t="s">
        <v>135</v>
      </c>
      <c r="AL28" s="5" t="s">
        <v>345</v>
      </c>
      <c r="AM28" s="5" t="s">
        <v>130</v>
      </c>
      <c r="AN28" s="5" t="s">
        <v>469</v>
      </c>
      <c r="AO28" s="5" t="s">
        <v>470</v>
      </c>
      <c r="AP28" s="5" t="s">
        <v>471</v>
      </c>
      <c r="AQ28" s="5" t="s">
        <v>472</v>
      </c>
      <c r="AR28" s="5" t="s">
        <v>91</v>
      </c>
      <c r="AS28" s="5" t="s">
        <v>91</v>
      </c>
      <c r="AT28" s="5" t="s">
        <v>77</v>
      </c>
      <c r="AU28" s="5" t="s">
        <v>91</v>
      </c>
      <c r="AV28" s="5" t="s">
        <v>135</v>
      </c>
      <c r="AW28" s="5" t="s">
        <v>98</v>
      </c>
      <c r="AX28" s="5" t="s">
        <v>99</v>
      </c>
      <c r="AY28" s="5" t="s">
        <v>100</v>
      </c>
      <c r="AZ28" s="5" t="s">
        <v>138</v>
      </c>
      <c r="BA28" s="5" t="s">
        <v>258</v>
      </c>
      <c r="BB28" s="5">
        <v>610.0</v>
      </c>
      <c r="BC28" s="5">
        <v>420.0</v>
      </c>
      <c r="BD28" s="5">
        <v>1165.0</v>
      </c>
      <c r="BE28" s="5">
        <v>850.0</v>
      </c>
      <c r="BF28" s="5">
        <v>1315.0</v>
      </c>
      <c r="BG28" s="5">
        <v>9.0</v>
      </c>
      <c r="BH28" s="5">
        <v>9.0</v>
      </c>
      <c r="BI28" s="5" t="s">
        <v>141</v>
      </c>
      <c r="BJ28" s="5" t="s">
        <v>473</v>
      </c>
      <c r="BK28" s="5" t="s">
        <v>139</v>
      </c>
      <c r="BL28" s="5" t="s">
        <v>474</v>
      </c>
    </row>
    <row r="29" ht="16.5" customHeight="1">
      <c r="A29" s="5">
        <v>28.0</v>
      </c>
      <c r="B29" s="6" t="s">
        <v>65</v>
      </c>
      <c r="C29" s="5" t="s">
        <v>108</v>
      </c>
      <c r="D29" s="5" t="str">
        <f>IFERROR(__xludf.DUMMYFUNCTION("GOOGLETRANSLATE(C29,""EN"",""PT-BR"")"),"em uma relação")</f>
        <v>em uma relação</v>
      </c>
      <c r="E29" s="7">
        <v>175.0</v>
      </c>
      <c r="F29" s="5" t="s">
        <v>289</v>
      </c>
      <c r="G29" s="5" t="s">
        <v>290</v>
      </c>
      <c r="H29" s="5" t="s">
        <v>69</v>
      </c>
      <c r="I29" s="5" t="str">
        <f>IFERROR(__xludf.DUMMYFUNCTION("GOOGLETRANSLATE(H29,""EN"",""PT-BR"")"),"diariamente")</f>
        <v>diariamente</v>
      </c>
      <c r="J29" s="5" t="s">
        <v>70</v>
      </c>
      <c r="K29" s="5" t="s">
        <v>248</v>
      </c>
      <c r="L29" s="5" t="s">
        <v>72</v>
      </c>
      <c r="M29" s="4" t="s">
        <v>70</v>
      </c>
      <c r="N29" s="5" t="s">
        <v>475</v>
      </c>
      <c r="O29" s="5" t="s">
        <v>148</v>
      </c>
      <c r="P29" s="5" t="s">
        <v>113</v>
      </c>
      <c r="Q29" s="5" t="s">
        <v>76</v>
      </c>
      <c r="R29" s="5" t="s">
        <v>77</v>
      </c>
      <c r="S29" s="5" t="s">
        <v>77</v>
      </c>
      <c r="T29" s="5" t="s">
        <v>341</v>
      </c>
      <c r="U29" s="5" t="s">
        <v>116</v>
      </c>
      <c r="V29" s="5" t="s">
        <v>152</v>
      </c>
      <c r="W29" s="5" t="s">
        <v>476</v>
      </c>
      <c r="X29" s="5" t="s">
        <v>119</v>
      </c>
      <c r="Y29" s="5" t="s">
        <v>82</v>
      </c>
      <c r="Z29" s="5" t="s">
        <v>83</v>
      </c>
      <c r="AA29" s="5" t="s">
        <v>362</v>
      </c>
      <c r="AB29" s="5" t="s">
        <v>477</v>
      </c>
      <c r="AC29" s="5" t="s">
        <v>175</v>
      </c>
      <c r="AD29" s="5" t="s">
        <v>175</v>
      </c>
      <c r="AE29" s="5" t="s">
        <v>176</v>
      </c>
      <c r="AF29" s="5" t="s">
        <v>478</v>
      </c>
      <c r="AG29" s="5" t="s">
        <v>88</v>
      </c>
      <c r="AH29" s="5" t="s">
        <v>479</v>
      </c>
      <c r="AI29" s="5" t="s">
        <v>227</v>
      </c>
      <c r="AJ29" s="5" t="s">
        <v>228</v>
      </c>
      <c r="AK29" s="5" t="s">
        <v>171</v>
      </c>
      <c r="AL29" s="5" t="s">
        <v>400</v>
      </c>
      <c r="AM29" s="5" t="s">
        <v>401</v>
      </c>
      <c r="AN29" s="5" t="s">
        <v>480</v>
      </c>
      <c r="AO29" s="5" t="s">
        <v>481</v>
      </c>
      <c r="AP29" s="5" t="s">
        <v>164</v>
      </c>
      <c r="AQ29" s="5" t="s">
        <v>482</v>
      </c>
      <c r="AR29" s="5" t="s">
        <v>171</v>
      </c>
      <c r="AS29" s="5" t="s">
        <v>171</v>
      </c>
      <c r="AT29" s="5" t="s">
        <v>114</v>
      </c>
      <c r="AU29" s="5" t="s">
        <v>135</v>
      </c>
      <c r="AV29" s="5" t="s">
        <v>171</v>
      </c>
      <c r="AW29" s="5" t="s">
        <v>98</v>
      </c>
      <c r="AX29" s="5" t="s">
        <v>136</v>
      </c>
      <c r="AY29" s="5" t="s">
        <v>137</v>
      </c>
      <c r="AZ29" s="5" t="s">
        <v>138</v>
      </c>
      <c r="BA29" s="5" t="s">
        <v>102</v>
      </c>
      <c r="BB29" s="5">
        <v>610.0</v>
      </c>
      <c r="BC29" s="5">
        <v>980.0</v>
      </c>
      <c r="BD29" s="5">
        <v>1165.0</v>
      </c>
      <c r="BE29" s="5">
        <v>500.0</v>
      </c>
      <c r="BF29" s="5">
        <v>1315.0</v>
      </c>
      <c r="BG29" s="5">
        <v>9.0</v>
      </c>
      <c r="BH29" s="5">
        <v>9.0</v>
      </c>
      <c r="BI29" s="5" t="s">
        <v>103</v>
      </c>
      <c r="BJ29" s="5" t="s">
        <v>483</v>
      </c>
      <c r="BK29" s="5" t="s">
        <v>103</v>
      </c>
      <c r="BL29" s="5" t="s">
        <v>483</v>
      </c>
    </row>
    <row r="30" ht="16.5" customHeight="1">
      <c r="A30" s="5">
        <v>29.0</v>
      </c>
      <c r="B30" s="6" t="s">
        <v>65</v>
      </c>
      <c r="C30" s="5" t="s">
        <v>66</v>
      </c>
      <c r="D30" s="5" t="str">
        <f>IFERROR(__xludf.DUMMYFUNCTION("GOOGLETRANSLATE(C30,""EN"",""PT-BR"")"),"solteiro")</f>
        <v>solteiro</v>
      </c>
      <c r="E30" s="7">
        <v>180.0</v>
      </c>
      <c r="F30" s="5" t="s">
        <v>67</v>
      </c>
      <c r="G30" s="5" t="s">
        <v>68</v>
      </c>
      <c r="H30" s="5" t="s">
        <v>146</v>
      </c>
      <c r="I30" s="5" t="str">
        <f>IFERROR(__xludf.DUMMYFUNCTION("GOOGLETRANSLATE(H30,""EN"",""PT-BR"")"),"duas ou três vezes por semana")</f>
        <v>duas ou três vezes por semana</v>
      </c>
      <c r="J30" s="5" t="s">
        <v>70</v>
      </c>
      <c r="K30" s="5" t="s">
        <v>147</v>
      </c>
      <c r="L30" s="5" t="s">
        <v>110</v>
      </c>
      <c r="M30" s="4" t="s">
        <v>72</v>
      </c>
      <c r="N30" s="5" t="s">
        <v>143</v>
      </c>
      <c r="O30" s="5" t="s">
        <v>74</v>
      </c>
      <c r="P30" s="5" t="s">
        <v>170</v>
      </c>
      <c r="Q30" s="5" t="s">
        <v>76</v>
      </c>
      <c r="R30" s="5" t="s">
        <v>171</v>
      </c>
      <c r="S30" s="5" t="s">
        <v>135</v>
      </c>
      <c r="T30" s="5" t="s">
        <v>78</v>
      </c>
      <c r="U30" s="5" t="s">
        <v>116</v>
      </c>
      <c r="V30" s="5" t="s">
        <v>189</v>
      </c>
      <c r="W30" s="5" t="s">
        <v>484</v>
      </c>
      <c r="X30" s="5" t="s">
        <v>81</v>
      </c>
      <c r="Y30" s="5" t="s">
        <v>82</v>
      </c>
      <c r="Z30" s="5" t="s">
        <v>83</v>
      </c>
      <c r="AA30" s="5" t="s">
        <v>155</v>
      </c>
      <c r="AB30" s="5" t="s">
        <v>485</v>
      </c>
      <c r="AC30" s="5" t="s">
        <v>486</v>
      </c>
      <c r="AD30" s="5" t="s">
        <v>175</v>
      </c>
      <c r="AE30" s="5" t="s">
        <v>176</v>
      </c>
      <c r="AF30" s="5" t="s">
        <v>487</v>
      </c>
      <c r="AG30" s="5" t="s">
        <v>126</v>
      </c>
      <c r="AH30" s="5" t="s">
        <v>488</v>
      </c>
      <c r="AI30" s="5" t="s">
        <v>90</v>
      </c>
      <c r="AJ30" s="5" t="s">
        <v>161</v>
      </c>
      <c r="AK30" s="5" t="s">
        <v>135</v>
      </c>
      <c r="AL30" s="5" t="s">
        <v>489</v>
      </c>
      <c r="AM30" s="5" t="s">
        <v>130</v>
      </c>
      <c r="AN30" s="5" t="s">
        <v>490</v>
      </c>
      <c r="AO30" s="5" t="s">
        <v>491</v>
      </c>
      <c r="AP30" s="5" t="s">
        <v>285</v>
      </c>
      <c r="AQ30" s="5" t="s">
        <v>492</v>
      </c>
      <c r="AR30" s="5" t="s">
        <v>91</v>
      </c>
      <c r="AS30" s="5" t="s">
        <v>91</v>
      </c>
      <c r="AT30" s="5" t="s">
        <v>77</v>
      </c>
      <c r="AU30" s="5" t="s">
        <v>135</v>
      </c>
      <c r="AV30" s="5" t="s">
        <v>91</v>
      </c>
      <c r="AW30" s="5" t="s">
        <v>98</v>
      </c>
      <c r="AX30" s="5" t="s">
        <v>136</v>
      </c>
      <c r="AY30" s="5" t="s">
        <v>100</v>
      </c>
      <c r="AZ30" s="5" t="s">
        <v>138</v>
      </c>
      <c r="BA30" s="5" t="s">
        <v>102</v>
      </c>
      <c r="BB30" s="5">
        <v>610.0</v>
      </c>
      <c r="BC30" s="5">
        <v>420.0</v>
      </c>
      <c r="BD30" s="5">
        <v>940.0</v>
      </c>
      <c r="BE30" s="5">
        <v>500.0</v>
      </c>
      <c r="BF30" s="5">
        <v>1315.0</v>
      </c>
      <c r="BG30" s="5">
        <v>3.0</v>
      </c>
      <c r="BH30" s="5">
        <v>4.0</v>
      </c>
      <c r="BI30" s="5" t="s">
        <v>141</v>
      </c>
      <c r="BJ30" s="5" t="s">
        <v>493</v>
      </c>
      <c r="BK30" s="5" t="s">
        <v>141</v>
      </c>
      <c r="BL30" s="5" t="s">
        <v>494</v>
      </c>
    </row>
    <row r="31" ht="16.5" customHeight="1">
      <c r="A31" s="5">
        <v>30.0</v>
      </c>
      <c r="B31" s="6" t="s">
        <v>65</v>
      </c>
      <c r="C31" s="5" t="s">
        <v>66</v>
      </c>
      <c r="D31" s="5" t="str">
        <f>IFERROR(__xludf.DUMMYFUNCTION("GOOGLETRANSLATE(C31,""EN"",""PT-BR"")"),"solteiro")</f>
        <v>solteiro</v>
      </c>
      <c r="E31" s="7">
        <v>167.0</v>
      </c>
      <c r="F31" s="5" t="s">
        <v>289</v>
      </c>
      <c r="G31" s="5" t="s">
        <v>290</v>
      </c>
      <c r="H31" s="5" t="s">
        <v>146</v>
      </c>
      <c r="I31" s="5" t="str">
        <f>IFERROR(__xludf.DUMMYFUNCTION("GOOGLETRANSLATE(H31,""EN"",""PT-BR"")"),"duas ou três vezes por semana")</f>
        <v>duas ou três vezes por semana</v>
      </c>
      <c r="J31" s="5" t="s">
        <v>70</v>
      </c>
      <c r="K31" s="5" t="s">
        <v>147</v>
      </c>
      <c r="L31" s="5" t="s">
        <v>72</v>
      </c>
      <c r="M31" s="4" t="s">
        <v>72</v>
      </c>
      <c r="N31" s="5" t="s">
        <v>143</v>
      </c>
      <c r="O31" s="5" t="s">
        <v>74</v>
      </c>
      <c r="P31" s="5" t="s">
        <v>75</v>
      </c>
      <c r="Q31" s="5" t="s">
        <v>76</v>
      </c>
      <c r="R31" s="5" t="s">
        <v>77</v>
      </c>
      <c r="S31" s="5" t="s">
        <v>114</v>
      </c>
      <c r="T31" s="5" t="s">
        <v>115</v>
      </c>
      <c r="U31" s="5" t="s">
        <v>151</v>
      </c>
      <c r="V31" s="5" t="s">
        <v>189</v>
      </c>
      <c r="W31" s="5" t="s">
        <v>495</v>
      </c>
      <c r="X31" s="5" t="s">
        <v>173</v>
      </c>
      <c r="Y31" s="5" t="s">
        <v>82</v>
      </c>
      <c r="Z31" s="5" t="s">
        <v>83</v>
      </c>
      <c r="AA31" s="5" t="s">
        <v>120</v>
      </c>
      <c r="AB31" s="5" t="s">
        <v>496</v>
      </c>
      <c r="AC31" s="5" t="s">
        <v>497</v>
      </c>
      <c r="AD31" s="5" t="s">
        <v>175</v>
      </c>
      <c r="AE31" s="5" t="s">
        <v>176</v>
      </c>
      <c r="AF31" s="5" t="s">
        <v>498</v>
      </c>
      <c r="AG31" s="5" t="s">
        <v>126</v>
      </c>
      <c r="AH31" s="5" t="s">
        <v>499</v>
      </c>
      <c r="AI31" s="5" t="s">
        <v>90</v>
      </c>
      <c r="AJ31" s="5" t="s">
        <v>161</v>
      </c>
      <c r="AK31" s="5" t="s">
        <v>77</v>
      </c>
      <c r="AL31" s="5" t="s">
        <v>500</v>
      </c>
      <c r="AM31" s="5" t="s">
        <v>413</v>
      </c>
      <c r="AN31" s="5" t="s">
        <v>501</v>
      </c>
      <c r="AO31" s="5" t="s">
        <v>502</v>
      </c>
      <c r="AP31" s="5" t="s">
        <v>285</v>
      </c>
      <c r="AQ31" s="5" t="s">
        <v>503</v>
      </c>
      <c r="AR31" s="5" t="s">
        <v>171</v>
      </c>
      <c r="AS31" s="5" t="s">
        <v>77</v>
      </c>
      <c r="AT31" s="5" t="s">
        <v>77</v>
      </c>
      <c r="AU31" s="5" t="s">
        <v>77</v>
      </c>
      <c r="AV31" s="5" t="s">
        <v>77</v>
      </c>
      <c r="AW31" s="5" t="s">
        <v>98</v>
      </c>
      <c r="AX31" s="5" t="s">
        <v>136</v>
      </c>
      <c r="AY31" s="5" t="s">
        <v>137</v>
      </c>
      <c r="AZ31" s="5" t="s">
        <v>138</v>
      </c>
      <c r="BA31" s="5" t="s">
        <v>102</v>
      </c>
      <c r="BB31" s="5">
        <v>265.0</v>
      </c>
      <c r="BC31" s="5">
        <v>420.0</v>
      </c>
      <c r="BD31" s="5">
        <v>580.0</v>
      </c>
      <c r="BE31" s="5">
        <v>500.0</v>
      </c>
      <c r="BF31" s="5">
        <v>760.0</v>
      </c>
      <c r="BG31" s="5">
        <v>10.0</v>
      </c>
      <c r="BH31" s="5">
        <v>9.0</v>
      </c>
      <c r="BI31" s="5" t="s">
        <v>103</v>
      </c>
      <c r="BJ31" s="5" t="s">
        <v>504</v>
      </c>
      <c r="BK31" s="5" t="s">
        <v>103</v>
      </c>
      <c r="BL31" s="5" t="s">
        <v>505</v>
      </c>
    </row>
    <row r="32" ht="16.5" customHeight="1">
      <c r="A32" s="5">
        <v>31.0</v>
      </c>
      <c r="B32" s="6" t="s">
        <v>107</v>
      </c>
      <c r="C32" s="5" t="s">
        <v>108</v>
      </c>
      <c r="D32" s="5" t="str">
        <f>IFERROR(__xludf.DUMMYFUNCTION("GOOGLETRANSLATE(C32,""EN"",""PT-BR"")"),"em uma relação")</f>
        <v>em uma relação</v>
      </c>
      <c r="E32" s="7">
        <v>115.0</v>
      </c>
      <c r="F32" s="5" t="s">
        <v>67</v>
      </c>
      <c r="G32" s="5" t="s">
        <v>68</v>
      </c>
      <c r="H32" s="5" t="s">
        <v>146</v>
      </c>
      <c r="I32" s="5" t="str">
        <f>IFERROR(__xludf.DUMMYFUNCTION("GOOGLETRANSLATE(H32,""EN"",""PT-BR"")"),"duas ou três vezes por semana")</f>
        <v>duas ou três vezes por semana</v>
      </c>
      <c r="J32" s="5" t="s">
        <v>70</v>
      </c>
      <c r="K32" s="5" t="s">
        <v>109</v>
      </c>
      <c r="L32" s="5" t="s">
        <v>110</v>
      </c>
      <c r="M32" s="4" t="s">
        <v>70</v>
      </c>
      <c r="N32" s="5" t="s">
        <v>506</v>
      </c>
      <c r="O32" s="5" t="s">
        <v>74</v>
      </c>
      <c r="P32" s="5" t="s">
        <v>113</v>
      </c>
      <c r="Q32" s="5" t="s">
        <v>340</v>
      </c>
      <c r="R32" s="5" t="s">
        <v>171</v>
      </c>
      <c r="S32" s="5" t="s">
        <v>77</v>
      </c>
      <c r="T32" s="5" t="s">
        <v>115</v>
      </c>
      <c r="U32" s="5" t="s">
        <v>79</v>
      </c>
      <c r="V32" s="5" t="s">
        <v>117</v>
      </c>
      <c r="W32" s="5" t="s">
        <v>507</v>
      </c>
      <c r="X32" s="5" t="s">
        <v>119</v>
      </c>
      <c r="Y32" s="5" t="s">
        <v>278</v>
      </c>
      <c r="Z32" s="5" t="s">
        <v>263</v>
      </c>
      <c r="AA32" s="5" t="s">
        <v>155</v>
      </c>
      <c r="AB32" s="5" t="s">
        <v>508</v>
      </c>
      <c r="AC32" s="5" t="s">
        <v>509</v>
      </c>
      <c r="AD32" s="5" t="s">
        <v>123</v>
      </c>
      <c r="AE32" s="5" t="s">
        <v>124</v>
      </c>
      <c r="AF32" s="5" t="s">
        <v>510</v>
      </c>
      <c r="AG32" s="5" t="s">
        <v>88</v>
      </c>
      <c r="AH32" s="5" t="s">
        <v>511</v>
      </c>
      <c r="AI32" s="5" t="s">
        <v>90</v>
      </c>
      <c r="AJ32" s="5" t="s">
        <v>435</v>
      </c>
      <c r="AK32" s="5" t="s">
        <v>114</v>
      </c>
      <c r="AL32" s="5" t="s">
        <v>400</v>
      </c>
      <c r="AM32" s="5" t="s">
        <v>401</v>
      </c>
      <c r="AN32" s="5" t="s">
        <v>512</v>
      </c>
      <c r="AO32" s="5" t="s">
        <v>513</v>
      </c>
      <c r="AP32" s="5" t="s">
        <v>182</v>
      </c>
      <c r="AQ32" s="5" t="s">
        <v>514</v>
      </c>
      <c r="AR32" s="5" t="s">
        <v>135</v>
      </c>
      <c r="AS32" s="5" t="s">
        <v>171</v>
      </c>
      <c r="AT32" s="5" t="s">
        <v>114</v>
      </c>
      <c r="AU32" s="5" t="s">
        <v>135</v>
      </c>
      <c r="AV32" s="5" t="s">
        <v>171</v>
      </c>
      <c r="AW32" s="5" t="s">
        <v>98</v>
      </c>
      <c r="AX32" s="5" t="s">
        <v>136</v>
      </c>
      <c r="AY32" s="5" t="s">
        <v>100</v>
      </c>
      <c r="AZ32" s="5" t="s">
        <v>138</v>
      </c>
      <c r="BA32" s="5" t="s">
        <v>258</v>
      </c>
      <c r="BB32" s="5">
        <v>720.0</v>
      </c>
      <c r="BC32" s="5">
        <v>420.0</v>
      </c>
      <c r="BD32" s="5">
        <v>940.0</v>
      </c>
      <c r="BE32" s="5">
        <v>500.0</v>
      </c>
      <c r="BF32" s="5">
        <v>1315.0</v>
      </c>
      <c r="BG32" s="5">
        <v>8.0</v>
      </c>
      <c r="BH32" s="5">
        <v>7.0</v>
      </c>
      <c r="BI32" s="5" t="s">
        <v>139</v>
      </c>
      <c r="BJ32" s="5" t="s">
        <v>143</v>
      </c>
      <c r="BK32" s="5" t="s">
        <v>103</v>
      </c>
      <c r="BL32" s="5" t="s">
        <v>406</v>
      </c>
    </row>
    <row r="33" ht="16.5" customHeight="1">
      <c r="A33" s="5">
        <v>32.0</v>
      </c>
      <c r="B33" s="6" t="s">
        <v>65</v>
      </c>
      <c r="C33" s="5" t="s">
        <v>66</v>
      </c>
      <c r="D33" s="5" t="str">
        <f>IFERROR(__xludf.DUMMYFUNCTION("GOOGLETRANSLATE(C33,""EN"",""PT-BR"")"),"solteiro")</f>
        <v>solteiro</v>
      </c>
      <c r="E33" s="7">
        <v>205.0</v>
      </c>
      <c r="F33" s="5" t="s">
        <v>186</v>
      </c>
      <c r="G33" s="5" t="s">
        <v>187</v>
      </c>
      <c r="H33" s="5" t="s">
        <v>146</v>
      </c>
      <c r="I33" s="5" t="str">
        <f>IFERROR(__xludf.DUMMYFUNCTION("GOOGLETRANSLATE(H33,""EN"",""PT-BR"")"),"duas ou três vezes por semana")</f>
        <v>duas ou três vezes por semana</v>
      </c>
      <c r="J33" s="5" t="s">
        <v>70</v>
      </c>
      <c r="K33" s="5" t="s">
        <v>71</v>
      </c>
      <c r="L33" s="5" t="s">
        <v>72</v>
      </c>
      <c r="M33" s="4" t="s">
        <v>72</v>
      </c>
      <c r="N33" s="5" t="s">
        <v>515</v>
      </c>
      <c r="O33" s="5" t="s">
        <v>112</v>
      </c>
      <c r="P33" s="5" t="s">
        <v>113</v>
      </c>
      <c r="Q33" s="5" t="s">
        <v>76</v>
      </c>
      <c r="R33" s="5" t="s">
        <v>77</v>
      </c>
      <c r="S33" s="5" t="s">
        <v>77</v>
      </c>
      <c r="T33" s="5" t="s">
        <v>78</v>
      </c>
      <c r="U33" s="5" t="s">
        <v>116</v>
      </c>
      <c r="V33" s="5" t="s">
        <v>117</v>
      </c>
      <c r="W33" s="5" t="s">
        <v>516</v>
      </c>
      <c r="X33" s="5" t="s">
        <v>119</v>
      </c>
      <c r="Y33" s="5" t="s">
        <v>517</v>
      </c>
      <c r="Z33" s="5" t="s">
        <v>83</v>
      </c>
      <c r="AA33" s="5" t="s">
        <v>155</v>
      </c>
      <c r="AB33" s="5" t="s">
        <v>518</v>
      </c>
      <c r="AC33" s="5" t="s">
        <v>519</v>
      </c>
      <c r="AD33" s="5" t="s">
        <v>123</v>
      </c>
      <c r="AE33" s="5" t="s">
        <v>124</v>
      </c>
      <c r="AF33" s="5" t="s">
        <v>520</v>
      </c>
      <c r="AG33" s="5" t="s">
        <v>126</v>
      </c>
      <c r="AH33" s="5" t="s">
        <v>75</v>
      </c>
      <c r="AI33" s="5" t="s">
        <v>196</v>
      </c>
      <c r="AJ33" s="5" t="s">
        <v>197</v>
      </c>
      <c r="AK33" s="5" t="s">
        <v>77</v>
      </c>
      <c r="AL33" s="5" t="s">
        <v>129</v>
      </c>
      <c r="AM33" s="5" t="s">
        <v>130</v>
      </c>
      <c r="AN33" s="5" t="s">
        <v>521</v>
      </c>
      <c r="AO33" s="5" t="s">
        <v>522</v>
      </c>
      <c r="AP33" s="5" t="s">
        <v>314</v>
      </c>
      <c r="AQ33" s="5" t="s">
        <v>523</v>
      </c>
      <c r="AR33" s="5" t="s">
        <v>77</v>
      </c>
      <c r="AS33" s="5" t="s">
        <v>114</v>
      </c>
      <c r="AT33" s="5" t="s">
        <v>77</v>
      </c>
      <c r="AU33" s="5" t="s">
        <v>171</v>
      </c>
      <c r="AV33" s="5" t="s">
        <v>114</v>
      </c>
      <c r="AW33" s="5" t="s">
        <v>98</v>
      </c>
      <c r="AX33" s="5" t="s">
        <v>136</v>
      </c>
      <c r="AY33" s="5" t="s">
        <v>137</v>
      </c>
      <c r="AZ33" s="5" t="s">
        <v>138</v>
      </c>
      <c r="BA33" s="5" t="s">
        <v>258</v>
      </c>
      <c r="BB33" s="5">
        <v>610.0</v>
      </c>
      <c r="BC33" s="5">
        <v>420.0</v>
      </c>
      <c r="BD33" s="5">
        <v>940.0</v>
      </c>
      <c r="BE33" s="5">
        <v>690.0</v>
      </c>
      <c r="BF33" s="5">
        <v>1315.0</v>
      </c>
      <c r="BG33" s="5">
        <v>3.0</v>
      </c>
      <c r="BH33" s="5">
        <v>5.0</v>
      </c>
      <c r="BI33" s="5" t="s">
        <v>141</v>
      </c>
      <c r="BJ33" s="5" t="s">
        <v>524</v>
      </c>
      <c r="BK33" s="5" t="s">
        <v>139</v>
      </c>
      <c r="BL33" s="5" t="s">
        <v>525</v>
      </c>
    </row>
    <row r="34" ht="16.5" customHeight="1">
      <c r="A34" s="5">
        <v>33.0</v>
      </c>
      <c r="B34" s="6" t="s">
        <v>65</v>
      </c>
      <c r="C34" s="5" t="s">
        <v>66</v>
      </c>
      <c r="D34" s="5" t="str">
        <f>IFERROR(__xludf.DUMMYFUNCTION("GOOGLETRANSLATE(C34,""EN"",""PT-BR"")"),"solteiro")</f>
        <v>solteiro</v>
      </c>
      <c r="E34" s="7" t="s">
        <v>143</v>
      </c>
      <c r="F34" s="5" t="s">
        <v>186</v>
      </c>
      <c r="G34" s="5" t="s">
        <v>187</v>
      </c>
      <c r="H34" s="5" t="s">
        <v>75</v>
      </c>
      <c r="I34" s="5" t="str">
        <f>IFERROR(__xludf.DUMMYFUNCTION("GOOGLETRANSLATE(H34,""EN"",""PT-BR"")"),"nenhum")</f>
        <v>nenhum</v>
      </c>
      <c r="J34" s="5" t="s">
        <v>70</v>
      </c>
      <c r="K34" s="5" t="s">
        <v>109</v>
      </c>
      <c r="L34" s="5" t="s">
        <v>110</v>
      </c>
      <c r="M34" s="4" t="s">
        <v>70</v>
      </c>
      <c r="N34" s="5" t="s">
        <v>221</v>
      </c>
      <c r="O34" s="5" t="s">
        <v>74</v>
      </c>
      <c r="P34" s="5" t="s">
        <v>75</v>
      </c>
      <c r="Q34" s="5" t="s">
        <v>75</v>
      </c>
      <c r="R34" s="5" t="s">
        <v>114</v>
      </c>
      <c r="S34" s="5" t="s">
        <v>77</v>
      </c>
      <c r="T34" s="5" t="s">
        <v>305</v>
      </c>
      <c r="U34" s="5" t="s">
        <v>79</v>
      </c>
      <c r="V34" s="5" t="s">
        <v>117</v>
      </c>
      <c r="W34" s="5" t="s">
        <v>526</v>
      </c>
      <c r="X34" s="5" t="s">
        <v>119</v>
      </c>
      <c r="Y34" s="5" t="s">
        <v>82</v>
      </c>
      <c r="Z34" s="5" t="s">
        <v>263</v>
      </c>
      <c r="AA34" s="5" t="s">
        <v>120</v>
      </c>
      <c r="AB34" s="5" t="s">
        <v>527</v>
      </c>
      <c r="AC34" s="5" t="s">
        <v>528</v>
      </c>
      <c r="AD34" s="5" t="s">
        <v>211</v>
      </c>
      <c r="AE34" s="5" t="s">
        <v>212</v>
      </c>
      <c r="AF34" s="5" t="s">
        <v>529</v>
      </c>
      <c r="AG34" s="5" t="s">
        <v>126</v>
      </c>
      <c r="AH34" s="5" t="s">
        <v>530</v>
      </c>
      <c r="AI34" s="5" t="s">
        <v>90</v>
      </c>
      <c r="AJ34" s="5" t="s">
        <v>161</v>
      </c>
      <c r="AK34" s="5" t="s">
        <v>77</v>
      </c>
      <c r="AL34" s="5" t="s">
        <v>531</v>
      </c>
      <c r="AM34" s="5" t="s">
        <v>401</v>
      </c>
      <c r="AN34" s="5" t="s">
        <v>532</v>
      </c>
      <c r="AO34" s="5" t="s">
        <v>533</v>
      </c>
      <c r="AP34" s="5" t="s">
        <v>285</v>
      </c>
      <c r="AQ34" s="5" t="s">
        <v>534</v>
      </c>
      <c r="AR34" s="5" t="s">
        <v>77</v>
      </c>
      <c r="AS34" s="5" t="s">
        <v>77</v>
      </c>
      <c r="AT34" s="5" t="s">
        <v>77</v>
      </c>
      <c r="AU34" s="5" t="s">
        <v>77</v>
      </c>
      <c r="AV34" s="5" t="s">
        <v>77</v>
      </c>
      <c r="AW34" s="5" t="s">
        <v>98</v>
      </c>
      <c r="AX34" s="5" t="s">
        <v>136</v>
      </c>
      <c r="AY34" s="5" t="s">
        <v>137</v>
      </c>
      <c r="AZ34" s="5" t="s">
        <v>138</v>
      </c>
      <c r="BA34" s="5" t="s">
        <v>102</v>
      </c>
      <c r="BB34" s="5">
        <v>610.0</v>
      </c>
      <c r="BC34" s="5">
        <v>315.0</v>
      </c>
      <c r="BD34" s="5">
        <v>580.0</v>
      </c>
      <c r="BE34" s="5">
        <v>345.0</v>
      </c>
      <c r="BF34" s="5">
        <v>760.0</v>
      </c>
      <c r="BG34" s="5">
        <v>8.0</v>
      </c>
      <c r="BH34" s="5">
        <v>5.0</v>
      </c>
      <c r="BI34" s="5" t="s">
        <v>103</v>
      </c>
      <c r="BJ34" s="5" t="s">
        <v>535</v>
      </c>
      <c r="BK34" s="5" t="s">
        <v>103</v>
      </c>
      <c r="BL34" s="5" t="s">
        <v>535</v>
      </c>
    </row>
    <row r="35" ht="16.5" customHeight="1">
      <c r="A35" s="5">
        <v>34.0</v>
      </c>
      <c r="B35" s="6" t="s">
        <v>107</v>
      </c>
      <c r="C35" s="5" t="s">
        <v>66</v>
      </c>
      <c r="D35" s="5" t="str">
        <f>IFERROR(__xludf.DUMMYFUNCTION("GOOGLETRANSLATE(C35,""EN"",""PT-BR"")"),"solteiro")</f>
        <v>solteiro</v>
      </c>
      <c r="E35" s="7">
        <v>128.0</v>
      </c>
      <c r="F35" s="5" t="s">
        <v>67</v>
      </c>
      <c r="G35" s="5" t="s">
        <v>68</v>
      </c>
      <c r="H35" s="5" t="s">
        <v>169</v>
      </c>
      <c r="I35" s="5" t="str">
        <f>IFERROR(__xludf.DUMMYFUNCTION("GOOGLETRANSLATE(H35,""EN"",""PT-BR"")"),"uma vez por semana")</f>
        <v>uma vez por semana</v>
      </c>
      <c r="J35" s="5" t="s">
        <v>70</v>
      </c>
      <c r="K35" s="5" t="s">
        <v>248</v>
      </c>
      <c r="L35" s="5" t="s">
        <v>72</v>
      </c>
      <c r="M35" s="4" t="s">
        <v>72</v>
      </c>
      <c r="N35" s="5" t="s">
        <v>143</v>
      </c>
      <c r="O35" s="5" t="s">
        <v>276</v>
      </c>
      <c r="P35" s="5" t="s">
        <v>170</v>
      </c>
      <c r="Q35" s="5" t="s">
        <v>76</v>
      </c>
      <c r="R35" s="5" t="s">
        <v>171</v>
      </c>
      <c r="S35" s="5" t="s">
        <v>171</v>
      </c>
      <c r="T35" s="5" t="s">
        <v>341</v>
      </c>
      <c r="U35" s="5" t="s">
        <v>116</v>
      </c>
      <c r="V35" s="5" t="s">
        <v>117</v>
      </c>
      <c r="W35" s="5" t="s">
        <v>536</v>
      </c>
      <c r="X35" s="5" t="s">
        <v>119</v>
      </c>
      <c r="Y35" s="5" t="s">
        <v>82</v>
      </c>
      <c r="Z35" s="5" t="s">
        <v>83</v>
      </c>
      <c r="AA35" s="5" t="s">
        <v>155</v>
      </c>
      <c r="AB35" s="5" t="s">
        <v>537</v>
      </c>
      <c r="AC35" s="5" t="s">
        <v>538</v>
      </c>
      <c r="AD35" s="5" t="s">
        <v>175</v>
      </c>
      <c r="AE35" s="5" t="s">
        <v>176</v>
      </c>
      <c r="AF35" s="5" t="s">
        <v>539</v>
      </c>
      <c r="AG35" s="5" t="s">
        <v>126</v>
      </c>
      <c r="AH35" s="5" t="s">
        <v>540</v>
      </c>
      <c r="AI35" s="5" t="s">
        <v>90</v>
      </c>
      <c r="AJ35" s="5" t="s">
        <v>161</v>
      </c>
      <c r="AK35" s="5" t="s">
        <v>114</v>
      </c>
      <c r="AL35" s="5" t="s">
        <v>129</v>
      </c>
      <c r="AM35" s="5" t="s">
        <v>130</v>
      </c>
      <c r="AN35" s="5" t="s">
        <v>541</v>
      </c>
      <c r="AO35" s="5" t="s">
        <v>542</v>
      </c>
      <c r="AP35" s="5" t="s">
        <v>182</v>
      </c>
      <c r="AQ35" s="5" t="s">
        <v>543</v>
      </c>
      <c r="AR35" s="5" t="s">
        <v>77</v>
      </c>
      <c r="AS35" s="5" t="s">
        <v>135</v>
      </c>
      <c r="AT35" s="5" t="s">
        <v>77</v>
      </c>
      <c r="AU35" s="5" t="s">
        <v>135</v>
      </c>
      <c r="AV35" s="5" t="s">
        <v>91</v>
      </c>
      <c r="AW35" s="5" t="s">
        <v>98</v>
      </c>
      <c r="AX35" s="5" t="s">
        <v>99</v>
      </c>
      <c r="AY35" s="5" t="s">
        <v>100</v>
      </c>
      <c r="AZ35" s="5" t="s">
        <v>138</v>
      </c>
      <c r="BA35" s="5" t="s">
        <v>102</v>
      </c>
      <c r="BB35" s="5">
        <v>720.0</v>
      </c>
      <c r="BC35" s="5">
        <v>420.0</v>
      </c>
      <c r="BD35" s="5">
        <v>1165.0</v>
      </c>
      <c r="BE35" s="5">
        <v>500.0</v>
      </c>
      <c r="BF35" s="5">
        <v>900.0</v>
      </c>
      <c r="BG35" s="5">
        <v>3.0</v>
      </c>
      <c r="BH35" s="5">
        <v>7.0</v>
      </c>
      <c r="BI35" s="5" t="s">
        <v>141</v>
      </c>
      <c r="BJ35" s="5" t="s">
        <v>544</v>
      </c>
      <c r="BK35" s="5" t="s">
        <v>75</v>
      </c>
      <c r="BL35" s="5" t="s">
        <v>106</v>
      </c>
    </row>
    <row r="36" ht="16.5" customHeight="1">
      <c r="A36" s="5">
        <v>35.0</v>
      </c>
      <c r="B36" s="6" t="s">
        <v>107</v>
      </c>
      <c r="C36" s="5" t="s">
        <v>66</v>
      </c>
      <c r="D36" s="5" t="str">
        <f>IFERROR(__xludf.DUMMYFUNCTION("GOOGLETRANSLATE(C36,""EN"",""PT-BR"")"),"solteiro")</f>
        <v>solteiro</v>
      </c>
      <c r="E36" s="7">
        <v>150.0</v>
      </c>
      <c r="F36" s="5" t="s">
        <v>289</v>
      </c>
      <c r="G36" s="5" t="s">
        <v>290</v>
      </c>
      <c r="H36" s="5" t="s">
        <v>69</v>
      </c>
      <c r="I36" s="5" t="str">
        <f>IFERROR(__xludf.DUMMYFUNCTION("GOOGLETRANSLATE(H36,""EN"",""PT-BR"")"),"diariamente")</f>
        <v>diariamente</v>
      </c>
      <c r="J36" s="5" t="s">
        <v>70</v>
      </c>
      <c r="K36" s="5" t="s">
        <v>248</v>
      </c>
      <c r="L36" s="5" t="s">
        <v>72</v>
      </c>
      <c r="M36" s="4" t="s">
        <v>70</v>
      </c>
      <c r="N36" s="5" t="s">
        <v>188</v>
      </c>
      <c r="O36" s="5" t="s">
        <v>148</v>
      </c>
      <c r="P36" s="5" t="s">
        <v>113</v>
      </c>
      <c r="Q36" s="5" t="s">
        <v>150</v>
      </c>
      <c r="R36" s="5" t="s">
        <v>77</v>
      </c>
      <c r="S36" s="5" t="s">
        <v>114</v>
      </c>
      <c r="T36" s="5" t="s">
        <v>341</v>
      </c>
      <c r="U36" s="5" t="s">
        <v>79</v>
      </c>
      <c r="V36" s="5" t="s">
        <v>117</v>
      </c>
      <c r="W36" s="5" t="s">
        <v>545</v>
      </c>
      <c r="X36" s="5" t="s">
        <v>119</v>
      </c>
      <c r="Y36" s="5" t="s">
        <v>82</v>
      </c>
      <c r="Z36" s="5" t="s">
        <v>205</v>
      </c>
      <c r="AA36" s="5" t="s">
        <v>120</v>
      </c>
      <c r="AB36" s="5" t="s">
        <v>546</v>
      </c>
      <c r="AC36" s="5" t="s">
        <v>547</v>
      </c>
      <c r="AD36" s="5" t="s">
        <v>175</v>
      </c>
      <c r="AE36" s="5" t="s">
        <v>176</v>
      </c>
      <c r="AF36" s="5" t="s">
        <v>548</v>
      </c>
      <c r="AG36" s="5" t="s">
        <v>126</v>
      </c>
      <c r="AH36" s="5" t="s">
        <v>549</v>
      </c>
      <c r="AI36" s="5" t="s">
        <v>90</v>
      </c>
      <c r="AJ36" s="5" t="s">
        <v>161</v>
      </c>
      <c r="AK36" s="5" t="s">
        <v>135</v>
      </c>
      <c r="AL36" s="5" t="s">
        <v>550</v>
      </c>
      <c r="AM36" s="5" t="s">
        <v>130</v>
      </c>
      <c r="AN36" s="5" t="s">
        <v>551</v>
      </c>
      <c r="AO36" s="5" t="s">
        <v>552</v>
      </c>
      <c r="AP36" s="5" t="s">
        <v>285</v>
      </c>
      <c r="AQ36" s="5" t="s">
        <v>553</v>
      </c>
      <c r="AR36" s="5" t="s">
        <v>171</v>
      </c>
      <c r="AS36" s="5" t="s">
        <v>91</v>
      </c>
      <c r="AT36" s="5" t="s">
        <v>77</v>
      </c>
      <c r="AU36" s="5" t="s">
        <v>91</v>
      </c>
      <c r="AV36" s="5" t="s">
        <v>171</v>
      </c>
      <c r="AW36" s="5" t="s">
        <v>98</v>
      </c>
      <c r="AX36" s="5" t="s">
        <v>136</v>
      </c>
      <c r="AY36" s="5" t="s">
        <v>100</v>
      </c>
      <c r="AZ36" s="5" t="s">
        <v>138</v>
      </c>
      <c r="BA36" s="5" t="s">
        <v>102</v>
      </c>
      <c r="BB36" s="5">
        <v>610.0</v>
      </c>
      <c r="BC36" s="5">
        <v>420.0</v>
      </c>
      <c r="BD36" s="5">
        <v>940.0</v>
      </c>
      <c r="BE36" s="5">
        <v>345.0</v>
      </c>
      <c r="BF36" s="5">
        <v>1315.0</v>
      </c>
      <c r="BG36" s="5">
        <v>3.0</v>
      </c>
      <c r="BH36" s="5">
        <v>1.0</v>
      </c>
      <c r="BI36" s="5" t="s">
        <v>141</v>
      </c>
      <c r="BJ36" s="5" t="s">
        <v>554</v>
      </c>
      <c r="BK36" s="5" t="s">
        <v>141</v>
      </c>
      <c r="BL36" s="5" t="s">
        <v>555</v>
      </c>
    </row>
    <row r="37" ht="16.5" customHeight="1">
      <c r="A37" s="5">
        <v>36.0</v>
      </c>
      <c r="B37" s="6" t="s">
        <v>107</v>
      </c>
      <c r="C37" s="5" t="s">
        <v>108</v>
      </c>
      <c r="D37" s="5" t="str">
        <f>IFERROR(__xludf.DUMMYFUNCTION("GOOGLETRANSLATE(C37,""EN"",""PT-BR"")"),"em uma relação")</f>
        <v>em uma relação</v>
      </c>
      <c r="E37" s="7">
        <v>150.0</v>
      </c>
      <c r="F37" s="5" t="s">
        <v>289</v>
      </c>
      <c r="G37" s="5" t="s">
        <v>290</v>
      </c>
      <c r="H37" s="5" t="s">
        <v>69</v>
      </c>
      <c r="I37" s="5" t="str">
        <f>IFERROR(__xludf.DUMMYFUNCTION("GOOGLETRANSLATE(H37,""EN"",""PT-BR"")"),"diariamente")</f>
        <v>diariamente</v>
      </c>
      <c r="J37" s="5" t="s">
        <v>72</v>
      </c>
      <c r="K37" s="5" t="s">
        <v>147</v>
      </c>
      <c r="L37" s="5" t="s">
        <v>72</v>
      </c>
      <c r="M37" s="4" t="s">
        <v>70</v>
      </c>
      <c r="N37" s="5" t="s">
        <v>475</v>
      </c>
      <c r="O37" s="5" t="s">
        <v>112</v>
      </c>
      <c r="P37" s="5" t="s">
        <v>113</v>
      </c>
      <c r="Q37" s="5" t="s">
        <v>76</v>
      </c>
      <c r="R37" s="5" t="s">
        <v>77</v>
      </c>
      <c r="S37" s="5" t="s">
        <v>77</v>
      </c>
      <c r="T37" s="5" t="s">
        <v>151</v>
      </c>
      <c r="U37" s="5" t="s">
        <v>116</v>
      </c>
      <c r="V37" s="5" t="s">
        <v>189</v>
      </c>
      <c r="W37" s="5" t="s">
        <v>556</v>
      </c>
      <c r="X37" s="5" t="s">
        <v>173</v>
      </c>
      <c r="Y37" s="5" t="s">
        <v>154</v>
      </c>
      <c r="Z37" s="5" t="s">
        <v>83</v>
      </c>
      <c r="AA37" s="5" t="s">
        <v>155</v>
      </c>
      <c r="AB37" s="5" t="s">
        <v>557</v>
      </c>
      <c r="AC37" s="5" t="s">
        <v>558</v>
      </c>
      <c r="AD37" s="5" t="s">
        <v>175</v>
      </c>
      <c r="AE37" s="5" t="s">
        <v>176</v>
      </c>
      <c r="AF37" s="5" t="s">
        <v>559</v>
      </c>
      <c r="AG37" s="5" t="s">
        <v>159</v>
      </c>
      <c r="AH37" s="5" t="s">
        <v>560</v>
      </c>
      <c r="AI37" s="5" t="s">
        <v>90</v>
      </c>
      <c r="AJ37" s="5" t="s">
        <v>161</v>
      </c>
      <c r="AK37" s="5" t="s">
        <v>135</v>
      </c>
      <c r="AL37" s="5" t="s">
        <v>367</v>
      </c>
      <c r="AM37" s="5" t="s">
        <v>113</v>
      </c>
      <c r="AN37" s="5" t="s">
        <v>561</v>
      </c>
      <c r="AO37" s="5" t="s">
        <v>562</v>
      </c>
      <c r="AP37" s="5" t="s">
        <v>164</v>
      </c>
      <c r="AQ37" s="5" t="s">
        <v>563</v>
      </c>
      <c r="AR37" s="5" t="s">
        <v>171</v>
      </c>
      <c r="AS37" s="5" t="s">
        <v>91</v>
      </c>
      <c r="AT37" s="5" t="s">
        <v>77</v>
      </c>
      <c r="AU37" s="5" t="s">
        <v>135</v>
      </c>
      <c r="AV37" s="5" t="s">
        <v>135</v>
      </c>
      <c r="AW37" s="5" t="s">
        <v>98</v>
      </c>
      <c r="AX37" s="5" t="s">
        <v>136</v>
      </c>
      <c r="AY37" s="5" t="s">
        <v>100</v>
      </c>
      <c r="AZ37" s="5" t="s">
        <v>138</v>
      </c>
      <c r="BA37" s="5" t="s">
        <v>102</v>
      </c>
      <c r="BB37" s="5">
        <v>610.0</v>
      </c>
      <c r="BC37" s="5">
        <v>420.0</v>
      </c>
      <c r="BD37" s="5">
        <v>940.0</v>
      </c>
      <c r="BE37" s="5">
        <v>690.0</v>
      </c>
      <c r="BF37" s="5">
        <v>760.0</v>
      </c>
      <c r="BG37" s="5">
        <v>3.0</v>
      </c>
      <c r="BH37" s="5">
        <v>2.0</v>
      </c>
      <c r="BI37" s="5" t="s">
        <v>141</v>
      </c>
      <c r="BJ37" s="5" t="s">
        <v>564</v>
      </c>
      <c r="BK37" s="5" t="s">
        <v>141</v>
      </c>
      <c r="BL37" s="5" t="s">
        <v>565</v>
      </c>
    </row>
    <row r="38" ht="16.5" customHeight="1">
      <c r="A38" s="5">
        <v>37.0</v>
      </c>
      <c r="B38" s="6" t="s">
        <v>107</v>
      </c>
      <c r="C38" s="5" t="s">
        <v>66</v>
      </c>
      <c r="D38" s="5" t="str">
        <f>IFERROR(__xludf.DUMMYFUNCTION("GOOGLETRANSLATE(C38,""EN"",""PT-BR"")"),"solteiro")</f>
        <v>solteiro</v>
      </c>
      <c r="E38" s="7">
        <v>150.0</v>
      </c>
      <c r="F38" s="5" t="s">
        <v>186</v>
      </c>
      <c r="G38" s="5" t="s">
        <v>187</v>
      </c>
      <c r="H38" s="5" t="s">
        <v>69</v>
      </c>
      <c r="I38" s="5" t="str">
        <f>IFERROR(__xludf.DUMMYFUNCTION("GOOGLETRANSLATE(H38,""EN"",""PT-BR"")"),"diariamente")</f>
        <v>diariamente</v>
      </c>
      <c r="J38" s="5" t="s">
        <v>72</v>
      </c>
      <c r="K38" s="5" t="s">
        <v>71</v>
      </c>
      <c r="L38" s="5" t="s">
        <v>110</v>
      </c>
      <c r="M38" s="4" t="s">
        <v>70</v>
      </c>
      <c r="N38" s="5" t="s">
        <v>188</v>
      </c>
      <c r="O38" s="5" t="s">
        <v>148</v>
      </c>
      <c r="P38" s="5" t="s">
        <v>75</v>
      </c>
      <c r="Q38" s="5" t="s">
        <v>150</v>
      </c>
      <c r="R38" s="5" t="s">
        <v>77</v>
      </c>
      <c r="S38" s="5" t="s">
        <v>77</v>
      </c>
      <c r="T38" s="5" t="s">
        <v>115</v>
      </c>
      <c r="U38" s="5" t="s">
        <v>319</v>
      </c>
      <c r="V38" s="5" t="s">
        <v>117</v>
      </c>
      <c r="W38" s="5" t="s">
        <v>566</v>
      </c>
      <c r="X38" s="5" t="s">
        <v>191</v>
      </c>
      <c r="Y38" s="5" t="s">
        <v>82</v>
      </c>
      <c r="Z38" s="5" t="s">
        <v>207</v>
      </c>
      <c r="AA38" s="5" t="s">
        <v>155</v>
      </c>
      <c r="AB38" s="5" t="s">
        <v>567</v>
      </c>
      <c r="AC38" s="5" t="s">
        <v>175</v>
      </c>
      <c r="AD38" s="5" t="s">
        <v>175</v>
      </c>
      <c r="AE38" s="5" t="s">
        <v>176</v>
      </c>
      <c r="AF38" s="5" t="s">
        <v>568</v>
      </c>
      <c r="AG38" s="5" t="s">
        <v>126</v>
      </c>
      <c r="AH38" s="5" t="s">
        <v>569</v>
      </c>
      <c r="AI38" s="5" t="s">
        <v>90</v>
      </c>
      <c r="AJ38" s="5" t="s">
        <v>253</v>
      </c>
      <c r="AK38" s="5" t="s">
        <v>114</v>
      </c>
      <c r="AL38" s="5" t="s">
        <v>570</v>
      </c>
      <c r="AM38" s="5" t="s">
        <v>130</v>
      </c>
      <c r="AN38" s="5" t="s">
        <v>571</v>
      </c>
      <c r="AO38" s="5" t="s">
        <v>572</v>
      </c>
      <c r="AP38" s="5" t="s">
        <v>471</v>
      </c>
      <c r="AQ38" s="5" t="s">
        <v>573</v>
      </c>
      <c r="AR38" s="5" t="s">
        <v>171</v>
      </c>
      <c r="AS38" s="5" t="s">
        <v>135</v>
      </c>
      <c r="AT38" s="5" t="s">
        <v>77</v>
      </c>
      <c r="AU38" s="5" t="s">
        <v>91</v>
      </c>
      <c r="AV38" s="5" t="s">
        <v>135</v>
      </c>
      <c r="AW38" s="5" t="s">
        <v>98</v>
      </c>
      <c r="AX38" s="5" t="s">
        <v>136</v>
      </c>
      <c r="AY38" s="5" t="s">
        <v>137</v>
      </c>
      <c r="AZ38" s="5" t="s">
        <v>138</v>
      </c>
      <c r="BA38" s="5" t="s">
        <v>258</v>
      </c>
      <c r="BB38" s="5">
        <v>610.0</v>
      </c>
      <c r="BC38" s="5">
        <v>420.0</v>
      </c>
      <c r="BD38" s="5">
        <v>1165.0</v>
      </c>
      <c r="BE38" s="5">
        <v>500.0</v>
      </c>
      <c r="BF38" s="5">
        <v>900.0</v>
      </c>
      <c r="BG38" s="5">
        <v>7.0</v>
      </c>
      <c r="BH38" s="5">
        <v>7.0</v>
      </c>
      <c r="BI38" s="5" t="s">
        <v>103</v>
      </c>
      <c r="BJ38" s="5" t="s">
        <v>574</v>
      </c>
      <c r="BK38" s="5" t="s">
        <v>139</v>
      </c>
      <c r="BL38" s="5" t="s">
        <v>575</v>
      </c>
    </row>
    <row r="39" ht="16.5" customHeight="1">
      <c r="A39" s="5">
        <v>38.0</v>
      </c>
      <c r="B39" s="6" t="s">
        <v>107</v>
      </c>
      <c r="C39" s="5" t="s">
        <v>108</v>
      </c>
      <c r="D39" s="5" t="str">
        <f>IFERROR(__xludf.DUMMYFUNCTION("GOOGLETRANSLATE(C39,""EN"",""PT-BR"")"),"em uma relação")</f>
        <v>em uma relação</v>
      </c>
      <c r="E39" s="7">
        <v>170.0</v>
      </c>
      <c r="F39" s="5" t="s">
        <v>186</v>
      </c>
      <c r="G39" s="5" t="s">
        <v>187</v>
      </c>
      <c r="H39" s="5" t="s">
        <v>169</v>
      </c>
      <c r="I39" s="5" t="str">
        <f>IFERROR(__xludf.DUMMYFUNCTION("GOOGLETRANSLATE(H39,""EN"",""PT-BR"")"),"uma vez por semana")</f>
        <v>uma vez por semana</v>
      </c>
      <c r="J39" s="5" t="s">
        <v>72</v>
      </c>
      <c r="K39" s="5" t="s">
        <v>109</v>
      </c>
      <c r="L39" s="5" t="s">
        <v>110</v>
      </c>
      <c r="M39" s="4" t="s">
        <v>70</v>
      </c>
      <c r="N39" s="5" t="s">
        <v>373</v>
      </c>
      <c r="O39" s="5" t="s">
        <v>148</v>
      </c>
      <c r="P39" s="5" t="s">
        <v>576</v>
      </c>
      <c r="Q39" s="5" t="s">
        <v>76</v>
      </c>
      <c r="R39" s="5" t="s">
        <v>171</v>
      </c>
      <c r="S39" s="5" t="s">
        <v>114</v>
      </c>
      <c r="T39" s="5" t="s">
        <v>78</v>
      </c>
      <c r="U39" s="5" t="s">
        <v>116</v>
      </c>
      <c r="V39" s="5" t="s">
        <v>152</v>
      </c>
      <c r="W39" s="5" t="s">
        <v>577</v>
      </c>
      <c r="X39" s="5" t="s">
        <v>119</v>
      </c>
      <c r="Y39" s="5" t="s">
        <v>82</v>
      </c>
      <c r="Z39" s="5" t="s">
        <v>83</v>
      </c>
      <c r="AA39" s="5" t="s">
        <v>120</v>
      </c>
      <c r="AB39" s="5" t="s">
        <v>578</v>
      </c>
      <c r="AC39" s="5" t="s">
        <v>123</v>
      </c>
      <c r="AD39" s="5" t="s">
        <v>123</v>
      </c>
      <c r="AE39" s="5" t="s">
        <v>124</v>
      </c>
      <c r="AF39" s="5" t="s">
        <v>579</v>
      </c>
      <c r="AG39" s="5" t="s">
        <v>126</v>
      </c>
      <c r="AH39" s="5" t="s">
        <v>580</v>
      </c>
      <c r="AI39" s="5" t="s">
        <v>90</v>
      </c>
      <c r="AJ39" s="5" t="s">
        <v>161</v>
      </c>
      <c r="AK39" s="5" t="s">
        <v>114</v>
      </c>
      <c r="AL39" s="5" t="s">
        <v>129</v>
      </c>
      <c r="AM39" s="5" t="s">
        <v>130</v>
      </c>
      <c r="AN39" s="5" t="s">
        <v>414</v>
      </c>
      <c r="AO39" s="5" t="s">
        <v>581</v>
      </c>
      <c r="AP39" s="5" t="s">
        <v>182</v>
      </c>
      <c r="AQ39" s="5" t="s">
        <v>582</v>
      </c>
      <c r="AR39" s="5" t="s">
        <v>77</v>
      </c>
      <c r="AS39" s="5" t="s">
        <v>171</v>
      </c>
      <c r="AT39" s="5" t="s">
        <v>77</v>
      </c>
      <c r="AU39" s="5" t="s">
        <v>171</v>
      </c>
      <c r="AV39" s="5" t="s">
        <v>77</v>
      </c>
      <c r="AW39" s="5" t="s">
        <v>98</v>
      </c>
      <c r="AX39" s="5" t="s">
        <v>136</v>
      </c>
      <c r="AY39" s="5" t="s">
        <v>137</v>
      </c>
      <c r="AZ39" s="5" t="s">
        <v>138</v>
      </c>
      <c r="BA39" s="5" t="s">
        <v>102</v>
      </c>
      <c r="BB39" s="5">
        <v>720.0</v>
      </c>
      <c r="BC39" s="5">
        <v>420.0</v>
      </c>
      <c r="BD39" s="5">
        <v>940.0</v>
      </c>
      <c r="BE39" s="5">
        <v>500.0</v>
      </c>
      <c r="BF39" s="5">
        <v>1315.0</v>
      </c>
      <c r="BG39" s="5">
        <v>2.0</v>
      </c>
      <c r="BH39" s="5">
        <v>4.0</v>
      </c>
      <c r="BI39" s="5" t="s">
        <v>139</v>
      </c>
      <c r="BJ39" s="5" t="s">
        <v>359</v>
      </c>
      <c r="BK39" s="5" t="s">
        <v>245</v>
      </c>
      <c r="BL39" s="5" t="s">
        <v>583</v>
      </c>
    </row>
    <row r="40" ht="16.5" customHeight="1">
      <c r="A40" s="5">
        <v>39.0</v>
      </c>
      <c r="B40" s="6" t="s">
        <v>107</v>
      </c>
      <c r="C40" s="5" t="s">
        <v>108</v>
      </c>
      <c r="D40" s="5" t="str">
        <f>IFERROR(__xludf.DUMMYFUNCTION("GOOGLETRANSLATE(C40,""EN"",""PT-BR"")"),"em uma relação")</f>
        <v>em uma relação</v>
      </c>
      <c r="E40" s="7">
        <v>150.0</v>
      </c>
      <c r="F40" s="5" t="s">
        <v>186</v>
      </c>
      <c r="G40" s="5" t="s">
        <v>187</v>
      </c>
      <c r="H40" s="5" t="s">
        <v>146</v>
      </c>
      <c r="I40" s="5" t="str">
        <f>IFERROR(__xludf.DUMMYFUNCTION("GOOGLETRANSLATE(H40,""EN"",""PT-BR"")"),"duas ou três vezes por semana")</f>
        <v>duas ou três vezes por semana</v>
      </c>
      <c r="J40" s="5" t="s">
        <v>72</v>
      </c>
      <c r="K40" s="5" t="s">
        <v>109</v>
      </c>
      <c r="L40" s="5" t="s">
        <v>72</v>
      </c>
      <c r="M40" s="4" t="s">
        <v>70</v>
      </c>
      <c r="N40" s="5" t="s">
        <v>475</v>
      </c>
      <c r="O40" s="5" t="s">
        <v>74</v>
      </c>
      <c r="P40" s="5" t="s">
        <v>113</v>
      </c>
      <c r="Q40" s="5" t="s">
        <v>76</v>
      </c>
      <c r="R40" s="5" t="s">
        <v>114</v>
      </c>
      <c r="S40" s="5" t="s">
        <v>171</v>
      </c>
      <c r="T40" s="5" t="s">
        <v>115</v>
      </c>
      <c r="U40" s="5" t="s">
        <v>116</v>
      </c>
      <c r="V40" s="5" t="s">
        <v>117</v>
      </c>
      <c r="W40" s="5" t="s">
        <v>584</v>
      </c>
      <c r="X40" s="5" t="s">
        <v>119</v>
      </c>
      <c r="Y40" s="5" t="s">
        <v>82</v>
      </c>
      <c r="Z40" s="5" t="s">
        <v>83</v>
      </c>
      <c r="AA40" s="5" t="s">
        <v>155</v>
      </c>
      <c r="AB40" s="5" t="s">
        <v>585</v>
      </c>
      <c r="AC40" s="5" t="s">
        <v>586</v>
      </c>
      <c r="AD40" s="5" t="s">
        <v>175</v>
      </c>
      <c r="AE40" s="5" t="s">
        <v>176</v>
      </c>
      <c r="AF40" s="5" t="s">
        <v>587</v>
      </c>
      <c r="AG40" s="5" t="s">
        <v>88</v>
      </c>
      <c r="AH40" s="5" t="s">
        <v>588</v>
      </c>
      <c r="AI40" s="5" t="s">
        <v>90</v>
      </c>
      <c r="AJ40" s="5" t="s">
        <v>128</v>
      </c>
      <c r="AK40" s="5" t="s">
        <v>114</v>
      </c>
      <c r="AL40" s="5" t="s">
        <v>129</v>
      </c>
      <c r="AM40" s="5" t="s">
        <v>130</v>
      </c>
      <c r="AN40" s="5" t="s">
        <v>589</v>
      </c>
      <c r="AO40" s="5" t="s">
        <v>590</v>
      </c>
      <c r="AP40" s="5" t="s">
        <v>182</v>
      </c>
      <c r="AQ40" s="5" t="s">
        <v>591</v>
      </c>
      <c r="AR40" s="5" t="s">
        <v>171</v>
      </c>
      <c r="AS40" s="5" t="s">
        <v>171</v>
      </c>
      <c r="AT40" s="5" t="s">
        <v>77</v>
      </c>
      <c r="AU40" s="5" t="s">
        <v>171</v>
      </c>
      <c r="AV40" s="5" t="s">
        <v>135</v>
      </c>
      <c r="AW40" s="5" t="s">
        <v>98</v>
      </c>
      <c r="AX40" s="5" t="s">
        <v>136</v>
      </c>
      <c r="AY40" s="5" t="s">
        <v>100</v>
      </c>
      <c r="AZ40" s="5" t="s">
        <v>138</v>
      </c>
      <c r="BA40" s="5" t="s">
        <v>102</v>
      </c>
      <c r="BB40" s="5">
        <v>610.0</v>
      </c>
      <c r="BC40" s="5">
        <v>980.0</v>
      </c>
      <c r="BD40" s="5">
        <v>1165.0</v>
      </c>
      <c r="BE40" s="5">
        <v>690.0</v>
      </c>
      <c r="BF40" s="5">
        <v>1315.0</v>
      </c>
      <c r="BG40" s="5">
        <v>8.0</v>
      </c>
      <c r="BH40" s="5">
        <v>6.0</v>
      </c>
      <c r="BI40" s="5" t="s">
        <v>141</v>
      </c>
      <c r="BJ40" s="5" t="s">
        <v>592</v>
      </c>
      <c r="BK40" s="5" t="s">
        <v>141</v>
      </c>
      <c r="BL40" s="5" t="s">
        <v>427</v>
      </c>
    </row>
    <row r="41" ht="16.5" customHeight="1">
      <c r="A41" s="5">
        <v>40.0</v>
      </c>
      <c r="B41" s="6" t="s">
        <v>65</v>
      </c>
      <c r="C41" s="5" t="s">
        <v>108</v>
      </c>
      <c r="D41" s="5" t="str">
        <f>IFERROR(__xludf.DUMMYFUNCTION("GOOGLETRANSLATE(C41,""EN"",""PT-BR"")"),"em uma relação")</f>
        <v>em uma relação</v>
      </c>
      <c r="E41" s="7">
        <v>175.0</v>
      </c>
      <c r="F41" s="5" t="s">
        <v>273</v>
      </c>
      <c r="G41" s="5" t="s">
        <v>274</v>
      </c>
      <c r="H41" s="5" t="s">
        <v>69</v>
      </c>
      <c r="I41" s="5" t="str">
        <f>IFERROR(__xludf.DUMMYFUNCTION("GOOGLETRANSLATE(H41,""EN"",""PT-BR"")"),"diariamente")</f>
        <v>diariamente</v>
      </c>
      <c r="J41" s="5" t="s">
        <v>72</v>
      </c>
      <c r="K41" s="5" t="s">
        <v>109</v>
      </c>
      <c r="L41" s="5" t="s">
        <v>72</v>
      </c>
      <c r="M41" s="4" t="s">
        <v>70</v>
      </c>
      <c r="N41" s="5" t="s">
        <v>329</v>
      </c>
      <c r="O41" s="5" t="s">
        <v>148</v>
      </c>
      <c r="P41" s="5" t="s">
        <v>113</v>
      </c>
      <c r="Q41" s="5" t="s">
        <v>76</v>
      </c>
      <c r="R41" s="5" t="s">
        <v>77</v>
      </c>
      <c r="S41" s="5" t="s">
        <v>171</v>
      </c>
      <c r="T41" s="5" t="s">
        <v>305</v>
      </c>
      <c r="U41" s="5" t="s">
        <v>151</v>
      </c>
      <c r="V41" s="5" t="s">
        <v>75</v>
      </c>
      <c r="W41" s="5" t="s">
        <v>593</v>
      </c>
      <c r="X41" s="5" t="s">
        <v>205</v>
      </c>
      <c r="Y41" s="5" t="s">
        <v>154</v>
      </c>
      <c r="Z41" s="5" t="s">
        <v>263</v>
      </c>
      <c r="AA41" s="5" t="s">
        <v>155</v>
      </c>
      <c r="AB41" s="5" t="s">
        <v>594</v>
      </c>
      <c r="AC41" s="5" t="s">
        <v>595</v>
      </c>
      <c r="AD41" s="5" t="s">
        <v>75</v>
      </c>
      <c r="AE41" s="5" t="s">
        <v>86</v>
      </c>
      <c r="AF41" s="5" t="s">
        <v>596</v>
      </c>
      <c r="AG41" s="5" t="s">
        <v>126</v>
      </c>
      <c r="AH41" s="5" t="s">
        <v>597</v>
      </c>
      <c r="AI41" s="5" t="s">
        <v>90</v>
      </c>
      <c r="AJ41" s="5" t="s">
        <v>128</v>
      </c>
      <c r="AK41" s="5" t="s">
        <v>171</v>
      </c>
      <c r="AL41" s="5" t="s">
        <v>400</v>
      </c>
      <c r="AM41" s="5" t="s">
        <v>401</v>
      </c>
      <c r="AN41" s="5" t="s">
        <v>598</v>
      </c>
      <c r="AO41" s="5" t="s">
        <v>599</v>
      </c>
      <c r="AP41" s="5" t="s">
        <v>182</v>
      </c>
      <c r="AQ41" s="5" t="s">
        <v>600</v>
      </c>
      <c r="AR41" s="5" t="s">
        <v>91</v>
      </c>
      <c r="AS41" s="5" t="s">
        <v>171</v>
      </c>
      <c r="AT41" s="5" t="s">
        <v>114</v>
      </c>
      <c r="AU41" s="5" t="s">
        <v>91</v>
      </c>
      <c r="AV41" s="5" t="s">
        <v>171</v>
      </c>
      <c r="AW41" s="5" t="s">
        <v>98</v>
      </c>
      <c r="AX41" s="5" t="s">
        <v>136</v>
      </c>
      <c r="AY41" s="5" t="s">
        <v>137</v>
      </c>
      <c r="AZ41" s="5" t="s">
        <v>138</v>
      </c>
      <c r="BA41" s="5" t="s">
        <v>102</v>
      </c>
      <c r="BB41" s="5">
        <v>720.0</v>
      </c>
      <c r="BC41" s="5">
        <v>980.0</v>
      </c>
      <c r="BD41" s="5">
        <v>1165.0</v>
      </c>
      <c r="BE41" s="5">
        <v>690.0</v>
      </c>
      <c r="BF41" s="5">
        <v>1315.0</v>
      </c>
      <c r="BG41" s="5">
        <v>5.0</v>
      </c>
      <c r="BH41" s="5">
        <v>3.0</v>
      </c>
      <c r="BI41" s="5" t="s">
        <v>103</v>
      </c>
      <c r="BJ41" s="5" t="s">
        <v>601</v>
      </c>
      <c r="BK41" s="5" t="s">
        <v>139</v>
      </c>
      <c r="BL41" s="5" t="s">
        <v>602</v>
      </c>
    </row>
    <row r="42" ht="16.5" customHeight="1">
      <c r="A42" s="5">
        <v>41.0</v>
      </c>
      <c r="B42" s="6" t="s">
        <v>65</v>
      </c>
      <c r="C42" s="5" t="s">
        <v>66</v>
      </c>
      <c r="D42" s="5" t="str">
        <f>IFERROR(__xludf.DUMMYFUNCTION("GOOGLETRANSLATE(C42,""EN"",""PT-BR"")"),"solteiro")</f>
        <v>solteiro</v>
      </c>
      <c r="E42" s="7">
        <v>140.0</v>
      </c>
      <c r="F42" s="5" t="s">
        <v>289</v>
      </c>
      <c r="G42" s="5" t="s">
        <v>290</v>
      </c>
      <c r="H42" s="5" t="s">
        <v>69</v>
      </c>
      <c r="I42" s="5" t="str">
        <f>IFERROR(__xludf.DUMMYFUNCTION("GOOGLETRANSLATE(H42,""EN"",""PT-BR"")"),"diariamente")</f>
        <v>diariamente</v>
      </c>
      <c r="J42" s="5" t="s">
        <v>72</v>
      </c>
      <c r="K42" s="5" t="s">
        <v>248</v>
      </c>
      <c r="L42" s="5" t="s">
        <v>72</v>
      </c>
      <c r="M42" s="4" t="s">
        <v>70</v>
      </c>
      <c r="N42" s="5" t="s">
        <v>603</v>
      </c>
      <c r="O42" s="5" t="s">
        <v>148</v>
      </c>
      <c r="P42" s="5" t="s">
        <v>113</v>
      </c>
      <c r="Q42" s="5" t="s">
        <v>76</v>
      </c>
      <c r="R42" s="5" t="s">
        <v>171</v>
      </c>
      <c r="S42" s="5" t="s">
        <v>114</v>
      </c>
      <c r="T42" s="5" t="s">
        <v>115</v>
      </c>
      <c r="U42" s="5" t="s">
        <v>116</v>
      </c>
      <c r="V42" s="5" t="s">
        <v>117</v>
      </c>
      <c r="W42" s="5" t="s">
        <v>604</v>
      </c>
      <c r="X42" s="5" t="s">
        <v>191</v>
      </c>
      <c r="Y42" s="5" t="s">
        <v>82</v>
      </c>
      <c r="Z42" s="5" t="s">
        <v>83</v>
      </c>
      <c r="AA42" s="5" t="s">
        <v>155</v>
      </c>
      <c r="AB42" s="5" t="s">
        <v>605</v>
      </c>
      <c r="AC42" s="5" t="s">
        <v>606</v>
      </c>
      <c r="AD42" s="5" t="s">
        <v>295</v>
      </c>
      <c r="AE42" s="5" t="s">
        <v>296</v>
      </c>
      <c r="AF42" s="5" t="s">
        <v>607</v>
      </c>
      <c r="AG42" s="5" t="s">
        <v>159</v>
      </c>
      <c r="AH42" s="5" t="s">
        <v>608</v>
      </c>
      <c r="AI42" s="5" t="s">
        <v>90</v>
      </c>
      <c r="AJ42" s="5" t="s">
        <v>609</v>
      </c>
      <c r="AK42" s="5" t="s">
        <v>114</v>
      </c>
      <c r="AL42" s="5" t="s">
        <v>129</v>
      </c>
      <c r="AM42" s="5" t="s">
        <v>130</v>
      </c>
      <c r="AN42" s="5" t="s">
        <v>610</v>
      </c>
      <c r="AO42" s="5" t="s">
        <v>611</v>
      </c>
      <c r="AP42" s="5" t="s">
        <v>182</v>
      </c>
      <c r="AQ42" s="5" t="s">
        <v>612</v>
      </c>
      <c r="AR42" s="5" t="s">
        <v>77</v>
      </c>
      <c r="AS42" s="5" t="s">
        <v>171</v>
      </c>
      <c r="AT42" s="5" t="s">
        <v>77</v>
      </c>
      <c r="AU42" s="5" t="s">
        <v>171</v>
      </c>
      <c r="AV42" s="5" t="s">
        <v>171</v>
      </c>
      <c r="AW42" s="5" t="s">
        <v>98</v>
      </c>
      <c r="AX42" s="5" t="s">
        <v>99</v>
      </c>
      <c r="AY42" s="5" t="s">
        <v>137</v>
      </c>
      <c r="AZ42" s="5" t="s">
        <v>138</v>
      </c>
      <c r="BA42" s="5" t="s">
        <v>102</v>
      </c>
      <c r="BB42" s="5">
        <v>430.0</v>
      </c>
      <c r="BC42" s="5">
        <v>315.0</v>
      </c>
      <c r="BD42" s="5">
        <v>940.0</v>
      </c>
      <c r="BE42" s="5">
        <v>500.0</v>
      </c>
      <c r="BF42" s="5">
        <v>760.0</v>
      </c>
      <c r="BG42" s="5">
        <v>8.0</v>
      </c>
      <c r="BH42" s="5">
        <v>10.0</v>
      </c>
      <c r="BI42" s="5" t="s">
        <v>141</v>
      </c>
      <c r="BJ42" s="5" t="s">
        <v>613</v>
      </c>
      <c r="BK42" s="5" t="s">
        <v>141</v>
      </c>
      <c r="BL42" s="5" t="s">
        <v>614</v>
      </c>
    </row>
    <row r="43" ht="16.5" customHeight="1">
      <c r="A43" s="5">
        <v>42.0</v>
      </c>
      <c r="B43" s="6" t="s">
        <v>107</v>
      </c>
      <c r="C43" s="5" t="s">
        <v>66</v>
      </c>
      <c r="D43" s="5" t="str">
        <f>IFERROR(__xludf.DUMMYFUNCTION("GOOGLETRANSLATE(C43,""EN"",""PT-BR"")"),"solteiro")</f>
        <v>solteiro</v>
      </c>
      <c r="E43" s="7">
        <v>120.0</v>
      </c>
      <c r="F43" s="5" t="s">
        <v>144</v>
      </c>
      <c r="G43" s="5" t="s">
        <v>145</v>
      </c>
      <c r="H43" s="5" t="s">
        <v>69</v>
      </c>
      <c r="I43" s="5" t="str">
        <f>IFERROR(__xludf.DUMMYFUNCTION("GOOGLETRANSLATE(H43,""EN"",""PT-BR"")"),"diariamente")</f>
        <v>diariamente</v>
      </c>
      <c r="J43" s="5" t="s">
        <v>70</v>
      </c>
      <c r="K43" s="5" t="s">
        <v>71</v>
      </c>
      <c r="L43" s="5" t="s">
        <v>110</v>
      </c>
      <c r="M43" s="4" t="s">
        <v>72</v>
      </c>
      <c r="N43" s="5" t="s">
        <v>143</v>
      </c>
      <c r="O43" s="5" t="s">
        <v>276</v>
      </c>
      <c r="P43" s="5" t="s">
        <v>113</v>
      </c>
      <c r="Q43" s="5" t="s">
        <v>76</v>
      </c>
      <c r="R43" s="5" t="s">
        <v>77</v>
      </c>
      <c r="S43" s="5" t="s">
        <v>77</v>
      </c>
      <c r="T43" s="5" t="s">
        <v>78</v>
      </c>
      <c r="U43" s="5" t="s">
        <v>319</v>
      </c>
      <c r="V43" s="5" t="s">
        <v>152</v>
      </c>
      <c r="W43" s="5" t="s">
        <v>615</v>
      </c>
      <c r="X43" s="5" t="s">
        <v>119</v>
      </c>
      <c r="Y43" s="5" t="s">
        <v>82</v>
      </c>
      <c r="Z43" s="5" t="s">
        <v>83</v>
      </c>
      <c r="AA43" s="5" t="s">
        <v>155</v>
      </c>
      <c r="AB43" s="5" t="s">
        <v>616</v>
      </c>
      <c r="AC43" s="5" t="s">
        <v>617</v>
      </c>
      <c r="AD43" s="5" t="s">
        <v>618</v>
      </c>
      <c r="AE43" s="5" t="s">
        <v>619</v>
      </c>
      <c r="AF43" s="5" t="s">
        <v>620</v>
      </c>
      <c r="AG43" s="5" t="s">
        <v>96</v>
      </c>
      <c r="AH43" s="5" t="s">
        <v>621</v>
      </c>
      <c r="AI43" s="5" t="s">
        <v>90</v>
      </c>
      <c r="AJ43" s="5" t="s">
        <v>161</v>
      </c>
      <c r="AK43" s="5" t="s">
        <v>114</v>
      </c>
      <c r="AL43" s="5" t="s">
        <v>129</v>
      </c>
      <c r="AM43" s="5" t="s">
        <v>130</v>
      </c>
      <c r="AN43" s="5" t="s">
        <v>622</v>
      </c>
      <c r="AO43" s="5" t="s">
        <v>623</v>
      </c>
      <c r="AP43" s="5" t="s">
        <v>133</v>
      </c>
      <c r="AQ43" s="5" t="s">
        <v>624</v>
      </c>
      <c r="AR43" s="5" t="s">
        <v>77</v>
      </c>
      <c r="AS43" s="5" t="s">
        <v>171</v>
      </c>
      <c r="AT43" s="5" t="s">
        <v>77</v>
      </c>
      <c r="AU43" s="5" t="s">
        <v>135</v>
      </c>
      <c r="AV43" s="5" t="s">
        <v>114</v>
      </c>
      <c r="AW43" s="5" t="s">
        <v>98</v>
      </c>
      <c r="AX43" s="5" t="s">
        <v>136</v>
      </c>
      <c r="AY43" s="5" t="s">
        <v>100</v>
      </c>
      <c r="AZ43" s="5" t="s">
        <v>138</v>
      </c>
      <c r="BA43" s="5" t="s">
        <v>102</v>
      </c>
      <c r="BB43" s="5">
        <v>720.0</v>
      </c>
      <c r="BC43" s="5">
        <v>980.0</v>
      </c>
      <c r="BD43" s="5">
        <v>940.0</v>
      </c>
      <c r="BE43" s="5">
        <v>690.0</v>
      </c>
      <c r="BF43" s="5">
        <v>1315.0</v>
      </c>
      <c r="BG43" s="5">
        <v>4.0</v>
      </c>
      <c r="BH43" s="5">
        <v>6.0</v>
      </c>
      <c r="BI43" s="5" t="s">
        <v>139</v>
      </c>
      <c r="BJ43" s="5" t="s">
        <v>625</v>
      </c>
      <c r="BK43" s="5" t="s">
        <v>245</v>
      </c>
      <c r="BL43" s="5" t="s">
        <v>626</v>
      </c>
    </row>
    <row r="44" ht="16.5" customHeight="1">
      <c r="A44" s="5">
        <v>43.0</v>
      </c>
      <c r="B44" s="6" t="s">
        <v>107</v>
      </c>
      <c r="C44" s="5" t="s">
        <v>66</v>
      </c>
      <c r="D44" s="5" t="str">
        <f>IFERROR(__xludf.DUMMYFUNCTION("GOOGLETRANSLATE(C44,""EN"",""PT-BR"")"),"solteiro")</f>
        <v>solteiro</v>
      </c>
      <c r="E44" s="7">
        <v>135.0</v>
      </c>
      <c r="F44" s="5" t="s">
        <v>67</v>
      </c>
      <c r="G44" s="5" t="s">
        <v>68</v>
      </c>
      <c r="H44" s="5" t="s">
        <v>75</v>
      </c>
      <c r="I44" s="5" t="str">
        <f>IFERROR(__xludf.DUMMYFUNCTION("GOOGLETRANSLATE(H44,""EN"",""PT-BR"")"),"nenhum")</f>
        <v>nenhum</v>
      </c>
      <c r="J44" s="5" t="s">
        <v>72</v>
      </c>
      <c r="K44" s="5" t="s">
        <v>71</v>
      </c>
      <c r="L44" s="5" t="s">
        <v>110</v>
      </c>
      <c r="M44" s="4" t="s">
        <v>72</v>
      </c>
      <c r="N44" s="5" t="s">
        <v>143</v>
      </c>
      <c r="O44" s="5" t="s">
        <v>148</v>
      </c>
      <c r="P44" s="5" t="s">
        <v>113</v>
      </c>
      <c r="Q44" s="5" t="s">
        <v>76</v>
      </c>
      <c r="R44" s="5" t="s">
        <v>77</v>
      </c>
      <c r="S44" s="5" t="s">
        <v>114</v>
      </c>
      <c r="T44" s="5" t="s">
        <v>341</v>
      </c>
      <c r="U44" s="5" t="s">
        <v>116</v>
      </c>
      <c r="V44" s="5" t="s">
        <v>117</v>
      </c>
      <c r="W44" s="5" t="s">
        <v>627</v>
      </c>
      <c r="X44" s="5" t="s">
        <v>205</v>
      </c>
      <c r="Y44" s="5" t="s">
        <v>82</v>
      </c>
      <c r="Z44" s="5" t="s">
        <v>207</v>
      </c>
      <c r="AA44" s="5" t="s">
        <v>155</v>
      </c>
      <c r="AB44" s="5" t="s">
        <v>628</v>
      </c>
      <c r="AC44" s="5" t="s">
        <v>629</v>
      </c>
      <c r="AD44" s="5" t="s">
        <v>175</v>
      </c>
      <c r="AE44" s="5" t="s">
        <v>176</v>
      </c>
      <c r="AF44" s="5" t="s">
        <v>630</v>
      </c>
      <c r="AG44" s="5" t="s">
        <v>126</v>
      </c>
      <c r="AH44" s="5" t="s">
        <v>631</v>
      </c>
      <c r="AI44" s="5" t="s">
        <v>90</v>
      </c>
      <c r="AJ44" s="5" t="s">
        <v>161</v>
      </c>
      <c r="AK44" s="5" t="s">
        <v>171</v>
      </c>
      <c r="AL44" s="5" t="s">
        <v>129</v>
      </c>
      <c r="AM44" s="5" t="s">
        <v>130</v>
      </c>
      <c r="AN44" s="5" t="s">
        <v>632</v>
      </c>
      <c r="AO44" s="5" t="s">
        <v>633</v>
      </c>
      <c r="AP44" s="5" t="s">
        <v>314</v>
      </c>
      <c r="AQ44" s="5" t="s">
        <v>634</v>
      </c>
      <c r="AR44" s="5" t="s">
        <v>77</v>
      </c>
      <c r="AS44" s="5" t="s">
        <v>114</v>
      </c>
      <c r="AT44" s="5" t="s">
        <v>77</v>
      </c>
      <c r="AU44" s="5" t="s">
        <v>135</v>
      </c>
      <c r="AV44" s="5" t="s">
        <v>114</v>
      </c>
      <c r="AW44" s="5" t="s">
        <v>98</v>
      </c>
      <c r="AX44" s="5" t="s">
        <v>136</v>
      </c>
      <c r="AY44" s="5" t="s">
        <v>137</v>
      </c>
      <c r="AZ44" s="5" t="s">
        <v>138</v>
      </c>
      <c r="BA44" s="5" t="s">
        <v>102</v>
      </c>
      <c r="BB44" s="5">
        <v>610.0</v>
      </c>
      <c r="BC44" s="5">
        <v>420.0</v>
      </c>
      <c r="BD44" s="5">
        <v>940.0</v>
      </c>
      <c r="BE44" s="5">
        <v>500.0</v>
      </c>
      <c r="BF44" s="5">
        <v>900.0</v>
      </c>
      <c r="BG44" s="5">
        <v>7.0</v>
      </c>
      <c r="BH44" s="5">
        <v>6.0</v>
      </c>
      <c r="BI44" s="5" t="s">
        <v>141</v>
      </c>
      <c r="BJ44" s="5" t="s">
        <v>635</v>
      </c>
      <c r="BK44" s="5" t="s">
        <v>141</v>
      </c>
      <c r="BL44" s="5" t="s">
        <v>636</v>
      </c>
    </row>
    <row r="45" ht="16.5" customHeight="1">
      <c r="A45" s="5">
        <v>44.0</v>
      </c>
      <c r="B45" s="6" t="s">
        <v>107</v>
      </c>
      <c r="C45" s="5" t="s">
        <v>108</v>
      </c>
      <c r="D45" s="5" t="str">
        <f>IFERROR(__xludf.DUMMYFUNCTION("GOOGLETRANSLATE(C45,""EN"",""PT-BR"")"),"em uma relação")</f>
        <v>em uma relação</v>
      </c>
      <c r="E45" s="7">
        <v>100.0</v>
      </c>
      <c r="F45" s="5" t="s">
        <v>75</v>
      </c>
      <c r="G45" s="5" t="s">
        <v>86</v>
      </c>
      <c r="H45" s="5" t="s">
        <v>75</v>
      </c>
      <c r="I45" s="5" t="str">
        <f>IFERROR(__xludf.DUMMYFUNCTION("GOOGLETRANSLATE(H45,""EN"",""PT-BR"")"),"nenhum")</f>
        <v>nenhum</v>
      </c>
      <c r="J45" s="5" t="s">
        <v>70</v>
      </c>
      <c r="K45" s="5" t="s">
        <v>147</v>
      </c>
      <c r="L45" s="5" t="s">
        <v>75</v>
      </c>
      <c r="M45" s="4" t="s">
        <v>72</v>
      </c>
      <c r="N45" s="5" t="s">
        <v>637</v>
      </c>
      <c r="O45" s="5" t="s">
        <v>276</v>
      </c>
      <c r="P45" s="5" t="s">
        <v>113</v>
      </c>
      <c r="Q45" s="5" t="s">
        <v>150</v>
      </c>
      <c r="R45" s="5" t="s">
        <v>114</v>
      </c>
      <c r="S45" s="5" t="s">
        <v>114</v>
      </c>
      <c r="T45" s="5" t="s">
        <v>115</v>
      </c>
      <c r="U45" s="5" t="s">
        <v>205</v>
      </c>
      <c r="V45" s="5" t="s">
        <v>189</v>
      </c>
      <c r="W45" s="5" t="s">
        <v>638</v>
      </c>
      <c r="X45" s="5" t="s">
        <v>191</v>
      </c>
      <c r="Y45" s="5" t="s">
        <v>75</v>
      </c>
      <c r="Z45" s="5" t="s">
        <v>83</v>
      </c>
      <c r="AA45" s="5" t="s">
        <v>84</v>
      </c>
      <c r="AB45" s="5" t="s">
        <v>639</v>
      </c>
      <c r="AC45" s="5" t="s">
        <v>640</v>
      </c>
      <c r="AD45" s="5" t="s">
        <v>295</v>
      </c>
      <c r="AE45" s="5" t="s">
        <v>296</v>
      </c>
      <c r="AF45" s="5" t="s">
        <v>641</v>
      </c>
      <c r="AG45" s="5" t="s">
        <v>126</v>
      </c>
      <c r="AH45" s="5" t="s">
        <v>642</v>
      </c>
      <c r="AI45" s="5" t="s">
        <v>227</v>
      </c>
      <c r="AJ45" s="5" t="s">
        <v>228</v>
      </c>
      <c r="AK45" s="5" t="s">
        <v>77</v>
      </c>
      <c r="AL45" s="5" t="s">
        <v>311</v>
      </c>
      <c r="AM45" s="5" t="s">
        <v>230</v>
      </c>
      <c r="AN45" s="5" t="s">
        <v>643</v>
      </c>
      <c r="AO45" s="5" t="s">
        <v>644</v>
      </c>
      <c r="AP45" s="5" t="s">
        <v>182</v>
      </c>
      <c r="AQ45" s="5" t="s">
        <v>645</v>
      </c>
      <c r="AR45" s="5" t="s">
        <v>77</v>
      </c>
      <c r="AS45" s="5" t="s">
        <v>77</v>
      </c>
      <c r="AT45" s="5" t="s">
        <v>77</v>
      </c>
      <c r="AU45" s="5" t="s">
        <v>77</v>
      </c>
      <c r="AV45" s="5" t="s">
        <v>77</v>
      </c>
      <c r="AW45" s="5" t="s">
        <v>98</v>
      </c>
      <c r="AX45" s="5" t="s">
        <v>99</v>
      </c>
      <c r="AY45" s="5" t="s">
        <v>100</v>
      </c>
      <c r="AZ45" s="5" t="s">
        <v>138</v>
      </c>
      <c r="BA45" s="5" t="s">
        <v>258</v>
      </c>
      <c r="BB45" s="5">
        <v>430.0</v>
      </c>
      <c r="BC45" s="5">
        <v>980.0</v>
      </c>
      <c r="BD45" s="5">
        <v>940.0</v>
      </c>
      <c r="BE45" s="5">
        <v>345.0</v>
      </c>
      <c r="BF45" s="5">
        <v>900.0</v>
      </c>
      <c r="BG45" s="5">
        <v>8.0</v>
      </c>
      <c r="BH45" s="5">
        <v>6.0</v>
      </c>
      <c r="BI45" s="5" t="s">
        <v>139</v>
      </c>
      <c r="BJ45" s="5" t="s">
        <v>646</v>
      </c>
      <c r="BK45" s="5" t="s">
        <v>139</v>
      </c>
      <c r="BL45" s="5" t="s">
        <v>647</v>
      </c>
    </row>
    <row r="46" ht="16.5" customHeight="1">
      <c r="A46" s="5">
        <v>45.0</v>
      </c>
      <c r="B46" s="6" t="s">
        <v>107</v>
      </c>
      <c r="C46" s="5" t="s">
        <v>66</v>
      </c>
      <c r="D46" s="5" t="str">
        <f>IFERROR(__xludf.DUMMYFUNCTION("GOOGLETRANSLATE(C46,""EN"",""PT-BR"")"),"solteiro")</f>
        <v>solteiro</v>
      </c>
      <c r="E46" s="7">
        <v>170.0</v>
      </c>
      <c r="F46" s="5" t="s">
        <v>67</v>
      </c>
      <c r="G46" s="5" t="s">
        <v>68</v>
      </c>
      <c r="H46" s="5" t="s">
        <v>69</v>
      </c>
      <c r="I46" s="5" t="str">
        <f>IFERROR(__xludf.DUMMYFUNCTION("GOOGLETRANSLATE(H46,""EN"",""PT-BR"")"),"diariamente")</f>
        <v>diariamente</v>
      </c>
      <c r="J46" s="5" t="s">
        <v>70</v>
      </c>
      <c r="K46" s="5" t="s">
        <v>109</v>
      </c>
      <c r="L46" s="5" t="s">
        <v>110</v>
      </c>
      <c r="M46" s="4" t="s">
        <v>70</v>
      </c>
      <c r="N46" s="5" t="s">
        <v>648</v>
      </c>
      <c r="O46" s="5" t="s">
        <v>74</v>
      </c>
      <c r="P46" s="5" t="s">
        <v>113</v>
      </c>
      <c r="Q46" s="5" t="s">
        <v>76</v>
      </c>
      <c r="R46" s="5" t="s">
        <v>77</v>
      </c>
      <c r="S46" s="5" t="s">
        <v>77</v>
      </c>
      <c r="T46" s="5" t="s">
        <v>151</v>
      </c>
      <c r="U46" s="5" t="s">
        <v>116</v>
      </c>
      <c r="V46" s="5" t="s">
        <v>152</v>
      </c>
      <c r="W46" s="5" t="s">
        <v>649</v>
      </c>
      <c r="X46" s="5" t="s">
        <v>119</v>
      </c>
      <c r="Y46" s="5" t="s">
        <v>154</v>
      </c>
      <c r="Z46" s="5" t="s">
        <v>83</v>
      </c>
      <c r="AA46" s="5" t="s">
        <v>362</v>
      </c>
      <c r="AB46" s="5" t="s">
        <v>650</v>
      </c>
      <c r="AC46" s="5" t="s">
        <v>651</v>
      </c>
      <c r="AD46" s="5" t="s">
        <v>123</v>
      </c>
      <c r="AE46" s="5" t="s">
        <v>124</v>
      </c>
      <c r="AF46" s="5" t="s">
        <v>652</v>
      </c>
      <c r="AG46" s="5" t="s">
        <v>88</v>
      </c>
      <c r="AH46" s="5" t="s">
        <v>653</v>
      </c>
      <c r="AI46" s="5" t="s">
        <v>227</v>
      </c>
      <c r="AJ46" s="5" t="s">
        <v>197</v>
      </c>
      <c r="AK46" s="5" t="s">
        <v>77</v>
      </c>
      <c r="AL46" s="5" t="s">
        <v>654</v>
      </c>
      <c r="AM46" s="5" t="s">
        <v>230</v>
      </c>
      <c r="AN46" s="5" t="s">
        <v>655</v>
      </c>
      <c r="AO46" s="5" t="s">
        <v>656</v>
      </c>
      <c r="AP46" s="5" t="s">
        <v>285</v>
      </c>
      <c r="AQ46" s="5" t="s">
        <v>657</v>
      </c>
      <c r="AR46" s="5" t="s">
        <v>77</v>
      </c>
      <c r="AS46" s="5" t="s">
        <v>77</v>
      </c>
      <c r="AT46" s="5" t="s">
        <v>77</v>
      </c>
      <c r="AU46" s="5" t="s">
        <v>77</v>
      </c>
      <c r="AV46" s="5" t="s">
        <v>77</v>
      </c>
      <c r="AW46" s="5" t="s">
        <v>98</v>
      </c>
      <c r="AX46" s="5" t="s">
        <v>136</v>
      </c>
      <c r="AY46" s="5" t="s">
        <v>100</v>
      </c>
      <c r="AZ46" s="5" t="s">
        <v>138</v>
      </c>
      <c r="BA46" s="5" t="s">
        <v>102</v>
      </c>
      <c r="BB46" s="5">
        <v>610.0</v>
      </c>
      <c r="BC46" s="5">
        <v>420.0</v>
      </c>
      <c r="BD46" s="5">
        <v>725.0</v>
      </c>
      <c r="BE46" s="5">
        <v>500.0</v>
      </c>
      <c r="BF46" s="5">
        <v>760.0</v>
      </c>
      <c r="BG46" s="5">
        <v>10.0</v>
      </c>
      <c r="BH46" s="5">
        <v>8.0</v>
      </c>
      <c r="BI46" s="5" t="s">
        <v>141</v>
      </c>
      <c r="BJ46" s="5" t="s">
        <v>493</v>
      </c>
      <c r="BK46" s="5" t="s">
        <v>139</v>
      </c>
      <c r="BL46" s="5" t="s">
        <v>658</v>
      </c>
    </row>
    <row r="47" ht="16.5" customHeight="1">
      <c r="A47" s="5">
        <v>46.0</v>
      </c>
      <c r="B47" s="6" t="s">
        <v>107</v>
      </c>
      <c r="C47" s="5" t="s">
        <v>108</v>
      </c>
      <c r="D47" s="5" t="str">
        <f>IFERROR(__xludf.DUMMYFUNCTION("GOOGLETRANSLATE(C47,""EN"",""PT-BR"")"),"em uma relação")</f>
        <v>em uma relação</v>
      </c>
      <c r="E47" s="7">
        <v>113.0</v>
      </c>
      <c r="F47" s="5" t="s">
        <v>273</v>
      </c>
      <c r="G47" s="5" t="s">
        <v>274</v>
      </c>
      <c r="H47" s="5" t="s">
        <v>75</v>
      </c>
      <c r="I47" s="5" t="str">
        <f>IFERROR(__xludf.DUMMYFUNCTION("GOOGLETRANSLATE(H47,""EN"",""PT-BR"")"),"nenhum")</f>
        <v>nenhum</v>
      </c>
      <c r="J47" s="5" t="s">
        <v>72</v>
      </c>
      <c r="K47" s="5" t="s">
        <v>71</v>
      </c>
      <c r="L47" s="5" t="s">
        <v>110</v>
      </c>
      <c r="M47" s="4" t="s">
        <v>72</v>
      </c>
      <c r="N47" s="5" t="s">
        <v>75</v>
      </c>
      <c r="O47" s="5" t="s">
        <v>148</v>
      </c>
      <c r="P47" s="5" t="s">
        <v>113</v>
      </c>
      <c r="Q47" s="5" t="s">
        <v>76</v>
      </c>
      <c r="R47" s="5" t="s">
        <v>77</v>
      </c>
      <c r="S47" s="5" t="s">
        <v>77</v>
      </c>
      <c r="T47" s="5" t="s">
        <v>115</v>
      </c>
      <c r="U47" s="5" t="s">
        <v>116</v>
      </c>
      <c r="V47" s="5" t="s">
        <v>117</v>
      </c>
      <c r="W47" s="5" t="s">
        <v>249</v>
      </c>
      <c r="X47" s="5" t="s">
        <v>173</v>
      </c>
      <c r="Y47" s="5" t="s">
        <v>82</v>
      </c>
      <c r="Z47" s="5" t="s">
        <v>207</v>
      </c>
      <c r="AA47" s="5" t="s">
        <v>120</v>
      </c>
      <c r="AB47" s="5" t="s">
        <v>659</v>
      </c>
      <c r="AC47" s="5" t="s">
        <v>660</v>
      </c>
      <c r="AD47" s="5" t="s">
        <v>211</v>
      </c>
      <c r="AE47" s="5" t="s">
        <v>212</v>
      </c>
      <c r="AF47" s="5" t="s">
        <v>661</v>
      </c>
      <c r="AG47" s="5" t="s">
        <v>88</v>
      </c>
      <c r="AH47" s="5" t="s">
        <v>662</v>
      </c>
      <c r="AI47" s="5" t="s">
        <v>227</v>
      </c>
      <c r="AJ47" s="5" t="s">
        <v>228</v>
      </c>
      <c r="AK47" s="5" t="s">
        <v>77</v>
      </c>
      <c r="AL47" s="5" t="s">
        <v>663</v>
      </c>
      <c r="AM47" s="5" t="s">
        <v>130</v>
      </c>
      <c r="AN47" s="5" t="s">
        <v>664</v>
      </c>
      <c r="AO47" s="5" t="s">
        <v>665</v>
      </c>
      <c r="AP47" s="5" t="s">
        <v>164</v>
      </c>
      <c r="AQ47" s="5" t="s">
        <v>666</v>
      </c>
      <c r="AR47" s="5" t="s">
        <v>77</v>
      </c>
      <c r="AS47" s="5" t="s">
        <v>77</v>
      </c>
      <c r="AT47" s="5" t="s">
        <v>77</v>
      </c>
      <c r="AU47" s="5" t="s">
        <v>77</v>
      </c>
      <c r="AV47" s="5" t="s">
        <v>77</v>
      </c>
      <c r="AW47" s="5" t="s">
        <v>98</v>
      </c>
      <c r="AX47" s="5" t="s">
        <v>136</v>
      </c>
      <c r="AY47" s="5" t="s">
        <v>100</v>
      </c>
      <c r="AZ47" s="5" t="s">
        <v>138</v>
      </c>
      <c r="BA47" s="5" t="s">
        <v>102</v>
      </c>
      <c r="BB47" s="5">
        <v>610.0</v>
      </c>
      <c r="BC47" s="5">
        <v>315.0</v>
      </c>
      <c r="BD47" s="5">
        <v>940.0</v>
      </c>
      <c r="BE47" s="5">
        <v>500.0</v>
      </c>
      <c r="BF47" s="5">
        <v>900.0</v>
      </c>
      <c r="BG47" s="5">
        <v>3.0</v>
      </c>
      <c r="BH47" s="5">
        <v>3.0</v>
      </c>
      <c r="BI47" s="5" t="s">
        <v>141</v>
      </c>
      <c r="BJ47" s="5" t="s">
        <v>667</v>
      </c>
      <c r="BK47" s="5" t="s">
        <v>141</v>
      </c>
      <c r="BL47" s="5" t="s">
        <v>668</v>
      </c>
    </row>
    <row r="48" ht="16.5" customHeight="1">
      <c r="A48" s="5">
        <v>47.0</v>
      </c>
      <c r="B48" s="6" t="s">
        <v>65</v>
      </c>
      <c r="C48" s="5" t="s">
        <v>66</v>
      </c>
      <c r="D48" s="5" t="str">
        <f>IFERROR(__xludf.DUMMYFUNCTION("GOOGLETRANSLATE(C48,""EN"",""PT-BR"")"),"solteiro")</f>
        <v>solteiro</v>
      </c>
      <c r="E48" s="7">
        <v>168.0</v>
      </c>
      <c r="F48" s="5" t="s">
        <v>67</v>
      </c>
      <c r="G48" s="5" t="s">
        <v>68</v>
      </c>
      <c r="H48" s="5" t="s">
        <v>146</v>
      </c>
      <c r="I48" s="5" t="str">
        <f>IFERROR(__xludf.DUMMYFUNCTION("GOOGLETRANSLATE(H48,""EN"",""PT-BR"")"),"duas ou três vezes por semana")</f>
        <v>duas ou três vezes por semana</v>
      </c>
      <c r="J48" s="5" t="s">
        <v>72</v>
      </c>
      <c r="K48" s="5" t="s">
        <v>248</v>
      </c>
      <c r="L48" s="5" t="s">
        <v>110</v>
      </c>
      <c r="M48" s="4" t="s">
        <v>70</v>
      </c>
      <c r="N48" s="5" t="s">
        <v>221</v>
      </c>
      <c r="O48" s="5" t="s">
        <v>112</v>
      </c>
      <c r="P48" s="5" t="s">
        <v>113</v>
      </c>
      <c r="Q48" s="5" t="s">
        <v>76</v>
      </c>
      <c r="R48" s="5" t="s">
        <v>114</v>
      </c>
      <c r="S48" s="5" t="s">
        <v>114</v>
      </c>
      <c r="T48" s="5" t="s">
        <v>115</v>
      </c>
      <c r="U48" s="5" t="s">
        <v>116</v>
      </c>
      <c r="V48" s="5" t="s">
        <v>189</v>
      </c>
      <c r="W48" s="5" t="s">
        <v>669</v>
      </c>
      <c r="X48" s="5" t="s">
        <v>191</v>
      </c>
      <c r="Y48" s="5" t="s">
        <v>82</v>
      </c>
      <c r="Z48" s="5" t="s">
        <v>207</v>
      </c>
      <c r="AA48" s="5" t="s">
        <v>155</v>
      </c>
      <c r="AB48" s="5" t="s">
        <v>670</v>
      </c>
      <c r="AC48" s="5" t="s">
        <v>671</v>
      </c>
      <c r="AD48" s="5" t="s">
        <v>295</v>
      </c>
      <c r="AE48" s="5" t="s">
        <v>296</v>
      </c>
      <c r="AF48" s="5" t="s">
        <v>672</v>
      </c>
      <c r="AG48" s="5" t="s">
        <v>126</v>
      </c>
      <c r="AH48" s="5" t="s">
        <v>673</v>
      </c>
      <c r="AI48" s="5" t="s">
        <v>90</v>
      </c>
      <c r="AJ48" s="5" t="s">
        <v>128</v>
      </c>
      <c r="AK48" s="5" t="s">
        <v>114</v>
      </c>
      <c r="AL48" s="5" t="s">
        <v>129</v>
      </c>
      <c r="AM48" s="5" t="s">
        <v>130</v>
      </c>
      <c r="AN48" s="5" t="s">
        <v>674</v>
      </c>
      <c r="AO48" s="5" t="s">
        <v>675</v>
      </c>
      <c r="AP48" s="5" t="s">
        <v>471</v>
      </c>
      <c r="AQ48" s="5" t="s">
        <v>676</v>
      </c>
      <c r="AR48" s="5" t="s">
        <v>114</v>
      </c>
      <c r="AS48" s="5" t="s">
        <v>171</v>
      </c>
      <c r="AT48" s="5" t="s">
        <v>77</v>
      </c>
      <c r="AU48" s="5" t="s">
        <v>171</v>
      </c>
      <c r="AV48" s="5" t="s">
        <v>171</v>
      </c>
      <c r="AW48" s="5" t="s">
        <v>98</v>
      </c>
      <c r="AX48" s="5" t="s">
        <v>99</v>
      </c>
      <c r="AY48" s="5" t="s">
        <v>137</v>
      </c>
      <c r="AZ48" s="5" t="s">
        <v>138</v>
      </c>
      <c r="BA48" s="5" t="s">
        <v>102</v>
      </c>
      <c r="BB48" s="5">
        <v>430.0</v>
      </c>
      <c r="BC48" s="5">
        <v>420.0</v>
      </c>
      <c r="BD48" s="5">
        <v>725.0</v>
      </c>
      <c r="BE48" s="5">
        <v>345.0</v>
      </c>
      <c r="BF48" s="5">
        <v>900.0</v>
      </c>
      <c r="BG48" s="5">
        <v>4.0</v>
      </c>
      <c r="BH48" s="5">
        <v>4.0</v>
      </c>
      <c r="BI48" s="5" t="s">
        <v>245</v>
      </c>
      <c r="BJ48" s="5" t="s">
        <v>677</v>
      </c>
      <c r="BK48" s="5" t="s">
        <v>141</v>
      </c>
      <c r="BL48" s="5" t="s">
        <v>678</v>
      </c>
    </row>
    <row r="49" ht="16.5" customHeight="1">
      <c r="A49" s="5">
        <v>48.0</v>
      </c>
      <c r="B49" s="6" t="s">
        <v>65</v>
      </c>
      <c r="C49" s="5" t="s">
        <v>66</v>
      </c>
      <c r="D49" s="5" t="str">
        <f>IFERROR(__xludf.DUMMYFUNCTION("GOOGLETRANSLATE(C49,""EN"",""PT-BR"")"),"solteiro")</f>
        <v>solteiro</v>
      </c>
      <c r="E49" s="7">
        <v>145.0</v>
      </c>
      <c r="F49" s="5" t="s">
        <v>289</v>
      </c>
      <c r="G49" s="5" t="s">
        <v>290</v>
      </c>
      <c r="H49" s="5" t="s">
        <v>69</v>
      </c>
      <c r="I49" s="5" t="str">
        <f>IFERROR(__xludf.DUMMYFUNCTION("GOOGLETRANSLATE(H49,""EN"",""PT-BR"")"),"diariamente")</f>
        <v>diariamente</v>
      </c>
      <c r="J49" s="5" t="s">
        <v>72</v>
      </c>
      <c r="K49" s="5" t="s">
        <v>248</v>
      </c>
      <c r="L49" s="5" t="s">
        <v>75</v>
      </c>
      <c r="M49" s="4" t="s">
        <v>70</v>
      </c>
      <c r="N49" s="5" t="s">
        <v>679</v>
      </c>
      <c r="O49" s="5" t="s">
        <v>148</v>
      </c>
      <c r="P49" s="5" t="s">
        <v>113</v>
      </c>
      <c r="Q49" s="5" t="s">
        <v>150</v>
      </c>
      <c r="R49" s="5" t="s">
        <v>77</v>
      </c>
      <c r="S49" s="5" t="s">
        <v>77</v>
      </c>
      <c r="T49" s="5" t="s">
        <v>341</v>
      </c>
      <c r="U49" s="5" t="s">
        <v>116</v>
      </c>
      <c r="V49" s="5" t="s">
        <v>75</v>
      </c>
      <c r="W49" s="5" t="s">
        <v>680</v>
      </c>
      <c r="X49" s="5" t="s">
        <v>173</v>
      </c>
      <c r="Y49" s="5" t="s">
        <v>82</v>
      </c>
      <c r="Z49" s="5" t="s">
        <v>83</v>
      </c>
      <c r="AA49" s="5" t="s">
        <v>155</v>
      </c>
      <c r="AB49" s="5" t="s">
        <v>681</v>
      </c>
      <c r="AC49" s="5" t="s">
        <v>682</v>
      </c>
      <c r="AD49" s="5" t="s">
        <v>175</v>
      </c>
      <c r="AE49" s="5" t="s">
        <v>176</v>
      </c>
      <c r="AF49" s="5" t="s">
        <v>683</v>
      </c>
      <c r="AG49" s="5" t="s">
        <v>126</v>
      </c>
      <c r="AH49" s="5" t="s">
        <v>684</v>
      </c>
      <c r="AI49" s="5" t="s">
        <v>90</v>
      </c>
      <c r="AJ49" s="5" t="s">
        <v>161</v>
      </c>
      <c r="AK49" s="5" t="s">
        <v>171</v>
      </c>
      <c r="AL49" s="5" t="s">
        <v>129</v>
      </c>
      <c r="AM49" s="5" t="s">
        <v>130</v>
      </c>
      <c r="AN49" s="5" t="s">
        <v>685</v>
      </c>
      <c r="AO49" s="5" t="s">
        <v>686</v>
      </c>
      <c r="AP49" s="5" t="s">
        <v>285</v>
      </c>
      <c r="AQ49" s="5" t="s">
        <v>687</v>
      </c>
      <c r="AR49" s="5" t="s">
        <v>171</v>
      </c>
      <c r="AS49" s="5" t="s">
        <v>135</v>
      </c>
      <c r="AT49" s="5" t="s">
        <v>114</v>
      </c>
      <c r="AU49" s="5" t="s">
        <v>114</v>
      </c>
      <c r="AV49" s="5" t="s">
        <v>91</v>
      </c>
      <c r="AW49" s="5" t="s">
        <v>98</v>
      </c>
      <c r="AX49" s="5" t="s">
        <v>136</v>
      </c>
      <c r="AY49" s="5" t="s">
        <v>100</v>
      </c>
      <c r="AZ49" s="5" t="s">
        <v>138</v>
      </c>
      <c r="BA49" s="5" t="s">
        <v>102</v>
      </c>
      <c r="BB49" s="5">
        <v>430.0</v>
      </c>
      <c r="BC49" s="5">
        <v>980.0</v>
      </c>
      <c r="BD49" s="5">
        <v>940.0</v>
      </c>
      <c r="BE49" s="5">
        <v>345.0</v>
      </c>
      <c r="BF49" s="5">
        <v>900.0</v>
      </c>
      <c r="BG49" s="5">
        <v>9.0</v>
      </c>
      <c r="BH49" s="5">
        <v>8.0</v>
      </c>
      <c r="BI49" s="5" t="s">
        <v>103</v>
      </c>
      <c r="BJ49" s="5" t="s">
        <v>613</v>
      </c>
      <c r="BK49" s="5" t="s">
        <v>103</v>
      </c>
      <c r="BL49" s="5" t="s">
        <v>688</v>
      </c>
    </row>
    <row r="50" ht="16.5" customHeight="1">
      <c r="A50" s="5">
        <v>49.0</v>
      </c>
      <c r="B50" s="6" t="s">
        <v>65</v>
      </c>
      <c r="C50" s="5" t="s">
        <v>66</v>
      </c>
      <c r="D50" s="5" t="str">
        <f>IFERROR(__xludf.DUMMYFUNCTION("GOOGLETRANSLATE(C50,""EN"",""PT-BR"")"),"solteiro")</f>
        <v>solteiro</v>
      </c>
      <c r="E50" s="7">
        <v>155.0</v>
      </c>
      <c r="F50" s="5" t="s">
        <v>273</v>
      </c>
      <c r="G50" s="5" t="s">
        <v>274</v>
      </c>
      <c r="H50" s="5" t="s">
        <v>69</v>
      </c>
      <c r="I50" s="5" t="str">
        <f>IFERROR(__xludf.DUMMYFUNCTION("GOOGLETRANSLATE(H50,""EN"",""PT-BR"")"),"diariamente")</f>
        <v>diariamente</v>
      </c>
      <c r="J50" s="5" t="s">
        <v>70</v>
      </c>
      <c r="K50" s="5" t="s">
        <v>71</v>
      </c>
      <c r="L50" s="5" t="s">
        <v>72</v>
      </c>
      <c r="M50" s="4" t="s">
        <v>70</v>
      </c>
      <c r="N50" s="5" t="s">
        <v>603</v>
      </c>
      <c r="O50" s="5" t="s">
        <v>74</v>
      </c>
      <c r="P50" s="5" t="s">
        <v>113</v>
      </c>
      <c r="Q50" s="5" t="s">
        <v>76</v>
      </c>
      <c r="R50" s="5" t="s">
        <v>77</v>
      </c>
      <c r="S50" s="5" t="s">
        <v>77</v>
      </c>
      <c r="T50" s="5" t="s">
        <v>341</v>
      </c>
      <c r="U50" s="5" t="s">
        <v>116</v>
      </c>
      <c r="V50" s="5" t="s">
        <v>75</v>
      </c>
      <c r="W50" s="5" t="s">
        <v>689</v>
      </c>
      <c r="X50" s="5" t="s">
        <v>191</v>
      </c>
      <c r="Y50" s="5" t="s">
        <v>82</v>
      </c>
      <c r="Z50" s="5" t="s">
        <v>83</v>
      </c>
      <c r="AA50" s="5" t="s">
        <v>155</v>
      </c>
      <c r="AB50" s="5" t="s">
        <v>690</v>
      </c>
      <c r="AC50" s="5" t="s">
        <v>691</v>
      </c>
      <c r="AD50" s="5" t="s">
        <v>123</v>
      </c>
      <c r="AE50" s="5" t="s">
        <v>124</v>
      </c>
      <c r="AF50" s="5" t="s">
        <v>692</v>
      </c>
      <c r="AG50" s="5" t="s">
        <v>126</v>
      </c>
      <c r="AH50" s="5" t="s">
        <v>693</v>
      </c>
      <c r="AI50" s="5" t="s">
        <v>90</v>
      </c>
      <c r="AJ50" s="5" t="s">
        <v>161</v>
      </c>
      <c r="AK50" s="5" t="s">
        <v>114</v>
      </c>
      <c r="AL50" s="5" t="s">
        <v>436</v>
      </c>
      <c r="AM50" s="5" t="s">
        <v>230</v>
      </c>
      <c r="AN50" s="5" t="s">
        <v>694</v>
      </c>
      <c r="AO50" s="5" t="s">
        <v>695</v>
      </c>
      <c r="AP50" s="5" t="s">
        <v>285</v>
      </c>
      <c r="AQ50" s="5" t="s">
        <v>696</v>
      </c>
      <c r="AR50" s="5" t="s">
        <v>114</v>
      </c>
      <c r="AS50" s="5" t="s">
        <v>114</v>
      </c>
      <c r="AT50" s="5" t="s">
        <v>77</v>
      </c>
      <c r="AU50" s="5" t="s">
        <v>114</v>
      </c>
      <c r="AV50" s="5" t="s">
        <v>114</v>
      </c>
      <c r="AW50" s="5" t="s">
        <v>348</v>
      </c>
      <c r="AX50" s="5" t="s">
        <v>99</v>
      </c>
      <c r="AY50" s="5" t="s">
        <v>137</v>
      </c>
      <c r="AZ50" s="5" t="s">
        <v>138</v>
      </c>
      <c r="BA50" s="5" t="s">
        <v>258</v>
      </c>
      <c r="BB50" s="5">
        <v>430.0</v>
      </c>
      <c r="BC50" s="5">
        <v>315.0</v>
      </c>
      <c r="BD50" s="5">
        <v>940.0</v>
      </c>
      <c r="BE50" s="5">
        <v>345.0</v>
      </c>
      <c r="BF50" s="5">
        <v>760.0</v>
      </c>
      <c r="BG50" s="5">
        <v>3.0</v>
      </c>
      <c r="BH50" s="5">
        <v>2.0</v>
      </c>
      <c r="BI50" s="5" t="s">
        <v>141</v>
      </c>
      <c r="BJ50" s="5" t="s">
        <v>697</v>
      </c>
      <c r="BK50" s="5" t="s">
        <v>141</v>
      </c>
      <c r="BL50" s="5" t="s">
        <v>667</v>
      </c>
    </row>
    <row r="51" ht="16.5" customHeight="1">
      <c r="A51" s="5">
        <v>50.0</v>
      </c>
      <c r="B51" s="6" t="s">
        <v>65</v>
      </c>
      <c r="C51" s="5" t="s">
        <v>108</v>
      </c>
      <c r="D51" s="5" t="str">
        <f>IFERROR(__xludf.DUMMYFUNCTION("GOOGLETRANSLATE(C51,""EN"",""PT-BR"")"),"em uma relação")</f>
        <v>em uma relação</v>
      </c>
      <c r="E51" s="7">
        <v>150.0</v>
      </c>
      <c r="F51" s="5" t="s">
        <v>273</v>
      </c>
      <c r="G51" s="5" t="s">
        <v>274</v>
      </c>
      <c r="H51" s="5" t="s">
        <v>146</v>
      </c>
      <c r="I51" s="5" t="str">
        <f>IFERROR(__xludf.DUMMYFUNCTION("GOOGLETRANSLATE(H51,""EN"",""PT-BR"")"),"duas ou três vezes por semana")</f>
        <v>duas ou três vezes por semana</v>
      </c>
      <c r="J51" s="5" t="s">
        <v>72</v>
      </c>
      <c r="K51" s="5" t="s">
        <v>147</v>
      </c>
      <c r="L51" s="5" t="s">
        <v>75</v>
      </c>
      <c r="M51" s="4" t="s">
        <v>72</v>
      </c>
      <c r="N51" s="5" t="s">
        <v>75</v>
      </c>
      <c r="O51" s="5" t="s">
        <v>276</v>
      </c>
      <c r="P51" s="5" t="s">
        <v>170</v>
      </c>
      <c r="Q51" s="5" t="s">
        <v>76</v>
      </c>
      <c r="R51" s="5" t="s">
        <v>171</v>
      </c>
      <c r="S51" s="5" t="s">
        <v>171</v>
      </c>
      <c r="T51" s="5" t="s">
        <v>115</v>
      </c>
      <c r="U51" s="5" t="s">
        <v>116</v>
      </c>
      <c r="V51" s="5" t="s">
        <v>117</v>
      </c>
      <c r="W51" s="5" t="s">
        <v>698</v>
      </c>
      <c r="X51" s="5" t="s">
        <v>173</v>
      </c>
      <c r="Y51" s="5" t="s">
        <v>82</v>
      </c>
      <c r="Z51" s="5" t="s">
        <v>207</v>
      </c>
      <c r="AA51" s="5" t="s">
        <v>362</v>
      </c>
      <c r="AB51" s="5" t="s">
        <v>699</v>
      </c>
      <c r="AC51" s="5" t="s">
        <v>700</v>
      </c>
      <c r="AD51" s="5" t="s">
        <v>618</v>
      </c>
      <c r="AE51" s="5" t="s">
        <v>619</v>
      </c>
      <c r="AF51" s="5" t="s">
        <v>701</v>
      </c>
      <c r="AG51" s="5" t="s">
        <v>126</v>
      </c>
      <c r="AH51" s="5" t="s">
        <v>702</v>
      </c>
      <c r="AI51" s="5" t="s">
        <v>90</v>
      </c>
      <c r="AJ51" s="5" t="s">
        <v>161</v>
      </c>
      <c r="AK51" s="5" t="s">
        <v>171</v>
      </c>
      <c r="AL51" s="5" t="s">
        <v>129</v>
      </c>
      <c r="AM51" s="5" t="s">
        <v>130</v>
      </c>
      <c r="AN51" s="5" t="s">
        <v>703</v>
      </c>
      <c r="AO51" s="5" t="s">
        <v>704</v>
      </c>
      <c r="AP51" s="5" t="s">
        <v>182</v>
      </c>
      <c r="AQ51" s="5" t="s">
        <v>705</v>
      </c>
      <c r="AR51" s="5" t="s">
        <v>114</v>
      </c>
      <c r="AS51" s="5" t="s">
        <v>114</v>
      </c>
      <c r="AT51" s="5" t="s">
        <v>77</v>
      </c>
      <c r="AU51" s="5" t="s">
        <v>75</v>
      </c>
      <c r="AV51" s="5" t="s">
        <v>114</v>
      </c>
      <c r="AW51" s="5" t="s">
        <v>98</v>
      </c>
      <c r="AX51" s="5" t="s">
        <v>136</v>
      </c>
      <c r="AY51" s="5" t="s">
        <v>100</v>
      </c>
      <c r="AZ51" s="5" t="s">
        <v>138</v>
      </c>
      <c r="BA51" s="5" t="s">
        <v>258</v>
      </c>
      <c r="BB51" s="5">
        <v>430.0</v>
      </c>
      <c r="BC51" s="5">
        <v>315.0</v>
      </c>
      <c r="BD51" s="5">
        <v>1165.0</v>
      </c>
      <c r="BE51" s="5">
        <v>690.0</v>
      </c>
      <c r="BF51" s="5">
        <v>900.0</v>
      </c>
      <c r="BG51" s="5">
        <v>9.0</v>
      </c>
      <c r="BH51" s="5">
        <v>9.0</v>
      </c>
      <c r="BI51" s="5" t="s">
        <v>139</v>
      </c>
      <c r="BJ51" s="5" t="s">
        <v>706</v>
      </c>
      <c r="BK51" s="5" t="s">
        <v>141</v>
      </c>
      <c r="BL51" s="5" t="s">
        <v>707</v>
      </c>
    </row>
    <row r="52" ht="16.5" customHeight="1">
      <c r="A52" s="5">
        <v>51.0</v>
      </c>
      <c r="B52" s="6" t="s">
        <v>65</v>
      </c>
      <c r="C52" s="5" t="s">
        <v>66</v>
      </c>
      <c r="D52" s="5" t="str">
        <f>IFERROR(__xludf.DUMMYFUNCTION("GOOGLETRANSLATE(C52,""EN"",""PT-BR"")"),"solteiro")</f>
        <v>solteiro</v>
      </c>
      <c r="E52" s="7">
        <v>169.0</v>
      </c>
      <c r="F52" s="5" t="s">
        <v>67</v>
      </c>
      <c r="G52" s="5" t="s">
        <v>68</v>
      </c>
      <c r="H52" s="5" t="s">
        <v>69</v>
      </c>
      <c r="I52" s="5" t="str">
        <f>IFERROR(__xludf.DUMMYFUNCTION("GOOGLETRANSLATE(H52,""EN"",""PT-BR"")"),"diariamente")</f>
        <v>diariamente</v>
      </c>
      <c r="J52" s="5" t="s">
        <v>72</v>
      </c>
      <c r="K52" s="5" t="s">
        <v>147</v>
      </c>
      <c r="L52" s="5" t="s">
        <v>72</v>
      </c>
      <c r="M52" s="4" t="s">
        <v>72</v>
      </c>
      <c r="N52" s="5" t="s">
        <v>143</v>
      </c>
      <c r="O52" s="5" t="s">
        <v>204</v>
      </c>
      <c r="P52" s="5" t="s">
        <v>113</v>
      </c>
      <c r="Q52" s="5" t="s">
        <v>340</v>
      </c>
      <c r="R52" s="5" t="s">
        <v>114</v>
      </c>
      <c r="S52" s="5" t="s">
        <v>77</v>
      </c>
      <c r="T52" s="5" t="s">
        <v>305</v>
      </c>
      <c r="U52" s="5" t="s">
        <v>116</v>
      </c>
      <c r="V52" s="5" t="s">
        <v>117</v>
      </c>
      <c r="W52" s="5" t="s">
        <v>708</v>
      </c>
      <c r="X52" s="5" t="s">
        <v>81</v>
      </c>
      <c r="Y52" s="5" t="s">
        <v>278</v>
      </c>
      <c r="Z52" s="5" t="s">
        <v>83</v>
      </c>
      <c r="AA52" s="5" t="s">
        <v>155</v>
      </c>
      <c r="AB52" s="5" t="s">
        <v>709</v>
      </c>
      <c r="AC52" s="5" t="s">
        <v>224</v>
      </c>
      <c r="AD52" s="5" t="s">
        <v>123</v>
      </c>
      <c r="AE52" s="5" t="s">
        <v>124</v>
      </c>
      <c r="AF52" s="5" t="s">
        <v>710</v>
      </c>
      <c r="AG52" s="5" t="s">
        <v>88</v>
      </c>
      <c r="AH52" s="5" t="s">
        <v>711</v>
      </c>
      <c r="AI52" s="5" t="s">
        <v>227</v>
      </c>
      <c r="AJ52" s="5" t="s">
        <v>228</v>
      </c>
      <c r="AK52" s="5" t="s">
        <v>135</v>
      </c>
      <c r="AL52" s="5" t="s">
        <v>113</v>
      </c>
      <c r="AM52" s="5" t="s">
        <v>113</v>
      </c>
      <c r="AN52" s="5" t="s">
        <v>335</v>
      </c>
      <c r="AO52" s="5" t="s">
        <v>712</v>
      </c>
      <c r="AP52" s="5" t="s">
        <v>713</v>
      </c>
      <c r="AQ52" s="5" t="s">
        <v>714</v>
      </c>
      <c r="AR52" s="5" t="s">
        <v>91</v>
      </c>
      <c r="AS52" s="5" t="s">
        <v>91</v>
      </c>
      <c r="AT52" s="5" t="s">
        <v>171</v>
      </c>
      <c r="AU52" s="5" t="s">
        <v>91</v>
      </c>
      <c r="AV52" s="5" t="s">
        <v>91</v>
      </c>
      <c r="AW52" s="5" t="s">
        <v>98</v>
      </c>
      <c r="AX52" s="5" t="s">
        <v>136</v>
      </c>
      <c r="AY52" s="5" t="s">
        <v>100</v>
      </c>
      <c r="AZ52" s="5" t="s">
        <v>138</v>
      </c>
      <c r="BA52" s="5" t="s">
        <v>102</v>
      </c>
      <c r="BB52" s="5">
        <v>720.0</v>
      </c>
      <c r="BC52" s="5">
        <v>420.0</v>
      </c>
      <c r="BD52" s="5">
        <v>1165.0</v>
      </c>
      <c r="BE52" s="5">
        <v>500.0</v>
      </c>
      <c r="BF52" s="5">
        <v>760.0</v>
      </c>
      <c r="BG52" s="5">
        <v>8.0</v>
      </c>
      <c r="BH52" s="5">
        <v>8.0</v>
      </c>
      <c r="BI52" s="5" t="s">
        <v>245</v>
      </c>
      <c r="BJ52" s="5" t="s">
        <v>715</v>
      </c>
      <c r="BK52" s="5" t="s">
        <v>139</v>
      </c>
      <c r="BL52" s="5" t="s">
        <v>658</v>
      </c>
    </row>
    <row r="53" ht="16.5" customHeight="1">
      <c r="A53" s="5">
        <v>52.0</v>
      </c>
      <c r="B53" s="6" t="s">
        <v>65</v>
      </c>
      <c r="C53" s="5" t="s">
        <v>66</v>
      </c>
      <c r="D53" s="5" t="str">
        <f>IFERROR(__xludf.DUMMYFUNCTION("GOOGLETRANSLATE(C53,""EN"",""PT-BR"")"),"solteiro")</f>
        <v>solteiro</v>
      </c>
      <c r="E53" s="7">
        <v>185.0</v>
      </c>
      <c r="F53" s="5" t="s">
        <v>289</v>
      </c>
      <c r="G53" s="5" t="s">
        <v>290</v>
      </c>
      <c r="H53" s="5" t="s">
        <v>69</v>
      </c>
      <c r="I53" s="5" t="str">
        <f>IFERROR(__xludf.DUMMYFUNCTION("GOOGLETRANSLATE(H53,""EN"",""PT-BR"")"),"diariamente")</f>
        <v>diariamente</v>
      </c>
      <c r="J53" s="5" t="s">
        <v>70</v>
      </c>
      <c r="K53" s="5" t="s">
        <v>71</v>
      </c>
      <c r="L53" s="5" t="s">
        <v>72</v>
      </c>
      <c r="M53" s="4" t="s">
        <v>70</v>
      </c>
      <c r="N53" s="5" t="s">
        <v>329</v>
      </c>
      <c r="O53" s="5" t="s">
        <v>148</v>
      </c>
      <c r="P53" s="5" t="s">
        <v>113</v>
      </c>
      <c r="Q53" s="5" t="s">
        <v>76</v>
      </c>
      <c r="R53" s="5" t="s">
        <v>77</v>
      </c>
      <c r="S53" s="5" t="s">
        <v>114</v>
      </c>
      <c r="T53" s="5" t="s">
        <v>115</v>
      </c>
      <c r="U53" s="5" t="s">
        <v>79</v>
      </c>
      <c r="V53" s="5" t="s">
        <v>152</v>
      </c>
      <c r="W53" s="5" t="s">
        <v>283</v>
      </c>
      <c r="X53" s="5" t="s">
        <v>81</v>
      </c>
      <c r="Y53" s="5" t="s">
        <v>82</v>
      </c>
      <c r="Z53" s="5" t="s">
        <v>83</v>
      </c>
      <c r="AA53" s="5" t="s">
        <v>155</v>
      </c>
      <c r="AB53" s="5" t="s">
        <v>716</v>
      </c>
      <c r="AC53" s="5" t="s">
        <v>717</v>
      </c>
      <c r="AD53" s="5" t="s">
        <v>618</v>
      </c>
      <c r="AE53" s="5" t="s">
        <v>619</v>
      </c>
      <c r="AF53" s="5" t="s">
        <v>718</v>
      </c>
      <c r="AG53" s="5" t="s">
        <v>96</v>
      </c>
      <c r="AH53" s="5" t="s">
        <v>719</v>
      </c>
      <c r="AI53" s="5" t="s">
        <v>90</v>
      </c>
      <c r="AJ53" s="5" t="s">
        <v>161</v>
      </c>
      <c r="AK53" s="5" t="s">
        <v>77</v>
      </c>
      <c r="AL53" s="5" t="s">
        <v>720</v>
      </c>
      <c r="AM53" s="5" t="s">
        <v>75</v>
      </c>
      <c r="AN53" s="5" t="s">
        <v>480</v>
      </c>
      <c r="AO53" s="5" t="s">
        <v>721</v>
      </c>
      <c r="AP53" s="5" t="s">
        <v>471</v>
      </c>
      <c r="AQ53" s="5" t="s">
        <v>722</v>
      </c>
      <c r="AR53" s="5" t="s">
        <v>77</v>
      </c>
      <c r="AS53" s="5" t="s">
        <v>77</v>
      </c>
      <c r="AT53" s="5" t="s">
        <v>77</v>
      </c>
      <c r="AU53" s="5" t="s">
        <v>77</v>
      </c>
      <c r="AV53" s="5" t="s">
        <v>77</v>
      </c>
      <c r="AW53" s="5" t="s">
        <v>98</v>
      </c>
      <c r="AX53" s="5" t="s">
        <v>99</v>
      </c>
      <c r="AY53" s="5" t="s">
        <v>100</v>
      </c>
      <c r="AZ53" s="5" t="s">
        <v>138</v>
      </c>
      <c r="BA53" s="5" t="s">
        <v>102</v>
      </c>
      <c r="BB53" s="5">
        <v>610.0</v>
      </c>
      <c r="BC53" s="5">
        <v>980.0</v>
      </c>
      <c r="BD53" s="5">
        <v>1165.0</v>
      </c>
      <c r="BE53" s="5">
        <v>500.0</v>
      </c>
      <c r="BF53" s="5">
        <v>1315.0</v>
      </c>
      <c r="BG53" s="5">
        <v>8.0</v>
      </c>
      <c r="BH53" s="5">
        <v>8.0</v>
      </c>
      <c r="BI53" s="5" t="s">
        <v>139</v>
      </c>
      <c r="BJ53" s="5" t="s">
        <v>723</v>
      </c>
      <c r="BK53" s="5" t="s">
        <v>139</v>
      </c>
      <c r="BL53" s="5" t="s">
        <v>724</v>
      </c>
    </row>
    <row r="54" ht="16.5" customHeight="1">
      <c r="A54" s="5">
        <v>53.0</v>
      </c>
      <c r="B54" s="6" t="s">
        <v>65</v>
      </c>
      <c r="C54" s="5" t="s">
        <v>66</v>
      </c>
      <c r="D54" s="5" t="str">
        <f>IFERROR(__xludf.DUMMYFUNCTION("GOOGLETRANSLATE(C54,""EN"",""PT-BR"")"),"solteiro")</f>
        <v>solteiro</v>
      </c>
      <c r="E54" s="7">
        <v>200.0</v>
      </c>
      <c r="F54" s="5" t="s">
        <v>289</v>
      </c>
      <c r="G54" s="5" t="s">
        <v>290</v>
      </c>
      <c r="H54" s="5" t="s">
        <v>69</v>
      </c>
      <c r="I54" s="5" t="str">
        <f>IFERROR(__xludf.DUMMYFUNCTION("GOOGLETRANSLATE(H54,""EN"",""PT-BR"")"),"diariamente")</f>
        <v>diariamente</v>
      </c>
      <c r="J54" s="5" t="s">
        <v>72</v>
      </c>
      <c r="K54" s="5" t="s">
        <v>71</v>
      </c>
      <c r="L54" s="5" t="s">
        <v>75</v>
      </c>
      <c r="M54" s="4" t="s">
        <v>70</v>
      </c>
      <c r="N54" s="5" t="s">
        <v>475</v>
      </c>
      <c r="O54" s="5" t="s">
        <v>74</v>
      </c>
      <c r="P54" s="5" t="s">
        <v>113</v>
      </c>
      <c r="Q54" s="5" t="s">
        <v>76</v>
      </c>
      <c r="R54" s="5" t="s">
        <v>77</v>
      </c>
      <c r="S54" s="5" t="s">
        <v>77</v>
      </c>
      <c r="T54" s="5" t="s">
        <v>151</v>
      </c>
      <c r="U54" s="5" t="s">
        <v>151</v>
      </c>
      <c r="V54" s="5" t="s">
        <v>152</v>
      </c>
      <c r="W54" s="5" t="s">
        <v>725</v>
      </c>
      <c r="X54" s="5" t="s">
        <v>81</v>
      </c>
      <c r="Y54" s="5" t="s">
        <v>82</v>
      </c>
      <c r="Z54" s="5" t="s">
        <v>83</v>
      </c>
      <c r="AA54" s="5" t="s">
        <v>155</v>
      </c>
      <c r="AB54" s="5" t="s">
        <v>726</v>
      </c>
      <c r="AC54" s="5" t="s">
        <v>727</v>
      </c>
      <c r="AD54" s="5" t="s">
        <v>175</v>
      </c>
      <c r="AE54" s="5" t="s">
        <v>176</v>
      </c>
      <c r="AF54" s="5" t="s">
        <v>728</v>
      </c>
      <c r="AG54" s="5" t="s">
        <v>159</v>
      </c>
      <c r="AH54" s="5" t="s">
        <v>729</v>
      </c>
      <c r="AI54" s="5" t="s">
        <v>90</v>
      </c>
      <c r="AJ54" s="5" t="s">
        <v>161</v>
      </c>
      <c r="AK54" s="5" t="s">
        <v>114</v>
      </c>
      <c r="AL54" s="5" t="s">
        <v>400</v>
      </c>
      <c r="AM54" s="5" t="s">
        <v>401</v>
      </c>
      <c r="AN54" s="5" t="s">
        <v>730</v>
      </c>
      <c r="AO54" s="5" t="s">
        <v>731</v>
      </c>
      <c r="AP54" s="5" t="s">
        <v>133</v>
      </c>
      <c r="AQ54" s="5" t="s">
        <v>472</v>
      </c>
      <c r="AR54" s="5" t="s">
        <v>77</v>
      </c>
      <c r="AS54" s="5" t="s">
        <v>171</v>
      </c>
      <c r="AT54" s="5" t="s">
        <v>77</v>
      </c>
      <c r="AU54" s="5" t="s">
        <v>171</v>
      </c>
      <c r="AV54" s="5" t="s">
        <v>171</v>
      </c>
      <c r="AW54" s="5" t="s">
        <v>98</v>
      </c>
      <c r="AX54" s="5" t="s">
        <v>136</v>
      </c>
      <c r="AY54" s="5" t="s">
        <v>100</v>
      </c>
      <c r="AZ54" s="5" t="s">
        <v>138</v>
      </c>
      <c r="BA54" s="5" t="s">
        <v>258</v>
      </c>
      <c r="BB54" s="5">
        <v>610.0</v>
      </c>
      <c r="BC54" s="5">
        <v>420.0</v>
      </c>
      <c r="BD54" s="5">
        <v>1165.0</v>
      </c>
      <c r="BE54" s="5">
        <v>500.0</v>
      </c>
      <c r="BF54" s="5">
        <v>900.0</v>
      </c>
      <c r="BG54" s="5">
        <v>5.0</v>
      </c>
      <c r="BH54" s="5">
        <v>1.0</v>
      </c>
      <c r="BI54" s="5" t="s">
        <v>245</v>
      </c>
      <c r="BJ54" s="5" t="s">
        <v>732</v>
      </c>
      <c r="BK54" s="5" t="s">
        <v>139</v>
      </c>
      <c r="BL54" s="5" t="s">
        <v>106</v>
      </c>
    </row>
    <row r="55" ht="16.5" customHeight="1">
      <c r="A55" s="5">
        <v>54.0</v>
      </c>
      <c r="B55" s="6" t="s">
        <v>65</v>
      </c>
      <c r="C55" s="5" t="s">
        <v>66</v>
      </c>
      <c r="D55" s="5" t="str">
        <f>IFERROR(__xludf.DUMMYFUNCTION("GOOGLETRANSLATE(C55,""EN"",""PT-BR"")"),"solteiro")</f>
        <v>solteiro</v>
      </c>
      <c r="E55" s="7">
        <v>265.0</v>
      </c>
      <c r="F55" s="5" t="s">
        <v>186</v>
      </c>
      <c r="G55" s="5" t="s">
        <v>187</v>
      </c>
      <c r="H55" s="5" t="s">
        <v>75</v>
      </c>
      <c r="I55" s="5" t="str">
        <f>IFERROR(__xludf.DUMMYFUNCTION("GOOGLETRANSLATE(H55,""EN"",""PT-BR"")"),"nenhum")</f>
        <v>nenhum</v>
      </c>
      <c r="J55" s="5" t="s">
        <v>70</v>
      </c>
      <c r="K55" s="5" t="s">
        <v>109</v>
      </c>
      <c r="L55" s="5" t="s">
        <v>75</v>
      </c>
      <c r="M55" s="4" t="s">
        <v>72</v>
      </c>
      <c r="N55" s="5" t="s">
        <v>143</v>
      </c>
      <c r="O55" s="5" t="s">
        <v>276</v>
      </c>
      <c r="P55" s="5" t="s">
        <v>113</v>
      </c>
      <c r="Q55" s="5" t="s">
        <v>150</v>
      </c>
      <c r="R55" s="5" t="s">
        <v>114</v>
      </c>
      <c r="S55" s="5" t="s">
        <v>114</v>
      </c>
      <c r="T55" s="5" t="s">
        <v>341</v>
      </c>
      <c r="U55" s="5" t="s">
        <v>79</v>
      </c>
      <c r="V55" s="5" t="s">
        <v>75</v>
      </c>
      <c r="W55" s="5" t="s">
        <v>733</v>
      </c>
      <c r="X55" s="5" t="s">
        <v>205</v>
      </c>
      <c r="Y55" s="5" t="s">
        <v>278</v>
      </c>
      <c r="Z55" s="5" t="s">
        <v>83</v>
      </c>
      <c r="AA55" s="5" t="s">
        <v>155</v>
      </c>
      <c r="AB55" s="5" t="s">
        <v>734</v>
      </c>
      <c r="AC55" s="5" t="s">
        <v>735</v>
      </c>
      <c r="AD55" s="5" t="s">
        <v>175</v>
      </c>
      <c r="AE55" s="5" t="s">
        <v>176</v>
      </c>
      <c r="AF55" s="5" t="s">
        <v>736</v>
      </c>
      <c r="AG55" s="5" t="s">
        <v>96</v>
      </c>
      <c r="AH55" s="5" t="s">
        <v>143</v>
      </c>
      <c r="AI55" s="5" t="s">
        <v>196</v>
      </c>
      <c r="AJ55" s="5" t="s">
        <v>197</v>
      </c>
      <c r="AK55" s="5" t="s">
        <v>171</v>
      </c>
      <c r="AL55" s="5" t="s">
        <v>737</v>
      </c>
      <c r="AM55" s="5" t="s">
        <v>113</v>
      </c>
      <c r="AN55" s="5" t="s">
        <v>738</v>
      </c>
      <c r="AO55" s="5" t="s">
        <v>739</v>
      </c>
      <c r="AP55" s="5" t="s">
        <v>133</v>
      </c>
      <c r="AQ55" s="5" t="s">
        <v>740</v>
      </c>
      <c r="AR55" s="5" t="s">
        <v>114</v>
      </c>
      <c r="AS55" s="5" t="s">
        <v>135</v>
      </c>
      <c r="AT55" s="5" t="s">
        <v>77</v>
      </c>
      <c r="AU55" s="5" t="s">
        <v>171</v>
      </c>
      <c r="AV55" s="5" t="s">
        <v>91</v>
      </c>
      <c r="AW55" s="5" t="s">
        <v>98</v>
      </c>
      <c r="AX55" s="5" t="s">
        <v>136</v>
      </c>
      <c r="AY55" s="5" t="s">
        <v>137</v>
      </c>
      <c r="AZ55" s="5" t="s">
        <v>138</v>
      </c>
      <c r="BA55" s="5" t="s">
        <v>102</v>
      </c>
      <c r="BB55" s="5">
        <v>610.0</v>
      </c>
      <c r="BC55" s="5">
        <v>980.0</v>
      </c>
      <c r="BD55" s="5">
        <v>940.0</v>
      </c>
      <c r="BE55" s="5">
        <v>500.0</v>
      </c>
      <c r="BF55" s="5">
        <v>1315.0</v>
      </c>
      <c r="BG55" s="5">
        <v>1.0</v>
      </c>
      <c r="BH55" s="5">
        <v>5.0</v>
      </c>
      <c r="BI55" s="5" t="s">
        <v>139</v>
      </c>
      <c r="BJ55" s="5" t="s">
        <v>741</v>
      </c>
      <c r="BK55" s="5" t="s">
        <v>103</v>
      </c>
      <c r="BL55" s="5" t="s">
        <v>742</v>
      </c>
    </row>
    <row r="56" ht="16.5" customHeight="1">
      <c r="A56" s="5">
        <v>55.0</v>
      </c>
      <c r="B56" s="6" t="s">
        <v>65</v>
      </c>
      <c r="C56" s="5" t="s">
        <v>66</v>
      </c>
      <c r="D56" s="5" t="str">
        <f>IFERROR(__xludf.DUMMYFUNCTION("GOOGLETRANSLATE(C56,""EN"",""PT-BR"")"),"solteiro")</f>
        <v>solteiro</v>
      </c>
      <c r="E56" s="7">
        <v>165.0</v>
      </c>
      <c r="F56" s="5" t="s">
        <v>289</v>
      </c>
      <c r="G56" s="5" t="s">
        <v>290</v>
      </c>
      <c r="H56" s="5" t="s">
        <v>69</v>
      </c>
      <c r="I56" s="5" t="str">
        <f>IFERROR(__xludf.DUMMYFUNCTION("GOOGLETRANSLATE(H56,""EN"",""PT-BR"")"),"diariamente")</f>
        <v>diariamente</v>
      </c>
      <c r="J56" s="5" t="s">
        <v>70</v>
      </c>
      <c r="K56" s="5" t="s">
        <v>71</v>
      </c>
      <c r="L56" s="5" t="s">
        <v>72</v>
      </c>
      <c r="M56" s="4" t="s">
        <v>70</v>
      </c>
      <c r="N56" s="5" t="s">
        <v>329</v>
      </c>
      <c r="O56" s="5" t="s">
        <v>148</v>
      </c>
      <c r="P56" s="5" t="s">
        <v>170</v>
      </c>
      <c r="Q56" s="5" t="s">
        <v>76</v>
      </c>
      <c r="R56" s="5" t="s">
        <v>77</v>
      </c>
      <c r="S56" s="5" t="s">
        <v>77</v>
      </c>
      <c r="T56" s="5" t="s">
        <v>151</v>
      </c>
      <c r="U56" s="5" t="s">
        <v>79</v>
      </c>
      <c r="V56" s="5" t="s">
        <v>117</v>
      </c>
      <c r="W56" s="5" t="s">
        <v>743</v>
      </c>
      <c r="X56" s="5" t="s">
        <v>119</v>
      </c>
      <c r="Y56" s="5" t="s">
        <v>82</v>
      </c>
      <c r="Z56" s="5" t="s">
        <v>83</v>
      </c>
      <c r="AA56" s="5" t="s">
        <v>362</v>
      </c>
      <c r="AB56" s="5" t="s">
        <v>744</v>
      </c>
      <c r="AC56" s="5" t="s">
        <v>745</v>
      </c>
      <c r="AD56" s="5" t="s">
        <v>123</v>
      </c>
      <c r="AE56" s="5" t="s">
        <v>124</v>
      </c>
      <c r="AF56" s="5" t="s">
        <v>746</v>
      </c>
      <c r="AG56" s="5" t="s">
        <v>88</v>
      </c>
      <c r="AH56" s="5" t="s">
        <v>747</v>
      </c>
      <c r="AI56" s="5" t="s">
        <v>227</v>
      </c>
      <c r="AJ56" s="5" t="s">
        <v>228</v>
      </c>
      <c r="AK56" s="5" t="s">
        <v>77</v>
      </c>
      <c r="AL56" s="5" t="s">
        <v>129</v>
      </c>
      <c r="AM56" s="5" t="s">
        <v>130</v>
      </c>
      <c r="AN56" s="5" t="s">
        <v>748</v>
      </c>
      <c r="AO56" s="5" t="s">
        <v>749</v>
      </c>
      <c r="AP56" s="5" t="s">
        <v>285</v>
      </c>
      <c r="AQ56" s="5" t="s">
        <v>523</v>
      </c>
      <c r="AR56" s="5" t="s">
        <v>77</v>
      </c>
      <c r="AS56" s="5" t="s">
        <v>114</v>
      </c>
      <c r="AT56" s="5" t="s">
        <v>77</v>
      </c>
      <c r="AU56" s="5" t="s">
        <v>135</v>
      </c>
      <c r="AV56" s="5" t="s">
        <v>114</v>
      </c>
      <c r="AW56" s="5" t="s">
        <v>98</v>
      </c>
      <c r="AX56" s="5" t="s">
        <v>136</v>
      </c>
      <c r="AY56" s="5" t="s">
        <v>100</v>
      </c>
      <c r="AZ56" s="5" t="s">
        <v>101</v>
      </c>
      <c r="BA56" s="5" t="s">
        <v>102</v>
      </c>
      <c r="BB56" s="5">
        <v>610.0</v>
      </c>
      <c r="BC56" s="5">
        <v>420.0</v>
      </c>
      <c r="BD56" s="5">
        <v>940.0</v>
      </c>
      <c r="BE56" s="5">
        <v>690.0</v>
      </c>
      <c r="BF56" s="5">
        <v>900.0</v>
      </c>
      <c r="BG56" s="5">
        <v>10.0</v>
      </c>
      <c r="BH56" s="5">
        <v>10.0</v>
      </c>
      <c r="BI56" s="5" t="s">
        <v>141</v>
      </c>
      <c r="BJ56" s="5" t="s">
        <v>750</v>
      </c>
      <c r="BK56" s="5" t="s">
        <v>103</v>
      </c>
      <c r="BL56" s="5" t="s">
        <v>406</v>
      </c>
    </row>
    <row r="57" ht="16.5" customHeight="1">
      <c r="A57" s="5">
        <v>56.0</v>
      </c>
      <c r="B57" s="6" t="s">
        <v>107</v>
      </c>
      <c r="C57" s="5" t="s">
        <v>66</v>
      </c>
      <c r="D57" s="5" t="str">
        <f>IFERROR(__xludf.DUMMYFUNCTION("GOOGLETRANSLATE(C57,""EN"",""PT-BR"")"),"solteiro")</f>
        <v>solteiro</v>
      </c>
      <c r="E57" s="7">
        <v>192.0</v>
      </c>
      <c r="F57" s="5" t="s">
        <v>67</v>
      </c>
      <c r="G57" s="5" t="s">
        <v>68</v>
      </c>
      <c r="H57" s="5" t="s">
        <v>69</v>
      </c>
      <c r="I57" s="5" t="str">
        <f>IFERROR(__xludf.DUMMYFUNCTION("GOOGLETRANSLATE(H57,""EN"",""PT-BR"")"),"diariamente")</f>
        <v>diariamente</v>
      </c>
      <c r="J57" s="5" t="s">
        <v>72</v>
      </c>
      <c r="K57" s="5" t="s">
        <v>248</v>
      </c>
      <c r="L57" s="5" t="s">
        <v>72</v>
      </c>
      <c r="M57" s="4" t="s">
        <v>70</v>
      </c>
      <c r="N57" s="5" t="s">
        <v>188</v>
      </c>
      <c r="O57" s="5" t="s">
        <v>276</v>
      </c>
      <c r="P57" s="5" t="s">
        <v>75</v>
      </c>
      <c r="Q57" s="5" t="s">
        <v>76</v>
      </c>
      <c r="R57" s="5" t="s">
        <v>114</v>
      </c>
      <c r="S57" s="5" t="s">
        <v>114</v>
      </c>
      <c r="T57" s="5" t="s">
        <v>115</v>
      </c>
      <c r="U57" s="5" t="s">
        <v>151</v>
      </c>
      <c r="V57" s="5" t="s">
        <v>189</v>
      </c>
      <c r="W57" s="5" t="s">
        <v>751</v>
      </c>
      <c r="X57" s="5" t="s">
        <v>191</v>
      </c>
      <c r="Y57" s="5" t="s">
        <v>82</v>
      </c>
      <c r="Z57" s="5" t="s">
        <v>207</v>
      </c>
      <c r="AA57" s="5" t="s">
        <v>84</v>
      </c>
      <c r="AB57" s="5" t="s">
        <v>752</v>
      </c>
      <c r="AC57" s="5" t="s">
        <v>753</v>
      </c>
      <c r="AD57" s="5" t="s">
        <v>175</v>
      </c>
      <c r="AE57" s="5" t="s">
        <v>176</v>
      </c>
      <c r="AF57" s="5" t="s">
        <v>754</v>
      </c>
      <c r="AG57" s="5" t="s">
        <v>126</v>
      </c>
      <c r="AH57" s="5" t="s">
        <v>755</v>
      </c>
      <c r="AI57" s="5" t="s">
        <v>96</v>
      </c>
      <c r="AJ57" s="5" t="s">
        <v>756</v>
      </c>
      <c r="AK57" s="5" t="s">
        <v>171</v>
      </c>
      <c r="AL57" s="5" t="s">
        <v>129</v>
      </c>
      <c r="AM57" s="5" t="s">
        <v>130</v>
      </c>
      <c r="AN57" s="5" t="s">
        <v>757</v>
      </c>
      <c r="AO57" s="5" t="s">
        <v>758</v>
      </c>
      <c r="AP57" s="5" t="s">
        <v>471</v>
      </c>
      <c r="AQ57" s="5" t="s">
        <v>759</v>
      </c>
      <c r="AR57" s="5" t="s">
        <v>171</v>
      </c>
      <c r="AS57" s="5" t="s">
        <v>135</v>
      </c>
      <c r="AT57" s="5" t="s">
        <v>77</v>
      </c>
      <c r="AU57" s="5" t="s">
        <v>135</v>
      </c>
      <c r="AV57" s="5" t="s">
        <v>171</v>
      </c>
      <c r="AW57" s="5" t="s">
        <v>348</v>
      </c>
      <c r="AX57" s="5" t="s">
        <v>136</v>
      </c>
      <c r="AY57" s="5" t="s">
        <v>137</v>
      </c>
      <c r="AZ57" s="5" t="s">
        <v>138</v>
      </c>
      <c r="BA57" s="5" t="s">
        <v>102</v>
      </c>
      <c r="BB57" s="5">
        <v>610.0</v>
      </c>
      <c r="BC57" s="5">
        <v>315.0</v>
      </c>
      <c r="BD57" s="5">
        <v>940.0</v>
      </c>
      <c r="BE57" s="5">
        <v>500.0</v>
      </c>
      <c r="BF57" s="5">
        <v>900.0</v>
      </c>
      <c r="BG57" s="5">
        <v>8.0</v>
      </c>
      <c r="BH57" s="5">
        <v>8.0</v>
      </c>
      <c r="BI57" s="5" t="s">
        <v>105</v>
      </c>
      <c r="BJ57" s="5" t="s">
        <v>760</v>
      </c>
      <c r="BK57" s="5" t="s">
        <v>245</v>
      </c>
      <c r="BL57" s="5" t="s">
        <v>761</v>
      </c>
    </row>
    <row r="58" ht="16.5" customHeight="1">
      <c r="A58" s="5">
        <v>57.0</v>
      </c>
      <c r="B58" s="6" t="s">
        <v>65</v>
      </c>
      <c r="C58" s="5" t="s">
        <v>66</v>
      </c>
      <c r="D58" s="5" t="str">
        <f>IFERROR(__xludf.DUMMYFUNCTION("GOOGLETRANSLATE(C58,""EN"",""PT-BR"")"),"solteiro")</f>
        <v>solteiro</v>
      </c>
      <c r="E58" s="7">
        <v>175.0</v>
      </c>
      <c r="F58" s="5" t="s">
        <v>289</v>
      </c>
      <c r="G58" s="5" t="s">
        <v>290</v>
      </c>
      <c r="H58" s="5" t="s">
        <v>69</v>
      </c>
      <c r="I58" s="5" t="str">
        <f>IFERROR(__xludf.DUMMYFUNCTION("GOOGLETRANSLATE(H58,""EN"",""PT-BR"")"),"diariamente")</f>
        <v>diariamente</v>
      </c>
      <c r="J58" s="5" t="s">
        <v>70</v>
      </c>
      <c r="K58" s="5" t="s">
        <v>109</v>
      </c>
      <c r="L58" s="5" t="s">
        <v>72</v>
      </c>
      <c r="M58" s="4" t="s">
        <v>70</v>
      </c>
      <c r="N58" s="5" t="s">
        <v>329</v>
      </c>
      <c r="O58" s="5" t="s">
        <v>148</v>
      </c>
      <c r="P58" s="5" t="s">
        <v>113</v>
      </c>
      <c r="Q58" s="5" t="s">
        <v>76</v>
      </c>
      <c r="R58" s="5" t="s">
        <v>77</v>
      </c>
      <c r="S58" s="5" t="s">
        <v>77</v>
      </c>
      <c r="T58" s="5" t="s">
        <v>115</v>
      </c>
      <c r="U58" s="5" t="s">
        <v>319</v>
      </c>
      <c r="V58" s="5" t="s">
        <v>152</v>
      </c>
      <c r="W58" s="5" t="s">
        <v>762</v>
      </c>
      <c r="X58" s="5" t="s">
        <v>119</v>
      </c>
      <c r="Y58" s="5" t="s">
        <v>154</v>
      </c>
      <c r="Z58" s="5" t="s">
        <v>83</v>
      </c>
      <c r="AA58" s="5" t="s">
        <v>120</v>
      </c>
      <c r="AB58" s="5" t="s">
        <v>763</v>
      </c>
      <c r="AC58" s="5" t="s">
        <v>764</v>
      </c>
      <c r="AD58" s="5" t="s">
        <v>175</v>
      </c>
      <c r="AE58" s="5" t="s">
        <v>176</v>
      </c>
      <c r="AF58" s="5" t="s">
        <v>765</v>
      </c>
      <c r="AG58" s="5" t="s">
        <v>88</v>
      </c>
      <c r="AH58" s="5" t="s">
        <v>766</v>
      </c>
      <c r="AI58" s="5" t="s">
        <v>227</v>
      </c>
      <c r="AJ58" s="5" t="s">
        <v>228</v>
      </c>
      <c r="AK58" s="5" t="s">
        <v>77</v>
      </c>
      <c r="AL58" s="5" t="s">
        <v>229</v>
      </c>
      <c r="AM58" s="5" t="s">
        <v>230</v>
      </c>
      <c r="AN58" s="5" t="s">
        <v>767</v>
      </c>
      <c r="AO58" s="5" t="s">
        <v>768</v>
      </c>
      <c r="AP58" s="5" t="s">
        <v>182</v>
      </c>
      <c r="AQ58" s="5" t="s">
        <v>769</v>
      </c>
      <c r="AR58" s="5" t="s">
        <v>114</v>
      </c>
      <c r="AS58" s="5" t="s">
        <v>77</v>
      </c>
      <c r="AT58" s="5" t="s">
        <v>77</v>
      </c>
      <c r="AU58" s="5" t="s">
        <v>114</v>
      </c>
      <c r="AV58" s="5" t="s">
        <v>77</v>
      </c>
      <c r="AW58" s="5" t="s">
        <v>98</v>
      </c>
      <c r="AX58" s="5" t="s">
        <v>136</v>
      </c>
      <c r="AY58" s="5" t="s">
        <v>100</v>
      </c>
      <c r="AZ58" s="5" t="s">
        <v>138</v>
      </c>
      <c r="BA58" s="5" t="s">
        <v>102</v>
      </c>
      <c r="BB58" s="5">
        <v>720.0</v>
      </c>
      <c r="BC58" s="5">
        <v>315.0</v>
      </c>
      <c r="BD58" s="5">
        <v>1165.0</v>
      </c>
      <c r="BE58" s="5">
        <v>500.0</v>
      </c>
      <c r="BF58" s="5">
        <v>1315.0</v>
      </c>
      <c r="BG58" s="5">
        <v>1.0</v>
      </c>
      <c r="BH58" s="5">
        <v>1.0</v>
      </c>
      <c r="BI58" s="5" t="s">
        <v>141</v>
      </c>
      <c r="BJ58" s="5" t="s">
        <v>770</v>
      </c>
      <c r="BK58" s="5" t="s">
        <v>141</v>
      </c>
      <c r="BL58" s="5" t="s">
        <v>688</v>
      </c>
    </row>
    <row r="59" ht="16.5" customHeight="1">
      <c r="A59" s="5">
        <v>58.0</v>
      </c>
      <c r="B59" s="6" t="s">
        <v>107</v>
      </c>
      <c r="C59" s="5" t="s">
        <v>66</v>
      </c>
      <c r="D59" s="5" t="str">
        <f>IFERROR(__xludf.DUMMYFUNCTION("GOOGLETRANSLATE(C59,""EN"",""PT-BR"")"),"solteiro")</f>
        <v>solteiro</v>
      </c>
      <c r="E59" s="7">
        <v>140.0</v>
      </c>
      <c r="F59" s="5" t="s">
        <v>289</v>
      </c>
      <c r="G59" s="5" t="s">
        <v>290</v>
      </c>
      <c r="H59" s="5" t="s">
        <v>69</v>
      </c>
      <c r="I59" s="5" t="str">
        <f>IFERROR(__xludf.DUMMYFUNCTION("GOOGLETRANSLATE(H59,""EN"",""PT-BR"")"),"diariamente")</f>
        <v>diariamente</v>
      </c>
      <c r="J59" s="5" t="s">
        <v>70</v>
      </c>
      <c r="K59" s="5" t="s">
        <v>71</v>
      </c>
      <c r="L59" s="5" t="s">
        <v>110</v>
      </c>
      <c r="M59" s="4" t="s">
        <v>70</v>
      </c>
      <c r="N59" s="5" t="s">
        <v>188</v>
      </c>
      <c r="O59" s="5" t="s">
        <v>74</v>
      </c>
      <c r="P59" s="5" t="s">
        <v>113</v>
      </c>
      <c r="Q59" s="5" t="s">
        <v>150</v>
      </c>
      <c r="R59" s="5" t="s">
        <v>114</v>
      </c>
      <c r="S59" s="5" t="s">
        <v>114</v>
      </c>
      <c r="T59" s="5" t="s">
        <v>78</v>
      </c>
      <c r="U59" s="5" t="s">
        <v>79</v>
      </c>
      <c r="V59" s="5" t="s">
        <v>152</v>
      </c>
      <c r="W59" s="5" t="s">
        <v>771</v>
      </c>
      <c r="X59" s="5" t="s">
        <v>81</v>
      </c>
      <c r="Y59" s="5" t="s">
        <v>82</v>
      </c>
      <c r="Z59" s="5" t="s">
        <v>83</v>
      </c>
      <c r="AA59" s="5" t="s">
        <v>155</v>
      </c>
      <c r="AB59" s="5" t="s">
        <v>772</v>
      </c>
      <c r="AC59" s="5" t="s">
        <v>773</v>
      </c>
      <c r="AD59" s="5" t="s">
        <v>75</v>
      </c>
      <c r="AE59" s="5" t="s">
        <v>86</v>
      </c>
      <c r="AF59" s="5" t="s">
        <v>774</v>
      </c>
      <c r="AG59" s="5" t="s">
        <v>88</v>
      </c>
      <c r="AH59" s="5" t="s">
        <v>775</v>
      </c>
      <c r="AI59" s="5" t="s">
        <v>227</v>
      </c>
      <c r="AJ59" s="5" t="s">
        <v>228</v>
      </c>
      <c r="AK59" s="5" t="s">
        <v>135</v>
      </c>
      <c r="AL59" s="5" t="s">
        <v>776</v>
      </c>
      <c r="AM59" s="5" t="s">
        <v>113</v>
      </c>
      <c r="AN59" s="5" t="s">
        <v>777</v>
      </c>
      <c r="AO59" s="5" t="s">
        <v>778</v>
      </c>
      <c r="AP59" s="5" t="s">
        <v>182</v>
      </c>
      <c r="AQ59" s="5" t="s">
        <v>779</v>
      </c>
      <c r="AR59" s="5" t="s">
        <v>77</v>
      </c>
      <c r="AS59" s="5" t="s">
        <v>135</v>
      </c>
      <c r="AT59" s="5" t="s">
        <v>77</v>
      </c>
      <c r="AU59" s="5" t="s">
        <v>91</v>
      </c>
      <c r="AV59" s="5" t="s">
        <v>135</v>
      </c>
      <c r="AW59" s="5" t="s">
        <v>98</v>
      </c>
      <c r="AX59" s="5" t="s">
        <v>136</v>
      </c>
      <c r="AY59" s="5" t="s">
        <v>100</v>
      </c>
      <c r="AZ59" s="5" t="s">
        <v>101</v>
      </c>
      <c r="BA59" s="5" t="s">
        <v>258</v>
      </c>
      <c r="BB59" s="5">
        <v>610.0</v>
      </c>
      <c r="BC59" s="5">
        <v>980.0</v>
      </c>
      <c r="BD59" s="5">
        <v>725.0</v>
      </c>
      <c r="BE59" s="5">
        <v>345.0</v>
      </c>
      <c r="BF59" s="5">
        <v>1315.0</v>
      </c>
      <c r="BG59" s="5">
        <v>10.0</v>
      </c>
      <c r="BH59" s="5">
        <v>9.0</v>
      </c>
      <c r="BI59" s="5" t="s">
        <v>139</v>
      </c>
      <c r="BJ59" s="5" t="s">
        <v>780</v>
      </c>
      <c r="BK59" s="5" t="s">
        <v>141</v>
      </c>
      <c r="BL59" s="5" t="s">
        <v>781</v>
      </c>
    </row>
    <row r="60" ht="16.5" customHeight="1">
      <c r="A60" s="5">
        <v>59.0</v>
      </c>
      <c r="B60" s="6" t="s">
        <v>107</v>
      </c>
      <c r="C60" s="5" t="s">
        <v>66</v>
      </c>
      <c r="D60" s="5" t="str">
        <f>IFERROR(__xludf.DUMMYFUNCTION("GOOGLETRANSLATE(C60,""EN"",""PT-BR"")"),"solteiro")</f>
        <v>solteiro</v>
      </c>
      <c r="E60" s="7">
        <v>155.0</v>
      </c>
      <c r="F60" s="5" t="s">
        <v>67</v>
      </c>
      <c r="G60" s="5" t="s">
        <v>68</v>
      </c>
      <c r="H60" s="5" t="s">
        <v>146</v>
      </c>
      <c r="I60" s="5" t="str">
        <f>IFERROR(__xludf.DUMMYFUNCTION("GOOGLETRANSLATE(H60,""EN"",""PT-BR"")"),"duas ou três vezes por semana")</f>
        <v>duas ou três vezes por semana</v>
      </c>
      <c r="J60" s="5" t="s">
        <v>70</v>
      </c>
      <c r="K60" s="5" t="s">
        <v>147</v>
      </c>
      <c r="L60" s="5" t="s">
        <v>110</v>
      </c>
      <c r="M60" s="4" t="s">
        <v>70</v>
      </c>
      <c r="N60" s="5" t="s">
        <v>782</v>
      </c>
      <c r="O60" s="5" t="s">
        <v>74</v>
      </c>
      <c r="P60" s="5" t="s">
        <v>170</v>
      </c>
      <c r="Q60" s="5" t="s">
        <v>76</v>
      </c>
      <c r="R60" s="5" t="s">
        <v>77</v>
      </c>
      <c r="S60" s="5" t="s">
        <v>77</v>
      </c>
      <c r="T60" s="5" t="s">
        <v>151</v>
      </c>
      <c r="U60" s="5" t="s">
        <v>116</v>
      </c>
      <c r="V60" s="5" t="s">
        <v>117</v>
      </c>
      <c r="W60" s="5" t="s">
        <v>783</v>
      </c>
      <c r="X60" s="5" t="s">
        <v>173</v>
      </c>
      <c r="Y60" s="5" t="s">
        <v>154</v>
      </c>
      <c r="Z60" s="5" t="s">
        <v>83</v>
      </c>
      <c r="AA60" s="5" t="s">
        <v>120</v>
      </c>
      <c r="AB60" s="5" t="s">
        <v>784</v>
      </c>
      <c r="AC60" s="5" t="s">
        <v>785</v>
      </c>
      <c r="AD60" s="5" t="s">
        <v>123</v>
      </c>
      <c r="AE60" s="5" t="s">
        <v>124</v>
      </c>
      <c r="AF60" s="5" t="s">
        <v>786</v>
      </c>
      <c r="AG60" s="5" t="s">
        <v>159</v>
      </c>
      <c r="AH60" s="5" t="s">
        <v>787</v>
      </c>
      <c r="AI60" s="5" t="s">
        <v>90</v>
      </c>
      <c r="AJ60" s="5" t="s">
        <v>788</v>
      </c>
      <c r="AK60" s="5" t="s">
        <v>77</v>
      </c>
      <c r="AL60" s="5" t="s">
        <v>400</v>
      </c>
      <c r="AM60" s="5" t="s">
        <v>401</v>
      </c>
      <c r="AN60" s="5" t="s">
        <v>480</v>
      </c>
      <c r="AO60" s="5" t="s">
        <v>789</v>
      </c>
      <c r="AP60" s="5" t="s">
        <v>164</v>
      </c>
      <c r="AQ60" s="5" t="s">
        <v>790</v>
      </c>
      <c r="AR60" s="5" t="s">
        <v>77</v>
      </c>
      <c r="AS60" s="5" t="s">
        <v>77</v>
      </c>
      <c r="AT60" s="5" t="s">
        <v>77</v>
      </c>
      <c r="AU60" s="5" t="s">
        <v>114</v>
      </c>
      <c r="AV60" s="5" t="s">
        <v>77</v>
      </c>
      <c r="AW60" s="5" t="s">
        <v>98</v>
      </c>
      <c r="AX60" s="5" t="s">
        <v>136</v>
      </c>
      <c r="AY60" s="5" t="s">
        <v>137</v>
      </c>
      <c r="AZ60" s="5" t="s">
        <v>101</v>
      </c>
      <c r="BA60" s="5" t="s">
        <v>102</v>
      </c>
      <c r="BB60" s="5">
        <v>610.0</v>
      </c>
      <c r="BC60" s="5">
        <v>420.0</v>
      </c>
      <c r="BD60" s="5">
        <v>1165.0</v>
      </c>
      <c r="BE60" s="5">
        <v>690.0</v>
      </c>
      <c r="BF60" s="5">
        <v>1315.0</v>
      </c>
      <c r="BG60" s="5">
        <v>1.0</v>
      </c>
      <c r="BH60" s="5">
        <v>4.0</v>
      </c>
      <c r="BI60" s="5" t="s">
        <v>141</v>
      </c>
      <c r="BJ60" s="5" t="s">
        <v>392</v>
      </c>
      <c r="BK60" s="5" t="s">
        <v>103</v>
      </c>
      <c r="BL60" s="5" t="s">
        <v>791</v>
      </c>
    </row>
    <row r="61" ht="16.5" customHeight="1">
      <c r="A61" s="5">
        <v>60.0</v>
      </c>
      <c r="B61" s="6" t="s">
        <v>107</v>
      </c>
      <c r="C61" s="5" t="s">
        <v>66</v>
      </c>
      <c r="D61" s="5" t="str">
        <f>IFERROR(__xludf.DUMMYFUNCTION("GOOGLETRANSLATE(C61,""EN"",""PT-BR"")"),"solteiro")</f>
        <v>solteiro</v>
      </c>
      <c r="E61" s="7">
        <v>155.0</v>
      </c>
      <c r="F61" s="5" t="s">
        <v>67</v>
      </c>
      <c r="G61" s="5" t="s">
        <v>68</v>
      </c>
      <c r="H61" s="5" t="s">
        <v>75</v>
      </c>
      <c r="I61" s="5" t="str">
        <f>IFERROR(__xludf.DUMMYFUNCTION("GOOGLETRANSLATE(H61,""EN"",""PT-BR"")"),"nenhum")</f>
        <v>nenhum</v>
      </c>
      <c r="J61" s="5" t="s">
        <v>72</v>
      </c>
      <c r="K61" s="5" t="s">
        <v>109</v>
      </c>
      <c r="L61" s="5" t="s">
        <v>72</v>
      </c>
      <c r="M61" s="4" t="s">
        <v>70</v>
      </c>
      <c r="N61" s="5" t="s">
        <v>782</v>
      </c>
      <c r="O61" s="5" t="s">
        <v>148</v>
      </c>
      <c r="P61" s="5" t="s">
        <v>113</v>
      </c>
      <c r="Q61" s="5" t="s">
        <v>150</v>
      </c>
      <c r="R61" s="5" t="s">
        <v>77</v>
      </c>
      <c r="S61" s="5" t="s">
        <v>114</v>
      </c>
      <c r="T61" s="5" t="s">
        <v>78</v>
      </c>
      <c r="U61" s="5" t="s">
        <v>116</v>
      </c>
      <c r="V61" s="5" t="s">
        <v>75</v>
      </c>
      <c r="W61" s="5" t="s">
        <v>792</v>
      </c>
      <c r="X61" s="5" t="s">
        <v>173</v>
      </c>
      <c r="Y61" s="5" t="s">
        <v>154</v>
      </c>
      <c r="Z61" s="5" t="s">
        <v>207</v>
      </c>
      <c r="AA61" s="5" t="s">
        <v>155</v>
      </c>
      <c r="AB61" s="5" t="s">
        <v>793</v>
      </c>
      <c r="AC61" s="5" t="s">
        <v>794</v>
      </c>
      <c r="AD61" s="5" t="s">
        <v>175</v>
      </c>
      <c r="AE61" s="5" t="s">
        <v>176</v>
      </c>
      <c r="AF61" s="5" t="s">
        <v>795</v>
      </c>
      <c r="AG61" s="5" t="s">
        <v>159</v>
      </c>
      <c r="AH61" s="5" t="s">
        <v>796</v>
      </c>
      <c r="AI61" s="5" t="s">
        <v>90</v>
      </c>
      <c r="AJ61" s="5" t="s">
        <v>788</v>
      </c>
      <c r="AK61" s="5" t="s">
        <v>77</v>
      </c>
      <c r="AL61" s="5" t="s">
        <v>129</v>
      </c>
      <c r="AM61" s="5" t="s">
        <v>130</v>
      </c>
      <c r="AN61" s="5" t="s">
        <v>797</v>
      </c>
      <c r="AO61" s="5" t="s">
        <v>798</v>
      </c>
      <c r="AP61" s="5" t="s">
        <v>314</v>
      </c>
      <c r="AQ61" s="5" t="s">
        <v>799</v>
      </c>
      <c r="AR61" s="5" t="s">
        <v>77</v>
      </c>
      <c r="AS61" s="5" t="s">
        <v>77</v>
      </c>
      <c r="AT61" s="5" t="s">
        <v>77</v>
      </c>
      <c r="AU61" s="5" t="s">
        <v>114</v>
      </c>
      <c r="AV61" s="5" t="s">
        <v>77</v>
      </c>
      <c r="AW61" s="5" t="s">
        <v>98</v>
      </c>
      <c r="AX61" s="5" t="s">
        <v>136</v>
      </c>
      <c r="AY61" s="5" t="s">
        <v>137</v>
      </c>
      <c r="AZ61" s="5" t="s">
        <v>138</v>
      </c>
      <c r="BA61" s="5" t="s">
        <v>258</v>
      </c>
      <c r="BB61" s="5">
        <v>610.0</v>
      </c>
      <c r="BC61" s="5">
        <v>420.0</v>
      </c>
      <c r="BD61" s="5">
        <v>1165.0</v>
      </c>
      <c r="BE61" s="5">
        <v>500.0</v>
      </c>
      <c r="BF61" s="5">
        <v>1315.0</v>
      </c>
      <c r="BG61" s="5">
        <v>10.0</v>
      </c>
      <c r="BH61" s="5">
        <v>7.0</v>
      </c>
      <c r="BI61" s="5" t="s">
        <v>141</v>
      </c>
      <c r="BJ61" s="5" t="s">
        <v>800</v>
      </c>
      <c r="BK61" s="5" t="s">
        <v>141</v>
      </c>
      <c r="BL61" s="5" t="s">
        <v>801</v>
      </c>
    </row>
    <row r="62" ht="16.5" customHeight="1">
      <c r="A62" s="5">
        <v>61.0</v>
      </c>
      <c r="B62" s="6" t="s">
        <v>107</v>
      </c>
      <c r="C62" s="5" t="s">
        <v>66</v>
      </c>
      <c r="D62" s="5" t="str">
        <f>IFERROR(__xludf.DUMMYFUNCTION("GOOGLETRANSLATE(C62,""EN"",""PT-BR"")"),"solteiro")</f>
        <v>solteiro</v>
      </c>
      <c r="E62" s="7">
        <v>135.0</v>
      </c>
      <c r="F62" s="5" t="s">
        <v>289</v>
      </c>
      <c r="G62" s="5" t="s">
        <v>290</v>
      </c>
      <c r="H62" s="5" t="s">
        <v>69</v>
      </c>
      <c r="I62" s="5" t="str">
        <f>IFERROR(__xludf.DUMMYFUNCTION("GOOGLETRANSLATE(H62,""EN"",""PT-BR"")"),"diariamente")</f>
        <v>diariamente</v>
      </c>
      <c r="J62" s="5" t="s">
        <v>70</v>
      </c>
      <c r="K62" s="5" t="s">
        <v>248</v>
      </c>
      <c r="L62" s="5" t="s">
        <v>72</v>
      </c>
      <c r="M62" s="4" t="s">
        <v>70</v>
      </c>
      <c r="N62" s="5" t="s">
        <v>802</v>
      </c>
      <c r="O62" s="5" t="s">
        <v>148</v>
      </c>
      <c r="P62" s="5" t="s">
        <v>113</v>
      </c>
      <c r="Q62" s="5" t="s">
        <v>76</v>
      </c>
      <c r="R62" s="5" t="s">
        <v>77</v>
      </c>
      <c r="S62" s="5" t="s">
        <v>77</v>
      </c>
      <c r="T62" s="5" t="s">
        <v>78</v>
      </c>
      <c r="U62" s="5" t="s">
        <v>151</v>
      </c>
      <c r="V62" s="5" t="s">
        <v>152</v>
      </c>
      <c r="W62" s="5" t="s">
        <v>803</v>
      </c>
      <c r="X62" s="5" t="s">
        <v>119</v>
      </c>
      <c r="Y62" s="5" t="s">
        <v>82</v>
      </c>
      <c r="Z62" s="5" t="s">
        <v>83</v>
      </c>
      <c r="AA62" s="5" t="s">
        <v>155</v>
      </c>
      <c r="AB62" s="5" t="s">
        <v>804</v>
      </c>
      <c r="AC62" s="5" t="s">
        <v>805</v>
      </c>
      <c r="AD62" s="5" t="s">
        <v>295</v>
      </c>
      <c r="AE62" s="5" t="s">
        <v>296</v>
      </c>
      <c r="AF62" s="5" t="s">
        <v>806</v>
      </c>
      <c r="AG62" s="5" t="s">
        <v>88</v>
      </c>
      <c r="AH62" s="5" t="s">
        <v>807</v>
      </c>
      <c r="AI62" s="5" t="s">
        <v>196</v>
      </c>
      <c r="AJ62" s="5" t="s">
        <v>197</v>
      </c>
      <c r="AK62" s="5" t="s">
        <v>77</v>
      </c>
      <c r="AL62" s="5" t="s">
        <v>400</v>
      </c>
      <c r="AM62" s="5" t="s">
        <v>401</v>
      </c>
      <c r="AN62" s="5" t="s">
        <v>808</v>
      </c>
      <c r="AO62" s="5" t="s">
        <v>809</v>
      </c>
      <c r="AP62" s="5" t="s">
        <v>164</v>
      </c>
      <c r="AQ62" s="5" t="s">
        <v>810</v>
      </c>
      <c r="AR62" s="5" t="s">
        <v>114</v>
      </c>
      <c r="AS62" s="5" t="s">
        <v>91</v>
      </c>
      <c r="AT62" s="5" t="s">
        <v>77</v>
      </c>
      <c r="AU62" s="5" t="s">
        <v>91</v>
      </c>
      <c r="AV62" s="5" t="s">
        <v>91</v>
      </c>
      <c r="AW62" s="5" t="s">
        <v>98</v>
      </c>
      <c r="AX62" s="5" t="s">
        <v>136</v>
      </c>
      <c r="AY62" s="5" t="s">
        <v>137</v>
      </c>
      <c r="AZ62" s="5" t="s">
        <v>138</v>
      </c>
      <c r="BA62" s="5" t="s">
        <v>102</v>
      </c>
      <c r="BB62" s="5">
        <v>610.0</v>
      </c>
      <c r="BC62" s="5">
        <v>420.0</v>
      </c>
      <c r="BD62" s="5">
        <v>1165.0</v>
      </c>
      <c r="BE62" s="5">
        <v>690.0</v>
      </c>
      <c r="BF62" s="5">
        <v>1315.0</v>
      </c>
      <c r="BG62" s="5">
        <v>5.0</v>
      </c>
      <c r="BH62" s="5">
        <v>3.0</v>
      </c>
      <c r="BI62" s="5" t="s">
        <v>141</v>
      </c>
      <c r="BJ62" s="5" t="s">
        <v>811</v>
      </c>
      <c r="BK62" s="5" t="s">
        <v>141</v>
      </c>
      <c r="BL62" s="5" t="s">
        <v>812</v>
      </c>
    </row>
    <row r="63" ht="16.5" customHeight="1">
      <c r="A63" s="5">
        <v>62.0</v>
      </c>
      <c r="B63" s="6" t="s">
        <v>107</v>
      </c>
      <c r="C63" s="5" t="s">
        <v>108</v>
      </c>
      <c r="D63" s="5" t="str">
        <f>IFERROR(__xludf.DUMMYFUNCTION("GOOGLETRANSLATE(C63,""EN"",""PT-BR"")"),"em uma relação")</f>
        <v>em uma relação</v>
      </c>
      <c r="E63" s="7">
        <v>118.0</v>
      </c>
      <c r="F63" s="5" t="s">
        <v>289</v>
      </c>
      <c r="G63" s="5" t="s">
        <v>290</v>
      </c>
      <c r="H63" s="5" t="s">
        <v>146</v>
      </c>
      <c r="I63" s="5" t="str">
        <f>IFERROR(__xludf.DUMMYFUNCTION("GOOGLETRANSLATE(H63,""EN"",""PT-BR"")"),"duas ou três vezes por semana")</f>
        <v>duas ou três vezes por semana</v>
      </c>
      <c r="J63" s="5" t="s">
        <v>70</v>
      </c>
      <c r="K63" s="5" t="s">
        <v>109</v>
      </c>
      <c r="L63" s="5" t="s">
        <v>110</v>
      </c>
      <c r="M63" s="4" t="s">
        <v>72</v>
      </c>
      <c r="N63" s="5" t="s">
        <v>143</v>
      </c>
      <c r="O63" s="5" t="s">
        <v>112</v>
      </c>
      <c r="P63" s="5" t="s">
        <v>75</v>
      </c>
      <c r="Q63" s="5" t="s">
        <v>340</v>
      </c>
      <c r="R63" s="5" t="s">
        <v>171</v>
      </c>
      <c r="S63" s="5" t="s">
        <v>171</v>
      </c>
      <c r="T63" s="5" t="s">
        <v>78</v>
      </c>
      <c r="U63" s="5" t="s">
        <v>116</v>
      </c>
      <c r="V63" s="5" t="s">
        <v>189</v>
      </c>
      <c r="W63" s="5" t="s">
        <v>813</v>
      </c>
      <c r="X63" s="5" t="s">
        <v>119</v>
      </c>
      <c r="Y63" s="5" t="s">
        <v>278</v>
      </c>
      <c r="Z63" s="5" t="s">
        <v>83</v>
      </c>
      <c r="AA63" s="5" t="s">
        <v>84</v>
      </c>
      <c r="AB63" s="5" t="s">
        <v>814</v>
      </c>
      <c r="AC63" s="5" t="s">
        <v>815</v>
      </c>
      <c r="AD63" s="5" t="s">
        <v>295</v>
      </c>
      <c r="AE63" s="5" t="s">
        <v>296</v>
      </c>
      <c r="AF63" s="5" t="s">
        <v>816</v>
      </c>
      <c r="AG63" s="5" t="s">
        <v>88</v>
      </c>
      <c r="AH63" s="5" t="s">
        <v>817</v>
      </c>
      <c r="AI63" s="5" t="s">
        <v>227</v>
      </c>
      <c r="AJ63" s="5" t="s">
        <v>228</v>
      </c>
      <c r="AK63" s="5" t="s">
        <v>114</v>
      </c>
      <c r="AL63" s="5" t="s">
        <v>400</v>
      </c>
      <c r="AM63" s="5" t="s">
        <v>401</v>
      </c>
      <c r="AN63" s="5" t="s">
        <v>818</v>
      </c>
      <c r="AO63" s="5" t="s">
        <v>819</v>
      </c>
      <c r="AP63" s="5" t="s">
        <v>182</v>
      </c>
      <c r="AQ63" s="5" t="s">
        <v>820</v>
      </c>
      <c r="AR63" s="5" t="s">
        <v>171</v>
      </c>
      <c r="AS63" s="5" t="s">
        <v>135</v>
      </c>
      <c r="AT63" s="5" t="s">
        <v>114</v>
      </c>
      <c r="AU63" s="5" t="s">
        <v>171</v>
      </c>
      <c r="AV63" s="5" t="s">
        <v>135</v>
      </c>
      <c r="AW63" s="5" t="s">
        <v>98</v>
      </c>
      <c r="AX63" s="5" t="s">
        <v>136</v>
      </c>
      <c r="AY63" s="5" t="s">
        <v>100</v>
      </c>
      <c r="AZ63" s="5" t="s">
        <v>101</v>
      </c>
      <c r="BA63" s="5" t="s">
        <v>258</v>
      </c>
      <c r="BB63" s="5">
        <v>610.0</v>
      </c>
      <c r="BC63" s="5">
        <v>980.0</v>
      </c>
      <c r="BD63" s="5">
        <v>725.0</v>
      </c>
      <c r="BE63" s="5">
        <v>500.0</v>
      </c>
      <c r="BF63" s="5">
        <v>1315.0</v>
      </c>
      <c r="BG63" s="5">
        <v>5.0</v>
      </c>
      <c r="BH63" s="5">
        <v>2.0</v>
      </c>
      <c r="BI63" s="5" t="s">
        <v>139</v>
      </c>
      <c r="BJ63" s="5" t="s">
        <v>821</v>
      </c>
      <c r="BK63" s="5" t="s">
        <v>141</v>
      </c>
      <c r="BL63" s="5" t="s">
        <v>822</v>
      </c>
    </row>
    <row r="64" ht="16.5" customHeight="1">
      <c r="A64" s="5">
        <v>63.0</v>
      </c>
      <c r="B64" s="6" t="s">
        <v>65</v>
      </c>
      <c r="C64" s="5" t="s">
        <v>66</v>
      </c>
      <c r="D64" s="5" t="str">
        <f>IFERROR(__xludf.DUMMYFUNCTION("GOOGLETRANSLATE(C64,""EN"",""PT-BR"")"),"solteiro")</f>
        <v>solteiro</v>
      </c>
      <c r="E64" s="7">
        <v>210.0</v>
      </c>
      <c r="F64" s="5" t="s">
        <v>289</v>
      </c>
      <c r="G64" s="5" t="s">
        <v>290</v>
      </c>
      <c r="H64" s="5" t="s">
        <v>69</v>
      </c>
      <c r="I64" s="5" t="str">
        <f>IFERROR(__xludf.DUMMYFUNCTION("GOOGLETRANSLATE(H64,""EN"",""PT-BR"")"),"diariamente")</f>
        <v>diariamente</v>
      </c>
      <c r="J64" s="5" t="s">
        <v>70</v>
      </c>
      <c r="K64" s="5" t="s">
        <v>109</v>
      </c>
      <c r="L64" s="5" t="s">
        <v>110</v>
      </c>
      <c r="M64" s="4" t="s">
        <v>70</v>
      </c>
      <c r="N64" s="5" t="s">
        <v>453</v>
      </c>
      <c r="O64" s="5" t="s">
        <v>148</v>
      </c>
      <c r="P64" s="5" t="s">
        <v>113</v>
      </c>
      <c r="Q64" s="5" t="s">
        <v>76</v>
      </c>
      <c r="R64" s="5" t="s">
        <v>114</v>
      </c>
      <c r="S64" s="5" t="s">
        <v>114</v>
      </c>
      <c r="T64" s="5" t="s">
        <v>115</v>
      </c>
      <c r="U64" s="5" t="s">
        <v>151</v>
      </c>
      <c r="V64" s="5" t="s">
        <v>152</v>
      </c>
      <c r="W64" s="5" t="s">
        <v>823</v>
      </c>
      <c r="X64" s="5" t="s">
        <v>119</v>
      </c>
      <c r="Y64" s="5" t="s">
        <v>82</v>
      </c>
      <c r="Z64" s="5" t="s">
        <v>207</v>
      </c>
      <c r="AA64" s="5" t="s">
        <v>155</v>
      </c>
      <c r="AB64" s="5" t="s">
        <v>824</v>
      </c>
      <c r="AC64" s="5" t="s">
        <v>735</v>
      </c>
      <c r="AD64" s="5" t="s">
        <v>175</v>
      </c>
      <c r="AE64" s="5" t="s">
        <v>176</v>
      </c>
      <c r="AF64" s="5" t="s">
        <v>825</v>
      </c>
      <c r="AG64" s="5" t="s">
        <v>88</v>
      </c>
      <c r="AH64" s="5" t="s">
        <v>826</v>
      </c>
      <c r="AI64" s="5" t="s">
        <v>227</v>
      </c>
      <c r="AJ64" s="5" t="s">
        <v>228</v>
      </c>
      <c r="AK64" s="5" t="s">
        <v>135</v>
      </c>
      <c r="AL64" s="5" t="s">
        <v>129</v>
      </c>
      <c r="AM64" s="5" t="s">
        <v>130</v>
      </c>
      <c r="AN64" s="5" t="s">
        <v>827</v>
      </c>
      <c r="AO64" s="5" t="s">
        <v>828</v>
      </c>
      <c r="AP64" s="5" t="s">
        <v>285</v>
      </c>
      <c r="AQ64" s="5" t="s">
        <v>829</v>
      </c>
      <c r="AR64" s="5" t="s">
        <v>171</v>
      </c>
      <c r="AS64" s="5" t="s">
        <v>135</v>
      </c>
      <c r="AT64" s="5" t="s">
        <v>77</v>
      </c>
      <c r="AU64" s="5" t="s">
        <v>135</v>
      </c>
      <c r="AV64" s="5" t="s">
        <v>135</v>
      </c>
      <c r="AW64" s="5" t="s">
        <v>98</v>
      </c>
      <c r="AX64" s="5" t="s">
        <v>136</v>
      </c>
      <c r="AY64" s="5" t="s">
        <v>100</v>
      </c>
      <c r="AZ64" s="5" t="s">
        <v>138</v>
      </c>
      <c r="BA64" s="5" t="s">
        <v>102</v>
      </c>
      <c r="BB64" s="5">
        <v>610.0</v>
      </c>
      <c r="BC64" s="5">
        <v>980.0</v>
      </c>
      <c r="BD64" s="5">
        <v>1165.0</v>
      </c>
      <c r="BE64" s="5">
        <v>850.0</v>
      </c>
      <c r="BF64" s="5">
        <v>1315.0</v>
      </c>
      <c r="BG64" s="5">
        <v>1.0</v>
      </c>
      <c r="BH64" s="5">
        <v>2.0</v>
      </c>
      <c r="BI64" s="5" t="s">
        <v>139</v>
      </c>
      <c r="BJ64" s="5" t="s">
        <v>830</v>
      </c>
      <c r="BK64" s="5" t="s">
        <v>139</v>
      </c>
      <c r="BL64" s="5" t="s">
        <v>831</v>
      </c>
    </row>
    <row r="65" ht="16.5" customHeight="1">
      <c r="A65" s="5">
        <v>64.0</v>
      </c>
      <c r="B65" s="6" t="s">
        <v>107</v>
      </c>
      <c r="C65" s="5" t="s">
        <v>108</v>
      </c>
      <c r="D65" s="5" t="str">
        <f>IFERROR(__xludf.DUMMYFUNCTION("GOOGLETRANSLATE(C65,""EN"",""PT-BR"")"),"em uma relação")</f>
        <v>em uma relação</v>
      </c>
      <c r="E65" s="7">
        <v>180.0</v>
      </c>
      <c r="F65" s="5" t="s">
        <v>289</v>
      </c>
      <c r="G65" s="5" t="s">
        <v>290</v>
      </c>
      <c r="H65" s="5" t="s">
        <v>69</v>
      </c>
      <c r="I65" s="5" t="str">
        <f>IFERROR(__xludf.DUMMYFUNCTION("GOOGLETRANSLATE(H65,""EN"",""PT-BR"")"),"diariamente")</f>
        <v>diariamente</v>
      </c>
      <c r="J65" s="5" t="s">
        <v>72</v>
      </c>
      <c r="K65" s="5" t="s">
        <v>147</v>
      </c>
      <c r="L65" s="5" t="s">
        <v>72</v>
      </c>
      <c r="M65" s="4" t="s">
        <v>70</v>
      </c>
      <c r="N65" s="5" t="s">
        <v>832</v>
      </c>
      <c r="O65" s="5" t="s">
        <v>74</v>
      </c>
      <c r="P65" s="5" t="s">
        <v>170</v>
      </c>
      <c r="Q65" s="5" t="s">
        <v>76</v>
      </c>
      <c r="R65" s="5" t="s">
        <v>77</v>
      </c>
      <c r="S65" s="5" t="s">
        <v>77</v>
      </c>
      <c r="T65" s="5" t="s">
        <v>115</v>
      </c>
      <c r="U65" s="5" t="s">
        <v>319</v>
      </c>
      <c r="V65" s="5" t="s">
        <v>152</v>
      </c>
      <c r="W65" s="5" t="s">
        <v>833</v>
      </c>
      <c r="X65" s="5" t="s">
        <v>119</v>
      </c>
      <c r="Y65" s="5" t="s">
        <v>82</v>
      </c>
      <c r="Z65" s="5" t="s">
        <v>83</v>
      </c>
      <c r="AA65" s="5" t="s">
        <v>155</v>
      </c>
      <c r="AB65" s="5" t="s">
        <v>834</v>
      </c>
      <c r="AC65" s="5" t="s">
        <v>835</v>
      </c>
      <c r="AD65" s="5" t="s">
        <v>295</v>
      </c>
      <c r="AE65" s="5" t="s">
        <v>296</v>
      </c>
      <c r="AF65" s="5" t="s">
        <v>836</v>
      </c>
      <c r="AG65" s="5" t="s">
        <v>88</v>
      </c>
      <c r="AH65" s="5" t="s">
        <v>143</v>
      </c>
      <c r="AI65" s="5" t="s">
        <v>196</v>
      </c>
      <c r="AJ65" s="5" t="s">
        <v>197</v>
      </c>
      <c r="AK65" s="5" t="s">
        <v>77</v>
      </c>
      <c r="AL65" s="5" t="s">
        <v>129</v>
      </c>
      <c r="AM65" s="5" t="s">
        <v>130</v>
      </c>
      <c r="AN65" s="5" t="s">
        <v>837</v>
      </c>
      <c r="AO65" s="5" t="s">
        <v>838</v>
      </c>
      <c r="AP65" s="5" t="s">
        <v>164</v>
      </c>
      <c r="AQ65" s="5" t="s">
        <v>839</v>
      </c>
      <c r="AR65" s="5" t="s">
        <v>114</v>
      </c>
      <c r="AS65" s="5" t="s">
        <v>114</v>
      </c>
      <c r="AT65" s="5" t="s">
        <v>114</v>
      </c>
      <c r="AU65" s="5" t="s">
        <v>114</v>
      </c>
      <c r="AV65" s="5" t="s">
        <v>114</v>
      </c>
      <c r="AW65" s="5" t="s">
        <v>98</v>
      </c>
      <c r="AX65" s="5" t="s">
        <v>136</v>
      </c>
      <c r="AY65" s="5" t="s">
        <v>137</v>
      </c>
      <c r="AZ65" s="5" t="s">
        <v>138</v>
      </c>
      <c r="BA65" s="5" t="s">
        <v>75</v>
      </c>
      <c r="BB65" s="5">
        <v>610.0</v>
      </c>
      <c r="BC65" s="5">
        <v>980.0</v>
      </c>
      <c r="BD65" s="5">
        <v>1165.0</v>
      </c>
      <c r="BE65" s="5">
        <v>690.0</v>
      </c>
      <c r="BF65" s="5">
        <v>1315.0</v>
      </c>
      <c r="BG65" s="5">
        <v>8.0</v>
      </c>
      <c r="BH65" s="5">
        <v>8.0</v>
      </c>
      <c r="BI65" s="5" t="s">
        <v>141</v>
      </c>
      <c r="BJ65" s="5" t="s">
        <v>840</v>
      </c>
      <c r="BK65" s="5" t="s">
        <v>141</v>
      </c>
      <c r="BL65" s="5" t="s">
        <v>841</v>
      </c>
    </row>
    <row r="66" ht="16.5" customHeight="1">
      <c r="A66" s="5">
        <v>65.0</v>
      </c>
      <c r="B66" s="6" t="s">
        <v>107</v>
      </c>
      <c r="C66" s="5" t="s">
        <v>108</v>
      </c>
      <c r="D66" s="5" t="str">
        <f>IFERROR(__xludf.DUMMYFUNCTION("GOOGLETRANSLATE(C66,""EN"",""PT-BR"")"),"em uma relação")</f>
        <v>em uma relação</v>
      </c>
      <c r="E66" s="7">
        <v>140.0</v>
      </c>
      <c r="F66" s="5" t="s">
        <v>186</v>
      </c>
      <c r="G66" s="5" t="s">
        <v>187</v>
      </c>
      <c r="H66" s="5" t="s">
        <v>69</v>
      </c>
      <c r="I66" s="5" t="str">
        <f>IFERROR(__xludf.DUMMYFUNCTION("GOOGLETRANSLATE(H66,""EN"",""PT-BR"")"),"diariamente")</f>
        <v>diariamente</v>
      </c>
      <c r="J66" s="5" t="s">
        <v>70</v>
      </c>
      <c r="K66" s="5" t="s">
        <v>71</v>
      </c>
      <c r="L66" s="5" t="s">
        <v>110</v>
      </c>
      <c r="M66" s="4" t="s">
        <v>70</v>
      </c>
      <c r="N66" s="5" t="s">
        <v>648</v>
      </c>
      <c r="O66" s="5" t="s">
        <v>842</v>
      </c>
      <c r="P66" s="5" t="s">
        <v>113</v>
      </c>
      <c r="Q66" s="5" t="s">
        <v>150</v>
      </c>
      <c r="R66" s="5" t="s">
        <v>77</v>
      </c>
      <c r="S66" s="5" t="s">
        <v>77</v>
      </c>
      <c r="T66" s="5" t="s">
        <v>151</v>
      </c>
      <c r="U66" s="5" t="s">
        <v>79</v>
      </c>
      <c r="V66" s="5" t="s">
        <v>117</v>
      </c>
      <c r="W66" s="5" t="s">
        <v>843</v>
      </c>
      <c r="X66" s="5" t="s">
        <v>119</v>
      </c>
      <c r="Y66" s="5" t="s">
        <v>82</v>
      </c>
      <c r="Z66" s="5" t="s">
        <v>83</v>
      </c>
      <c r="AA66" s="5" t="s">
        <v>84</v>
      </c>
      <c r="AB66" s="5" t="s">
        <v>844</v>
      </c>
      <c r="AC66" s="5" t="s">
        <v>845</v>
      </c>
      <c r="AD66" s="5" t="s">
        <v>175</v>
      </c>
      <c r="AE66" s="5" t="s">
        <v>176</v>
      </c>
      <c r="AF66" s="5" t="s">
        <v>846</v>
      </c>
      <c r="AG66" s="5" t="s">
        <v>88</v>
      </c>
      <c r="AH66" s="5" t="s">
        <v>847</v>
      </c>
      <c r="AI66" s="5" t="s">
        <v>90</v>
      </c>
      <c r="AJ66" s="5" t="s">
        <v>161</v>
      </c>
      <c r="AK66" s="5" t="s">
        <v>114</v>
      </c>
      <c r="AL66" s="5" t="s">
        <v>848</v>
      </c>
      <c r="AM66" s="5" t="s">
        <v>230</v>
      </c>
      <c r="AN66" s="5" t="s">
        <v>849</v>
      </c>
      <c r="AO66" s="5" t="s">
        <v>850</v>
      </c>
      <c r="AP66" s="5" t="s">
        <v>471</v>
      </c>
      <c r="AQ66" s="5" t="s">
        <v>851</v>
      </c>
      <c r="AR66" s="5" t="s">
        <v>114</v>
      </c>
      <c r="AS66" s="5" t="s">
        <v>171</v>
      </c>
      <c r="AT66" s="5" t="s">
        <v>77</v>
      </c>
      <c r="AU66" s="5" t="s">
        <v>171</v>
      </c>
      <c r="AV66" s="5" t="s">
        <v>171</v>
      </c>
      <c r="AW66" s="5" t="s">
        <v>98</v>
      </c>
      <c r="AX66" s="5" t="s">
        <v>99</v>
      </c>
      <c r="AY66" s="5" t="s">
        <v>100</v>
      </c>
      <c r="AZ66" s="5" t="s">
        <v>138</v>
      </c>
      <c r="BA66" s="5" t="s">
        <v>258</v>
      </c>
      <c r="BB66" s="5">
        <v>610.0</v>
      </c>
      <c r="BC66" s="5">
        <v>420.0</v>
      </c>
      <c r="BD66" s="5">
        <v>940.0</v>
      </c>
      <c r="BE66" s="5">
        <v>500.0</v>
      </c>
      <c r="BF66" s="5">
        <v>760.0</v>
      </c>
      <c r="BG66" s="5">
        <v>1.0</v>
      </c>
      <c r="BH66" s="5">
        <v>3.0</v>
      </c>
      <c r="BI66" s="5" t="s">
        <v>139</v>
      </c>
      <c r="BJ66" s="5" t="s">
        <v>852</v>
      </c>
      <c r="BK66" s="5" t="s">
        <v>139</v>
      </c>
      <c r="BL66" s="5" t="s">
        <v>853</v>
      </c>
    </row>
    <row r="67" ht="16.5" customHeight="1">
      <c r="A67" s="5">
        <v>66.0</v>
      </c>
      <c r="B67" s="6" t="s">
        <v>107</v>
      </c>
      <c r="C67" s="5" t="s">
        <v>108</v>
      </c>
      <c r="D67" s="5" t="str">
        <f>IFERROR(__xludf.DUMMYFUNCTION("GOOGLETRANSLATE(C67,""EN"",""PT-BR"")"),"em uma relação")</f>
        <v>em uma relação</v>
      </c>
      <c r="E67" s="7">
        <v>112.0</v>
      </c>
      <c r="F67" s="5" t="s">
        <v>289</v>
      </c>
      <c r="G67" s="5" t="s">
        <v>290</v>
      </c>
      <c r="H67" s="5" t="s">
        <v>146</v>
      </c>
      <c r="I67" s="5" t="str">
        <f>IFERROR(__xludf.DUMMYFUNCTION("GOOGLETRANSLATE(H67,""EN"",""PT-BR"")"),"duas ou três vezes por semana")</f>
        <v>duas ou três vezes por semana</v>
      </c>
      <c r="J67" s="5" t="s">
        <v>72</v>
      </c>
      <c r="K67" s="5" t="s">
        <v>71</v>
      </c>
      <c r="L67" s="5" t="s">
        <v>72</v>
      </c>
      <c r="M67" s="4" t="s">
        <v>72</v>
      </c>
      <c r="N67" s="5" t="s">
        <v>75</v>
      </c>
      <c r="O67" s="5" t="s">
        <v>148</v>
      </c>
      <c r="P67" s="5" t="s">
        <v>170</v>
      </c>
      <c r="Q67" s="5" t="s">
        <v>150</v>
      </c>
      <c r="R67" s="5" t="s">
        <v>171</v>
      </c>
      <c r="S67" s="5" t="s">
        <v>171</v>
      </c>
      <c r="T67" s="5" t="s">
        <v>78</v>
      </c>
      <c r="U67" s="5" t="s">
        <v>79</v>
      </c>
      <c r="V67" s="5" t="s">
        <v>75</v>
      </c>
      <c r="W67" s="5" t="s">
        <v>854</v>
      </c>
      <c r="X67" s="5" t="s">
        <v>205</v>
      </c>
      <c r="Y67" s="5" t="s">
        <v>82</v>
      </c>
      <c r="Z67" s="5" t="s">
        <v>207</v>
      </c>
      <c r="AA67" s="5" t="s">
        <v>208</v>
      </c>
      <c r="AB67" s="5" t="s">
        <v>797</v>
      </c>
      <c r="AC67" s="5" t="s">
        <v>175</v>
      </c>
      <c r="AD67" s="5" t="s">
        <v>175</v>
      </c>
      <c r="AE67" s="5" t="s">
        <v>176</v>
      </c>
      <c r="AF67" s="5" t="s">
        <v>855</v>
      </c>
      <c r="AG67" s="5" t="s">
        <v>126</v>
      </c>
      <c r="AH67" s="5" t="s">
        <v>856</v>
      </c>
      <c r="AI67" s="5" t="s">
        <v>90</v>
      </c>
      <c r="AJ67" s="5" t="s">
        <v>788</v>
      </c>
      <c r="AK67" s="5" t="s">
        <v>171</v>
      </c>
      <c r="AL67" s="5" t="s">
        <v>129</v>
      </c>
      <c r="AM67" s="5" t="s">
        <v>130</v>
      </c>
      <c r="AN67" s="5" t="s">
        <v>857</v>
      </c>
      <c r="AO67" s="5" t="s">
        <v>858</v>
      </c>
      <c r="AP67" s="5" t="s">
        <v>164</v>
      </c>
      <c r="AQ67" s="5" t="s">
        <v>859</v>
      </c>
      <c r="AR67" s="5" t="s">
        <v>171</v>
      </c>
      <c r="AS67" s="5" t="s">
        <v>91</v>
      </c>
      <c r="AT67" s="5" t="s">
        <v>77</v>
      </c>
      <c r="AU67" s="5" t="s">
        <v>91</v>
      </c>
      <c r="AV67" s="5" t="s">
        <v>114</v>
      </c>
      <c r="AW67" s="5" t="s">
        <v>98</v>
      </c>
      <c r="AX67" s="5" t="s">
        <v>136</v>
      </c>
      <c r="AY67" s="5" t="s">
        <v>100</v>
      </c>
      <c r="AZ67" s="5" t="s">
        <v>138</v>
      </c>
      <c r="BA67" s="5" t="s">
        <v>102</v>
      </c>
      <c r="BB67" s="5">
        <v>610.0</v>
      </c>
      <c r="BC67" s="5">
        <v>315.0</v>
      </c>
      <c r="BD67" s="5">
        <v>725.0</v>
      </c>
      <c r="BE67" s="5">
        <v>500.0</v>
      </c>
      <c r="BF67" s="5">
        <v>900.0</v>
      </c>
      <c r="BG67" s="5">
        <v>3.0</v>
      </c>
      <c r="BH67" s="5">
        <v>3.0</v>
      </c>
      <c r="BI67" s="5" t="s">
        <v>103</v>
      </c>
      <c r="BJ67" s="5" t="s">
        <v>483</v>
      </c>
      <c r="BK67" s="5" t="s">
        <v>75</v>
      </c>
      <c r="BL67" s="5" t="s">
        <v>860</v>
      </c>
    </row>
    <row r="68" ht="16.5" customHeight="1">
      <c r="A68" s="5">
        <v>67.0</v>
      </c>
      <c r="B68" s="6" t="s">
        <v>107</v>
      </c>
      <c r="C68" s="5" t="s">
        <v>108</v>
      </c>
      <c r="D68" s="5" t="str">
        <f>IFERROR(__xludf.DUMMYFUNCTION("GOOGLETRANSLATE(C68,""EN"",""PT-BR"")"),"em uma relação")</f>
        <v>em uma relação</v>
      </c>
      <c r="E68" s="7">
        <v>125.0</v>
      </c>
      <c r="F68" s="5" t="s">
        <v>289</v>
      </c>
      <c r="G68" s="5" t="s">
        <v>290</v>
      </c>
      <c r="H68" s="5" t="s">
        <v>75</v>
      </c>
      <c r="I68" s="5" t="str">
        <f>IFERROR(__xludf.DUMMYFUNCTION("GOOGLETRANSLATE(H68,""EN"",""PT-BR"")"),"nenhum")</f>
        <v>nenhum</v>
      </c>
      <c r="J68" s="5" t="s">
        <v>70</v>
      </c>
      <c r="K68" s="5" t="s">
        <v>248</v>
      </c>
      <c r="L68" s="5" t="s">
        <v>72</v>
      </c>
      <c r="M68" s="4" t="s">
        <v>70</v>
      </c>
      <c r="N68" s="5" t="s">
        <v>407</v>
      </c>
      <c r="O68" s="5" t="s">
        <v>112</v>
      </c>
      <c r="P68" s="5" t="s">
        <v>113</v>
      </c>
      <c r="Q68" s="5" t="s">
        <v>76</v>
      </c>
      <c r="R68" s="5" t="s">
        <v>77</v>
      </c>
      <c r="S68" s="5" t="s">
        <v>77</v>
      </c>
      <c r="T68" s="5" t="s">
        <v>78</v>
      </c>
      <c r="U68" s="5" t="s">
        <v>116</v>
      </c>
      <c r="V68" s="5" t="s">
        <v>117</v>
      </c>
      <c r="W68" s="5" t="s">
        <v>861</v>
      </c>
      <c r="X68" s="5" t="s">
        <v>119</v>
      </c>
      <c r="Y68" s="5" t="s">
        <v>82</v>
      </c>
      <c r="Z68" s="5" t="s">
        <v>83</v>
      </c>
      <c r="AA68" s="5" t="s">
        <v>155</v>
      </c>
      <c r="AB68" s="5" t="s">
        <v>862</v>
      </c>
      <c r="AC68" s="5" t="s">
        <v>835</v>
      </c>
      <c r="AD68" s="5" t="s">
        <v>295</v>
      </c>
      <c r="AE68" s="5" t="s">
        <v>296</v>
      </c>
      <c r="AF68" s="5" t="s">
        <v>863</v>
      </c>
      <c r="AG68" s="5" t="s">
        <v>88</v>
      </c>
      <c r="AH68" s="5" t="s">
        <v>864</v>
      </c>
      <c r="AI68" s="5" t="s">
        <v>90</v>
      </c>
      <c r="AJ68" s="5" t="s">
        <v>161</v>
      </c>
      <c r="AK68" s="5" t="s">
        <v>171</v>
      </c>
      <c r="AL68" s="5" t="s">
        <v>113</v>
      </c>
      <c r="AM68" s="5" t="s">
        <v>113</v>
      </c>
      <c r="AN68" s="5" t="s">
        <v>797</v>
      </c>
      <c r="AO68" s="5" t="s">
        <v>865</v>
      </c>
      <c r="AP68" s="5" t="s">
        <v>471</v>
      </c>
      <c r="AQ68" s="5" t="s">
        <v>866</v>
      </c>
      <c r="AR68" s="5" t="s">
        <v>114</v>
      </c>
      <c r="AS68" s="5" t="s">
        <v>171</v>
      </c>
      <c r="AT68" s="5" t="s">
        <v>77</v>
      </c>
      <c r="AU68" s="5" t="s">
        <v>171</v>
      </c>
      <c r="AV68" s="5" t="s">
        <v>171</v>
      </c>
      <c r="AW68" s="5" t="s">
        <v>98</v>
      </c>
      <c r="AX68" s="5" t="s">
        <v>99</v>
      </c>
      <c r="AY68" s="5" t="s">
        <v>137</v>
      </c>
      <c r="AZ68" s="5" t="s">
        <v>138</v>
      </c>
      <c r="BA68" s="5" t="s">
        <v>102</v>
      </c>
      <c r="BB68" s="5">
        <v>720.0</v>
      </c>
      <c r="BC68" s="5">
        <v>420.0</v>
      </c>
      <c r="BD68" s="5">
        <v>940.0</v>
      </c>
      <c r="BE68" s="5">
        <v>500.0</v>
      </c>
      <c r="BF68" s="5">
        <v>900.0</v>
      </c>
      <c r="BG68" s="5">
        <v>3.0</v>
      </c>
      <c r="BH68" s="5">
        <v>3.0</v>
      </c>
      <c r="BI68" s="5" t="s">
        <v>139</v>
      </c>
      <c r="BJ68" s="5" t="s">
        <v>184</v>
      </c>
      <c r="BK68" s="5" t="s">
        <v>141</v>
      </c>
      <c r="BL68" s="5" t="s">
        <v>867</v>
      </c>
    </row>
    <row r="69" ht="16.5" customHeight="1">
      <c r="A69" s="5">
        <v>68.0</v>
      </c>
      <c r="B69" s="6" t="s">
        <v>107</v>
      </c>
      <c r="C69" s="5" t="s">
        <v>108</v>
      </c>
      <c r="D69" s="5" t="str">
        <f>IFERROR(__xludf.DUMMYFUNCTION("GOOGLETRANSLATE(C69,""EN"",""PT-BR"")"),"em uma relação")</f>
        <v>em uma relação</v>
      </c>
      <c r="E69" s="5">
        <v>144.0</v>
      </c>
      <c r="F69" s="5" t="s">
        <v>289</v>
      </c>
      <c r="G69" s="5" t="s">
        <v>290</v>
      </c>
      <c r="H69" s="5" t="s">
        <v>146</v>
      </c>
      <c r="I69" s="5" t="str">
        <f>IFERROR(__xludf.DUMMYFUNCTION("GOOGLETRANSLATE(H69,""EN"",""PT-BR"")"),"duas ou três vezes por semana")</f>
        <v>duas ou três vezes por semana</v>
      </c>
      <c r="J69" s="5" t="s">
        <v>72</v>
      </c>
      <c r="K69" s="5" t="s">
        <v>71</v>
      </c>
      <c r="L69" s="5" t="s">
        <v>110</v>
      </c>
      <c r="M69" s="4" t="s">
        <v>70</v>
      </c>
      <c r="N69" s="5" t="s">
        <v>868</v>
      </c>
      <c r="O69" s="5" t="s">
        <v>74</v>
      </c>
      <c r="P69" s="5" t="s">
        <v>113</v>
      </c>
      <c r="Q69" s="5" t="s">
        <v>76</v>
      </c>
      <c r="R69" s="5" t="s">
        <v>77</v>
      </c>
      <c r="S69" s="5" t="s">
        <v>77</v>
      </c>
      <c r="T69" s="5" t="s">
        <v>341</v>
      </c>
      <c r="U69" s="5" t="s">
        <v>79</v>
      </c>
      <c r="V69" s="5" t="s">
        <v>189</v>
      </c>
      <c r="W69" s="5" t="s">
        <v>869</v>
      </c>
      <c r="X69" s="5" t="s">
        <v>173</v>
      </c>
      <c r="Y69" s="5" t="s">
        <v>82</v>
      </c>
      <c r="Z69" s="5" t="s">
        <v>207</v>
      </c>
      <c r="AA69" s="5" t="s">
        <v>120</v>
      </c>
      <c r="AB69" s="5" t="s">
        <v>870</v>
      </c>
      <c r="AC69" s="5" t="s">
        <v>175</v>
      </c>
      <c r="AD69" s="5" t="s">
        <v>175</v>
      </c>
      <c r="AE69" s="5" t="s">
        <v>176</v>
      </c>
      <c r="AF69" s="5" t="s">
        <v>871</v>
      </c>
      <c r="AG69" s="5" t="s">
        <v>126</v>
      </c>
      <c r="AH69" s="5" t="s">
        <v>872</v>
      </c>
      <c r="AI69" s="5" t="s">
        <v>90</v>
      </c>
      <c r="AJ69" s="5" t="s">
        <v>161</v>
      </c>
      <c r="AK69" s="5" t="s">
        <v>77</v>
      </c>
      <c r="AL69" s="5" t="s">
        <v>129</v>
      </c>
      <c r="AM69" s="5" t="s">
        <v>130</v>
      </c>
      <c r="AN69" s="5" t="s">
        <v>873</v>
      </c>
      <c r="AO69" s="5" t="s">
        <v>874</v>
      </c>
      <c r="AP69" s="5" t="s">
        <v>285</v>
      </c>
      <c r="AQ69" s="5" t="s">
        <v>875</v>
      </c>
      <c r="AR69" s="5" t="s">
        <v>135</v>
      </c>
      <c r="AS69" s="5" t="s">
        <v>135</v>
      </c>
      <c r="AT69" s="5" t="s">
        <v>114</v>
      </c>
      <c r="AU69" s="5" t="s">
        <v>91</v>
      </c>
      <c r="AV69" s="5" t="s">
        <v>135</v>
      </c>
      <c r="AW69" s="5" t="s">
        <v>98</v>
      </c>
      <c r="AX69" s="5" t="s">
        <v>99</v>
      </c>
      <c r="AY69" s="5" t="s">
        <v>137</v>
      </c>
      <c r="AZ69" s="5" t="s">
        <v>138</v>
      </c>
      <c r="BA69" s="5" t="s">
        <v>102</v>
      </c>
      <c r="BB69" s="5">
        <v>610.0</v>
      </c>
      <c r="BC69" s="5">
        <v>420.0</v>
      </c>
      <c r="BD69" s="5">
        <v>940.0</v>
      </c>
      <c r="BE69" s="5">
        <v>690.0</v>
      </c>
      <c r="BF69" s="5">
        <v>1315.0</v>
      </c>
      <c r="BG69" s="5">
        <v>2.0</v>
      </c>
      <c r="BH69" s="5">
        <v>2.0</v>
      </c>
      <c r="BI69" s="5" t="s">
        <v>139</v>
      </c>
      <c r="BJ69" s="5" t="s">
        <v>876</v>
      </c>
      <c r="BK69" s="5" t="s">
        <v>245</v>
      </c>
      <c r="BL69" s="5" t="s">
        <v>877</v>
      </c>
    </row>
    <row r="70" ht="16.5" customHeight="1">
      <c r="A70" s="5">
        <v>69.0</v>
      </c>
      <c r="B70" s="6" t="s">
        <v>107</v>
      </c>
      <c r="C70" s="5" t="s">
        <v>108</v>
      </c>
      <c r="D70" s="5" t="str">
        <f>IFERROR(__xludf.DUMMYFUNCTION("GOOGLETRANSLATE(C70,""EN"",""PT-BR"")"),"em uma relação")</f>
        <v>em uma relação</v>
      </c>
      <c r="E70" s="7">
        <v>145.0</v>
      </c>
      <c r="F70" s="5" t="s">
        <v>67</v>
      </c>
      <c r="G70" s="5" t="s">
        <v>68</v>
      </c>
      <c r="H70" s="5" t="s">
        <v>69</v>
      </c>
      <c r="I70" s="5" t="str">
        <f>IFERROR(__xludf.DUMMYFUNCTION("GOOGLETRANSLATE(H70,""EN"",""PT-BR"")"),"diariamente")</f>
        <v>diariamente</v>
      </c>
      <c r="J70" s="5" t="s">
        <v>72</v>
      </c>
      <c r="K70" s="5" t="s">
        <v>248</v>
      </c>
      <c r="L70" s="5" t="s">
        <v>72</v>
      </c>
      <c r="M70" s="4" t="s">
        <v>70</v>
      </c>
      <c r="N70" s="5" t="s">
        <v>221</v>
      </c>
      <c r="O70" s="5" t="s">
        <v>148</v>
      </c>
      <c r="P70" s="5" t="s">
        <v>113</v>
      </c>
      <c r="Q70" s="5" t="s">
        <v>76</v>
      </c>
      <c r="R70" s="5" t="s">
        <v>77</v>
      </c>
      <c r="S70" s="5" t="s">
        <v>77</v>
      </c>
      <c r="T70" s="5" t="s">
        <v>115</v>
      </c>
      <c r="U70" s="5" t="s">
        <v>205</v>
      </c>
      <c r="V70" s="5" t="s">
        <v>117</v>
      </c>
      <c r="W70" s="5" t="s">
        <v>878</v>
      </c>
      <c r="X70" s="5" t="s">
        <v>191</v>
      </c>
      <c r="Y70" s="5" t="s">
        <v>82</v>
      </c>
      <c r="Z70" s="5" t="s">
        <v>83</v>
      </c>
      <c r="AA70" s="5" t="s">
        <v>120</v>
      </c>
      <c r="AB70" s="5" t="s">
        <v>879</v>
      </c>
      <c r="AC70" s="5" t="s">
        <v>880</v>
      </c>
      <c r="AD70" s="5" t="s">
        <v>123</v>
      </c>
      <c r="AE70" s="5" t="s">
        <v>124</v>
      </c>
      <c r="AF70" s="5" t="s">
        <v>881</v>
      </c>
      <c r="AG70" s="5" t="s">
        <v>88</v>
      </c>
      <c r="AH70" s="5" t="s">
        <v>882</v>
      </c>
      <c r="AI70" s="5" t="s">
        <v>90</v>
      </c>
      <c r="AJ70" s="5" t="s">
        <v>161</v>
      </c>
      <c r="AK70" s="5" t="s">
        <v>114</v>
      </c>
      <c r="AL70" s="5" t="s">
        <v>129</v>
      </c>
      <c r="AM70" s="5" t="s">
        <v>130</v>
      </c>
      <c r="AN70" s="5" t="s">
        <v>883</v>
      </c>
      <c r="AO70" s="5" t="s">
        <v>884</v>
      </c>
      <c r="AP70" s="5" t="s">
        <v>133</v>
      </c>
      <c r="AQ70" s="5" t="s">
        <v>885</v>
      </c>
      <c r="AR70" s="5" t="s">
        <v>171</v>
      </c>
      <c r="AS70" s="5" t="s">
        <v>135</v>
      </c>
      <c r="AT70" s="5" t="s">
        <v>77</v>
      </c>
      <c r="AU70" s="5" t="s">
        <v>135</v>
      </c>
      <c r="AV70" s="5" t="s">
        <v>114</v>
      </c>
      <c r="AW70" s="5" t="s">
        <v>98</v>
      </c>
      <c r="AX70" s="5" t="s">
        <v>99</v>
      </c>
      <c r="AY70" s="5" t="s">
        <v>137</v>
      </c>
      <c r="AZ70" s="5" t="s">
        <v>138</v>
      </c>
      <c r="BA70" s="5" t="s">
        <v>102</v>
      </c>
      <c r="BB70" s="5">
        <v>430.0</v>
      </c>
      <c r="BC70" s="5">
        <v>315.0</v>
      </c>
      <c r="BD70" s="5">
        <v>725.0</v>
      </c>
      <c r="BE70" s="5">
        <v>500.0</v>
      </c>
      <c r="BF70" s="5">
        <v>760.0</v>
      </c>
      <c r="BG70" s="5">
        <v>8.0</v>
      </c>
      <c r="BH70" s="5">
        <v>8.0</v>
      </c>
      <c r="BI70" s="5" t="s">
        <v>103</v>
      </c>
      <c r="BJ70" s="5" t="s">
        <v>483</v>
      </c>
      <c r="BK70" s="5" t="s">
        <v>103</v>
      </c>
      <c r="BL70" s="5" t="s">
        <v>886</v>
      </c>
    </row>
    <row r="71" ht="16.5" customHeight="1">
      <c r="A71" s="5">
        <v>70.0</v>
      </c>
      <c r="B71" s="6" t="s">
        <v>107</v>
      </c>
      <c r="C71" s="5" t="s">
        <v>108</v>
      </c>
      <c r="D71" s="5" t="str">
        <f>IFERROR(__xludf.DUMMYFUNCTION("GOOGLETRANSLATE(C71,""EN"",""PT-BR"")"),"em uma relação")</f>
        <v>em uma relação</v>
      </c>
      <c r="E71" s="7">
        <v>130.0</v>
      </c>
      <c r="F71" s="5" t="s">
        <v>67</v>
      </c>
      <c r="G71" s="5" t="s">
        <v>68</v>
      </c>
      <c r="H71" s="5" t="s">
        <v>146</v>
      </c>
      <c r="I71" s="5" t="str">
        <f>IFERROR(__xludf.DUMMYFUNCTION("GOOGLETRANSLATE(H71,""EN"",""PT-BR"")"),"duas ou três vezes por semana")</f>
        <v>duas ou três vezes por semana</v>
      </c>
      <c r="J71" s="5" t="s">
        <v>70</v>
      </c>
      <c r="K71" s="5" t="s">
        <v>147</v>
      </c>
      <c r="L71" s="5" t="s">
        <v>72</v>
      </c>
      <c r="M71" s="4" t="s">
        <v>72</v>
      </c>
      <c r="N71" s="5" t="s">
        <v>75</v>
      </c>
      <c r="O71" s="5" t="s">
        <v>148</v>
      </c>
      <c r="P71" s="5" t="s">
        <v>75</v>
      </c>
      <c r="Q71" s="5" t="s">
        <v>76</v>
      </c>
      <c r="R71" s="5" t="s">
        <v>171</v>
      </c>
      <c r="S71" s="5" t="s">
        <v>77</v>
      </c>
      <c r="T71" s="5" t="s">
        <v>78</v>
      </c>
      <c r="U71" s="5" t="s">
        <v>116</v>
      </c>
      <c r="V71" s="5" t="s">
        <v>152</v>
      </c>
      <c r="W71" s="5" t="s">
        <v>887</v>
      </c>
      <c r="X71" s="5" t="s">
        <v>119</v>
      </c>
      <c r="Y71" s="5" t="s">
        <v>154</v>
      </c>
      <c r="Z71" s="5" t="s">
        <v>83</v>
      </c>
      <c r="AA71" s="5" t="s">
        <v>155</v>
      </c>
      <c r="AB71" s="5" t="s">
        <v>888</v>
      </c>
      <c r="AC71" s="5" t="s">
        <v>889</v>
      </c>
      <c r="AD71" s="5" t="s">
        <v>175</v>
      </c>
      <c r="AE71" s="5" t="s">
        <v>176</v>
      </c>
      <c r="AF71" s="5" t="s">
        <v>890</v>
      </c>
      <c r="AG71" s="5" t="s">
        <v>126</v>
      </c>
      <c r="AH71" s="5" t="s">
        <v>891</v>
      </c>
      <c r="AI71" s="5" t="s">
        <v>90</v>
      </c>
      <c r="AJ71" s="5" t="s">
        <v>161</v>
      </c>
      <c r="AK71" s="5" t="s">
        <v>135</v>
      </c>
      <c r="AL71" s="5" t="s">
        <v>129</v>
      </c>
      <c r="AM71" s="5" t="s">
        <v>130</v>
      </c>
      <c r="AN71" s="5" t="s">
        <v>892</v>
      </c>
      <c r="AO71" s="5" t="s">
        <v>893</v>
      </c>
      <c r="AP71" s="5" t="s">
        <v>713</v>
      </c>
      <c r="AQ71" s="5" t="s">
        <v>894</v>
      </c>
      <c r="AR71" s="5" t="s">
        <v>91</v>
      </c>
      <c r="AS71" s="5" t="s">
        <v>91</v>
      </c>
      <c r="AT71" s="5" t="s">
        <v>77</v>
      </c>
      <c r="AU71" s="5" t="s">
        <v>91</v>
      </c>
      <c r="AV71" s="5" t="s">
        <v>77</v>
      </c>
      <c r="AW71" s="5" t="s">
        <v>348</v>
      </c>
      <c r="AX71" s="5" t="s">
        <v>136</v>
      </c>
      <c r="AY71" s="5" t="s">
        <v>137</v>
      </c>
      <c r="AZ71" s="5" t="s">
        <v>138</v>
      </c>
      <c r="BA71" s="5" t="s">
        <v>258</v>
      </c>
      <c r="BB71" s="5">
        <v>720.0</v>
      </c>
      <c r="BC71" s="5">
        <v>420.0</v>
      </c>
      <c r="BD71" s="5">
        <v>1165.0</v>
      </c>
      <c r="BE71" s="5">
        <v>690.0</v>
      </c>
      <c r="BF71" s="5">
        <v>1315.0</v>
      </c>
      <c r="BG71" s="5">
        <v>3.0</v>
      </c>
      <c r="BH71" s="5">
        <v>3.0</v>
      </c>
      <c r="BI71" s="5" t="s">
        <v>141</v>
      </c>
      <c r="BJ71" s="5" t="s">
        <v>895</v>
      </c>
      <c r="BK71" s="5" t="s">
        <v>141</v>
      </c>
      <c r="BL71" s="5" t="s">
        <v>575</v>
      </c>
    </row>
    <row r="72" ht="16.5" customHeight="1">
      <c r="A72" s="5">
        <v>71.0</v>
      </c>
      <c r="B72" s="6" t="s">
        <v>107</v>
      </c>
      <c r="C72" s="5" t="s">
        <v>108</v>
      </c>
      <c r="D72" s="5" t="str">
        <f>IFERROR(__xludf.DUMMYFUNCTION("GOOGLETRANSLATE(C72,""EN"",""PT-BR"")"),"em uma relação")</f>
        <v>em uma relação</v>
      </c>
      <c r="E72" s="7">
        <v>140.0</v>
      </c>
      <c r="F72" s="5" t="s">
        <v>67</v>
      </c>
      <c r="G72" s="5" t="s">
        <v>68</v>
      </c>
      <c r="H72" s="5" t="s">
        <v>146</v>
      </c>
      <c r="I72" s="5" t="str">
        <f>IFERROR(__xludf.DUMMYFUNCTION("GOOGLETRANSLATE(H72,""EN"",""PT-BR"")"),"duas ou três vezes por semana")</f>
        <v>duas ou três vezes por semana</v>
      </c>
      <c r="J72" s="5" t="s">
        <v>70</v>
      </c>
      <c r="K72" s="5" t="s">
        <v>147</v>
      </c>
      <c r="L72" s="5" t="s">
        <v>110</v>
      </c>
      <c r="M72" s="4" t="s">
        <v>70</v>
      </c>
      <c r="N72" s="5" t="s">
        <v>896</v>
      </c>
      <c r="O72" s="5" t="s">
        <v>276</v>
      </c>
      <c r="P72" s="5" t="s">
        <v>113</v>
      </c>
      <c r="Q72" s="5" t="s">
        <v>76</v>
      </c>
      <c r="R72" s="5" t="s">
        <v>77</v>
      </c>
      <c r="S72" s="5" t="s">
        <v>77</v>
      </c>
      <c r="T72" s="5" t="s">
        <v>115</v>
      </c>
      <c r="U72" s="5" t="s">
        <v>205</v>
      </c>
      <c r="V72" s="5" t="s">
        <v>117</v>
      </c>
      <c r="W72" s="5" t="s">
        <v>897</v>
      </c>
      <c r="X72" s="5" t="s">
        <v>173</v>
      </c>
      <c r="Y72" s="5" t="s">
        <v>82</v>
      </c>
      <c r="Z72" s="5" t="s">
        <v>83</v>
      </c>
      <c r="AA72" s="5" t="s">
        <v>155</v>
      </c>
      <c r="AB72" s="5" t="s">
        <v>898</v>
      </c>
      <c r="AC72" s="5" t="s">
        <v>899</v>
      </c>
      <c r="AD72" s="5" t="s">
        <v>175</v>
      </c>
      <c r="AE72" s="5" t="s">
        <v>176</v>
      </c>
      <c r="AF72" s="5" t="s">
        <v>900</v>
      </c>
      <c r="AG72" s="5" t="s">
        <v>88</v>
      </c>
      <c r="AH72" s="5" t="s">
        <v>901</v>
      </c>
      <c r="AI72" s="5" t="s">
        <v>90</v>
      </c>
      <c r="AJ72" s="5" t="s">
        <v>253</v>
      </c>
      <c r="AK72" s="5" t="s">
        <v>77</v>
      </c>
      <c r="AL72" s="5" t="s">
        <v>129</v>
      </c>
      <c r="AM72" s="5" t="s">
        <v>130</v>
      </c>
      <c r="AN72" s="5" t="s">
        <v>902</v>
      </c>
      <c r="AO72" s="5" t="s">
        <v>900</v>
      </c>
      <c r="AP72" s="5" t="s">
        <v>314</v>
      </c>
      <c r="AQ72" s="5" t="s">
        <v>903</v>
      </c>
      <c r="AR72" s="5" t="s">
        <v>77</v>
      </c>
      <c r="AS72" s="5" t="s">
        <v>77</v>
      </c>
      <c r="AT72" s="5" t="s">
        <v>77</v>
      </c>
      <c r="AU72" s="5" t="s">
        <v>77</v>
      </c>
      <c r="AV72" s="5" t="s">
        <v>77</v>
      </c>
      <c r="AW72" s="5" t="s">
        <v>98</v>
      </c>
      <c r="AX72" s="5" t="s">
        <v>136</v>
      </c>
      <c r="AY72" s="5" t="s">
        <v>100</v>
      </c>
      <c r="AZ72" s="5" t="s">
        <v>101</v>
      </c>
      <c r="BA72" s="5" t="s">
        <v>102</v>
      </c>
      <c r="BB72" s="5">
        <v>610.0</v>
      </c>
      <c r="BC72" s="5">
        <v>980.0</v>
      </c>
      <c r="BD72" s="5">
        <v>1165.0</v>
      </c>
      <c r="BE72" s="5">
        <v>500.0</v>
      </c>
      <c r="BF72" s="5">
        <v>1315.0</v>
      </c>
      <c r="BG72" s="5">
        <v>2.0</v>
      </c>
      <c r="BH72" s="5">
        <v>3.0</v>
      </c>
      <c r="BI72" s="5" t="s">
        <v>141</v>
      </c>
      <c r="BJ72" s="5" t="s">
        <v>904</v>
      </c>
      <c r="BK72" s="5" t="s">
        <v>139</v>
      </c>
      <c r="BL72" s="5" t="s">
        <v>905</v>
      </c>
    </row>
    <row r="73" ht="16.5" customHeight="1">
      <c r="A73" s="5">
        <v>72.0</v>
      </c>
      <c r="B73" s="6" t="s">
        <v>107</v>
      </c>
      <c r="C73" s="5" t="s">
        <v>108</v>
      </c>
      <c r="D73" s="5" t="str">
        <f>IFERROR(__xludf.DUMMYFUNCTION("GOOGLETRANSLATE(C73,""EN"",""PT-BR"")"),"em uma relação")</f>
        <v>em uma relação</v>
      </c>
      <c r="E73" s="7">
        <v>140.0</v>
      </c>
      <c r="F73" s="5" t="s">
        <v>186</v>
      </c>
      <c r="G73" s="5" t="s">
        <v>187</v>
      </c>
      <c r="H73" s="5" t="s">
        <v>69</v>
      </c>
      <c r="I73" s="5" t="str">
        <f>IFERROR(__xludf.DUMMYFUNCTION("GOOGLETRANSLATE(H73,""EN"",""PT-BR"")"),"diariamente")</f>
        <v>diariamente</v>
      </c>
      <c r="J73" s="5" t="s">
        <v>70</v>
      </c>
      <c r="K73" s="5" t="s">
        <v>147</v>
      </c>
      <c r="L73" s="5" t="s">
        <v>110</v>
      </c>
      <c r="M73" s="4" t="s">
        <v>70</v>
      </c>
      <c r="N73" s="5" t="s">
        <v>188</v>
      </c>
      <c r="O73" s="5" t="s">
        <v>74</v>
      </c>
      <c r="P73" s="5" t="s">
        <v>113</v>
      </c>
      <c r="Q73" s="5" t="s">
        <v>76</v>
      </c>
      <c r="R73" s="5" t="s">
        <v>77</v>
      </c>
      <c r="S73" s="5" t="s">
        <v>77</v>
      </c>
      <c r="T73" s="5" t="s">
        <v>78</v>
      </c>
      <c r="U73" s="5" t="s">
        <v>205</v>
      </c>
      <c r="V73" s="5" t="s">
        <v>75</v>
      </c>
      <c r="W73" s="5" t="s">
        <v>906</v>
      </c>
      <c r="X73" s="5" t="s">
        <v>119</v>
      </c>
      <c r="Y73" s="5" t="s">
        <v>82</v>
      </c>
      <c r="Z73" s="5" t="s">
        <v>83</v>
      </c>
      <c r="AA73" s="5" t="s">
        <v>362</v>
      </c>
      <c r="AB73" s="5" t="s">
        <v>907</v>
      </c>
      <c r="AC73" s="5" t="s">
        <v>908</v>
      </c>
      <c r="AD73" s="5" t="s">
        <v>175</v>
      </c>
      <c r="AE73" s="5" t="s">
        <v>176</v>
      </c>
      <c r="AF73" s="5" t="s">
        <v>909</v>
      </c>
      <c r="AG73" s="5" t="s">
        <v>88</v>
      </c>
      <c r="AH73" s="5" t="s">
        <v>910</v>
      </c>
      <c r="AI73" s="5" t="s">
        <v>90</v>
      </c>
      <c r="AJ73" s="5" t="s">
        <v>788</v>
      </c>
      <c r="AK73" s="5" t="s">
        <v>77</v>
      </c>
      <c r="AL73" s="5" t="s">
        <v>129</v>
      </c>
      <c r="AM73" s="5" t="s">
        <v>130</v>
      </c>
      <c r="AN73" s="5" t="s">
        <v>449</v>
      </c>
      <c r="AO73" s="5" t="s">
        <v>911</v>
      </c>
      <c r="AP73" s="5" t="s">
        <v>133</v>
      </c>
      <c r="AQ73" s="5" t="s">
        <v>912</v>
      </c>
      <c r="AR73" s="5" t="s">
        <v>171</v>
      </c>
      <c r="AS73" s="5" t="s">
        <v>114</v>
      </c>
      <c r="AT73" s="5" t="s">
        <v>77</v>
      </c>
      <c r="AU73" s="5" t="s">
        <v>171</v>
      </c>
      <c r="AV73" s="5" t="s">
        <v>114</v>
      </c>
      <c r="AW73" s="5" t="s">
        <v>98</v>
      </c>
      <c r="AX73" s="5" t="s">
        <v>136</v>
      </c>
      <c r="AY73" s="5" t="s">
        <v>100</v>
      </c>
      <c r="AZ73" s="5" t="s">
        <v>101</v>
      </c>
      <c r="BA73" s="5" t="s">
        <v>102</v>
      </c>
      <c r="BB73" s="5">
        <v>720.0</v>
      </c>
      <c r="BC73" s="5">
        <v>420.0</v>
      </c>
      <c r="BD73" s="5">
        <v>1165.0</v>
      </c>
      <c r="BE73" s="5">
        <v>690.0</v>
      </c>
      <c r="BF73" s="5">
        <v>1315.0</v>
      </c>
      <c r="BG73" s="5">
        <v>2.0</v>
      </c>
      <c r="BH73" s="5">
        <v>5.0</v>
      </c>
      <c r="BI73" s="5" t="s">
        <v>139</v>
      </c>
      <c r="BJ73" s="5" t="s">
        <v>913</v>
      </c>
      <c r="BK73" s="5" t="s">
        <v>141</v>
      </c>
      <c r="BL73" s="5" t="s">
        <v>914</v>
      </c>
    </row>
    <row r="74" ht="16.5" customHeight="1">
      <c r="A74" s="5">
        <v>73.0</v>
      </c>
      <c r="B74" s="6" t="s">
        <v>65</v>
      </c>
      <c r="C74" s="5" t="s">
        <v>66</v>
      </c>
      <c r="D74" s="5" t="str">
        <f>IFERROR(__xludf.DUMMYFUNCTION("GOOGLETRANSLATE(C74,""EN"",""PT-BR"")"),"solteiro")</f>
        <v>solteiro</v>
      </c>
      <c r="E74" s="7">
        <v>140.0</v>
      </c>
      <c r="F74" s="5" t="s">
        <v>67</v>
      </c>
      <c r="G74" s="5" t="s">
        <v>68</v>
      </c>
      <c r="H74" s="5" t="s">
        <v>146</v>
      </c>
      <c r="I74" s="5" t="str">
        <f>IFERROR(__xludf.DUMMYFUNCTION("GOOGLETRANSLATE(H74,""EN"",""PT-BR"")"),"duas ou três vezes por semana")</f>
        <v>duas ou três vezes por semana</v>
      </c>
      <c r="J74" s="5" t="s">
        <v>70</v>
      </c>
      <c r="K74" s="5" t="s">
        <v>248</v>
      </c>
      <c r="L74" s="5" t="s">
        <v>110</v>
      </c>
      <c r="M74" s="4" t="s">
        <v>72</v>
      </c>
      <c r="N74" s="5" t="s">
        <v>143</v>
      </c>
      <c r="O74" s="5" t="s">
        <v>74</v>
      </c>
      <c r="P74" s="5" t="s">
        <v>113</v>
      </c>
      <c r="Q74" s="5" t="s">
        <v>340</v>
      </c>
      <c r="R74" s="5" t="s">
        <v>77</v>
      </c>
      <c r="S74" s="5" t="s">
        <v>77</v>
      </c>
      <c r="T74" s="5" t="s">
        <v>115</v>
      </c>
      <c r="U74" s="5" t="s">
        <v>205</v>
      </c>
      <c r="V74" s="5" t="s">
        <v>117</v>
      </c>
      <c r="W74" s="5" t="s">
        <v>915</v>
      </c>
      <c r="X74" s="5" t="s">
        <v>173</v>
      </c>
      <c r="Y74" s="5" t="s">
        <v>82</v>
      </c>
      <c r="Z74" s="5" t="s">
        <v>83</v>
      </c>
      <c r="AA74" s="5" t="s">
        <v>84</v>
      </c>
      <c r="AB74" s="5" t="s">
        <v>916</v>
      </c>
      <c r="AC74" s="5" t="s">
        <v>917</v>
      </c>
      <c r="AD74" s="5" t="s">
        <v>175</v>
      </c>
      <c r="AE74" s="5" t="s">
        <v>176</v>
      </c>
      <c r="AF74" s="5" t="s">
        <v>918</v>
      </c>
      <c r="AG74" s="5" t="s">
        <v>126</v>
      </c>
      <c r="AH74" s="5" t="s">
        <v>919</v>
      </c>
      <c r="AI74" s="5" t="s">
        <v>90</v>
      </c>
      <c r="AJ74" s="5" t="s">
        <v>161</v>
      </c>
      <c r="AK74" s="5" t="s">
        <v>114</v>
      </c>
      <c r="AL74" s="5" t="s">
        <v>920</v>
      </c>
      <c r="AM74" s="5" t="s">
        <v>75</v>
      </c>
      <c r="AN74" s="5" t="s">
        <v>921</v>
      </c>
      <c r="AO74" s="5" t="s">
        <v>922</v>
      </c>
      <c r="AP74" s="5" t="s">
        <v>285</v>
      </c>
      <c r="AQ74" s="5" t="s">
        <v>923</v>
      </c>
      <c r="AR74" s="5" t="s">
        <v>135</v>
      </c>
      <c r="AS74" s="5" t="s">
        <v>171</v>
      </c>
      <c r="AT74" s="5" t="s">
        <v>77</v>
      </c>
      <c r="AU74" s="5" t="s">
        <v>135</v>
      </c>
      <c r="AV74" s="5" t="s">
        <v>171</v>
      </c>
      <c r="AW74" s="5" t="s">
        <v>348</v>
      </c>
      <c r="AX74" s="5" t="s">
        <v>136</v>
      </c>
      <c r="AY74" s="5" t="s">
        <v>137</v>
      </c>
      <c r="AZ74" s="5" t="s">
        <v>138</v>
      </c>
      <c r="BA74" s="5" t="s">
        <v>102</v>
      </c>
      <c r="BB74" s="5">
        <v>610.0</v>
      </c>
      <c r="BC74" s="5">
        <v>980.0</v>
      </c>
      <c r="BD74" s="5">
        <v>1165.0</v>
      </c>
      <c r="BE74" s="5">
        <v>345.0</v>
      </c>
      <c r="BF74" s="5">
        <v>1315.0</v>
      </c>
      <c r="BG74" s="5">
        <v>2.0</v>
      </c>
      <c r="BH74" s="5">
        <v>3.0</v>
      </c>
      <c r="BI74" s="5" t="e">
        <v>#N/A</v>
      </c>
      <c r="BJ74" s="5" t="s">
        <v>924</v>
      </c>
      <c r="BK74" s="5" t="s">
        <v>141</v>
      </c>
      <c r="BL74" s="5" t="s">
        <v>925</v>
      </c>
    </row>
    <row r="75" ht="16.5" customHeight="1">
      <c r="A75" s="5">
        <v>74.0</v>
      </c>
      <c r="B75" s="6" t="s">
        <v>65</v>
      </c>
      <c r="C75" s="5" t="s">
        <v>108</v>
      </c>
      <c r="D75" s="5" t="str">
        <f>IFERROR(__xludf.DUMMYFUNCTION("GOOGLETRANSLATE(C75,""EN"",""PT-BR"")"),"em uma relação")</f>
        <v>em uma relação</v>
      </c>
      <c r="E75" s="7">
        <v>200.0</v>
      </c>
      <c r="F75" s="5" t="s">
        <v>67</v>
      </c>
      <c r="G75" s="5" t="s">
        <v>68</v>
      </c>
      <c r="H75" s="5" t="s">
        <v>69</v>
      </c>
      <c r="I75" s="5" t="str">
        <f>IFERROR(__xludf.DUMMYFUNCTION("GOOGLETRANSLATE(H75,""EN"",""PT-BR"")"),"diariamente")</f>
        <v>diariamente</v>
      </c>
      <c r="J75" s="5" t="s">
        <v>70</v>
      </c>
      <c r="K75" s="5" t="s">
        <v>71</v>
      </c>
      <c r="L75" s="5" t="s">
        <v>72</v>
      </c>
      <c r="M75" s="4" t="s">
        <v>70</v>
      </c>
      <c r="N75" s="5" t="s">
        <v>926</v>
      </c>
      <c r="O75" s="5" t="s">
        <v>148</v>
      </c>
      <c r="P75" s="5" t="s">
        <v>113</v>
      </c>
      <c r="Q75" s="5" t="s">
        <v>76</v>
      </c>
      <c r="R75" s="5" t="s">
        <v>171</v>
      </c>
      <c r="S75" s="5" t="s">
        <v>114</v>
      </c>
      <c r="T75" s="5" t="s">
        <v>151</v>
      </c>
      <c r="U75" s="5" t="s">
        <v>319</v>
      </c>
      <c r="V75" s="5" t="s">
        <v>152</v>
      </c>
      <c r="W75" s="5" t="s">
        <v>927</v>
      </c>
      <c r="X75" s="5" t="s">
        <v>81</v>
      </c>
      <c r="Y75" s="5" t="s">
        <v>278</v>
      </c>
      <c r="Z75" s="5" t="s">
        <v>83</v>
      </c>
      <c r="AA75" s="5" t="s">
        <v>155</v>
      </c>
      <c r="AB75" s="5" t="s">
        <v>928</v>
      </c>
      <c r="AC75" s="5" t="s">
        <v>586</v>
      </c>
      <c r="AD75" s="5" t="s">
        <v>175</v>
      </c>
      <c r="AE75" s="5" t="s">
        <v>176</v>
      </c>
      <c r="AF75" s="5" t="s">
        <v>929</v>
      </c>
      <c r="AG75" s="5" t="s">
        <v>126</v>
      </c>
      <c r="AH75" s="5" t="s">
        <v>930</v>
      </c>
      <c r="AI75" s="5" t="s">
        <v>227</v>
      </c>
      <c r="AJ75" s="5" t="s">
        <v>931</v>
      </c>
      <c r="AK75" s="5" t="s">
        <v>171</v>
      </c>
      <c r="AL75" s="5" t="s">
        <v>400</v>
      </c>
      <c r="AM75" s="5" t="s">
        <v>401</v>
      </c>
      <c r="AN75" s="5" t="s">
        <v>335</v>
      </c>
      <c r="AO75" s="5" t="s">
        <v>932</v>
      </c>
      <c r="AP75" s="5" t="s">
        <v>133</v>
      </c>
      <c r="AQ75" s="5" t="s">
        <v>933</v>
      </c>
      <c r="AR75" s="5" t="s">
        <v>171</v>
      </c>
      <c r="AS75" s="5" t="s">
        <v>91</v>
      </c>
      <c r="AT75" s="5" t="s">
        <v>77</v>
      </c>
      <c r="AU75" s="5" t="s">
        <v>91</v>
      </c>
      <c r="AV75" s="5" t="s">
        <v>135</v>
      </c>
      <c r="AW75" s="5" t="s">
        <v>98</v>
      </c>
      <c r="AX75" s="5" t="s">
        <v>136</v>
      </c>
      <c r="AY75" s="5" t="s">
        <v>137</v>
      </c>
      <c r="AZ75" s="5" t="s">
        <v>138</v>
      </c>
      <c r="BA75" s="5" t="s">
        <v>102</v>
      </c>
      <c r="BB75" s="5">
        <v>720.0</v>
      </c>
      <c r="BC75" s="5">
        <v>420.0</v>
      </c>
      <c r="BD75" s="5">
        <v>1165.0</v>
      </c>
      <c r="BE75" s="5">
        <v>850.0</v>
      </c>
      <c r="BF75" s="5">
        <v>1315.0</v>
      </c>
      <c r="BG75" s="5">
        <v>2.0</v>
      </c>
      <c r="BH75" s="5">
        <v>1.0</v>
      </c>
      <c r="BI75" s="5" t="s">
        <v>141</v>
      </c>
      <c r="BJ75" s="5" t="s">
        <v>934</v>
      </c>
      <c r="BK75" s="5" t="s">
        <v>139</v>
      </c>
      <c r="BL75" s="5" t="s">
        <v>935</v>
      </c>
    </row>
    <row r="76" ht="16.5" customHeight="1">
      <c r="A76" s="5">
        <v>75.0</v>
      </c>
      <c r="B76" s="6" t="s">
        <v>65</v>
      </c>
      <c r="C76" s="5" t="s">
        <v>936</v>
      </c>
      <c r="D76" s="5" t="str">
        <f>IFERROR(__xludf.DUMMYFUNCTION("GOOGLETRANSLATE(C76,""EN"",""PT-BR"")"),"casado")</f>
        <v>casado</v>
      </c>
      <c r="E76" s="7" t="s">
        <v>143</v>
      </c>
      <c r="F76" s="5" t="s">
        <v>67</v>
      </c>
      <c r="G76" s="5" t="s">
        <v>68</v>
      </c>
      <c r="H76" s="5" t="s">
        <v>146</v>
      </c>
      <c r="I76" s="5" t="str">
        <f>IFERROR(__xludf.DUMMYFUNCTION("GOOGLETRANSLATE(H76,""EN"",""PT-BR"")"),"duas ou três vezes por semana")</f>
        <v>duas ou três vezes por semana</v>
      </c>
      <c r="J76" s="5" t="s">
        <v>72</v>
      </c>
      <c r="K76" s="5" t="s">
        <v>147</v>
      </c>
      <c r="L76" s="5" t="s">
        <v>72</v>
      </c>
      <c r="M76" s="4" t="s">
        <v>72</v>
      </c>
      <c r="N76" s="5" t="s">
        <v>143</v>
      </c>
      <c r="O76" s="5" t="s">
        <v>276</v>
      </c>
      <c r="P76" s="5" t="s">
        <v>413</v>
      </c>
      <c r="Q76" s="5" t="s">
        <v>340</v>
      </c>
      <c r="R76" s="5" t="s">
        <v>114</v>
      </c>
      <c r="S76" s="5" t="s">
        <v>114</v>
      </c>
      <c r="T76" s="5" t="s">
        <v>78</v>
      </c>
      <c r="U76" s="5" t="s">
        <v>205</v>
      </c>
      <c r="V76" s="5" t="s">
        <v>189</v>
      </c>
      <c r="W76" s="5" t="s">
        <v>143</v>
      </c>
      <c r="X76" s="5" t="s">
        <v>173</v>
      </c>
      <c r="Y76" s="5" t="s">
        <v>154</v>
      </c>
      <c r="Z76" s="5" t="s">
        <v>263</v>
      </c>
      <c r="AA76" s="5" t="s">
        <v>208</v>
      </c>
      <c r="AB76" s="5" t="s">
        <v>143</v>
      </c>
      <c r="AC76" s="5" t="s">
        <v>143</v>
      </c>
      <c r="AD76" s="5" t="s">
        <v>75</v>
      </c>
      <c r="AE76" s="5" t="s">
        <v>86</v>
      </c>
      <c r="AF76" s="5" t="s">
        <v>143</v>
      </c>
      <c r="AG76" s="5" t="s">
        <v>96</v>
      </c>
      <c r="AH76" s="5" t="s">
        <v>143</v>
      </c>
      <c r="AI76" s="5" t="s">
        <v>196</v>
      </c>
      <c r="AJ76" s="5" t="s">
        <v>197</v>
      </c>
      <c r="AK76" s="5" t="s">
        <v>171</v>
      </c>
      <c r="AL76" s="5" t="s">
        <v>143</v>
      </c>
      <c r="AM76" s="5" t="s">
        <v>75</v>
      </c>
      <c r="AN76" s="5" t="s">
        <v>143</v>
      </c>
      <c r="AO76" s="5" t="s">
        <v>143</v>
      </c>
      <c r="AP76" s="5" t="s">
        <v>96</v>
      </c>
      <c r="AQ76" s="5" t="s">
        <v>937</v>
      </c>
      <c r="AR76" s="5" t="s">
        <v>171</v>
      </c>
      <c r="AS76" s="5" t="s">
        <v>171</v>
      </c>
      <c r="AT76" s="5" t="s">
        <v>171</v>
      </c>
      <c r="AU76" s="5" t="s">
        <v>171</v>
      </c>
      <c r="AV76" s="5" t="s">
        <v>171</v>
      </c>
      <c r="AW76" s="5" t="s">
        <v>348</v>
      </c>
      <c r="AX76" s="5" t="s">
        <v>99</v>
      </c>
      <c r="AY76" s="5" t="s">
        <v>137</v>
      </c>
      <c r="AZ76" s="5" t="s">
        <v>138</v>
      </c>
      <c r="BA76" s="5" t="s">
        <v>102</v>
      </c>
      <c r="BB76" s="5">
        <v>265.0</v>
      </c>
      <c r="BC76" s="5">
        <v>420.0</v>
      </c>
      <c r="BD76" s="5">
        <v>580.0</v>
      </c>
      <c r="BE76" s="5">
        <v>345.0</v>
      </c>
      <c r="BF76" s="5">
        <v>760.0</v>
      </c>
      <c r="BG76" s="5">
        <v>10.0</v>
      </c>
      <c r="BH76" s="5">
        <v>8.0</v>
      </c>
      <c r="BI76" s="5" t="s">
        <v>105</v>
      </c>
      <c r="BJ76" s="5" t="s">
        <v>938</v>
      </c>
      <c r="BK76" s="5" t="s">
        <v>105</v>
      </c>
      <c r="BL76" s="5" t="s">
        <v>143</v>
      </c>
    </row>
    <row r="77" ht="16.5" customHeight="1">
      <c r="A77" s="5">
        <v>76.0</v>
      </c>
      <c r="B77" s="6" t="s">
        <v>107</v>
      </c>
      <c r="C77" s="5" t="s">
        <v>108</v>
      </c>
      <c r="D77" s="5" t="str">
        <f>IFERROR(__xludf.DUMMYFUNCTION("GOOGLETRANSLATE(C77,""EN"",""PT-BR"")"),"em uma relação")</f>
        <v>em uma relação</v>
      </c>
      <c r="E77" s="7">
        <v>120.0</v>
      </c>
      <c r="F77" s="5" t="s">
        <v>67</v>
      </c>
      <c r="G77" s="5" t="s">
        <v>68</v>
      </c>
      <c r="H77" s="5" t="s">
        <v>69</v>
      </c>
      <c r="I77" s="5" t="str">
        <f>IFERROR(__xludf.DUMMYFUNCTION("GOOGLETRANSLATE(H77,""EN"",""PT-BR"")"),"diariamente")</f>
        <v>diariamente</v>
      </c>
      <c r="J77" s="5" t="s">
        <v>70</v>
      </c>
      <c r="K77" s="5" t="s">
        <v>248</v>
      </c>
      <c r="L77" s="5" t="s">
        <v>110</v>
      </c>
      <c r="M77" s="4" t="s">
        <v>72</v>
      </c>
      <c r="N77" s="5" t="s">
        <v>939</v>
      </c>
      <c r="O77" s="5" t="s">
        <v>74</v>
      </c>
      <c r="P77" s="5" t="s">
        <v>113</v>
      </c>
      <c r="Q77" s="5" t="s">
        <v>76</v>
      </c>
      <c r="R77" s="5" t="s">
        <v>77</v>
      </c>
      <c r="S77" s="5" t="s">
        <v>114</v>
      </c>
      <c r="T77" s="5" t="s">
        <v>115</v>
      </c>
      <c r="U77" s="5" t="s">
        <v>116</v>
      </c>
      <c r="V77" s="5" t="s">
        <v>117</v>
      </c>
      <c r="W77" s="5" t="s">
        <v>940</v>
      </c>
      <c r="X77" s="5" t="s">
        <v>119</v>
      </c>
      <c r="Y77" s="5" t="s">
        <v>82</v>
      </c>
      <c r="Z77" s="5" t="s">
        <v>207</v>
      </c>
      <c r="AA77" s="5" t="s">
        <v>120</v>
      </c>
      <c r="AB77" s="5" t="s">
        <v>941</v>
      </c>
      <c r="AC77" s="5" t="s">
        <v>942</v>
      </c>
      <c r="AD77" s="5" t="s">
        <v>295</v>
      </c>
      <c r="AE77" s="5" t="s">
        <v>296</v>
      </c>
      <c r="AF77" s="5" t="s">
        <v>943</v>
      </c>
      <c r="AG77" s="5" t="s">
        <v>88</v>
      </c>
      <c r="AH77" s="5" t="s">
        <v>944</v>
      </c>
      <c r="AI77" s="5" t="s">
        <v>90</v>
      </c>
      <c r="AJ77" s="5" t="s">
        <v>161</v>
      </c>
      <c r="AK77" s="5" t="s">
        <v>77</v>
      </c>
      <c r="AL77" s="5" t="s">
        <v>129</v>
      </c>
      <c r="AM77" s="5" t="s">
        <v>130</v>
      </c>
      <c r="AN77" s="5" t="s">
        <v>945</v>
      </c>
      <c r="AO77" s="5" t="s">
        <v>946</v>
      </c>
      <c r="AP77" s="5" t="s">
        <v>182</v>
      </c>
      <c r="AQ77" s="5" t="s">
        <v>947</v>
      </c>
      <c r="AR77" s="5" t="s">
        <v>171</v>
      </c>
      <c r="AS77" s="5" t="s">
        <v>114</v>
      </c>
      <c r="AT77" s="5" t="s">
        <v>77</v>
      </c>
      <c r="AU77" s="5" t="s">
        <v>171</v>
      </c>
      <c r="AV77" s="5" t="s">
        <v>114</v>
      </c>
      <c r="AW77" s="5" t="s">
        <v>98</v>
      </c>
      <c r="AX77" s="5" t="s">
        <v>136</v>
      </c>
      <c r="AY77" s="5" t="s">
        <v>100</v>
      </c>
      <c r="AZ77" s="5" t="s">
        <v>138</v>
      </c>
      <c r="BA77" s="5" t="s">
        <v>102</v>
      </c>
      <c r="BB77" s="5">
        <v>610.0</v>
      </c>
      <c r="BC77" s="5">
        <v>420.0</v>
      </c>
      <c r="BD77" s="5">
        <v>940.0</v>
      </c>
      <c r="BE77" s="5">
        <v>500.0</v>
      </c>
      <c r="BF77" s="5">
        <v>900.0</v>
      </c>
      <c r="BG77" s="5">
        <v>9.0</v>
      </c>
      <c r="BH77" s="5">
        <v>6.0</v>
      </c>
      <c r="BI77" s="5" t="s">
        <v>141</v>
      </c>
      <c r="BJ77" s="5" t="s">
        <v>948</v>
      </c>
      <c r="BK77" s="5" t="s">
        <v>141</v>
      </c>
      <c r="BL77" s="5" t="s">
        <v>949</v>
      </c>
    </row>
    <row r="78" ht="16.5" customHeight="1">
      <c r="A78" s="5">
        <v>77.0</v>
      </c>
      <c r="B78" s="6" t="s">
        <v>107</v>
      </c>
      <c r="C78" s="5" t="s">
        <v>66</v>
      </c>
      <c r="D78" s="5" t="str">
        <f>IFERROR(__xludf.DUMMYFUNCTION("GOOGLETRANSLATE(C78,""EN"",""PT-BR"")"),"solteiro")</f>
        <v>solteiro</v>
      </c>
      <c r="E78" s="7">
        <v>150.0</v>
      </c>
      <c r="F78" s="5" t="s">
        <v>186</v>
      </c>
      <c r="G78" s="5" t="s">
        <v>187</v>
      </c>
      <c r="H78" s="5" t="s">
        <v>146</v>
      </c>
      <c r="I78" s="5" t="str">
        <f>IFERROR(__xludf.DUMMYFUNCTION("GOOGLETRANSLATE(H78,""EN"",""PT-BR"")"),"duas ou três vezes por semana")</f>
        <v>duas ou três vezes por semana</v>
      </c>
      <c r="J78" s="5" t="s">
        <v>72</v>
      </c>
      <c r="K78" s="5" t="s">
        <v>109</v>
      </c>
      <c r="L78" s="5" t="s">
        <v>110</v>
      </c>
      <c r="M78" s="4" t="s">
        <v>70</v>
      </c>
      <c r="N78" s="5" t="s">
        <v>950</v>
      </c>
      <c r="O78" s="5" t="s">
        <v>276</v>
      </c>
      <c r="P78" s="5" t="s">
        <v>113</v>
      </c>
      <c r="Q78" s="5" t="s">
        <v>150</v>
      </c>
      <c r="R78" s="5" t="s">
        <v>114</v>
      </c>
      <c r="S78" s="5" t="s">
        <v>135</v>
      </c>
      <c r="T78" s="5" t="s">
        <v>78</v>
      </c>
      <c r="U78" s="5" t="s">
        <v>116</v>
      </c>
      <c r="V78" s="5" t="s">
        <v>117</v>
      </c>
      <c r="W78" s="5" t="s">
        <v>951</v>
      </c>
      <c r="X78" s="5" t="s">
        <v>191</v>
      </c>
      <c r="Y78" s="5" t="s">
        <v>154</v>
      </c>
      <c r="Z78" s="5" t="s">
        <v>83</v>
      </c>
      <c r="AA78" s="5" t="s">
        <v>155</v>
      </c>
      <c r="AB78" s="5" t="s">
        <v>952</v>
      </c>
      <c r="AC78" s="5" t="s">
        <v>953</v>
      </c>
      <c r="AD78" s="5" t="s">
        <v>175</v>
      </c>
      <c r="AE78" s="5" t="s">
        <v>176</v>
      </c>
      <c r="AF78" s="5" t="s">
        <v>954</v>
      </c>
      <c r="AG78" s="5" t="s">
        <v>126</v>
      </c>
      <c r="AH78" s="5" t="s">
        <v>955</v>
      </c>
      <c r="AI78" s="5" t="s">
        <v>90</v>
      </c>
      <c r="AJ78" s="5" t="s">
        <v>161</v>
      </c>
      <c r="AK78" s="5" t="s">
        <v>135</v>
      </c>
      <c r="AL78" s="5" t="s">
        <v>113</v>
      </c>
      <c r="AM78" s="5" t="s">
        <v>113</v>
      </c>
      <c r="AN78" s="5" t="s">
        <v>956</v>
      </c>
      <c r="AO78" s="5" t="s">
        <v>957</v>
      </c>
      <c r="AP78" s="5" t="s">
        <v>133</v>
      </c>
      <c r="AQ78" s="5" t="s">
        <v>958</v>
      </c>
      <c r="AR78" s="5" t="s">
        <v>135</v>
      </c>
      <c r="AS78" s="5" t="s">
        <v>91</v>
      </c>
      <c r="AT78" s="5" t="s">
        <v>77</v>
      </c>
      <c r="AU78" s="5" t="s">
        <v>91</v>
      </c>
      <c r="AV78" s="5" t="s">
        <v>91</v>
      </c>
      <c r="AW78" s="5" t="s">
        <v>348</v>
      </c>
      <c r="AX78" s="5" t="s">
        <v>99</v>
      </c>
      <c r="AY78" s="5" t="s">
        <v>137</v>
      </c>
      <c r="AZ78" s="5" t="s">
        <v>138</v>
      </c>
      <c r="BA78" s="5" t="s">
        <v>258</v>
      </c>
      <c r="BB78" s="5">
        <v>610.0</v>
      </c>
      <c r="BC78" s="5">
        <v>420.0</v>
      </c>
      <c r="BD78" s="5">
        <v>1165.0</v>
      </c>
      <c r="BE78" s="5">
        <v>690.0</v>
      </c>
      <c r="BF78" s="5">
        <v>1315.0</v>
      </c>
      <c r="BG78" s="5">
        <v>4.0</v>
      </c>
      <c r="BH78" s="5">
        <v>4.0</v>
      </c>
      <c r="BI78" s="5" t="s">
        <v>139</v>
      </c>
      <c r="BJ78" s="5" t="s">
        <v>959</v>
      </c>
      <c r="BK78" s="5" t="s">
        <v>103</v>
      </c>
      <c r="BL78" s="5" t="s">
        <v>960</v>
      </c>
    </row>
    <row r="79" ht="16.5" customHeight="1">
      <c r="A79" s="5">
        <v>78.0</v>
      </c>
      <c r="B79" s="6" t="s">
        <v>65</v>
      </c>
      <c r="C79" s="5" t="s">
        <v>108</v>
      </c>
      <c r="D79" s="5" t="str">
        <f>IFERROR(__xludf.DUMMYFUNCTION("GOOGLETRANSLATE(C79,""EN"",""PT-BR"")"),"em uma relação")</f>
        <v>em uma relação</v>
      </c>
      <c r="E79" s="7">
        <v>200.0</v>
      </c>
      <c r="F79" s="5" t="s">
        <v>67</v>
      </c>
      <c r="G79" s="5" t="s">
        <v>68</v>
      </c>
      <c r="H79" s="5" t="s">
        <v>146</v>
      </c>
      <c r="I79" s="5" t="str">
        <f>IFERROR(__xludf.DUMMYFUNCTION("GOOGLETRANSLATE(H79,""EN"",""PT-BR"")"),"duas ou três vezes por semana")</f>
        <v>duas ou três vezes por semana</v>
      </c>
      <c r="J79" s="5" t="s">
        <v>72</v>
      </c>
      <c r="K79" s="5" t="s">
        <v>109</v>
      </c>
      <c r="L79" s="5" t="s">
        <v>110</v>
      </c>
      <c r="M79" s="4" t="s">
        <v>70</v>
      </c>
      <c r="N79" s="5" t="s">
        <v>111</v>
      </c>
      <c r="O79" s="5" t="s">
        <v>276</v>
      </c>
      <c r="P79" s="5" t="s">
        <v>113</v>
      </c>
      <c r="Q79" s="5" t="s">
        <v>340</v>
      </c>
      <c r="R79" s="5" t="s">
        <v>171</v>
      </c>
      <c r="S79" s="5" t="s">
        <v>135</v>
      </c>
      <c r="T79" s="5" t="s">
        <v>78</v>
      </c>
      <c r="U79" s="5" t="s">
        <v>116</v>
      </c>
      <c r="V79" s="5" t="s">
        <v>189</v>
      </c>
      <c r="W79" s="5" t="s">
        <v>961</v>
      </c>
      <c r="X79" s="5" t="s">
        <v>205</v>
      </c>
      <c r="Y79" s="5" t="s">
        <v>82</v>
      </c>
      <c r="Z79" s="5" t="s">
        <v>83</v>
      </c>
      <c r="AA79" s="5" t="s">
        <v>155</v>
      </c>
      <c r="AB79" s="5" t="s">
        <v>962</v>
      </c>
      <c r="AC79" s="5" t="s">
        <v>963</v>
      </c>
      <c r="AD79" s="5" t="s">
        <v>175</v>
      </c>
      <c r="AE79" s="5" t="s">
        <v>176</v>
      </c>
      <c r="AF79" s="5" t="s">
        <v>964</v>
      </c>
      <c r="AG79" s="5" t="s">
        <v>126</v>
      </c>
      <c r="AH79" s="5" t="s">
        <v>965</v>
      </c>
      <c r="AI79" s="5" t="s">
        <v>227</v>
      </c>
      <c r="AJ79" s="5" t="s">
        <v>966</v>
      </c>
      <c r="AK79" s="5" t="s">
        <v>91</v>
      </c>
      <c r="AL79" s="5" t="s">
        <v>113</v>
      </c>
      <c r="AM79" s="5" t="s">
        <v>113</v>
      </c>
      <c r="AN79" s="5" t="s">
        <v>967</v>
      </c>
      <c r="AO79" s="5" t="s">
        <v>964</v>
      </c>
      <c r="AP79" s="5" t="s">
        <v>285</v>
      </c>
      <c r="AQ79" s="5" t="s">
        <v>968</v>
      </c>
      <c r="AR79" s="5" t="s">
        <v>91</v>
      </c>
      <c r="AS79" s="5" t="s">
        <v>91</v>
      </c>
      <c r="AT79" s="5" t="s">
        <v>114</v>
      </c>
      <c r="AU79" s="5" t="s">
        <v>91</v>
      </c>
      <c r="AV79" s="5" t="s">
        <v>135</v>
      </c>
      <c r="AW79" s="5" t="s">
        <v>348</v>
      </c>
      <c r="AX79" s="5" t="s">
        <v>99</v>
      </c>
      <c r="AY79" s="5" t="s">
        <v>137</v>
      </c>
      <c r="AZ79" s="5" t="s">
        <v>138</v>
      </c>
      <c r="BA79" s="5" t="s">
        <v>258</v>
      </c>
      <c r="BB79" s="5">
        <v>265.0</v>
      </c>
      <c r="BC79" s="5">
        <v>420.0</v>
      </c>
      <c r="BD79" s="5">
        <v>725.0</v>
      </c>
      <c r="BE79" s="5">
        <v>345.0</v>
      </c>
      <c r="BF79" s="5">
        <v>900.0</v>
      </c>
      <c r="BG79" s="5">
        <v>5.0</v>
      </c>
      <c r="BH79" s="5">
        <v>4.0</v>
      </c>
      <c r="BI79" s="5" t="s">
        <v>139</v>
      </c>
      <c r="BJ79" s="5" t="s">
        <v>959</v>
      </c>
      <c r="BK79" s="5" t="s">
        <v>103</v>
      </c>
      <c r="BL79" s="5" t="s">
        <v>969</v>
      </c>
    </row>
    <row r="80" ht="16.5" customHeight="1">
      <c r="A80" s="5">
        <v>79.0</v>
      </c>
      <c r="B80" s="6" t="s">
        <v>107</v>
      </c>
      <c r="C80" s="5" t="s">
        <v>108</v>
      </c>
      <c r="D80" s="5" t="str">
        <f>IFERROR(__xludf.DUMMYFUNCTION("GOOGLETRANSLATE(C80,""EN"",""PT-BR"")"),"em uma relação")</f>
        <v>em uma relação</v>
      </c>
      <c r="E80" s="7">
        <v>135.0</v>
      </c>
      <c r="F80" s="5" t="s">
        <v>67</v>
      </c>
      <c r="G80" s="5" t="s">
        <v>68</v>
      </c>
      <c r="H80" s="5" t="s">
        <v>69</v>
      </c>
      <c r="I80" s="5" t="str">
        <f>IFERROR(__xludf.DUMMYFUNCTION("GOOGLETRANSLATE(H80,""EN"",""PT-BR"")"),"diariamente")</f>
        <v>diariamente</v>
      </c>
      <c r="J80" s="5" t="s">
        <v>70</v>
      </c>
      <c r="K80" s="5" t="s">
        <v>71</v>
      </c>
      <c r="L80" s="5" t="s">
        <v>110</v>
      </c>
      <c r="M80" s="4" t="s">
        <v>70</v>
      </c>
      <c r="N80" s="5" t="s">
        <v>970</v>
      </c>
      <c r="O80" s="5" t="s">
        <v>74</v>
      </c>
      <c r="P80" s="5" t="s">
        <v>113</v>
      </c>
      <c r="Q80" s="5" t="s">
        <v>76</v>
      </c>
      <c r="R80" s="5" t="s">
        <v>77</v>
      </c>
      <c r="S80" s="5" t="s">
        <v>114</v>
      </c>
      <c r="T80" s="5" t="s">
        <v>78</v>
      </c>
      <c r="U80" s="5" t="s">
        <v>116</v>
      </c>
      <c r="V80" s="5" t="s">
        <v>117</v>
      </c>
      <c r="W80" s="5" t="s">
        <v>971</v>
      </c>
      <c r="X80" s="5" t="s">
        <v>119</v>
      </c>
      <c r="Y80" s="5" t="s">
        <v>82</v>
      </c>
      <c r="Z80" s="5" t="s">
        <v>83</v>
      </c>
      <c r="AA80" s="5" t="s">
        <v>155</v>
      </c>
      <c r="AB80" s="5" t="s">
        <v>972</v>
      </c>
      <c r="AC80" s="5" t="s">
        <v>224</v>
      </c>
      <c r="AD80" s="5" t="s">
        <v>123</v>
      </c>
      <c r="AE80" s="5" t="s">
        <v>124</v>
      </c>
      <c r="AF80" s="5" t="s">
        <v>973</v>
      </c>
      <c r="AG80" s="5" t="s">
        <v>159</v>
      </c>
      <c r="AH80" s="5" t="s">
        <v>974</v>
      </c>
      <c r="AI80" s="5" t="s">
        <v>90</v>
      </c>
      <c r="AJ80" s="5" t="s">
        <v>128</v>
      </c>
      <c r="AK80" s="5" t="s">
        <v>171</v>
      </c>
      <c r="AL80" s="5" t="s">
        <v>975</v>
      </c>
      <c r="AM80" s="5" t="s">
        <v>230</v>
      </c>
      <c r="AN80" s="5" t="s">
        <v>976</v>
      </c>
      <c r="AO80" s="5" t="s">
        <v>977</v>
      </c>
      <c r="AP80" s="5" t="s">
        <v>133</v>
      </c>
      <c r="AQ80" s="5" t="s">
        <v>978</v>
      </c>
      <c r="AR80" s="5" t="s">
        <v>114</v>
      </c>
      <c r="AS80" s="5" t="s">
        <v>171</v>
      </c>
      <c r="AT80" s="5" t="s">
        <v>114</v>
      </c>
      <c r="AU80" s="5" t="s">
        <v>135</v>
      </c>
      <c r="AV80" s="5" t="s">
        <v>171</v>
      </c>
      <c r="AW80" s="5" t="s">
        <v>98</v>
      </c>
      <c r="AX80" s="5" t="s">
        <v>136</v>
      </c>
      <c r="AY80" s="5" t="s">
        <v>100</v>
      </c>
      <c r="AZ80" s="5" t="s">
        <v>101</v>
      </c>
      <c r="BA80" s="5" t="s">
        <v>102</v>
      </c>
      <c r="BB80" s="5">
        <v>720.0</v>
      </c>
      <c r="BC80" s="5">
        <v>420.0</v>
      </c>
      <c r="BD80" s="5">
        <v>580.0</v>
      </c>
      <c r="BE80" s="5">
        <v>345.0</v>
      </c>
      <c r="BF80" s="5">
        <v>1315.0</v>
      </c>
      <c r="BG80" s="5">
        <v>8.0</v>
      </c>
      <c r="BH80" s="5">
        <v>8.0</v>
      </c>
      <c r="BI80" s="5" t="s">
        <v>139</v>
      </c>
      <c r="BJ80" s="5" t="s">
        <v>140</v>
      </c>
      <c r="BK80" s="5" t="s">
        <v>139</v>
      </c>
      <c r="BL80" s="5" t="s">
        <v>140</v>
      </c>
    </row>
    <row r="81" ht="16.5" customHeight="1">
      <c r="A81" s="5">
        <v>80.0</v>
      </c>
      <c r="B81" s="6" t="s">
        <v>65</v>
      </c>
      <c r="C81" s="5" t="s">
        <v>66</v>
      </c>
      <c r="D81" s="5" t="str">
        <f>IFERROR(__xludf.DUMMYFUNCTION("GOOGLETRANSLATE(C81,""EN"",""PT-BR"")"),"solteiro")</f>
        <v>solteiro</v>
      </c>
      <c r="E81" s="7">
        <v>145.0</v>
      </c>
      <c r="F81" s="5" t="s">
        <v>289</v>
      </c>
      <c r="G81" s="5" t="s">
        <v>290</v>
      </c>
      <c r="H81" s="5" t="s">
        <v>69</v>
      </c>
      <c r="I81" s="5" t="str">
        <f>IFERROR(__xludf.DUMMYFUNCTION("GOOGLETRANSLATE(H81,""EN"",""PT-BR"")"),"diariamente")</f>
        <v>diariamente</v>
      </c>
      <c r="J81" s="5" t="s">
        <v>72</v>
      </c>
      <c r="K81" s="5" t="s">
        <v>248</v>
      </c>
      <c r="L81" s="5" t="s">
        <v>72</v>
      </c>
      <c r="M81" s="4" t="s">
        <v>70</v>
      </c>
      <c r="N81" s="5" t="s">
        <v>979</v>
      </c>
      <c r="O81" s="5" t="s">
        <v>148</v>
      </c>
      <c r="P81" s="5" t="s">
        <v>113</v>
      </c>
      <c r="Q81" s="5" t="s">
        <v>76</v>
      </c>
      <c r="R81" s="5" t="s">
        <v>77</v>
      </c>
      <c r="S81" s="5" t="s">
        <v>114</v>
      </c>
      <c r="T81" s="5" t="s">
        <v>305</v>
      </c>
      <c r="U81" s="5" t="s">
        <v>205</v>
      </c>
      <c r="V81" s="5" t="s">
        <v>117</v>
      </c>
      <c r="W81" s="5" t="s">
        <v>980</v>
      </c>
      <c r="X81" s="5" t="s">
        <v>119</v>
      </c>
      <c r="Y81" s="5" t="s">
        <v>82</v>
      </c>
      <c r="Z81" s="5" t="s">
        <v>83</v>
      </c>
      <c r="AA81" s="5" t="s">
        <v>155</v>
      </c>
      <c r="AB81" s="5" t="s">
        <v>981</v>
      </c>
      <c r="AC81" s="5" t="s">
        <v>175</v>
      </c>
      <c r="AD81" s="5" t="s">
        <v>175</v>
      </c>
      <c r="AE81" s="5" t="s">
        <v>176</v>
      </c>
      <c r="AF81" s="5" t="s">
        <v>982</v>
      </c>
      <c r="AG81" s="5" t="s">
        <v>126</v>
      </c>
      <c r="AH81" s="5" t="s">
        <v>983</v>
      </c>
      <c r="AI81" s="5" t="s">
        <v>90</v>
      </c>
      <c r="AJ81" s="5" t="s">
        <v>435</v>
      </c>
      <c r="AK81" s="5" t="s">
        <v>77</v>
      </c>
      <c r="AL81" s="5" t="s">
        <v>311</v>
      </c>
      <c r="AM81" s="5" t="s">
        <v>230</v>
      </c>
      <c r="AN81" s="5" t="s">
        <v>984</v>
      </c>
      <c r="AO81" s="5" t="s">
        <v>985</v>
      </c>
      <c r="AP81" s="5" t="s">
        <v>96</v>
      </c>
      <c r="AQ81" s="5" t="s">
        <v>986</v>
      </c>
      <c r="AR81" s="5" t="s">
        <v>77</v>
      </c>
      <c r="AS81" s="5" t="s">
        <v>114</v>
      </c>
      <c r="AT81" s="5" t="s">
        <v>77</v>
      </c>
      <c r="AU81" s="5" t="s">
        <v>114</v>
      </c>
      <c r="AV81" s="5" t="s">
        <v>77</v>
      </c>
      <c r="AW81" s="5" t="s">
        <v>98</v>
      </c>
      <c r="AX81" s="5" t="s">
        <v>136</v>
      </c>
      <c r="AY81" s="5" t="s">
        <v>137</v>
      </c>
      <c r="AZ81" s="5" t="s">
        <v>138</v>
      </c>
      <c r="BA81" s="5" t="s">
        <v>102</v>
      </c>
      <c r="BB81" s="5">
        <v>720.0</v>
      </c>
      <c r="BC81" s="5">
        <v>420.0</v>
      </c>
      <c r="BD81" s="5">
        <v>1165.0</v>
      </c>
      <c r="BE81" s="5">
        <v>850.0</v>
      </c>
      <c r="BF81" s="5">
        <v>1315.0</v>
      </c>
      <c r="BG81" s="5">
        <v>3.0</v>
      </c>
      <c r="BH81" s="5">
        <v>1.0</v>
      </c>
      <c r="BI81" s="5" t="s">
        <v>245</v>
      </c>
      <c r="BJ81" s="5" t="s">
        <v>987</v>
      </c>
      <c r="BK81" s="5" t="s">
        <v>139</v>
      </c>
      <c r="BL81" s="5" t="s">
        <v>75</v>
      </c>
    </row>
    <row r="82" ht="16.5" customHeight="1">
      <c r="A82" s="5">
        <v>81.0</v>
      </c>
      <c r="B82" s="6" t="s">
        <v>107</v>
      </c>
      <c r="C82" s="5" t="s">
        <v>66</v>
      </c>
      <c r="D82" s="5" t="str">
        <f>IFERROR(__xludf.DUMMYFUNCTION("GOOGLETRANSLATE(C82,""EN"",""PT-BR"")"),"solteiro")</f>
        <v>solteiro</v>
      </c>
      <c r="E82" s="7">
        <v>130.0</v>
      </c>
      <c r="F82" s="5" t="s">
        <v>67</v>
      </c>
      <c r="G82" s="5" t="s">
        <v>68</v>
      </c>
      <c r="H82" s="5" t="s">
        <v>146</v>
      </c>
      <c r="I82" s="5" t="str">
        <f>IFERROR(__xludf.DUMMYFUNCTION("GOOGLETRANSLATE(H82,""EN"",""PT-BR"")"),"duas ou três vezes por semana")</f>
        <v>duas ou três vezes por semana</v>
      </c>
      <c r="J82" s="5" t="s">
        <v>70</v>
      </c>
      <c r="K82" s="5" t="s">
        <v>248</v>
      </c>
      <c r="L82" s="5" t="s">
        <v>110</v>
      </c>
      <c r="M82" s="4" t="s">
        <v>72</v>
      </c>
      <c r="N82" s="5" t="s">
        <v>143</v>
      </c>
      <c r="O82" s="5" t="s">
        <v>112</v>
      </c>
      <c r="P82" s="5" t="s">
        <v>113</v>
      </c>
      <c r="Q82" s="5" t="s">
        <v>150</v>
      </c>
      <c r="R82" s="5" t="s">
        <v>171</v>
      </c>
      <c r="S82" s="5" t="s">
        <v>135</v>
      </c>
      <c r="T82" s="5" t="s">
        <v>115</v>
      </c>
      <c r="U82" s="5" t="s">
        <v>79</v>
      </c>
      <c r="V82" s="5" t="s">
        <v>189</v>
      </c>
      <c r="W82" s="5" t="s">
        <v>988</v>
      </c>
      <c r="X82" s="5" t="s">
        <v>173</v>
      </c>
      <c r="Y82" s="5" t="s">
        <v>82</v>
      </c>
      <c r="Z82" s="5" t="s">
        <v>83</v>
      </c>
      <c r="AA82" s="5" t="s">
        <v>155</v>
      </c>
      <c r="AB82" s="5" t="s">
        <v>989</v>
      </c>
      <c r="AC82" s="5" t="s">
        <v>990</v>
      </c>
      <c r="AD82" s="5" t="s">
        <v>396</v>
      </c>
      <c r="AE82" s="5" t="s">
        <v>397</v>
      </c>
      <c r="AF82" s="5" t="s">
        <v>991</v>
      </c>
      <c r="AG82" s="5" t="s">
        <v>126</v>
      </c>
      <c r="AH82" s="5" t="s">
        <v>992</v>
      </c>
      <c r="AI82" s="5" t="s">
        <v>90</v>
      </c>
      <c r="AJ82" s="5" t="s">
        <v>161</v>
      </c>
      <c r="AK82" s="5" t="s">
        <v>114</v>
      </c>
      <c r="AL82" s="5" t="s">
        <v>129</v>
      </c>
      <c r="AM82" s="5" t="s">
        <v>130</v>
      </c>
      <c r="AN82" s="5" t="s">
        <v>993</v>
      </c>
      <c r="AO82" s="5" t="s">
        <v>994</v>
      </c>
      <c r="AP82" s="5" t="s">
        <v>182</v>
      </c>
      <c r="AQ82" s="5" t="s">
        <v>995</v>
      </c>
      <c r="AR82" s="5" t="s">
        <v>171</v>
      </c>
      <c r="AS82" s="5" t="s">
        <v>171</v>
      </c>
      <c r="AT82" s="5" t="s">
        <v>77</v>
      </c>
      <c r="AU82" s="5" t="s">
        <v>171</v>
      </c>
      <c r="AV82" s="5" t="s">
        <v>114</v>
      </c>
      <c r="AW82" s="5" t="s">
        <v>98</v>
      </c>
      <c r="AX82" s="5" t="s">
        <v>136</v>
      </c>
      <c r="AY82" s="5" t="s">
        <v>137</v>
      </c>
      <c r="AZ82" s="5" t="s">
        <v>138</v>
      </c>
      <c r="BA82" s="5" t="s">
        <v>102</v>
      </c>
      <c r="BB82" s="5">
        <v>430.0</v>
      </c>
      <c r="BC82" s="5">
        <v>420.0</v>
      </c>
      <c r="BD82" s="5">
        <v>1165.0</v>
      </c>
      <c r="BE82" s="5">
        <v>500.0</v>
      </c>
      <c r="BF82" s="5">
        <v>900.0</v>
      </c>
      <c r="BG82" s="5">
        <v>1.0</v>
      </c>
      <c r="BH82" s="5">
        <v>4.0</v>
      </c>
      <c r="BI82" s="5" t="s">
        <v>139</v>
      </c>
      <c r="BJ82" s="5" t="s">
        <v>924</v>
      </c>
      <c r="BK82" s="5" t="s">
        <v>141</v>
      </c>
      <c r="BL82" s="5" t="s">
        <v>996</v>
      </c>
    </row>
    <row r="83" ht="16.5" customHeight="1">
      <c r="A83" s="5">
        <v>82.0</v>
      </c>
      <c r="B83" s="6" t="s">
        <v>107</v>
      </c>
      <c r="C83" s="5" t="s">
        <v>108</v>
      </c>
      <c r="D83" s="5" t="str">
        <f>IFERROR(__xludf.DUMMYFUNCTION("GOOGLETRANSLATE(C83,""EN"",""PT-BR"")"),"em uma relação")</f>
        <v>em uma relação</v>
      </c>
      <c r="E83" s="7">
        <v>190.0</v>
      </c>
      <c r="F83" s="5" t="s">
        <v>186</v>
      </c>
      <c r="G83" s="5" t="s">
        <v>187</v>
      </c>
      <c r="H83" s="5" t="s">
        <v>69</v>
      </c>
      <c r="I83" s="5" t="str">
        <f>IFERROR(__xludf.DUMMYFUNCTION("GOOGLETRANSLATE(H83,""EN"",""PT-BR"")"),"diariamente")</f>
        <v>diariamente</v>
      </c>
      <c r="J83" s="5" t="s">
        <v>72</v>
      </c>
      <c r="K83" s="5" t="s">
        <v>109</v>
      </c>
      <c r="L83" s="5" t="s">
        <v>72</v>
      </c>
      <c r="M83" s="4" t="s">
        <v>70</v>
      </c>
      <c r="N83" s="5" t="s">
        <v>997</v>
      </c>
      <c r="O83" s="5" t="s">
        <v>112</v>
      </c>
      <c r="P83" s="5" t="s">
        <v>113</v>
      </c>
      <c r="Q83" s="5" t="s">
        <v>76</v>
      </c>
      <c r="R83" s="5" t="s">
        <v>114</v>
      </c>
      <c r="S83" s="5" t="s">
        <v>135</v>
      </c>
      <c r="T83" s="5" t="s">
        <v>115</v>
      </c>
      <c r="U83" s="5" t="s">
        <v>79</v>
      </c>
      <c r="V83" s="5" t="s">
        <v>117</v>
      </c>
      <c r="W83" s="5" t="s">
        <v>998</v>
      </c>
      <c r="X83" s="5" t="s">
        <v>173</v>
      </c>
      <c r="Y83" s="5" t="s">
        <v>82</v>
      </c>
      <c r="Z83" s="5" t="s">
        <v>263</v>
      </c>
      <c r="AA83" s="5" t="s">
        <v>208</v>
      </c>
      <c r="AB83" s="5" t="s">
        <v>999</v>
      </c>
      <c r="AC83" s="5" t="s">
        <v>735</v>
      </c>
      <c r="AD83" s="5" t="s">
        <v>175</v>
      </c>
      <c r="AE83" s="5" t="s">
        <v>176</v>
      </c>
      <c r="AF83" s="5" t="s">
        <v>1000</v>
      </c>
      <c r="AG83" s="5" t="s">
        <v>126</v>
      </c>
      <c r="AH83" s="5" t="s">
        <v>1001</v>
      </c>
      <c r="AI83" s="5" t="s">
        <v>90</v>
      </c>
      <c r="AJ83" s="5" t="s">
        <v>161</v>
      </c>
      <c r="AK83" s="5" t="s">
        <v>114</v>
      </c>
      <c r="AL83" s="5" t="s">
        <v>129</v>
      </c>
      <c r="AM83" s="5" t="s">
        <v>130</v>
      </c>
      <c r="AN83" s="5" t="s">
        <v>1002</v>
      </c>
      <c r="AO83" s="5" t="s">
        <v>1003</v>
      </c>
      <c r="AP83" s="5" t="s">
        <v>133</v>
      </c>
      <c r="AQ83" s="5" t="s">
        <v>1004</v>
      </c>
      <c r="AR83" s="5" t="s">
        <v>114</v>
      </c>
      <c r="AS83" s="5" t="s">
        <v>114</v>
      </c>
      <c r="AT83" s="5" t="s">
        <v>77</v>
      </c>
      <c r="AU83" s="5" t="s">
        <v>114</v>
      </c>
      <c r="AV83" s="5" t="s">
        <v>114</v>
      </c>
      <c r="AW83" s="5" t="s">
        <v>348</v>
      </c>
      <c r="AX83" s="5" t="s">
        <v>99</v>
      </c>
      <c r="AY83" s="5" t="s">
        <v>137</v>
      </c>
      <c r="AZ83" s="5" t="s">
        <v>138</v>
      </c>
      <c r="BA83" s="5" t="s">
        <v>258</v>
      </c>
      <c r="BB83" s="5">
        <v>610.0</v>
      </c>
      <c r="BC83" s="5">
        <v>420.0</v>
      </c>
      <c r="BD83" s="5">
        <v>725.0</v>
      </c>
      <c r="BE83" s="5">
        <v>500.0</v>
      </c>
      <c r="BF83" s="5">
        <v>900.0</v>
      </c>
      <c r="BG83" s="5">
        <v>2.0</v>
      </c>
      <c r="BH83" s="5">
        <v>2.0</v>
      </c>
      <c r="BI83" s="5" t="s">
        <v>141</v>
      </c>
      <c r="BJ83" s="5" t="s">
        <v>201</v>
      </c>
      <c r="BK83" s="5" t="s">
        <v>141</v>
      </c>
      <c r="BL83" s="5" t="s">
        <v>658</v>
      </c>
    </row>
    <row r="84" ht="16.5" customHeight="1">
      <c r="A84" s="5">
        <v>83.0</v>
      </c>
      <c r="B84" s="6" t="s">
        <v>107</v>
      </c>
      <c r="C84" s="5" t="s">
        <v>66</v>
      </c>
      <c r="D84" s="5" t="str">
        <f>IFERROR(__xludf.DUMMYFUNCTION("GOOGLETRANSLATE(C84,""EN"",""PT-BR"")"),"solteiro")</f>
        <v>solteiro</v>
      </c>
      <c r="E84" s="7">
        <v>170.0</v>
      </c>
      <c r="F84" s="5" t="s">
        <v>67</v>
      </c>
      <c r="G84" s="5" t="s">
        <v>68</v>
      </c>
      <c r="H84" s="5" t="s">
        <v>69</v>
      </c>
      <c r="I84" s="5" t="str">
        <f>IFERROR(__xludf.DUMMYFUNCTION("GOOGLETRANSLATE(H84,""EN"",""PT-BR"")"),"diariamente")</f>
        <v>diariamente</v>
      </c>
      <c r="J84" s="5" t="s">
        <v>72</v>
      </c>
      <c r="K84" s="5" t="s">
        <v>147</v>
      </c>
      <c r="L84" s="5" t="s">
        <v>72</v>
      </c>
      <c r="M84" s="4" t="s">
        <v>70</v>
      </c>
      <c r="N84" s="5" t="s">
        <v>603</v>
      </c>
      <c r="O84" s="5" t="s">
        <v>276</v>
      </c>
      <c r="P84" s="5" t="s">
        <v>113</v>
      </c>
      <c r="Q84" s="5" t="s">
        <v>76</v>
      </c>
      <c r="R84" s="5" t="s">
        <v>171</v>
      </c>
      <c r="S84" s="5" t="s">
        <v>171</v>
      </c>
      <c r="T84" s="5" t="s">
        <v>75</v>
      </c>
      <c r="U84" s="5" t="s">
        <v>151</v>
      </c>
      <c r="V84" s="5" t="s">
        <v>75</v>
      </c>
      <c r="W84" s="5" t="s">
        <v>1005</v>
      </c>
      <c r="X84" s="5" t="s">
        <v>191</v>
      </c>
      <c r="Y84" s="5" t="s">
        <v>82</v>
      </c>
      <c r="Z84" s="5" t="s">
        <v>207</v>
      </c>
      <c r="AA84" s="5" t="s">
        <v>155</v>
      </c>
      <c r="AB84" s="5" t="s">
        <v>1006</v>
      </c>
      <c r="AC84" s="5" t="s">
        <v>175</v>
      </c>
      <c r="AD84" s="5" t="s">
        <v>175</v>
      </c>
      <c r="AE84" s="5" t="s">
        <v>176</v>
      </c>
      <c r="AF84" s="5" t="s">
        <v>1007</v>
      </c>
      <c r="AG84" s="5" t="s">
        <v>96</v>
      </c>
      <c r="AH84" s="5" t="s">
        <v>1008</v>
      </c>
      <c r="AI84" s="5" t="s">
        <v>90</v>
      </c>
      <c r="AJ84" s="5" t="s">
        <v>161</v>
      </c>
      <c r="AK84" s="5" t="s">
        <v>114</v>
      </c>
      <c r="AL84" s="5" t="s">
        <v>129</v>
      </c>
      <c r="AM84" s="5" t="s">
        <v>130</v>
      </c>
      <c r="AN84" s="5" t="s">
        <v>1009</v>
      </c>
      <c r="AO84" s="5" t="s">
        <v>1010</v>
      </c>
      <c r="AP84" s="5" t="s">
        <v>182</v>
      </c>
      <c r="AQ84" s="5" t="s">
        <v>1011</v>
      </c>
      <c r="AR84" s="5" t="s">
        <v>171</v>
      </c>
      <c r="AS84" s="5" t="s">
        <v>171</v>
      </c>
      <c r="AT84" s="5" t="s">
        <v>77</v>
      </c>
      <c r="AU84" s="5" t="s">
        <v>171</v>
      </c>
      <c r="AV84" s="5" t="s">
        <v>171</v>
      </c>
      <c r="AW84" s="5" t="s">
        <v>98</v>
      </c>
      <c r="AX84" s="5" t="s">
        <v>136</v>
      </c>
      <c r="AY84" s="5" t="s">
        <v>137</v>
      </c>
      <c r="AZ84" s="5" t="s">
        <v>138</v>
      </c>
      <c r="BA84" s="5" t="s">
        <v>102</v>
      </c>
      <c r="BB84" s="5">
        <v>265.0</v>
      </c>
      <c r="BC84" s="5">
        <v>315.0</v>
      </c>
      <c r="BD84" s="5">
        <v>580.0</v>
      </c>
      <c r="BE84" s="5">
        <v>345.0</v>
      </c>
      <c r="BF84" s="5">
        <v>575.0</v>
      </c>
      <c r="BG84" s="5">
        <v>7.0</v>
      </c>
      <c r="BH84" s="5">
        <v>8.0</v>
      </c>
      <c r="BI84" s="5" t="s">
        <v>141</v>
      </c>
      <c r="BJ84" s="5" t="s">
        <v>1012</v>
      </c>
      <c r="BK84" s="5" t="s">
        <v>141</v>
      </c>
      <c r="BL84" s="5" t="s">
        <v>1013</v>
      </c>
    </row>
    <row r="85" ht="16.5" customHeight="1">
      <c r="A85" s="5">
        <v>84.0</v>
      </c>
      <c r="B85" s="6" t="s">
        <v>107</v>
      </c>
      <c r="C85" s="5" t="s">
        <v>75</v>
      </c>
      <c r="D85" s="5" t="str">
        <f>IFERROR(__xludf.DUMMYFUNCTION("GOOGLETRANSLATE(C85,""EN"",""PT-BR"")"),"nenhum")</f>
        <v>nenhum</v>
      </c>
      <c r="E85" s="7">
        <v>127.0</v>
      </c>
      <c r="F85" s="5" t="s">
        <v>67</v>
      </c>
      <c r="G85" s="5" t="s">
        <v>68</v>
      </c>
      <c r="H85" s="5" t="s">
        <v>75</v>
      </c>
      <c r="I85" s="5" t="str">
        <f>IFERROR(__xludf.DUMMYFUNCTION("GOOGLETRANSLATE(H85,""EN"",""PT-BR"")"),"nenhum")</f>
        <v>nenhum</v>
      </c>
      <c r="J85" s="5" t="s">
        <v>72</v>
      </c>
      <c r="K85" s="5" t="s">
        <v>248</v>
      </c>
      <c r="L85" s="5" t="s">
        <v>75</v>
      </c>
      <c r="M85" s="4" t="s">
        <v>70</v>
      </c>
      <c r="N85" s="5" t="s">
        <v>1014</v>
      </c>
      <c r="O85" s="5" t="s">
        <v>204</v>
      </c>
      <c r="P85" s="5" t="s">
        <v>113</v>
      </c>
      <c r="Q85" s="5" t="s">
        <v>76</v>
      </c>
      <c r="R85" s="5" t="s">
        <v>114</v>
      </c>
      <c r="S85" s="5" t="s">
        <v>114</v>
      </c>
      <c r="T85" s="5" t="s">
        <v>78</v>
      </c>
      <c r="U85" s="5" t="s">
        <v>116</v>
      </c>
      <c r="V85" s="5" t="s">
        <v>117</v>
      </c>
      <c r="W85" s="5" t="s">
        <v>1015</v>
      </c>
      <c r="X85" s="5" t="s">
        <v>191</v>
      </c>
      <c r="Y85" s="5" t="s">
        <v>82</v>
      </c>
      <c r="Z85" s="5" t="s">
        <v>207</v>
      </c>
      <c r="AA85" s="5" t="s">
        <v>84</v>
      </c>
      <c r="AB85" s="5" t="s">
        <v>1016</v>
      </c>
      <c r="AC85" s="5" t="s">
        <v>1017</v>
      </c>
      <c r="AD85" s="5" t="s">
        <v>175</v>
      </c>
      <c r="AE85" s="5" t="s">
        <v>176</v>
      </c>
      <c r="AF85" s="5" t="s">
        <v>1018</v>
      </c>
      <c r="AG85" s="5" t="s">
        <v>126</v>
      </c>
      <c r="AH85" s="5" t="s">
        <v>1019</v>
      </c>
      <c r="AI85" s="5" t="s">
        <v>90</v>
      </c>
      <c r="AJ85" s="5" t="s">
        <v>128</v>
      </c>
      <c r="AK85" s="5" t="s">
        <v>77</v>
      </c>
      <c r="AL85" s="5" t="s">
        <v>1020</v>
      </c>
      <c r="AM85" s="5" t="s">
        <v>401</v>
      </c>
      <c r="AN85" s="5" t="s">
        <v>1021</v>
      </c>
      <c r="AO85" s="5" t="s">
        <v>1022</v>
      </c>
      <c r="AP85" s="5" t="s">
        <v>471</v>
      </c>
      <c r="AQ85" s="5" t="s">
        <v>1023</v>
      </c>
      <c r="AR85" s="5" t="s">
        <v>77</v>
      </c>
      <c r="AS85" s="5" t="s">
        <v>77</v>
      </c>
      <c r="AT85" s="5" t="s">
        <v>77</v>
      </c>
      <c r="AU85" s="5" t="s">
        <v>77</v>
      </c>
      <c r="AV85" s="5" t="s">
        <v>77</v>
      </c>
      <c r="AW85" s="5" t="s">
        <v>98</v>
      </c>
      <c r="AX85" s="5" t="s">
        <v>136</v>
      </c>
      <c r="AY85" s="5" t="s">
        <v>100</v>
      </c>
      <c r="AZ85" s="5" t="s">
        <v>138</v>
      </c>
      <c r="BA85" s="5" t="s">
        <v>102</v>
      </c>
      <c r="BB85" s="5">
        <v>430.0</v>
      </c>
      <c r="BC85" s="5">
        <v>420.0</v>
      </c>
      <c r="BD85" s="5">
        <v>940.0</v>
      </c>
      <c r="BE85" s="5">
        <v>690.0</v>
      </c>
      <c r="BF85" s="5">
        <v>1315.0</v>
      </c>
      <c r="BG85" s="5">
        <v>1.0</v>
      </c>
      <c r="BH85" s="5">
        <v>4.0</v>
      </c>
      <c r="BI85" s="5" t="s">
        <v>139</v>
      </c>
      <c r="BJ85" s="5" t="s">
        <v>1024</v>
      </c>
      <c r="BK85" s="5" t="s">
        <v>105</v>
      </c>
      <c r="BL85" s="5" t="s">
        <v>1025</v>
      </c>
    </row>
    <row r="86" ht="16.5" customHeight="1">
      <c r="A86" s="5">
        <v>85.0</v>
      </c>
      <c r="B86" s="6" t="s">
        <v>107</v>
      </c>
      <c r="C86" s="5" t="s">
        <v>108</v>
      </c>
      <c r="D86" s="5" t="str">
        <f>IFERROR(__xludf.DUMMYFUNCTION("GOOGLETRANSLATE(C86,""EN"",""PT-BR"")"),"em uma relação")</f>
        <v>em uma relação</v>
      </c>
      <c r="E86" s="7">
        <v>167.0</v>
      </c>
      <c r="F86" s="5" t="s">
        <v>289</v>
      </c>
      <c r="G86" s="5" t="s">
        <v>290</v>
      </c>
      <c r="H86" s="5" t="s">
        <v>69</v>
      </c>
      <c r="I86" s="5" t="str">
        <f>IFERROR(__xludf.DUMMYFUNCTION("GOOGLETRANSLATE(H86,""EN"",""PT-BR"")"),"diariamente")</f>
        <v>diariamente</v>
      </c>
      <c r="J86" s="5" t="s">
        <v>70</v>
      </c>
      <c r="K86" s="5" t="s">
        <v>71</v>
      </c>
      <c r="L86" s="5" t="s">
        <v>72</v>
      </c>
      <c r="M86" s="4" t="s">
        <v>70</v>
      </c>
      <c r="N86" s="5" t="s">
        <v>1026</v>
      </c>
      <c r="O86" s="5" t="s">
        <v>74</v>
      </c>
      <c r="P86" s="5" t="s">
        <v>113</v>
      </c>
      <c r="Q86" s="5" t="s">
        <v>150</v>
      </c>
      <c r="R86" s="5" t="s">
        <v>77</v>
      </c>
      <c r="S86" s="5" t="s">
        <v>77</v>
      </c>
      <c r="T86" s="5" t="s">
        <v>151</v>
      </c>
      <c r="U86" s="5" t="s">
        <v>116</v>
      </c>
      <c r="V86" s="5" t="s">
        <v>117</v>
      </c>
      <c r="W86" s="5" t="s">
        <v>1027</v>
      </c>
      <c r="X86" s="5" t="s">
        <v>81</v>
      </c>
      <c r="Y86" s="5" t="s">
        <v>82</v>
      </c>
      <c r="Z86" s="5" t="s">
        <v>83</v>
      </c>
      <c r="AA86" s="5" t="s">
        <v>155</v>
      </c>
      <c r="AB86" s="5" t="s">
        <v>1028</v>
      </c>
      <c r="AC86" s="5" t="s">
        <v>1029</v>
      </c>
      <c r="AD86" s="5" t="s">
        <v>295</v>
      </c>
      <c r="AE86" s="5" t="s">
        <v>296</v>
      </c>
      <c r="AF86" s="5" t="s">
        <v>1030</v>
      </c>
      <c r="AG86" s="5" t="s">
        <v>88</v>
      </c>
      <c r="AH86" s="5" t="s">
        <v>1031</v>
      </c>
      <c r="AI86" s="5" t="s">
        <v>227</v>
      </c>
      <c r="AJ86" s="5" t="s">
        <v>228</v>
      </c>
      <c r="AK86" s="5" t="s">
        <v>77</v>
      </c>
      <c r="AL86" s="5" t="s">
        <v>1032</v>
      </c>
      <c r="AM86" s="5" t="s">
        <v>401</v>
      </c>
      <c r="AN86" s="5" t="s">
        <v>1033</v>
      </c>
      <c r="AO86" s="5" t="s">
        <v>1034</v>
      </c>
      <c r="AP86" s="5" t="s">
        <v>471</v>
      </c>
      <c r="AQ86" s="5" t="s">
        <v>1035</v>
      </c>
      <c r="AR86" s="5" t="s">
        <v>77</v>
      </c>
      <c r="AS86" s="5" t="s">
        <v>77</v>
      </c>
      <c r="AT86" s="5" t="s">
        <v>77</v>
      </c>
      <c r="AU86" s="5" t="s">
        <v>114</v>
      </c>
      <c r="AV86" s="5" t="s">
        <v>77</v>
      </c>
      <c r="AW86" s="5" t="s">
        <v>98</v>
      </c>
      <c r="AX86" s="5" t="s">
        <v>136</v>
      </c>
      <c r="AY86" s="5" t="s">
        <v>137</v>
      </c>
      <c r="AZ86" s="5" t="s">
        <v>138</v>
      </c>
      <c r="BA86" s="5" t="s">
        <v>102</v>
      </c>
      <c r="BB86" s="5">
        <v>720.0</v>
      </c>
      <c r="BC86" s="5">
        <v>420.0</v>
      </c>
      <c r="BD86" s="5">
        <v>725.0</v>
      </c>
      <c r="BE86" s="5">
        <v>690.0</v>
      </c>
      <c r="BF86" s="5">
        <v>760.0</v>
      </c>
      <c r="BG86" s="5">
        <v>9.0</v>
      </c>
      <c r="BH86" s="5">
        <v>9.0</v>
      </c>
      <c r="BI86" s="5" t="s">
        <v>141</v>
      </c>
      <c r="BJ86" s="5" t="s">
        <v>1036</v>
      </c>
      <c r="BK86" s="5" t="s">
        <v>245</v>
      </c>
      <c r="BL86" s="5" t="s">
        <v>1037</v>
      </c>
    </row>
    <row r="87" ht="16.5" customHeight="1">
      <c r="A87" s="5">
        <v>86.0</v>
      </c>
      <c r="B87" s="6" t="s">
        <v>107</v>
      </c>
      <c r="C87" s="5" t="s">
        <v>108</v>
      </c>
      <c r="D87" s="5" t="str">
        <f>IFERROR(__xludf.DUMMYFUNCTION("GOOGLETRANSLATE(C87,""EN"",""PT-BR"")"),"em uma relação")</f>
        <v>em uma relação</v>
      </c>
      <c r="E87" s="7">
        <v>140.0</v>
      </c>
      <c r="F87" s="5" t="s">
        <v>67</v>
      </c>
      <c r="G87" s="5" t="s">
        <v>68</v>
      </c>
      <c r="H87" s="5" t="s">
        <v>169</v>
      </c>
      <c r="I87" s="5" t="str">
        <f>IFERROR(__xludf.DUMMYFUNCTION("GOOGLETRANSLATE(H87,""EN"",""PT-BR"")"),"uma vez por semana")</f>
        <v>uma vez por semana</v>
      </c>
      <c r="J87" s="5" t="s">
        <v>70</v>
      </c>
      <c r="K87" s="5" t="s">
        <v>248</v>
      </c>
      <c r="L87" s="5" t="s">
        <v>110</v>
      </c>
      <c r="M87" s="4" t="s">
        <v>72</v>
      </c>
      <c r="N87" s="5" t="s">
        <v>1038</v>
      </c>
      <c r="O87" s="5" t="s">
        <v>148</v>
      </c>
      <c r="P87" s="5" t="s">
        <v>113</v>
      </c>
      <c r="Q87" s="5" t="s">
        <v>150</v>
      </c>
      <c r="R87" s="5" t="s">
        <v>77</v>
      </c>
      <c r="S87" s="5" t="s">
        <v>114</v>
      </c>
      <c r="T87" s="5" t="s">
        <v>115</v>
      </c>
      <c r="U87" s="5" t="s">
        <v>79</v>
      </c>
      <c r="V87" s="5" t="s">
        <v>117</v>
      </c>
      <c r="W87" s="5" t="s">
        <v>1039</v>
      </c>
      <c r="X87" s="5" t="s">
        <v>191</v>
      </c>
      <c r="Y87" s="5" t="s">
        <v>82</v>
      </c>
      <c r="Z87" s="5" t="s">
        <v>207</v>
      </c>
      <c r="AA87" s="5" t="s">
        <v>155</v>
      </c>
      <c r="AB87" s="5" t="s">
        <v>1040</v>
      </c>
      <c r="AC87" s="5" t="s">
        <v>1041</v>
      </c>
      <c r="AD87" s="5" t="s">
        <v>123</v>
      </c>
      <c r="AE87" s="5" t="s">
        <v>124</v>
      </c>
      <c r="AF87" s="5" t="s">
        <v>1042</v>
      </c>
      <c r="AG87" s="5" t="s">
        <v>159</v>
      </c>
      <c r="AH87" s="5" t="s">
        <v>1043</v>
      </c>
      <c r="AI87" s="5" t="s">
        <v>90</v>
      </c>
      <c r="AJ87" s="5" t="s">
        <v>128</v>
      </c>
      <c r="AK87" s="5" t="s">
        <v>171</v>
      </c>
      <c r="AL87" s="5" t="s">
        <v>436</v>
      </c>
      <c r="AM87" s="5" t="s">
        <v>230</v>
      </c>
      <c r="AN87" s="5" t="s">
        <v>1044</v>
      </c>
      <c r="AO87" s="5" t="s">
        <v>1045</v>
      </c>
      <c r="AP87" s="5" t="s">
        <v>471</v>
      </c>
      <c r="AQ87" s="5" t="s">
        <v>1044</v>
      </c>
      <c r="AR87" s="5" t="s">
        <v>114</v>
      </c>
      <c r="AS87" s="5" t="s">
        <v>135</v>
      </c>
      <c r="AT87" s="5" t="s">
        <v>77</v>
      </c>
      <c r="AU87" s="5" t="s">
        <v>171</v>
      </c>
      <c r="AV87" s="5" t="s">
        <v>171</v>
      </c>
      <c r="AW87" s="5" t="s">
        <v>98</v>
      </c>
      <c r="AX87" s="5" t="s">
        <v>136</v>
      </c>
      <c r="AY87" s="5" t="s">
        <v>137</v>
      </c>
      <c r="AZ87" s="5" t="s">
        <v>138</v>
      </c>
      <c r="BA87" s="5" t="s">
        <v>102</v>
      </c>
      <c r="BB87" s="5">
        <v>265.0</v>
      </c>
      <c r="BC87" s="5">
        <v>315.0</v>
      </c>
      <c r="BD87" s="5">
        <v>580.0</v>
      </c>
      <c r="BE87" s="5">
        <v>500.0</v>
      </c>
      <c r="BF87" s="5">
        <v>760.0</v>
      </c>
      <c r="BG87" s="5">
        <v>7.0</v>
      </c>
      <c r="BH87" s="5">
        <v>7.0</v>
      </c>
      <c r="BI87" s="5" t="s">
        <v>103</v>
      </c>
      <c r="BJ87" s="5" t="s">
        <v>535</v>
      </c>
      <c r="BK87" s="5" t="s">
        <v>245</v>
      </c>
      <c r="BL87" s="5" t="s">
        <v>688</v>
      </c>
    </row>
    <row r="88" ht="16.5" customHeight="1">
      <c r="A88" s="5">
        <v>87.0</v>
      </c>
      <c r="B88" s="6" t="s">
        <v>107</v>
      </c>
      <c r="C88" s="5" t="s">
        <v>66</v>
      </c>
      <c r="D88" s="5" t="str">
        <f>IFERROR(__xludf.DUMMYFUNCTION("GOOGLETRANSLATE(C88,""EN"",""PT-BR"")"),"solteiro")</f>
        <v>solteiro</v>
      </c>
      <c r="E88" s="7">
        <v>190.0</v>
      </c>
      <c r="F88" s="5" t="s">
        <v>186</v>
      </c>
      <c r="G88" s="5" t="s">
        <v>187</v>
      </c>
      <c r="H88" s="5" t="s">
        <v>146</v>
      </c>
      <c r="I88" s="5" t="str">
        <f>IFERROR(__xludf.DUMMYFUNCTION("GOOGLETRANSLATE(H88,""EN"",""PT-BR"")"),"duas ou três vezes por semana")</f>
        <v>duas ou três vezes por semana</v>
      </c>
      <c r="J88" s="5" t="s">
        <v>70</v>
      </c>
      <c r="K88" s="5" t="s">
        <v>248</v>
      </c>
      <c r="L88" s="5" t="s">
        <v>72</v>
      </c>
      <c r="M88" s="4" t="s">
        <v>70</v>
      </c>
      <c r="N88" s="5" t="s">
        <v>1046</v>
      </c>
      <c r="O88" s="5" t="s">
        <v>148</v>
      </c>
      <c r="P88" s="5" t="s">
        <v>113</v>
      </c>
      <c r="Q88" s="5" t="s">
        <v>150</v>
      </c>
      <c r="R88" s="5" t="s">
        <v>77</v>
      </c>
      <c r="S88" s="5" t="s">
        <v>114</v>
      </c>
      <c r="T88" s="5" t="s">
        <v>78</v>
      </c>
      <c r="U88" s="5" t="s">
        <v>205</v>
      </c>
      <c r="V88" s="5" t="s">
        <v>117</v>
      </c>
      <c r="W88" s="5" t="s">
        <v>1047</v>
      </c>
      <c r="X88" s="5" t="s">
        <v>81</v>
      </c>
      <c r="Y88" s="5" t="s">
        <v>82</v>
      </c>
      <c r="Z88" s="5" t="s">
        <v>83</v>
      </c>
      <c r="AA88" s="5" t="s">
        <v>155</v>
      </c>
      <c r="AB88" s="5" t="s">
        <v>1048</v>
      </c>
      <c r="AC88" s="5" t="s">
        <v>1049</v>
      </c>
      <c r="AD88" s="5" t="s">
        <v>175</v>
      </c>
      <c r="AE88" s="5" t="s">
        <v>176</v>
      </c>
      <c r="AF88" s="5" t="s">
        <v>1050</v>
      </c>
      <c r="AG88" s="5" t="s">
        <v>88</v>
      </c>
      <c r="AH88" s="5" t="s">
        <v>1051</v>
      </c>
      <c r="AI88" s="5" t="s">
        <v>227</v>
      </c>
      <c r="AJ88" s="5" t="s">
        <v>228</v>
      </c>
      <c r="AK88" s="5" t="s">
        <v>114</v>
      </c>
      <c r="AL88" s="5" t="s">
        <v>1052</v>
      </c>
      <c r="AM88" s="5" t="s">
        <v>230</v>
      </c>
      <c r="AN88" s="5" t="s">
        <v>1053</v>
      </c>
      <c r="AO88" s="5" t="s">
        <v>1054</v>
      </c>
      <c r="AP88" s="5" t="s">
        <v>471</v>
      </c>
      <c r="AQ88" s="5" t="s">
        <v>1055</v>
      </c>
      <c r="AR88" s="5" t="s">
        <v>114</v>
      </c>
      <c r="AS88" s="5" t="s">
        <v>114</v>
      </c>
      <c r="AT88" s="5" t="s">
        <v>77</v>
      </c>
      <c r="AU88" s="5" t="s">
        <v>171</v>
      </c>
      <c r="AV88" s="5" t="s">
        <v>114</v>
      </c>
      <c r="AW88" s="5" t="s">
        <v>98</v>
      </c>
      <c r="AX88" s="5" t="s">
        <v>136</v>
      </c>
      <c r="AY88" s="5" t="s">
        <v>137</v>
      </c>
      <c r="AZ88" s="5" t="s">
        <v>138</v>
      </c>
      <c r="BA88" s="5" t="s">
        <v>102</v>
      </c>
      <c r="BB88" s="5">
        <v>610.0</v>
      </c>
      <c r="BC88" s="5">
        <v>420.0</v>
      </c>
      <c r="BD88" s="5">
        <v>580.0</v>
      </c>
      <c r="BE88" s="5">
        <v>500.0</v>
      </c>
      <c r="BF88" s="5">
        <v>900.0</v>
      </c>
      <c r="BG88" s="5">
        <v>1.0</v>
      </c>
      <c r="BH88" s="5">
        <v>3.0</v>
      </c>
      <c r="BI88" s="5" t="s">
        <v>139</v>
      </c>
      <c r="BJ88" s="5" t="s">
        <v>1056</v>
      </c>
      <c r="BK88" s="5" t="s">
        <v>141</v>
      </c>
      <c r="BL88" s="5" t="s">
        <v>1057</v>
      </c>
    </row>
    <row r="89" ht="16.5" customHeight="1">
      <c r="A89" s="5">
        <v>88.0</v>
      </c>
      <c r="B89" s="6" t="s">
        <v>65</v>
      </c>
      <c r="C89" s="5" t="s">
        <v>66</v>
      </c>
      <c r="D89" s="5" t="str">
        <f>IFERROR(__xludf.DUMMYFUNCTION("GOOGLETRANSLATE(C89,""EN"",""PT-BR"")"),"solteiro")</f>
        <v>solteiro</v>
      </c>
      <c r="E89" s="7">
        <v>155.0</v>
      </c>
      <c r="F89" s="5" t="s">
        <v>186</v>
      </c>
      <c r="G89" s="5" t="s">
        <v>187</v>
      </c>
      <c r="H89" s="5" t="s">
        <v>69</v>
      </c>
      <c r="I89" s="5" t="str">
        <f>IFERROR(__xludf.DUMMYFUNCTION("GOOGLETRANSLATE(H89,""EN"",""PT-BR"")"),"diariamente")</f>
        <v>diariamente</v>
      </c>
      <c r="J89" s="5" t="s">
        <v>70</v>
      </c>
      <c r="K89" s="5" t="s">
        <v>71</v>
      </c>
      <c r="L89" s="5" t="s">
        <v>110</v>
      </c>
      <c r="M89" s="4" t="s">
        <v>70</v>
      </c>
      <c r="N89" s="5" t="s">
        <v>261</v>
      </c>
      <c r="O89" s="5" t="s">
        <v>148</v>
      </c>
      <c r="P89" s="5" t="s">
        <v>113</v>
      </c>
      <c r="Q89" s="5" t="s">
        <v>340</v>
      </c>
      <c r="R89" s="5" t="s">
        <v>114</v>
      </c>
      <c r="S89" s="5" t="s">
        <v>114</v>
      </c>
      <c r="T89" s="5" t="s">
        <v>341</v>
      </c>
      <c r="U89" s="5" t="s">
        <v>116</v>
      </c>
      <c r="V89" s="5" t="s">
        <v>117</v>
      </c>
      <c r="W89" s="5" t="s">
        <v>1058</v>
      </c>
      <c r="X89" s="5" t="s">
        <v>173</v>
      </c>
      <c r="Y89" s="5" t="s">
        <v>82</v>
      </c>
      <c r="Z89" s="5" t="s">
        <v>83</v>
      </c>
      <c r="AA89" s="5" t="s">
        <v>155</v>
      </c>
      <c r="AB89" s="5" t="s">
        <v>1059</v>
      </c>
      <c r="AC89" s="5" t="s">
        <v>1060</v>
      </c>
      <c r="AD89" s="5" t="s">
        <v>295</v>
      </c>
      <c r="AE89" s="5" t="s">
        <v>296</v>
      </c>
      <c r="AF89" s="5" t="s">
        <v>1061</v>
      </c>
      <c r="AG89" s="5" t="s">
        <v>126</v>
      </c>
      <c r="AH89" s="5" t="s">
        <v>1062</v>
      </c>
      <c r="AI89" s="5" t="s">
        <v>90</v>
      </c>
      <c r="AJ89" s="5" t="s">
        <v>161</v>
      </c>
      <c r="AK89" s="5" t="s">
        <v>171</v>
      </c>
      <c r="AL89" s="5" t="s">
        <v>797</v>
      </c>
      <c r="AM89" s="5" t="s">
        <v>113</v>
      </c>
      <c r="AN89" s="5" t="s">
        <v>335</v>
      </c>
      <c r="AO89" s="5" t="s">
        <v>1063</v>
      </c>
      <c r="AP89" s="5" t="s">
        <v>182</v>
      </c>
      <c r="AQ89" s="5" t="s">
        <v>1064</v>
      </c>
      <c r="AR89" s="5" t="s">
        <v>91</v>
      </c>
      <c r="AS89" s="5" t="s">
        <v>91</v>
      </c>
      <c r="AT89" s="5" t="s">
        <v>77</v>
      </c>
      <c r="AU89" s="5" t="s">
        <v>91</v>
      </c>
      <c r="AV89" s="5" t="s">
        <v>91</v>
      </c>
      <c r="AW89" s="5" t="s">
        <v>98</v>
      </c>
      <c r="AX89" s="5" t="s">
        <v>99</v>
      </c>
      <c r="AY89" s="5" t="s">
        <v>137</v>
      </c>
      <c r="AZ89" s="5" t="s">
        <v>138</v>
      </c>
      <c r="BA89" s="5" t="s">
        <v>102</v>
      </c>
      <c r="BB89" s="5">
        <v>720.0</v>
      </c>
      <c r="BC89" s="5">
        <v>420.0</v>
      </c>
      <c r="BD89" s="5">
        <v>1165.0</v>
      </c>
      <c r="BE89" s="5">
        <v>690.0</v>
      </c>
      <c r="BF89" s="5">
        <v>1315.0</v>
      </c>
      <c r="BG89" s="5">
        <v>4.0</v>
      </c>
      <c r="BH89" s="5">
        <v>5.0</v>
      </c>
      <c r="BI89" s="5" t="s">
        <v>141</v>
      </c>
      <c r="BJ89" s="5" t="s">
        <v>381</v>
      </c>
      <c r="BK89" s="5" t="s">
        <v>103</v>
      </c>
      <c r="BL89" s="5" t="s">
        <v>1065</v>
      </c>
    </row>
    <row r="90" ht="16.5" customHeight="1">
      <c r="A90" s="5">
        <v>89.0</v>
      </c>
      <c r="B90" s="6" t="s">
        <v>65</v>
      </c>
      <c r="C90" s="5" t="s">
        <v>66</v>
      </c>
      <c r="D90" s="5" t="str">
        <f>IFERROR(__xludf.DUMMYFUNCTION("GOOGLETRANSLATE(C90,""EN"",""PT-BR"")"),"solteiro")</f>
        <v>solteiro</v>
      </c>
      <c r="E90" s="7">
        <v>175.0</v>
      </c>
      <c r="F90" s="5" t="s">
        <v>289</v>
      </c>
      <c r="G90" s="5" t="s">
        <v>290</v>
      </c>
      <c r="H90" s="5" t="s">
        <v>69</v>
      </c>
      <c r="I90" s="5" t="str">
        <f>IFERROR(__xludf.DUMMYFUNCTION("GOOGLETRANSLATE(H90,""EN"",""PT-BR"")"),"diariamente")</f>
        <v>diariamente</v>
      </c>
      <c r="J90" s="5" t="s">
        <v>70</v>
      </c>
      <c r="K90" s="5" t="s">
        <v>147</v>
      </c>
      <c r="L90" s="5" t="s">
        <v>110</v>
      </c>
      <c r="M90" s="4" t="s">
        <v>72</v>
      </c>
      <c r="N90" s="5" t="s">
        <v>143</v>
      </c>
      <c r="O90" s="5" t="s">
        <v>842</v>
      </c>
      <c r="P90" s="5" t="s">
        <v>113</v>
      </c>
      <c r="Q90" s="5" t="s">
        <v>76</v>
      </c>
      <c r="R90" s="5" t="s">
        <v>114</v>
      </c>
      <c r="S90" s="5" t="s">
        <v>114</v>
      </c>
      <c r="T90" s="5" t="s">
        <v>75</v>
      </c>
      <c r="U90" s="5" t="s">
        <v>205</v>
      </c>
      <c r="V90" s="5" t="s">
        <v>152</v>
      </c>
      <c r="W90" s="5" t="s">
        <v>1066</v>
      </c>
      <c r="X90" s="5" t="s">
        <v>81</v>
      </c>
      <c r="Y90" s="5" t="s">
        <v>82</v>
      </c>
      <c r="Z90" s="5" t="s">
        <v>83</v>
      </c>
      <c r="AA90" s="5" t="s">
        <v>120</v>
      </c>
      <c r="AB90" s="5" t="s">
        <v>1067</v>
      </c>
      <c r="AC90" s="5" t="s">
        <v>75</v>
      </c>
      <c r="AD90" s="5" t="s">
        <v>75</v>
      </c>
      <c r="AE90" s="5" t="s">
        <v>86</v>
      </c>
      <c r="AF90" s="5" t="s">
        <v>1068</v>
      </c>
      <c r="AG90" s="5" t="s">
        <v>126</v>
      </c>
      <c r="AH90" s="5" t="s">
        <v>1069</v>
      </c>
      <c r="AI90" s="5" t="s">
        <v>227</v>
      </c>
      <c r="AJ90" s="5" t="s">
        <v>228</v>
      </c>
      <c r="AK90" s="5" t="s">
        <v>77</v>
      </c>
      <c r="AL90" s="5" t="s">
        <v>400</v>
      </c>
      <c r="AM90" s="5" t="s">
        <v>401</v>
      </c>
      <c r="AN90" s="5" t="s">
        <v>1070</v>
      </c>
      <c r="AO90" s="5" t="s">
        <v>1071</v>
      </c>
      <c r="AP90" s="5" t="s">
        <v>164</v>
      </c>
      <c r="AQ90" s="5" t="s">
        <v>1072</v>
      </c>
      <c r="AR90" s="5" t="s">
        <v>77</v>
      </c>
      <c r="AS90" s="5" t="s">
        <v>77</v>
      </c>
      <c r="AT90" s="5" t="s">
        <v>77</v>
      </c>
      <c r="AU90" s="5" t="s">
        <v>77</v>
      </c>
      <c r="AV90" s="5" t="s">
        <v>77</v>
      </c>
      <c r="AW90" s="5" t="s">
        <v>348</v>
      </c>
      <c r="AX90" s="5" t="s">
        <v>136</v>
      </c>
      <c r="AY90" s="5" t="s">
        <v>137</v>
      </c>
      <c r="AZ90" s="5" t="s">
        <v>138</v>
      </c>
      <c r="BA90" s="5" t="s">
        <v>102</v>
      </c>
      <c r="BB90" s="5">
        <v>720.0</v>
      </c>
      <c r="BC90" s="5">
        <v>980.0</v>
      </c>
      <c r="BD90" s="5">
        <v>1165.0</v>
      </c>
      <c r="BE90" s="5">
        <v>850.0</v>
      </c>
      <c r="BF90" s="5">
        <v>1315.0</v>
      </c>
      <c r="BG90" s="5">
        <v>1.0</v>
      </c>
      <c r="BH90" s="5">
        <v>7.0</v>
      </c>
      <c r="BI90" s="5" t="s">
        <v>139</v>
      </c>
      <c r="BJ90" s="5" t="s">
        <v>1073</v>
      </c>
      <c r="BK90" s="5" t="s">
        <v>75</v>
      </c>
      <c r="BL90" s="5" t="s">
        <v>1074</v>
      </c>
    </row>
    <row r="91" ht="16.5" customHeight="1">
      <c r="A91" s="5">
        <v>90.0</v>
      </c>
      <c r="B91" s="6" t="s">
        <v>107</v>
      </c>
      <c r="C91" s="5" t="s">
        <v>66</v>
      </c>
      <c r="D91" s="5" t="str">
        <f>IFERROR(__xludf.DUMMYFUNCTION("GOOGLETRANSLATE(C91,""EN"",""PT-BR"")"),"solteiro")</f>
        <v>solteiro</v>
      </c>
      <c r="E91" s="7">
        <v>129.0</v>
      </c>
      <c r="F91" s="5" t="s">
        <v>67</v>
      </c>
      <c r="G91" s="5" t="s">
        <v>68</v>
      </c>
      <c r="H91" s="5" t="s">
        <v>69</v>
      </c>
      <c r="I91" s="5" t="str">
        <f>IFERROR(__xludf.DUMMYFUNCTION("GOOGLETRANSLATE(H91,""EN"",""PT-BR"")"),"diariamente")</f>
        <v>diariamente</v>
      </c>
      <c r="J91" s="5" t="s">
        <v>70</v>
      </c>
      <c r="K91" s="5" t="s">
        <v>147</v>
      </c>
      <c r="L91" s="5" t="s">
        <v>110</v>
      </c>
      <c r="M91" s="4" t="s">
        <v>72</v>
      </c>
      <c r="N91" s="5" t="s">
        <v>75</v>
      </c>
      <c r="O91" s="5" t="s">
        <v>276</v>
      </c>
      <c r="P91" s="5" t="s">
        <v>75</v>
      </c>
      <c r="Q91" s="5" t="s">
        <v>76</v>
      </c>
      <c r="R91" s="5" t="s">
        <v>77</v>
      </c>
      <c r="S91" s="5" t="s">
        <v>77</v>
      </c>
      <c r="T91" s="5" t="s">
        <v>115</v>
      </c>
      <c r="U91" s="5" t="s">
        <v>116</v>
      </c>
      <c r="V91" s="5" t="s">
        <v>117</v>
      </c>
      <c r="W91" s="5" t="s">
        <v>1075</v>
      </c>
      <c r="X91" s="5" t="s">
        <v>81</v>
      </c>
      <c r="Y91" s="5" t="s">
        <v>82</v>
      </c>
      <c r="Z91" s="5" t="s">
        <v>207</v>
      </c>
      <c r="AA91" s="5" t="s">
        <v>155</v>
      </c>
      <c r="AB91" s="5" t="s">
        <v>1076</v>
      </c>
      <c r="AC91" s="5" t="s">
        <v>1077</v>
      </c>
      <c r="AD91" s="5" t="s">
        <v>123</v>
      </c>
      <c r="AE91" s="5" t="s">
        <v>124</v>
      </c>
      <c r="AF91" s="5" t="s">
        <v>1078</v>
      </c>
      <c r="AG91" s="5" t="s">
        <v>126</v>
      </c>
      <c r="AH91" s="5" t="s">
        <v>1079</v>
      </c>
      <c r="AI91" s="5" t="s">
        <v>227</v>
      </c>
      <c r="AJ91" s="5" t="s">
        <v>228</v>
      </c>
      <c r="AK91" s="5" t="s">
        <v>77</v>
      </c>
      <c r="AL91" s="5" t="s">
        <v>1080</v>
      </c>
      <c r="AM91" s="5" t="s">
        <v>230</v>
      </c>
      <c r="AN91" s="5" t="s">
        <v>1081</v>
      </c>
      <c r="AO91" s="5" t="s">
        <v>1082</v>
      </c>
      <c r="AP91" s="5" t="s">
        <v>182</v>
      </c>
      <c r="AQ91" s="5" t="s">
        <v>1083</v>
      </c>
      <c r="AR91" s="5" t="s">
        <v>114</v>
      </c>
      <c r="AS91" s="5" t="s">
        <v>77</v>
      </c>
      <c r="AT91" s="5" t="s">
        <v>77</v>
      </c>
      <c r="AU91" s="5" t="s">
        <v>114</v>
      </c>
      <c r="AV91" s="5" t="s">
        <v>77</v>
      </c>
      <c r="AW91" s="5" t="s">
        <v>98</v>
      </c>
      <c r="AX91" s="5" t="s">
        <v>136</v>
      </c>
      <c r="AY91" s="5" t="s">
        <v>100</v>
      </c>
      <c r="AZ91" s="5" t="s">
        <v>101</v>
      </c>
      <c r="BA91" s="5" t="s">
        <v>102</v>
      </c>
      <c r="BB91" s="5">
        <v>610.0</v>
      </c>
      <c r="BC91" s="5">
        <v>420.0</v>
      </c>
      <c r="BD91" s="5">
        <v>1165.0</v>
      </c>
      <c r="BE91" s="5">
        <v>500.0</v>
      </c>
      <c r="BF91" s="5">
        <v>900.0</v>
      </c>
      <c r="BG91" s="5">
        <v>1.0</v>
      </c>
      <c r="BH91" s="5">
        <v>7.0</v>
      </c>
      <c r="BI91" s="5" t="s">
        <v>141</v>
      </c>
      <c r="BJ91" s="5" t="s">
        <v>1084</v>
      </c>
      <c r="BK91" s="5" t="s">
        <v>139</v>
      </c>
      <c r="BL91" s="5" t="s">
        <v>1085</v>
      </c>
    </row>
    <row r="92" ht="16.5" customHeight="1">
      <c r="A92" s="5">
        <v>91.0</v>
      </c>
      <c r="B92" s="6" t="s">
        <v>65</v>
      </c>
      <c r="C92" s="5" t="s">
        <v>66</v>
      </c>
      <c r="D92" s="5" t="str">
        <f>IFERROR(__xludf.DUMMYFUNCTION("GOOGLETRANSLATE(C92,""EN"",""PT-BR"")"),"solteiro")</f>
        <v>solteiro</v>
      </c>
      <c r="E92" s="7">
        <v>260.0</v>
      </c>
      <c r="F92" s="5" t="s">
        <v>186</v>
      </c>
      <c r="G92" s="5" t="s">
        <v>187</v>
      </c>
      <c r="H92" s="5" t="s">
        <v>69</v>
      </c>
      <c r="I92" s="5" t="str">
        <f>IFERROR(__xludf.DUMMYFUNCTION("GOOGLETRANSLATE(H92,""EN"",""PT-BR"")"),"diariamente")</f>
        <v>diariamente</v>
      </c>
      <c r="J92" s="5" t="s">
        <v>70</v>
      </c>
      <c r="K92" s="5" t="s">
        <v>248</v>
      </c>
      <c r="L92" s="5" t="s">
        <v>72</v>
      </c>
      <c r="M92" s="4" t="s">
        <v>70</v>
      </c>
      <c r="N92" s="5" t="s">
        <v>1086</v>
      </c>
      <c r="O92" s="5" t="s">
        <v>148</v>
      </c>
      <c r="P92" s="5" t="s">
        <v>75</v>
      </c>
      <c r="Q92" s="5" t="s">
        <v>76</v>
      </c>
      <c r="R92" s="5" t="s">
        <v>77</v>
      </c>
      <c r="S92" s="5" t="s">
        <v>114</v>
      </c>
      <c r="T92" s="5" t="s">
        <v>341</v>
      </c>
      <c r="U92" s="5" t="s">
        <v>116</v>
      </c>
      <c r="V92" s="5" t="s">
        <v>152</v>
      </c>
      <c r="W92" s="5" t="s">
        <v>1087</v>
      </c>
      <c r="X92" s="5" t="s">
        <v>173</v>
      </c>
      <c r="Y92" s="5" t="s">
        <v>82</v>
      </c>
      <c r="Z92" s="5" t="s">
        <v>83</v>
      </c>
      <c r="AA92" s="5" t="s">
        <v>120</v>
      </c>
      <c r="AB92" s="5" t="s">
        <v>1088</v>
      </c>
      <c r="AC92" s="5" t="s">
        <v>175</v>
      </c>
      <c r="AD92" s="5" t="s">
        <v>175</v>
      </c>
      <c r="AE92" s="5" t="s">
        <v>176</v>
      </c>
      <c r="AF92" s="5" t="s">
        <v>1089</v>
      </c>
      <c r="AG92" s="5" t="s">
        <v>88</v>
      </c>
      <c r="AH92" s="5" t="s">
        <v>1090</v>
      </c>
      <c r="AI92" s="5" t="s">
        <v>227</v>
      </c>
      <c r="AJ92" s="5" t="s">
        <v>228</v>
      </c>
      <c r="AK92" s="5" t="s">
        <v>171</v>
      </c>
      <c r="AL92" s="5" t="s">
        <v>1091</v>
      </c>
      <c r="AM92" s="5" t="s">
        <v>130</v>
      </c>
      <c r="AN92" s="5" t="s">
        <v>1092</v>
      </c>
      <c r="AO92" s="5" t="s">
        <v>1093</v>
      </c>
      <c r="AP92" s="5" t="s">
        <v>713</v>
      </c>
      <c r="AQ92" s="5" t="s">
        <v>1094</v>
      </c>
      <c r="AR92" s="5" t="s">
        <v>114</v>
      </c>
      <c r="AS92" s="5" t="s">
        <v>171</v>
      </c>
      <c r="AT92" s="5" t="s">
        <v>77</v>
      </c>
      <c r="AU92" s="5" t="s">
        <v>171</v>
      </c>
      <c r="AV92" s="5" t="s">
        <v>171</v>
      </c>
      <c r="AW92" s="5" t="s">
        <v>98</v>
      </c>
      <c r="AX92" s="5" t="s">
        <v>136</v>
      </c>
      <c r="AY92" s="5" t="s">
        <v>137</v>
      </c>
      <c r="AZ92" s="5" t="s">
        <v>138</v>
      </c>
      <c r="BA92" s="5" t="s">
        <v>258</v>
      </c>
      <c r="BB92" s="5">
        <v>720.0</v>
      </c>
      <c r="BC92" s="5">
        <v>420.0</v>
      </c>
      <c r="BD92" s="5">
        <v>1165.0</v>
      </c>
      <c r="BE92" s="5">
        <v>850.0</v>
      </c>
      <c r="BF92" s="5">
        <v>1315.0</v>
      </c>
      <c r="BG92" s="5">
        <v>8.0</v>
      </c>
      <c r="BH92" s="5">
        <v>7.0</v>
      </c>
      <c r="BI92" s="5" t="s">
        <v>139</v>
      </c>
      <c r="BJ92" s="5" t="s">
        <v>877</v>
      </c>
      <c r="BK92" s="5" t="s">
        <v>245</v>
      </c>
      <c r="BL92" s="5" t="s">
        <v>658</v>
      </c>
    </row>
    <row r="93" ht="16.5" customHeight="1">
      <c r="A93" s="5">
        <v>92.0</v>
      </c>
      <c r="B93" s="6" t="s">
        <v>107</v>
      </c>
      <c r="C93" s="5" t="s">
        <v>108</v>
      </c>
      <c r="D93" s="5" t="str">
        <f>IFERROR(__xludf.DUMMYFUNCTION("GOOGLETRANSLATE(C93,""EN"",""PT-BR"")"),"em uma relação")</f>
        <v>em uma relação</v>
      </c>
      <c r="E93" s="7">
        <v>135.0</v>
      </c>
      <c r="F93" s="5" t="s">
        <v>67</v>
      </c>
      <c r="G93" s="5" t="s">
        <v>68</v>
      </c>
      <c r="H93" s="5" t="s">
        <v>146</v>
      </c>
      <c r="I93" s="5" t="str">
        <f>IFERROR(__xludf.DUMMYFUNCTION("GOOGLETRANSLATE(H93,""EN"",""PT-BR"")"),"duas ou três vezes por semana")</f>
        <v>duas ou três vezes por semana</v>
      </c>
      <c r="J93" s="5" t="s">
        <v>72</v>
      </c>
      <c r="K93" s="5" t="s">
        <v>147</v>
      </c>
      <c r="L93" s="5" t="s">
        <v>110</v>
      </c>
      <c r="M93" s="4" t="s">
        <v>72</v>
      </c>
      <c r="N93" s="5" t="s">
        <v>1095</v>
      </c>
      <c r="O93" s="5" t="s">
        <v>148</v>
      </c>
      <c r="P93" s="5" t="s">
        <v>113</v>
      </c>
      <c r="Q93" s="5" t="s">
        <v>150</v>
      </c>
      <c r="R93" s="5" t="s">
        <v>135</v>
      </c>
      <c r="S93" s="5" t="s">
        <v>91</v>
      </c>
      <c r="T93" s="5" t="s">
        <v>78</v>
      </c>
      <c r="U93" s="5" t="s">
        <v>79</v>
      </c>
      <c r="V93" s="5" t="s">
        <v>189</v>
      </c>
      <c r="W93" s="5" t="s">
        <v>1096</v>
      </c>
      <c r="X93" s="5" t="s">
        <v>191</v>
      </c>
      <c r="Y93" s="5" t="s">
        <v>154</v>
      </c>
      <c r="Z93" s="5" t="s">
        <v>263</v>
      </c>
      <c r="AA93" s="5" t="s">
        <v>155</v>
      </c>
      <c r="AB93" s="5" t="s">
        <v>1097</v>
      </c>
      <c r="AC93" s="5" t="s">
        <v>953</v>
      </c>
      <c r="AD93" s="5" t="s">
        <v>175</v>
      </c>
      <c r="AE93" s="5" t="s">
        <v>176</v>
      </c>
      <c r="AF93" s="5" t="s">
        <v>1098</v>
      </c>
      <c r="AG93" s="5" t="s">
        <v>126</v>
      </c>
      <c r="AH93" s="5" t="s">
        <v>1099</v>
      </c>
      <c r="AI93" s="5" t="s">
        <v>90</v>
      </c>
      <c r="AJ93" s="5" t="s">
        <v>161</v>
      </c>
      <c r="AK93" s="5" t="s">
        <v>135</v>
      </c>
      <c r="AL93" s="5" t="s">
        <v>113</v>
      </c>
      <c r="AM93" s="5" t="s">
        <v>113</v>
      </c>
      <c r="AN93" s="5" t="s">
        <v>1100</v>
      </c>
      <c r="AO93" s="5" t="s">
        <v>1101</v>
      </c>
      <c r="AP93" s="5" t="s">
        <v>182</v>
      </c>
      <c r="AQ93" s="5" t="s">
        <v>1100</v>
      </c>
      <c r="AR93" s="5" t="s">
        <v>91</v>
      </c>
      <c r="AS93" s="5" t="s">
        <v>91</v>
      </c>
      <c r="AT93" s="5" t="s">
        <v>114</v>
      </c>
      <c r="AU93" s="5" t="s">
        <v>91</v>
      </c>
      <c r="AV93" s="5" t="s">
        <v>91</v>
      </c>
      <c r="AW93" s="5" t="s">
        <v>348</v>
      </c>
      <c r="AX93" s="5" t="s">
        <v>136</v>
      </c>
      <c r="AY93" s="5" t="s">
        <v>137</v>
      </c>
      <c r="AZ93" s="5" t="s">
        <v>138</v>
      </c>
      <c r="BA93" s="5" t="s">
        <v>102</v>
      </c>
      <c r="BB93" s="5">
        <v>610.0</v>
      </c>
      <c r="BC93" s="5">
        <v>420.0</v>
      </c>
      <c r="BD93" s="5">
        <v>725.0</v>
      </c>
      <c r="BE93" s="5">
        <v>500.0</v>
      </c>
      <c r="BF93" s="5">
        <v>900.0</v>
      </c>
      <c r="BG93" s="5">
        <v>2.0</v>
      </c>
      <c r="BH93" s="5">
        <v>5.0</v>
      </c>
      <c r="BI93" s="5" t="s">
        <v>103</v>
      </c>
      <c r="BJ93" s="5" t="s">
        <v>406</v>
      </c>
      <c r="BK93" s="5" t="s">
        <v>103</v>
      </c>
      <c r="BL93" s="5" t="s">
        <v>406</v>
      </c>
    </row>
    <row r="94" ht="16.5" customHeight="1">
      <c r="A94" s="5">
        <v>93.0</v>
      </c>
      <c r="B94" s="6" t="s">
        <v>65</v>
      </c>
      <c r="C94" s="5" t="s">
        <v>108</v>
      </c>
      <c r="D94" s="5" t="str">
        <f>IFERROR(__xludf.DUMMYFUNCTION("GOOGLETRANSLATE(C94,""EN"",""PT-BR"")"),"em uma relação")</f>
        <v>em uma relação</v>
      </c>
      <c r="E94" s="7">
        <v>190.0</v>
      </c>
      <c r="F94" s="5" t="s">
        <v>186</v>
      </c>
      <c r="G94" s="5" t="s">
        <v>187</v>
      </c>
      <c r="H94" s="5" t="s">
        <v>169</v>
      </c>
      <c r="I94" s="5" t="str">
        <f>IFERROR(__xludf.DUMMYFUNCTION("GOOGLETRANSLATE(H94,""EN"",""PT-BR"")"),"uma vez por semana")</f>
        <v>uma vez por semana</v>
      </c>
      <c r="J94" s="5" t="s">
        <v>72</v>
      </c>
      <c r="K94" s="5" t="s">
        <v>147</v>
      </c>
      <c r="L94" s="5" t="s">
        <v>110</v>
      </c>
      <c r="M94" s="4" t="s">
        <v>70</v>
      </c>
      <c r="N94" s="5" t="s">
        <v>1102</v>
      </c>
      <c r="O94" s="5" t="s">
        <v>276</v>
      </c>
      <c r="P94" s="5" t="s">
        <v>113</v>
      </c>
      <c r="Q94" s="5" t="s">
        <v>76</v>
      </c>
      <c r="R94" s="5" t="s">
        <v>91</v>
      </c>
      <c r="S94" s="5" t="s">
        <v>114</v>
      </c>
      <c r="T94" s="5" t="s">
        <v>78</v>
      </c>
      <c r="U94" s="5" t="s">
        <v>151</v>
      </c>
      <c r="V94" s="5" t="s">
        <v>75</v>
      </c>
      <c r="W94" s="5" t="s">
        <v>1103</v>
      </c>
      <c r="X94" s="5" t="s">
        <v>173</v>
      </c>
      <c r="Y94" s="5" t="s">
        <v>82</v>
      </c>
      <c r="Z94" s="5" t="s">
        <v>83</v>
      </c>
      <c r="AA94" s="5" t="s">
        <v>155</v>
      </c>
      <c r="AB94" s="5" t="s">
        <v>1104</v>
      </c>
      <c r="AC94" s="5" t="s">
        <v>1105</v>
      </c>
      <c r="AD94" s="5" t="s">
        <v>123</v>
      </c>
      <c r="AE94" s="5" t="s">
        <v>124</v>
      </c>
      <c r="AF94" s="5" t="s">
        <v>1106</v>
      </c>
      <c r="AG94" s="5" t="s">
        <v>126</v>
      </c>
      <c r="AH94" s="5" t="s">
        <v>1107</v>
      </c>
      <c r="AI94" s="5" t="s">
        <v>227</v>
      </c>
      <c r="AJ94" s="5" t="s">
        <v>228</v>
      </c>
      <c r="AK94" s="5" t="s">
        <v>91</v>
      </c>
      <c r="AL94" s="5" t="s">
        <v>1108</v>
      </c>
      <c r="AM94" s="5" t="s">
        <v>113</v>
      </c>
      <c r="AN94" s="5" t="s">
        <v>1109</v>
      </c>
      <c r="AO94" s="5" t="s">
        <v>1110</v>
      </c>
      <c r="AP94" s="5" t="s">
        <v>133</v>
      </c>
      <c r="AQ94" s="5" t="s">
        <v>1111</v>
      </c>
      <c r="AR94" s="5" t="s">
        <v>91</v>
      </c>
      <c r="AS94" s="5" t="s">
        <v>91</v>
      </c>
      <c r="AT94" s="5" t="s">
        <v>77</v>
      </c>
      <c r="AU94" s="5" t="s">
        <v>91</v>
      </c>
      <c r="AV94" s="5" t="s">
        <v>91</v>
      </c>
      <c r="AW94" s="5" t="s">
        <v>348</v>
      </c>
      <c r="AX94" s="5" t="s">
        <v>136</v>
      </c>
      <c r="AY94" s="5" t="s">
        <v>137</v>
      </c>
      <c r="AZ94" s="5" t="s">
        <v>138</v>
      </c>
      <c r="BA94" s="5" t="s">
        <v>102</v>
      </c>
      <c r="BB94" s="5">
        <v>720.0</v>
      </c>
      <c r="BC94" s="5">
        <v>420.0</v>
      </c>
      <c r="BD94" s="5">
        <v>1165.0</v>
      </c>
      <c r="BE94" s="5">
        <v>690.0</v>
      </c>
      <c r="BF94" s="5">
        <v>900.0</v>
      </c>
      <c r="BG94" s="5">
        <v>1.0</v>
      </c>
      <c r="BH94" s="5">
        <v>8.0</v>
      </c>
      <c r="BI94" s="5" t="s">
        <v>139</v>
      </c>
      <c r="BJ94" s="5" t="s">
        <v>876</v>
      </c>
      <c r="BK94" s="5" t="s">
        <v>245</v>
      </c>
      <c r="BL94" s="5" t="s">
        <v>1112</v>
      </c>
    </row>
    <row r="95" ht="16.5" customHeight="1">
      <c r="A95" s="5">
        <v>94.0</v>
      </c>
      <c r="B95" s="6" t="s">
        <v>65</v>
      </c>
      <c r="C95" s="5" t="s">
        <v>66</v>
      </c>
      <c r="D95" s="5" t="str">
        <f>IFERROR(__xludf.DUMMYFUNCTION("GOOGLETRANSLATE(C95,""EN"",""PT-BR"")"),"solteiro")</f>
        <v>solteiro</v>
      </c>
      <c r="E95" s="7">
        <v>165.0</v>
      </c>
      <c r="F95" s="5" t="s">
        <v>67</v>
      </c>
      <c r="G95" s="5" t="s">
        <v>68</v>
      </c>
      <c r="H95" s="5" t="s">
        <v>169</v>
      </c>
      <c r="I95" s="5" t="str">
        <f>IFERROR(__xludf.DUMMYFUNCTION("GOOGLETRANSLATE(H95,""EN"",""PT-BR"")"),"uma vez por semana")</f>
        <v>uma vez por semana</v>
      </c>
      <c r="J95" s="5" t="s">
        <v>72</v>
      </c>
      <c r="K95" s="5" t="s">
        <v>248</v>
      </c>
      <c r="L95" s="5" t="s">
        <v>72</v>
      </c>
      <c r="M95" s="4" t="s">
        <v>72</v>
      </c>
      <c r="N95" s="5" t="s">
        <v>143</v>
      </c>
      <c r="O95" s="5" t="s">
        <v>112</v>
      </c>
      <c r="P95" s="5" t="s">
        <v>113</v>
      </c>
      <c r="Q95" s="5" t="s">
        <v>76</v>
      </c>
      <c r="R95" s="5" t="s">
        <v>114</v>
      </c>
      <c r="S95" s="5" t="s">
        <v>77</v>
      </c>
      <c r="T95" s="5" t="s">
        <v>341</v>
      </c>
      <c r="U95" s="5" t="s">
        <v>116</v>
      </c>
      <c r="V95" s="5" t="s">
        <v>75</v>
      </c>
      <c r="W95" s="5" t="s">
        <v>1113</v>
      </c>
      <c r="X95" s="5" t="s">
        <v>205</v>
      </c>
      <c r="Y95" s="5" t="s">
        <v>82</v>
      </c>
      <c r="Z95" s="5" t="s">
        <v>83</v>
      </c>
      <c r="AA95" s="5" t="s">
        <v>120</v>
      </c>
      <c r="AB95" s="5" t="s">
        <v>1114</v>
      </c>
      <c r="AC95" s="5" t="s">
        <v>735</v>
      </c>
      <c r="AD95" s="5" t="s">
        <v>175</v>
      </c>
      <c r="AE95" s="5" t="s">
        <v>176</v>
      </c>
      <c r="AF95" s="5" t="s">
        <v>1115</v>
      </c>
      <c r="AG95" s="5" t="s">
        <v>126</v>
      </c>
      <c r="AH95" s="5" t="s">
        <v>1116</v>
      </c>
      <c r="AI95" s="5" t="s">
        <v>90</v>
      </c>
      <c r="AJ95" s="5" t="s">
        <v>128</v>
      </c>
      <c r="AK95" s="5" t="s">
        <v>77</v>
      </c>
      <c r="AL95" s="5" t="s">
        <v>129</v>
      </c>
      <c r="AM95" s="5" t="s">
        <v>130</v>
      </c>
      <c r="AN95" s="5" t="s">
        <v>1117</v>
      </c>
      <c r="AO95" s="5" t="s">
        <v>1118</v>
      </c>
      <c r="AP95" s="5" t="s">
        <v>182</v>
      </c>
      <c r="AQ95" s="5" t="s">
        <v>1119</v>
      </c>
      <c r="AR95" s="5" t="s">
        <v>114</v>
      </c>
      <c r="AS95" s="5" t="s">
        <v>77</v>
      </c>
      <c r="AT95" s="5" t="s">
        <v>77</v>
      </c>
      <c r="AU95" s="5" t="s">
        <v>77</v>
      </c>
      <c r="AV95" s="5" t="s">
        <v>77</v>
      </c>
      <c r="AW95" s="5" t="s">
        <v>98</v>
      </c>
      <c r="AX95" s="5" t="s">
        <v>136</v>
      </c>
      <c r="AY95" s="5" t="s">
        <v>137</v>
      </c>
      <c r="AZ95" s="5" t="s">
        <v>138</v>
      </c>
      <c r="BA95" s="5" t="s">
        <v>102</v>
      </c>
      <c r="BB95" s="5">
        <v>720.0</v>
      </c>
      <c r="BC95" s="5">
        <v>420.0</v>
      </c>
      <c r="BD95" s="5">
        <v>1165.0</v>
      </c>
      <c r="BE95" s="5">
        <v>690.0</v>
      </c>
      <c r="BF95" s="5">
        <v>1315.0</v>
      </c>
      <c r="BG95" s="5">
        <v>6.0</v>
      </c>
      <c r="BH95" s="5">
        <v>6.0</v>
      </c>
      <c r="BI95" s="5" t="s">
        <v>103</v>
      </c>
      <c r="BJ95" s="5" t="s">
        <v>1120</v>
      </c>
      <c r="BK95" s="5" t="s">
        <v>141</v>
      </c>
      <c r="BL95" s="5" t="s">
        <v>1121</v>
      </c>
    </row>
    <row r="96" ht="16.5" customHeight="1">
      <c r="A96" s="5">
        <v>95.0</v>
      </c>
      <c r="B96" s="6" t="s">
        <v>65</v>
      </c>
      <c r="C96" s="5" t="s">
        <v>108</v>
      </c>
      <c r="D96" s="5" t="str">
        <f>IFERROR(__xludf.DUMMYFUNCTION("GOOGLETRANSLATE(C96,""EN"",""PT-BR"")"),"em uma relação")</f>
        <v>em uma relação</v>
      </c>
      <c r="E96" s="7">
        <v>175.0</v>
      </c>
      <c r="F96" s="5" t="s">
        <v>67</v>
      </c>
      <c r="G96" s="5" t="s">
        <v>68</v>
      </c>
      <c r="H96" s="5" t="s">
        <v>69</v>
      </c>
      <c r="I96" s="5" t="str">
        <f>IFERROR(__xludf.DUMMYFUNCTION("GOOGLETRANSLATE(H96,""EN"",""PT-BR"")"),"diariamente")</f>
        <v>diariamente</v>
      </c>
      <c r="J96" s="5" t="s">
        <v>70</v>
      </c>
      <c r="K96" s="5" t="s">
        <v>109</v>
      </c>
      <c r="L96" s="5" t="s">
        <v>75</v>
      </c>
      <c r="M96" s="4" t="s">
        <v>70</v>
      </c>
      <c r="N96" s="5" t="s">
        <v>1122</v>
      </c>
      <c r="O96" s="5" t="s">
        <v>148</v>
      </c>
      <c r="P96" s="5" t="s">
        <v>75</v>
      </c>
      <c r="Q96" s="5" t="s">
        <v>76</v>
      </c>
      <c r="R96" s="5" t="s">
        <v>77</v>
      </c>
      <c r="S96" s="5" t="s">
        <v>77</v>
      </c>
      <c r="T96" s="5" t="s">
        <v>78</v>
      </c>
      <c r="U96" s="5" t="s">
        <v>116</v>
      </c>
      <c r="V96" s="5" t="s">
        <v>117</v>
      </c>
      <c r="W96" s="5" t="s">
        <v>1123</v>
      </c>
      <c r="X96" s="5" t="s">
        <v>119</v>
      </c>
      <c r="Y96" s="5" t="s">
        <v>82</v>
      </c>
      <c r="Z96" s="5" t="s">
        <v>83</v>
      </c>
      <c r="AA96" s="5" t="s">
        <v>155</v>
      </c>
      <c r="AB96" s="5" t="s">
        <v>1124</v>
      </c>
      <c r="AC96" s="5" t="s">
        <v>1125</v>
      </c>
      <c r="AD96" s="5" t="s">
        <v>618</v>
      </c>
      <c r="AE96" s="5" t="s">
        <v>619</v>
      </c>
      <c r="AF96" s="5" t="s">
        <v>1126</v>
      </c>
      <c r="AG96" s="5" t="s">
        <v>88</v>
      </c>
      <c r="AH96" s="5" t="s">
        <v>1127</v>
      </c>
      <c r="AI96" s="5" t="s">
        <v>90</v>
      </c>
      <c r="AJ96" s="5" t="s">
        <v>161</v>
      </c>
      <c r="AK96" s="5" t="s">
        <v>77</v>
      </c>
      <c r="AL96" s="5" t="s">
        <v>1128</v>
      </c>
      <c r="AM96" s="5" t="s">
        <v>130</v>
      </c>
      <c r="AN96" s="5" t="s">
        <v>1129</v>
      </c>
      <c r="AO96" s="5" t="s">
        <v>1130</v>
      </c>
      <c r="AP96" s="5" t="s">
        <v>285</v>
      </c>
      <c r="AQ96" s="5" t="s">
        <v>1131</v>
      </c>
      <c r="AR96" s="5" t="s">
        <v>77</v>
      </c>
      <c r="AS96" s="5" t="s">
        <v>77</v>
      </c>
      <c r="AT96" s="5" t="s">
        <v>77</v>
      </c>
      <c r="AU96" s="5" t="s">
        <v>77</v>
      </c>
      <c r="AV96" s="5" t="s">
        <v>77</v>
      </c>
      <c r="AW96" s="5" t="s">
        <v>98</v>
      </c>
      <c r="AX96" s="5" t="s">
        <v>136</v>
      </c>
      <c r="AY96" s="5" t="s">
        <v>137</v>
      </c>
      <c r="AZ96" s="5" t="s">
        <v>138</v>
      </c>
      <c r="BA96" s="5" t="s">
        <v>102</v>
      </c>
      <c r="BB96" s="5">
        <v>610.0</v>
      </c>
      <c r="BC96" s="5">
        <v>420.0</v>
      </c>
      <c r="BD96" s="5">
        <v>940.0</v>
      </c>
      <c r="BE96" s="5">
        <v>690.0</v>
      </c>
      <c r="BF96" s="5">
        <v>1315.0</v>
      </c>
      <c r="BG96" s="5">
        <v>6.0</v>
      </c>
      <c r="BH96" s="5">
        <v>7.0</v>
      </c>
      <c r="BI96" s="5" t="s">
        <v>141</v>
      </c>
      <c r="BJ96" s="5" t="s">
        <v>1132</v>
      </c>
      <c r="BK96" s="5" t="s">
        <v>141</v>
      </c>
      <c r="BL96" s="5" t="s">
        <v>406</v>
      </c>
    </row>
    <row r="97" ht="16.5" customHeight="1">
      <c r="A97" s="5">
        <v>96.0</v>
      </c>
      <c r="B97" s="6" t="s">
        <v>65</v>
      </c>
      <c r="C97" s="5" t="s">
        <v>108</v>
      </c>
      <c r="D97" s="5" t="str">
        <f>IFERROR(__xludf.DUMMYFUNCTION("GOOGLETRANSLATE(C97,""EN"",""PT-BR"")"),"em uma relação")</f>
        <v>em uma relação</v>
      </c>
      <c r="E97" s="7">
        <v>184.0</v>
      </c>
      <c r="F97" s="5" t="s">
        <v>289</v>
      </c>
      <c r="G97" s="5" t="s">
        <v>290</v>
      </c>
      <c r="H97" s="5" t="s">
        <v>69</v>
      </c>
      <c r="I97" s="5" t="str">
        <f>IFERROR(__xludf.DUMMYFUNCTION("GOOGLETRANSLATE(H97,""EN"",""PT-BR"")"),"diariamente")</f>
        <v>diariamente</v>
      </c>
      <c r="J97" s="5" t="s">
        <v>72</v>
      </c>
      <c r="K97" s="5" t="s">
        <v>147</v>
      </c>
      <c r="L97" s="5" t="s">
        <v>72</v>
      </c>
      <c r="M97" s="4" t="s">
        <v>70</v>
      </c>
      <c r="N97" s="5" t="s">
        <v>603</v>
      </c>
      <c r="O97" s="5" t="s">
        <v>74</v>
      </c>
      <c r="P97" s="5" t="s">
        <v>113</v>
      </c>
      <c r="Q97" s="5" t="s">
        <v>150</v>
      </c>
      <c r="R97" s="5" t="s">
        <v>114</v>
      </c>
      <c r="S97" s="5" t="s">
        <v>114</v>
      </c>
      <c r="T97" s="5" t="s">
        <v>115</v>
      </c>
      <c r="U97" s="5" t="s">
        <v>116</v>
      </c>
      <c r="V97" s="5" t="s">
        <v>75</v>
      </c>
      <c r="W97" s="5" t="s">
        <v>1133</v>
      </c>
      <c r="X97" s="5" t="s">
        <v>191</v>
      </c>
      <c r="Y97" s="5" t="s">
        <v>82</v>
      </c>
      <c r="Z97" s="5" t="s">
        <v>83</v>
      </c>
      <c r="AA97" s="5" t="s">
        <v>155</v>
      </c>
      <c r="AB97" s="5" t="s">
        <v>1134</v>
      </c>
      <c r="AC97" s="5" t="s">
        <v>1135</v>
      </c>
      <c r="AD97" s="5" t="s">
        <v>175</v>
      </c>
      <c r="AE97" s="5" t="s">
        <v>176</v>
      </c>
      <c r="AF97" s="5" t="s">
        <v>1136</v>
      </c>
      <c r="AG97" s="5" t="s">
        <v>126</v>
      </c>
      <c r="AH97" s="5" t="s">
        <v>1137</v>
      </c>
      <c r="AI97" s="5" t="s">
        <v>90</v>
      </c>
      <c r="AJ97" s="5" t="s">
        <v>128</v>
      </c>
      <c r="AK97" s="5" t="s">
        <v>114</v>
      </c>
      <c r="AL97" s="5" t="s">
        <v>113</v>
      </c>
      <c r="AM97" s="5" t="s">
        <v>113</v>
      </c>
      <c r="AN97" s="5" t="s">
        <v>1138</v>
      </c>
      <c r="AO97" s="5" t="s">
        <v>1139</v>
      </c>
      <c r="AP97" s="5" t="s">
        <v>164</v>
      </c>
      <c r="AQ97" s="5" t="s">
        <v>257</v>
      </c>
      <c r="AR97" s="5" t="s">
        <v>114</v>
      </c>
      <c r="AS97" s="5" t="s">
        <v>171</v>
      </c>
      <c r="AT97" s="5" t="s">
        <v>77</v>
      </c>
      <c r="AU97" s="5" t="s">
        <v>171</v>
      </c>
      <c r="AV97" s="5" t="s">
        <v>114</v>
      </c>
      <c r="AW97" s="5" t="s">
        <v>98</v>
      </c>
      <c r="AX97" s="5" t="s">
        <v>136</v>
      </c>
      <c r="AY97" s="5" t="s">
        <v>137</v>
      </c>
      <c r="AZ97" s="5" t="s">
        <v>138</v>
      </c>
      <c r="BA97" s="5" t="s">
        <v>258</v>
      </c>
      <c r="BB97" s="5">
        <v>265.0</v>
      </c>
      <c r="BC97" s="5">
        <v>420.0</v>
      </c>
      <c r="BD97" s="5">
        <v>1165.0</v>
      </c>
      <c r="BE97" s="5">
        <v>690.0</v>
      </c>
      <c r="BF97" s="5">
        <v>1315.0</v>
      </c>
      <c r="BG97" s="5">
        <v>10.0</v>
      </c>
      <c r="BH97" s="5">
        <v>10.0</v>
      </c>
      <c r="BI97" s="5" t="s">
        <v>141</v>
      </c>
      <c r="BJ97" s="5" t="s">
        <v>1140</v>
      </c>
      <c r="BK97" s="5" t="s">
        <v>141</v>
      </c>
      <c r="BL97" s="5" t="s">
        <v>1141</v>
      </c>
    </row>
    <row r="98" ht="16.5" customHeight="1">
      <c r="A98" s="5">
        <v>97.0</v>
      </c>
      <c r="B98" s="6" t="s">
        <v>65</v>
      </c>
      <c r="C98" s="5" t="s">
        <v>66</v>
      </c>
      <c r="D98" s="5" t="str">
        <f>IFERROR(__xludf.DUMMYFUNCTION("GOOGLETRANSLATE(C98,""EN"",""PT-BR"")"),"solteiro")</f>
        <v>solteiro</v>
      </c>
      <c r="E98" s="7">
        <v>210.0</v>
      </c>
      <c r="F98" s="5" t="s">
        <v>144</v>
      </c>
      <c r="G98" s="5" t="s">
        <v>145</v>
      </c>
      <c r="H98" s="5" t="s">
        <v>146</v>
      </c>
      <c r="I98" s="5" t="str">
        <f>IFERROR(__xludf.DUMMYFUNCTION("GOOGLETRANSLATE(H98,""EN"",""PT-BR"")"),"duas ou três vezes por semana")</f>
        <v>duas ou três vezes por semana</v>
      </c>
      <c r="J98" s="5" t="s">
        <v>70</v>
      </c>
      <c r="K98" s="5" t="s">
        <v>248</v>
      </c>
      <c r="L98" s="5" t="s">
        <v>110</v>
      </c>
      <c r="M98" s="4" t="s">
        <v>72</v>
      </c>
      <c r="N98" s="5" t="s">
        <v>221</v>
      </c>
      <c r="O98" s="5" t="s">
        <v>148</v>
      </c>
      <c r="P98" s="5" t="s">
        <v>170</v>
      </c>
      <c r="Q98" s="5" t="s">
        <v>150</v>
      </c>
      <c r="R98" s="5" t="s">
        <v>171</v>
      </c>
      <c r="S98" s="5" t="s">
        <v>135</v>
      </c>
      <c r="T98" s="5" t="s">
        <v>78</v>
      </c>
      <c r="U98" s="5" t="s">
        <v>116</v>
      </c>
      <c r="V98" s="5" t="s">
        <v>117</v>
      </c>
      <c r="W98" s="5" t="s">
        <v>1142</v>
      </c>
      <c r="X98" s="5" t="s">
        <v>173</v>
      </c>
      <c r="Y98" s="5" t="s">
        <v>82</v>
      </c>
      <c r="Z98" s="5" t="s">
        <v>207</v>
      </c>
      <c r="AA98" s="5" t="s">
        <v>155</v>
      </c>
      <c r="AB98" s="5" t="s">
        <v>1143</v>
      </c>
      <c r="AC98" s="5" t="s">
        <v>1144</v>
      </c>
      <c r="AD98" s="5" t="s">
        <v>396</v>
      </c>
      <c r="AE98" s="5" t="s">
        <v>397</v>
      </c>
      <c r="AF98" s="5" t="s">
        <v>1145</v>
      </c>
      <c r="AG98" s="5" t="s">
        <v>126</v>
      </c>
      <c r="AH98" s="5" t="s">
        <v>1146</v>
      </c>
      <c r="AI98" s="5" t="s">
        <v>227</v>
      </c>
      <c r="AJ98" s="5" t="s">
        <v>228</v>
      </c>
      <c r="AK98" s="5" t="s">
        <v>114</v>
      </c>
      <c r="AL98" s="5" t="s">
        <v>129</v>
      </c>
      <c r="AM98" s="5" t="s">
        <v>130</v>
      </c>
      <c r="AN98" s="5" t="s">
        <v>335</v>
      </c>
      <c r="AO98" s="5" t="s">
        <v>1147</v>
      </c>
      <c r="AP98" s="5" t="s">
        <v>182</v>
      </c>
      <c r="AQ98" s="5" t="s">
        <v>1148</v>
      </c>
      <c r="AR98" s="5" t="s">
        <v>171</v>
      </c>
      <c r="AS98" s="5" t="s">
        <v>171</v>
      </c>
      <c r="AT98" s="5" t="s">
        <v>77</v>
      </c>
      <c r="AU98" s="5" t="s">
        <v>171</v>
      </c>
      <c r="AV98" s="5" t="s">
        <v>171</v>
      </c>
      <c r="AW98" s="5" t="s">
        <v>98</v>
      </c>
      <c r="AX98" s="5" t="s">
        <v>136</v>
      </c>
      <c r="AY98" s="5" t="s">
        <v>137</v>
      </c>
      <c r="AZ98" s="5" t="s">
        <v>138</v>
      </c>
      <c r="BA98" s="5" t="s">
        <v>102</v>
      </c>
      <c r="BB98" s="5">
        <v>430.0</v>
      </c>
      <c r="BC98" s="5">
        <v>420.0</v>
      </c>
      <c r="BD98" s="5">
        <v>725.0</v>
      </c>
      <c r="BE98" s="5">
        <v>500.0</v>
      </c>
      <c r="BF98" s="5">
        <v>900.0</v>
      </c>
      <c r="BG98" s="5">
        <v>8.0</v>
      </c>
      <c r="BH98" s="5">
        <v>2.0</v>
      </c>
      <c r="BI98" s="5" t="s">
        <v>139</v>
      </c>
      <c r="BJ98" s="5" t="s">
        <v>1149</v>
      </c>
      <c r="BK98" s="5" t="s">
        <v>103</v>
      </c>
      <c r="BL98" s="5" t="s">
        <v>1150</v>
      </c>
    </row>
    <row r="99" ht="16.5" customHeight="1">
      <c r="A99" s="5">
        <v>98.0</v>
      </c>
      <c r="B99" s="6" t="s">
        <v>107</v>
      </c>
      <c r="C99" s="5" t="s">
        <v>66</v>
      </c>
      <c r="D99" s="5" t="str">
        <f>IFERROR(__xludf.DUMMYFUNCTION("GOOGLETRANSLATE(C99,""EN"",""PT-BR"")"),"solteiro")</f>
        <v>solteiro</v>
      </c>
      <c r="E99" s="7">
        <v>155.0</v>
      </c>
      <c r="F99" s="5" t="s">
        <v>67</v>
      </c>
      <c r="G99" s="5" t="s">
        <v>68</v>
      </c>
      <c r="H99" s="5" t="s">
        <v>69</v>
      </c>
      <c r="I99" s="5" t="str">
        <f>IFERROR(__xludf.DUMMYFUNCTION("GOOGLETRANSLATE(H99,""EN"",""PT-BR"")"),"diariamente")</f>
        <v>diariamente</v>
      </c>
      <c r="J99" s="5" t="s">
        <v>72</v>
      </c>
      <c r="K99" s="5" t="s">
        <v>71</v>
      </c>
      <c r="L99" s="5" t="s">
        <v>110</v>
      </c>
      <c r="M99" s="4" t="s">
        <v>70</v>
      </c>
      <c r="N99" s="5" t="s">
        <v>291</v>
      </c>
      <c r="O99" s="5" t="s">
        <v>74</v>
      </c>
      <c r="P99" s="5" t="s">
        <v>113</v>
      </c>
      <c r="Q99" s="5" t="s">
        <v>76</v>
      </c>
      <c r="R99" s="5" t="s">
        <v>77</v>
      </c>
      <c r="S99" s="5" t="s">
        <v>77</v>
      </c>
      <c r="T99" s="5" t="s">
        <v>115</v>
      </c>
      <c r="U99" s="5" t="s">
        <v>116</v>
      </c>
      <c r="V99" s="5" t="s">
        <v>117</v>
      </c>
      <c r="W99" s="5" t="s">
        <v>1151</v>
      </c>
      <c r="X99" s="5" t="s">
        <v>119</v>
      </c>
      <c r="Y99" s="5" t="s">
        <v>82</v>
      </c>
      <c r="Z99" s="5" t="s">
        <v>83</v>
      </c>
      <c r="AA99" s="5" t="s">
        <v>208</v>
      </c>
      <c r="AB99" s="5" t="s">
        <v>1152</v>
      </c>
      <c r="AC99" s="5" t="s">
        <v>1153</v>
      </c>
      <c r="AD99" s="5" t="s">
        <v>175</v>
      </c>
      <c r="AE99" s="5" t="s">
        <v>176</v>
      </c>
      <c r="AF99" s="5" t="s">
        <v>1154</v>
      </c>
      <c r="AG99" s="5" t="s">
        <v>88</v>
      </c>
      <c r="AH99" s="5" t="s">
        <v>1155</v>
      </c>
      <c r="AI99" s="5" t="s">
        <v>227</v>
      </c>
      <c r="AJ99" s="5" t="s">
        <v>228</v>
      </c>
      <c r="AK99" s="5" t="s">
        <v>171</v>
      </c>
      <c r="AL99" s="5" t="s">
        <v>129</v>
      </c>
      <c r="AM99" s="5" t="s">
        <v>130</v>
      </c>
      <c r="AN99" s="5" t="s">
        <v>1156</v>
      </c>
      <c r="AO99" s="5" t="s">
        <v>1157</v>
      </c>
      <c r="AP99" s="5" t="s">
        <v>182</v>
      </c>
      <c r="AQ99" s="5" t="s">
        <v>1158</v>
      </c>
      <c r="AR99" s="5" t="s">
        <v>135</v>
      </c>
      <c r="AS99" s="5" t="s">
        <v>135</v>
      </c>
      <c r="AT99" s="5" t="s">
        <v>77</v>
      </c>
      <c r="AU99" s="5" t="s">
        <v>91</v>
      </c>
      <c r="AV99" s="5" t="s">
        <v>171</v>
      </c>
      <c r="AW99" s="5" t="s">
        <v>98</v>
      </c>
      <c r="AX99" s="5" t="s">
        <v>136</v>
      </c>
      <c r="AY99" s="5" t="s">
        <v>137</v>
      </c>
      <c r="AZ99" s="5" t="s">
        <v>138</v>
      </c>
      <c r="BA99" s="5" t="s">
        <v>102</v>
      </c>
      <c r="BB99" s="5">
        <v>720.0</v>
      </c>
      <c r="BC99" s="5">
        <v>420.0</v>
      </c>
      <c r="BD99" s="5">
        <v>1165.0</v>
      </c>
      <c r="BE99" s="5">
        <v>500.0</v>
      </c>
      <c r="BF99" s="5">
        <v>760.0</v>
      </c>
      <c r="BG99" s="5">
        <v>1.0</v>
      </c>
      <c r="BH99" s="5">
        <v>1.0</v>
      </c>
      <c r="BI99" s="5" t="s">
        <v>103</v>
      </c>
      <c r="BJ99" s="5" t="s">
        <v>143</v>
      </c>
      <c r="BK99" s="5" t="s">
        <v>245</v>
      </c>
      <c r="BL99" s="5" t="s">
        <v>427</v>
      </c>
    </row>
    <row r="100" ht="16.5" customHeight="1">
      <c r="A100" s="5">
        <v>99.0</v>
      </c>
      <c r="B100" s="6" t="s">
        <v>65</v>
      </c>
      <c r="C100" s="5" t="s">
        <v>108</v>
      </c>
      <c r="D100" s="5" t="str">
        <f>IFERROR(__xludf.DUMMYFUNCTION("GOOGLETRANSLATE(C100,""EN"",""PT-BR"")"),"em uma relação")</f>
        <v>em uma relação</v>
      </c>
      <c r="E100" s="7">
        <v>185.0</v>
      </c>
      <c r="F100" s="5" t="s">
        <v>186</v>
      </c>
      <c r="G100" s="5" t="s">
        <v>187</v>
      </c>
      <c r="H100" s="5" t="s">
        <v>146</v>
      </c>
      <c r="I100" s="5" t="str">
        <f>IFERROR(__xludf.DUMMYFUNCTION("GOOGLETRANSLATE(H100,""EN"",""PT-BR"")"),"duas ou três vezes por semana")</f>
        <v>duas ou três vezes por semana</v>
      </c>
      <c r="J100" s="5" t="s">
        <v>70</v>
      </c>
      <c r="K100" s="5" t="s">
        <v>109</v>
      </c>
      <c r="L100" s="5" t="s">
        <v>72</v>
      </c>
      <c r="M100" s="4" t="s">
        <v>70</v>
      </c>
      <c r="N100" s="5" t="s">
        <v>407</v>
      </c>
      <c r="O100" s="5" t="s">
        <v>148</v>
      </c>
      <c r="P100" s="5" t="s">
        <v>576</v>
      </c>
      <c r="Q100" s="5" t="s">
        <v>75</v>
      </c>
      <c r="R100" s="5" t="s">
        <v>77</v>
      </c>
      <c r="S100" s="5" t="s">
        <v>114</v>
      </c>
      <c r="T100" s="5" t="s">
        <v>341</v>
      </c>
      <c r="U100" s="5" t="s">
        <v>151</v>
      </c>
      <c r="V100" s="5" t="s">
        <v>117</v>
      </c>
      <c r="W100" s="5" t="s">
        <v>1159</v>
      </c>
      <c r="X100" s="5" t="s">
        <v>191</v>
      </c>
      <c r="Y100" s="5" t="s">
        <v>517</v>
      </c>
      <c r="Z100" s="5" t="s">
        <v>263</v>
      </c>
      <c r="AA100" s="5" t="s">
        <v>362</v>
      </c>
      <c r="AB100" s="5" t="s">
        <v>1160</v>
      </c>
      <c r="AC100" s="5" t="s">
        <v>1161</v>
      </c>
      <c r="AD100" s="5" t="s">
        <v>295</v>
      </c>
      <c r="AE100" s="5" t="s">
        <v>296</v>
      </c>
      <c r="AF100" s="5" t="s">
        <v>1162</v>
      </c>
      <c r="AG100" s="5" t="s">
        <v>126</v>
      </c>
      <c r="AH100" s="5" t="s">
        <v>1163</v>
      </c>
      <c r="AI100" s="5" t="s">
        <v>227</v>
      </c>
      <c r="AJ100" s="5" t="s">
        <v>228</v>
      </c>
      <c r="AK100" s="5" t="s">
        <v>77</v>
      </c>
      <c r="AL100" s="5" t="s">
        <v>129</v>
      </c>
      <c r="AM100" s="5" t="s">
        <v>130</v>
      </c>
      <c r="AN100" s="5" t="s">
        <v>1164</v>
      </c>
      <c r="AO100" s="5" t="s">
        <v>1165</v>
      </c>
      <c r="AP100" s="5" t="s">
        <v>133</v>
      </c>
      <c r="AQ100" s="5" t="s">
        <v>1166</v>
      </c>
      <c r="AR100" s="5" t="s">
        <v>77</v>
      </c>
      <c r="AS100" s="5" t="s">
        <v>77</v>
      </c>
      <c r="AT100" s="5" t="s">
        <v>77</v>
      </c>
      <c r="AU100" s="5" t="s">
        <v>91</v>
      </c>
      <c r="AV100" s="5" t="s">
        <v>77</v>
      </c>
      <c r="AW100" s="5" t="s">
        <v>98</v>
      </c>
      <c r="AX100" s="5" t="s">
        <v>99</v>
      </c>
      <c r="AY100" s="5" t="s">
        <v>137</v>
      </c>
      <c r="AZ100" s="5" t="s">
        <v>138</v>
      </c>
      <c r="BA100" s="5" t="s">
        <v>102</v>
      </c>
      <c r="BB100" s="5">
        <v>720.0</v>
      </c>
      <c r="BC100" s="5">
        <v>315.0</v>
      </c>
      <c r="BD100" s="5">
        <v>1165.0</v>
      </c>
      <c r="BE100" s="5">
        <v>690.0</v>
      </c>
      <c r="BF100" s="5">
        <v>1315.0</v>
      </c>
      <c r="BG100" s="5">
        <v>1.0</v>
      </c>
      <c r="BH100" s="5">
        <v>8.0</v>
      </c>
      <c r="BI100" s="5" t="s">
        <v>141</v>
      </c>
      <c r="BJ100" s="5" t="s">
        <v>328</v>
      </c>
      <c r="BK100" s="5" t="s">
        <v>139</v>
      </c>
      <c r="BL100" s="5" t="s">
        <v>575</v>
      </c>
    </row>
    <row r="101" ht="16.5" customHeight="1">
      <c r="A101" s="5">
        <v>100.0</v>
      </c>
      <c r="B101" s="6" t="s">
        <v>107</v>
      </c>
      <c r="C101" s="5" t="s">
        <v>108</v>
      </c>
      <c r="D101" s="5" t="str">
        <f>IFERROR(__xludf.DUMMYFUNCTION("GOOGLETRANSLATE(C101,""EN"",""PT-BR"")"),"em uma relação")</f>
        <v>em uma relação</v>
      </c>
      <c r="E101" s="7">
        <v>165.0</v>
      </c>
      <c r="F101" s="5" t="s">
        <v>67</v>
      </c>
      <c r="G101" s="5" t="s">
        <v>68</v>
      </c>
      <c r="H101" s="5" t="s">
        <v>75</v>
      </c>
      <c r="I101" s="5" t="str">
        <f>IFERROR(__xludf.DUMMYFUNCTION("GOOGLETRANSLATE(H101,""EN"",""PT-BR"")"),"nenhum")</f>
        <v>nenhum</v>
      </c>
      <c r="J101" s="5" t="s">
        <v>70</v>
      </c>
      <c r="K101" s="5" t="s">
        <v>248</v>
      </c>
      <c r="L101" s="5" t="s">
        <v>110</v>
      </c>
      <c r="M101" s="4" t="s">
        <v>70</v>
      </c>
      <c r="N101" s="5" t="s">
        <v>188</v>
      </c>
      <c r="O101" s="5" t="s">
        <v>112</v>
      </c>
      <c r="P101" s="5" t="s">
        <v>170</v>
      </c>
      <c r="Q101" s="5" t="s">
        <v>76</v>
      </c>
      <c r="R101" s="5" t="s">
        <v>77</v>
      </c>
      <c r="S101" s="5" t="s">
        <v>77</v>
      </c>
      <c r="T101" s="5" t="s">
        <v>341</v>
      </c>
      <c r="U101" s="5" t="s">
        <v>79</v>
      </c>
      <c r="V101" s="5" t="s">
        <v>152</v>
      </c>
      <c r="W101" s="5" t="s">
        <v>1167</v>
      </c>
      <c r="X101" s="5" t="s">
        <v>173</v>
      </c>
      <c r="Y101" s="5" t="s">
        <v>82</v>
      </c>
      <c r="Z101" s="5" t="s">
        <v>83</v>
      </c>
      <c r="AA101" s="5" t="s">
        <v>155</v>
      </c>
      <c r="AB101" s="5" t="s">
        <v>1168</v>
      </c>
      <c r="AC101" s="5" t="s">
        <v>1169</v>
      </c>
      <c r="AD101" s="5" t="s">
        <v>295</v>
      </c>
      <c r="AE101" s="5" t="s">
        <v>296</v>
      </c>
      <c r="AF101" s="5" t="s">
        <v>1170</v>
      </c>
      <c r="AG101" s="5" t="s">
        <v>126</v>
      </c>
      <c r="AH101" s="5" t="s">
        <v>1171</v>
      </c>
      <c r="AI101" s="5" t="s">
        <v>227</v>
      </c>
      <c r="AJ101" s="5" t="s">
        <v>228</v>
      </c>
      <c r="AK101" s="5" t="s">
        <v>171</v>
      </c>
      <c r="AL101" s="5" t="s">
        <v>129</v>
      </c>
      <c r="AM101" s="5" t="s">
        <v>130</v>
      </c>
      <c r="AN101" s="5" t="s">
        <v>1172</v>
      </c>
      <c r="AO101" s="5" t="s">
        <v>1173</v>
      </c>
      <c r="AP101" s="5" t="s">
        <v>713</v>
      </c>
      <c r="AQ101" s="5" t="s">
        <v>1174</v>
      </c>
      <c r="AR101" s="5" t="s">
        <v>171</v>
      </c>
      <c r="AS101" s="5" t="s">
        <v>91</v>
      </c>
      <c r="AT101" s="5" t="s">
        <v>77</v>
      </c>
      <c r="AU101" s="5" t="s">
        <v>91</v>
      </c>
      <c r="AV101" s="5" t="s">
        <v>91</v>
      </c>
      <c r="AW101" s="5" t="s">
        <v>98</v>
      </c>
      <c r="AX101" s="5" t="s">
        <v>99</v>
      </c>
      <c r="AY101" s="5" t="s">
        <v>100</v>
      </c>
      <c r="AZ101" s="5" t="s">
        <v>138</v>
      </c>
      <c r="BA101" s="5" t="s">
        <v>102</v>
      </c>
      <c r="BB101" s="5">
        <v>430.0</v>
      </c>
      <c r="BC101" s="5">
        <v>420.0</v>
      </c>
      <c r="BD101" s="5">
        <v>1165.0</v>
      </c>
      <c r="BE101" s="5">
        <v>690.0</v>
      </c>
      <c r="BF101" s="5">
        <v>900.0</v>
      </c>
      <c r="BG101" s="5">
        <v>2.0</v>
      </c>
      <c r="BH101" s="5">
        <v>3.0</v>
      </c>
      <c r="BI101" s="5" t="s">
        <v>245</v>
      </c>
      <c r="BJ101" s="5" t="s">
        <v>328</v>
      </c>
      <c r="BK101" s="5" t="s">
        <v>141</v>
      </c>
      <c r="BL101" s="5" t="s">
        <v>1175</v>
      </c>
    </row>
    <row r="102" ht="16.5" customHeight="1">
      <c r="A102" s="5">
        <v>101.0</v>
      </c>
      <c r="B102" s="6" t="s">
        <v>107</v>
      </c>
      <c r="C102" s="5" t="s">
        <v>108</v>
      </c>
      <c r="D102" s="5" t="str">
        <f>IFERROR(__xludf.DUMMYFUNCTION("GOOGLETRANSLATE(C102,""EN"",""PT-BR"")"),"em uma relação")</f>
        <v>em uma relação</v>
      </c>
      <c r="E102" s="7">
        <v>125.0</v>
      </c>
      <c r="F102" s="5" t="s">
        <v>289</v>
      </c>
      <c r="G102" s="5" t="s">
        <v>290</v>
      </c>
      <c r="H102" s="5" t="s">
        <v>146</v>
      </c>
      <c r="I102" s="5" t="str">
        <f>IFERROR(__xludf.DUMMYFUNCTION("GOOGLETRANSLATE(H102,""EN"",""PT-BR"")"),"duas ou três vezes por semana")</f>
        <v>duas ou três vezes por semana</v>
      </c>
      <c r="J102" s="5" t="s">
        <v>72</v>
      </c>
      <c r="K102" s="5" t="s">
        <v>248</v>
      </c>
      <c r="L102" s="5" t="s">
        <v>110</v>
      </c>
      <c r="M102" s="4" t="s">
        <v>70</v>
      </c>
      <c r="N102" s="5" t="s">
        <v>1176</v>
      </c>
      <c r="O102" s="5" t="s">
        <v>842</v>
      </c>
      <c r="P102" s="5" t="s">
        <v>113</v>
      </c>
      <c r="Q102" s="5" t="s">
        <v>76</v>
      </c>
      <c r="R102" s="5" t="s">
        <v>77</v>
      </c>
      <c r="S102" s="5" t="s">
        <v>77</v>
      </c>
      <c r="T102" s="5" t="s">
        <v>115</v>
      </c>
      <c r="U102" s="5" t="s">
        <v>116</v>
      </c>
      <c r="V102" s="5" t="s">
        <v>117</v>
      </c>
      <c r="W102" s="5" t="s">
        <v>1177</v>
      </c>
      <c r="X102" s="5" t="s">
        <v>173</v>
      </c>
      <c r="Y102" s="5" t="s">
        <v>82</v>
      </c>
      <c r="Z102" s="5" t="s">
        <v>83</v>
      </c>
      <c r="AA102" s="5" t="s">
        <v>84</v>
      </c>
      <c r="AB102" s="5" t="s">
        <v>1178</v>
      </c>
      <c r="AC102" s="5" t="s">
        <v>1179</v>
      </c>
      <c r="AD102" s="5" t="s">
        <v>295</v>
      </c>
      <c r="AE102" s="5" t="s">
        <v>296</v>
      </c>
      <c r="AF102" s="5" t="s">
        <v>1180</v>
      </c>
      <c r="AG102" s="5" t="s">
        <v>88</v>
      </c>
      <c r="AH102" s="5" t="s">
        <v>1181</v>
      </c>
      <c r="AI102" s="5" t="s">
        <v>90</v>
      </c>
      <c r="AJ102" s="5" t="s">
        <v>161</v>
      </c>
      <c r="AK102" s="5" t="s">
        <v>77</v>
      </c>
      <c r="AL102" s="5" t="s">
        <v>129</v>
      </c>
      <c r="AM102" s="5" t="s">
        <v>130</v>
      </c>
      <c r="AN102" s="5" t="s">
        <v>1182</v>
      </c>
      <c r="AO102" s="5" t="s">
        <v>1183</v>
      </c>
      <c r="AP102" s="5" t="s">
        <v>713</v>
      </c>
      <c r="AQ102" s="5" t="s">
        <v>1184</v>
      </c>
      <c r="AR102" s="5" t="s">
        <v>77</v>
      </c>
      <c r="AS102" s="5" t="s">
        <v>77</v>
      </c>
      <c r="AT102" s="5" t="s">
        <v>77</v>
      </c>
      <c r="AU102" s="5" t="s">
        <v>77</v>
      </c>
      <c r="AV102" s="5" t="s">
        <v>77</v>
      </c>
      <c r="AW102" s="5" t="s">
        <v>98</v>
      </c>
      <c r="AX102" s="5" t="s">
        <v>136</v>
      </c>
      <c r="AY102" s="5" t="s">
        <v>100</v>
      </c>
      <c r="AZ102" s="5" t="s">
        <v>138</v>
      </c>
      <c r="BA102" s="5" t="s">
        <v>102</v>
      </c>
      <c r="BB102" s="5">
        <v>610.0</v>
      </c>
      <c r="BC102" s="5" t="s">
        <v>143</v>
      </c>
      <c r="BD102" s="5" t="s">
        <v>143</v>
      </c>
      <c r="BE102" s="5">
        <v>500.0</v>
      </c>
      <c r="BF102" s="5">
        <v>900.0</v>
      </c>
      <c r="BG102" s="5">
        <v>1.0</v>
      </c>
      <c r="BH102" s="5">
        <v>2.0</v>
      </c>
      <c r="BI102" s="5" t="s">
        <v>139</v>
      </c>
      <c r="BJ102" s="5" t="s">
        <v>1185</v>
      </c>
      <c r="BK102" s="5" t="s">
        <v>139</v>
      </c>
      <c r="BL102" s="5" t="s">
        <v>1186</v>
      </c>
    </row>
    <row r="103" ht="16.5" customHeight="1">
      <c r="A103" s="5">
        <v>102.0</v>
      </c>
      <c r="B103" s="6" t="s">
        <v>107</v>
      </c>
      <c r="C103" s="5" t="s">
        <v>66</v>
      </c>
      <c r="D103" s="5" t="str">
        <f>IFERROR(__xludf.DUMMYFUNCTION("GOOGLETRANSLATE(C103,""EN"",""PT-BR"")"),"solteiro")</f>
        <v>solteiro</v>
      </c>
      <c r="E103" s="7">
        <v>160.0</v>
      </c>
      <c r="F103" s="5" t="s">
        <v>167</v>
      </c>
      <c r="G103" s="5" t="s">
        <v>168</v>
      </c>
      <c r="H103" s="5" t="s">
        <v>169</v>
      </c>
      <c r="I103" s="5" t="str">
        <f>IFERROR(__xludf.DUMMYFUNCTION("GOOGLETRANSLATE(H103,""EN"",""PT-BR"")"),"uma vez por semana")</f>
        <v>uma vez por semana</v>
      </c>
      <c r="J103" s="5" t="s">
        <v>72</v>
      </c>
      <c r="K103" s="5" t="s">
        <v>248</v>
      </c>
      <c r="L103" s="5" t="s">
        <v>110</v>
      </c>
      <c r="M103" s="4" t="s">
        <v>72</v>
      </c>
      <c r="N103" s="5" t="s">
        <v>143</v>
      </c>
      <c r="O103" s="5" t="s">
        <v>74</v>
      </c>
      <c r="P103" s="5" t="s">
        <v>113</v>
      </c>
      <c r="Q103" s="5" t="s">
        <v>150</v>
      </c>
      <c r="R103" s="5" t="s">
        <v>77</v>
      </c>
      <c r="S103" s="5" t="s">
        <v>77</v>
      </c>
      <c r="T103" s="5" t="s">
        <v>115</v>
      </c>
      <c r="U103" s="5" t="s">
        <v>116</v>
      </c>
      <c r="V103" s="5" t="s">
        <v>75</v>
      </c>
      <c r="W103" s="5" t="s">
        <v>1187</v>
      </c>
      <c r="X103" s="5" t="s">
        <v>119</v>
      </c>
      <c r="Y103" s="5" t="s">
        <v>82</v>
      </c>
      <c r="Z103" s="5" t="s">
        <v>83</v>
      </c>
      <c r="AA103" s="5" t="s">
        <v>84</v>
      </c>
      <c r="AB103" s="5" t="s">
        <v>1188</v>
      </c>
      <c r="AC103" s="5" t="s">
        <v>1189</v>
      </c>
      <c r="AD103" s="5" t="s">
        <v>175</v>
      </c>
      <c r="AE103" s="5" t="s">
        <v>176</v>
      </c>
      <c r="AF103" s="5" t="s">
        <v>1190</v>
      </c>
      <c r="AG103" s="5" t="s">
        <v>126</v>
      </c>
      <c r="AH103" s="5" t="s">
        <v>1191</v>
      </c>
      <c r="AI103" s="5" t="s">
        <v>90</v>
      </c>
      <c r="AJ103" s="5" t="s">
        <v>788</v>
      </c>
      <c r="AK103" s="5" t="s">
        <v>77</v>
      </c>
      <c r="AL103" s="5" t="s">
        <v>1192</v>
      </c>
      <c r="AM103" s="5" t="s">
        <v>230</v>
      </c>
      <c r="AN103" s="5" t="s">
        <v>1193</v>
      </c>
      <c r="AO103" s="5" t="s">
        <v>1194</v>
      </c>
      <c r="AP103" s="5" t="s">
        <v>182</v>
      </c>
      <c r="AQ103" s="5" t="s">
        <v>143</v>
      </c>
      <c r="AR103" s="5" t="s">
        <v>77</v>
      </c>
      <c r="AS103" s="5" t="s">
        <v>114</v>
      </c>
      <c r="AT103" s="5" t="s">
        <v>77</v>
      </c>
      <c r="AU103" s="5" t="s">
        <v>114</v>
      </c>
      <c r="AV103" s="5" t="s">
        <v>171</v>
      </c>
      <c r="AW103" s="5" t="s">
        <v>98</v>
      </c>
      <c r="AX103" s="5" t="s">
        <v>136</v>
      </c>
      <c r="AY103" s="5" t="s">
        <v>137</v>
      </c>
      <c r="AZ103" s="5" t="s">
        <v>138</v>
      </c>
      <c r="BA103" s="5" t="s">
        <v>102</v>
      </c>
      <c r="BB103" s="5">
        <v>610.0</v>
      </c>
      <c r="BC103" s="5">
        <v>420.0</v>
      </c>
      <c r="BD103" s="5">
        <v>1165.0</v>
      </c>
      <c r="BE103" s="5">
        <v>500.0</v>
      </c>
      <c r="BF103" s="5">
        <v>1315.0</v>
      </c>
      <c r="BG103" s="5">
        <v>3.0</v>
      </c>
      <c r="BH103" s="5">
        <v>3.0</v>
      </c>
      <c r="BI103" s="5" t="s">
        <v>141</v>
      </c>
      <c r="BJ103" s="5" t="s">
        <v>770</v>
      </c>
      <c r="BK103" s="5" t="s">
        <v>141</v>
      </c>
      <c r="BL103" s="5" t="s">
        <v>1195</v>
      </c>
    </row>
    <row r="104" ht="16.5" customHeight="1">
      <c r="A104" s="5">
        <v>103.0</v>
      </c>
      <c r="B104" s="6" t="s">
        <v>107</v>
      </c>
      <c r="C104" s="5" t="s">
        <v>66</v>
      </c>
      <c r="D104" s="5" t="str">
        <f>IFERROR(__xludf.DUMMYFUNCTION("GOOGLETRANSLATE(C104,""EN"",""PT-BR"")"),"solteiro")</f>
        <v>solteiro</v>
      </c>
      <c r="E104" s="7">
        <v>135.0</v>
      </c>
      <c r="F104" s="5" t="s">
        <v>186</v>
      </c>
      <c r="G104" s="5" t="s">
        <v>187</v>
      </c>
      <c r="H104" s="5" t="s">
        <v>69</v>
      </c>
      <c r="I104" s="5" t="str">
        <f>IFERROR(__xludf.DUMMYFUNCTION("GOOGLETRANSLATE(H104,""EN"",""PT-BR"")"),"diariamente")</f>
        <v>diariamente</v>
      </c>
      <c r="J104" s="5" t="s">
        <v>70</v>
      </c>
      <c r="K104" s="5" t="s">
        <v>71</v>
      </c>
      <c r="L104" s="5" t="s">
        <v>72</v>
      </c>
      <c r="M104" s="4" t="s">
        <v>72</v>
      </c>
      <c r="N104" s="5" t="s">
        <v>143</v>
      </c>
      <c r="O104" s="5" t="s">
        <v>75</v>
      </c>
      <c r="P104" s="5" t="s">
        <v>113</v>
      </c>
      <c r="Q104" s="5" t="s">
        <v>150</v>
      </c>
      <c r="R104" s="5" t="s">
        <v>77</v>
      </c>
      <c r="S104" s="5" t="s">
        <v>77</v>
      </c>
      <c r="T104" s="5" t="s">
        <v>78</v>
      </c>
      <c r="U104" s="5" t="s">
        <v>79</v>
      </c>
      <c r="V104" s="5" t="s">
        <v>152</v>
      </c>
      <c r="W104" s="5" t="s">
        <v>1196</v>
      </c>
      <c r="X104" s="5" t="s">
        <v>81</v>
      </c>
      <c r="Y104" s="5" t="s">
        <v>82</v>
      </c>
      <c r="Z104" s="5" t="s">
        <v>207</v>
      </c>
      <c r="AA104" s="5" t="s">
        <v>155</v>
      </c>
      <c r="AB104" s="5" t="s">
        <v>1197</v>
      </c>
      <c r="AC104" s="5" t="s">
        <v>1198</v>
      </c>
      <c r="AD104" s="5" t="s">
        <v>295</v>
      </c>
      <c r="AE104" s="5" t="s">
        <v>296</v>
      </c>
      <c r="AF104" s="5" t="s">
        <v>1199</v>
      </c>
      <c r="AG104" s="5" t="s">
        <v>88</v>
      </c>
      <c r="AH104" s="5" t="s">
        <v>1200</v>
      </c>
      <c r="AI104" s="5" t="s">
        <v>227</v>
      </c>
      <c r="AJ104" s="5" t="s">
        <v>228</v>
      </c>
      <c r="AK104" s="5" t="s">
        <v>77</v>
      </c>
      <c r="AL104" s="5" t="s">
        <v>129</v>
      </c>
      <c r="AM104" s="5" t="s">
        <v>130</v>
      </c>
      <c r="AN104" s="5" t="s">
        <v>335</v>
      </c>
      <c r="AO104" s="5" t="s">
        <v>1201</v>
      </c>
      <c r="AP104" s="5" t="s">
        <v>133</v>
      </c>
      <c r="AQ104" s="5" t="s">
        <v>143</v>
      </c>
      <c r="AR104" s="5" t="s">
        <v>135</v>
      </c>
      <c r="AS104" s="5" t="s">
        <v>91</v>
      </c>
      <c r="AT104" s="5" t="s">
        <v>77</v>
      </c>
      <c r="AU104" s="5" t="s">
        <v>91</v>
      </c>
      <c r="AV104" s="5" t="s">
        <v>135</v>
      </c>
      <c r="AW104" s="5" t="s">
        <v>98</v>
      </c>
      <c r="AX104" s="5" t="s">
        <v>136</v>
      </c>
      <c r="AY104" s="5" t="s">
        <v>137</v>
      </c>
      <c r="AZ104" s="5" t="s">
        <v>138</v>
      </c>
      <c r="BA104" s="5" t="s">
        <v>102</v>
      </c>
      <c r="BB104" s="5">
        <v>610.0</v>
      </c>
      <c r="BC104" s="5">
        <v>420.0</v>
      </c>
      <c r="BD104" s="5">
        <v>940.0</v>
      </c>
      <c r="BE104" s="5">
        <v>500.0</v>
      </c>
      <c r="BF104" s="5">
        <v>900.0</v>
      </c>
      <c r="BG104" s="5">
        <v>7.0</v>
      </c>
      <c r="BH104" s="5">
        <v>7.0</v>
      </c>
      <c r="BI104" s="5" t="s">
        <v>103</v>
      </c>
      <c r="BJ104" s="5" t="s">
        <v>1202</v>
      </c>
      <c r="BK104" s="5" t="s">
        <v>103</v>
      </c>
      <c r="BL104" s="5" t="s">
        <v>658</v>
      </c>
    </row>
    <row r="105" ht="16.5" customHeight="1">
      <c r="A105" s="5">
        <v>104.0</v>
      </c>
      <c r="B105" s="6" t="s">
        <v>107</v>
      </c>
      <c r="C105" s="5" t="s">
        <v>66</v>
      </c>
      <c r="D105" s="5" t="str">
        <f>IFERROR(__xludf.DUMMYFUNCTION("GOOGLETRANSLATE(C105,""EN"",""PT-BR"")"),"solteiro")</f>
        <v>solteiro</v>
      </c>
      <c r="E105" s="7">
        <v>130.0</v>
      </c>
      <c r="F105" s="5" t="s">
        <v>144</v>
      </c>
      <c r="G105" s="5" t="s">
        <v>145</v>
      </c>
      <c r="H105" s="5" t="s">
        <v>146</v>
      </c>
      <c r="I105" s="5" t="str">
        <f>IFERROR(__xludf.DUMMYFUNCTION("GOOGLETRANSLATE(H105,""EN"",""PT-BR"")"),"duas ou três vezes por semana")</f>
        <v>duas ou três vezes por semana</v>
      </c>
      <c r="J105" s="5" t="s">
        <v>70</v>
      </c>
      <c r="K105" s="5" t="s">
        <v>147</v>
      </c>
      <c r="L105" s="5" t="s">
        <v>110</v>
      </c>
      <c r="M105" s="4" t="s">
        <v>72</v>
      </c>
      <c r="N105" s="5" t="s">
        <v>1203</v>
      </c>
      <c r="O105" s="5" t="s">
        <v>112</v>
      </c>
      <c r="P105" s="5" t="s">
        <v>113</v>
      </c>
      <c r="Q105" s="5" t="s">
        <v>76</v>
      </c>
      <c r="R105" s="5" t="s">
        <v>77</v>
      </c>
      <c r="S105" s="5" t="s">
        <v>77</v>
      </c>
      <c r="T105" s="5" t="s">
        <v>78</v>
      </c>
      <c r="U105" s="5" t="s">
        <v>116</v>
      </c>
      <c r="V105" s="5" t="s">
        <v>117</v>
      </c>
      <c r="W105" s="5" t="s">
        <v>1204</v>
      </c>
      <c r="X105" s="5" t="s">
        <v>119</v>
      </c>
      <c r="Y105" s="5" t="s">
        <v>82</v>
      </c>
      <c r="Z105" s="5" t="s">
        <v>207</v>
      </c>
      <c r="AA105" s="5" t="s">
        <v>155</v>
      </c>
      <c r="AB105" s="5" t="s">
        <v>1205</v>
      </c>
      <c r="AC105" s="5" t="s">
        <v>1206</v>
      </c>
      <c r="AD105" s="5" t="s">
        <v>1207</v>
      </c>
      <c r="AE105" s="5" t="s">
        <v>1208</v>
      </c>
      <c r="AF105" s="5" t="s">
        <v>1209</v>
      </c>
      <c r="AG105" s="5" t="s">
        <v>88</v>
      </c>
      <c r="AH105" s="5" t="s">
        <v>1210</v>
      </c>
      <c r="AI105" s="5" t="s">
        <v>90</v>
      </c>
      <c r="AJ105" s="5" t="s">
        <v>161</v>
      </c>
      <c r="AK105" s="5" t="s">
        <v>77</v>
      </c>
      <c r="AL105" s="5" t="s">
        <v>1211</v>
      </c>
      <c r="AM105" s="5" t="s">
        <v>413</v>
      </c>
      <c r="AN105" s="5" t="s">
        <v>1212</v>
      </c>
      <c r="AO105" s="5" t="s">
        <v>1213</v>
      </c>
      <c r="AP105" s="5" t="s">
        <v>182</v>
      </c>
      <c r="AQ105" s="5" t="s">
        <v>1214</v>
      </c>
      <c r="AR105" s="5" t="s">
        <v>171</v>
      </c>
      <c r="AS105" s="5" t="s">
        <v>77</v>
      </c>
      <c r="AT105" s="5" t="s">
        <v>77</v>
      </c>
      <c r="AU105" s="5" t="s">
        <v>171</v>
      </c>
      <c r="AV105" s="5" t="s">
        <v>171</v>
      </c>
      <c r="AW105" s="5" t="s">
        <v>98</v>
      </c>
      <c r="AX105" s="5" t="s">
        <v>136</v>
      </c>
      <c r="AY105" s="5" t="s">
        <v>100</v>
      </c>
      <c r="AZ105" s="5" t="s">
        <v>138</v>
      </c>
      <c r="BA105" s="5" t="s">
        <v>102</v>
      </c>
      <c r="BB105" s="5">
        <v>610.0</v>
      </c>
      <c r="BC105" s="5">
        <v>420.0</v>
      </c>
      <c r="BD105" s="5">
        <v>725.0</v>
      </c>
      <c r="BE105" s="5">
        <v>345.0</v>
      </c>
      <c r="BF105" s="5">
        <v>760.0</v>
      </c>
      <c r="BG105" s="5">
        <v>8.0</v>
      </c>
      <c r="BH105" s="5">
        <v>4.0</v>
      </c>
      <c r="BI105" s="5" t="s">
        <v>141</v>
      </c>
      <c r="BJ105" s="5" t="s">
        <v>1215</v>
      </c>
      <c r="BK105" s="5" t="s">
        <v>141</v>
      </c>
      <c r="BL105" s="5" t="s">
        <v>822</v>
      </c>
    </row>
    <row r="106" ht="16.5" customHeight="1">
      <c r="A106" s="5">
        <v>105.0</v>
      </c>
      <c r="B106" s="6" t="s">
        <v>107</v>
      </c>
      <c r="C106" s="5" t="s">
        <v>66</v>
      </c>
      <c r="D106" s="5" t="str">
        <f>IFERROR(__xludf.DUMMYFUNCTION("GOOGLETRANSLATE(C106,""EN"",""PT-BR"")"),"solteiro")</f>
        <v>solteiro</v>
      </c>
      <c r="E106" s="7">
        <v>230.0</v>
      </c>
      <c r="F106" s="5" t="s">
        <v>167</v>
      </c>
      <c r="G106" s="5" t="s">
        <v>168</v>
      </c>
      <c r="H106" s="5" t="s">
        <v>75</v>
      </c>
      <c r="I106" s="5" t="str">
        <f>IFERROR(__xludf.DUMMYFUNCTION("GOOGLETRANSLATE(H106,""EN"",""PT-BR"")"),"nenhum")</f>
        <v>nenhum</v>
      </c>
      <c r="J106" s="5" t="s">
        <v>70</v>
      </c>
      <c r="K106" s="5" t="s">
        <v>248</v>
      </c>
      <c r="L106" s="5" t="s">
        <v>110</v>
      </c>
      <c r="M106" s="4" t="s">
        <v>72</v>
      </c>
      <c r="N106" s="5" t="s">
        <v>1216</v>
      </c>
      <c r="O106" s="5" t="s">
        <v>74</v>
      </c>
      <c r="P106" s="5" t="s">
        <v>113</v>
      </c>
      <c r="Q106" s="5" t="s">
        <v>150</v>
      </c>
      <c r="R106" s="5" t="s">
        <v>114</v>
      </c>
      <c r="S106" s="5" t="s">
        <v>77</v>
      </c>
      <c r="T106" s="5" t="s">
        <v>341</v>
      </c>
      <c r="U106" s="5" t="s">
        <v>116</v>
      </c>
      <c r="V106" s="5" t="s">
        <v>117</v>
      </c>
      <c r="W106" s="5" t="s">
        <v>1217</v>
      </c>
      <c r="X106" s="5" t="s">
        <v>119</v>
      </c>
      <c r="Y106" s="5" t="s">
        <v>82</v>
      </c>
      <c r="Z106" s="5" t="s">
        <v>207</v>
      </c>
      <c r="AA106" s="5" t="s">
        <v>120</v>
      </c>
      <c r="AB106" s="5" t="s">
        <v>1218</v>
      </c>
      <c r="AC106" s="5" t="s">
        <v>1219</v>
      </c>
      <c r="AD106" s="5" t="s">
        <v>175</v>
      </c>
      <c r="AE106" s="5" t="s">
        <v>176</v>
      </c>
      <c r="AF106" s="5" t="s">
        <v>1220</v>
      </c>
      <c r="AG106" s="5" t="s">
        <v>126</v>
      </c>
      <c r="AH106" s="5" t="s">
        <v>1221</v>
      </c>
      <c r="AI106" s="5" t="s">
        <v>90</v>
      </c>
      <c r="AJ106" s="5" t="s">
        <v>128</v>
      </c>
      <c r="AK106" s="5" t="s">
        <v>114</v>
      </c>
      <c r="AL106" s="5" t="s">
        <v>129</v>
      </c>
      <c r="AM106" s="5" t="s">
        <v>130</v>
      </c>
      <c r="AN106" s="5" t="s">
        <v>1222</v>
      </c>
      <c r="AO106" s="5" t="s">
        <v>1223</v>
      </c>
      <c r="AP106" s="5" t="s">
        <v>182</v>
      </c>
      <c r="AQ106" s="5" t="s">
        <v>1224</v>
      </c>
      <c r="AR106" s="5" t="s">
        <v>171</v>
      </c>
      <c r="AS106" s="5" t="s">
        <v>171</v>
      </c>
      <c r="AT106" s="5" t="s">
        <v>77</v>
      </c>
      <c r="AU106" s="5" t="s">
        <v>135</v>
      </c>
      <c r="AV106" s="5" t="s">
        <v>77</v>
      </c>
      <c r="AW106" s="5" t="s">
        <v>98</v>
      </c>
      <c r="AX106" s="5" t="s">
        <v>136</v>
      </c>
      <c r="AY106" s="5" t="s">
        <v>137</v>
      </c>
      <c r="AZ106" s="5" t="s">
        <v>138</v>
      </c>
      <c r="BA106" s="5" t="s">
        <v>258</v>
      </c>
      <c r="BB106" s="5">
        <v>720.0</v>
      </c>
      <c r="BC106" s="5">
        <v>420.0</v>
      </c>
      <c r="BD106" s="5">
        <v>940.0</v>
      </c>
      <c r="BE106" s="5">
        <v>690.0</v>
      </c>
      <c r="BF106" s="5">
        <v>1315.0</v>
      </c>
      <c r="BG106" s="5">
        <v>3.0</v>
      </c>
      <c r="BH106" s="5">
        <v>9.0</v>
      </c>
      <c r="BI106" s="5" t="s">
        <v>141</v>
      </c>
      <c r="BJ106" s="5" t="s">
        <v>328</v>
      </c>
      <c r="BK106" s="5" t="s">
        <v>245</v>
      </c>
      <c r="BL106" s="5" t="s">
        <v>1225</v>
      </c>
    </row>
    <row r="107" ht="16.5" customHeight="1">
      <c r="A107" s="5">
        <v>106.0</v>
      </c>
      <c r="B107" s="6" t="s">
        <v>107</v>
      </c>
      <c r="C107" s="5" t="s">
        <v>108</v>
      </c>
      <c r="D107" s="5" t="str">
        <f>IFERROR(__xludf.DUMMYFUNCTION("GOOGLETRANSLATE(C107,""EN"",""PT-BR"")"),"em uma relação")</f>
        <v>em uma relação</v>
      </c>
      <c r="E107" s="7">
        <v>125.0</v>
      </c>
      <c r="F107" s="5" t="s">
        <v>67</v>
      </c>
      <c r="G107" s="5" t="s">
        <v>68</v>
      </c>
      <c r="H107" s="5" t="s">
        <v>146</v>
      </c>
      <c r="I107" s="5" t="str">
        <f>IFERROR(__xludf.DUMMYFUNCTION("GOOGLETRANSLATE(H107,""EN"",""PT-BR"")"),"duas ou três vezes por semana")</f>
        <v>duas ou três vezes por semana</v>
      </c>
      <c r="J107" s="5" t="s">
        <v>72</v>
      </c>
      <c r="K107" s="5" t="s">
        <v>109</v>
      </c>
      <c r="L107" s="5" t="s">
        <v>75</v>
      </c>
      <c r="M107" s="4" t="s">
        <v>70</v>
      </c>
      <c r="N107" s="5" t="s">
        <v>648</v>
      </c>
      <c r="O107" s="5" t="s">
        <v>112</v>
      </c>
      <c r="P107" s="5" t="s">
        <v>113</v>
      </c>
      <c r="Q107" s="5" t="s">
        <v>150</v>
      </c>
      <c r="R107" s="5" t="s">
        <v>171</v>
      </c>
      <c r="S107" s="5" t="s">
        <v>135</v>
      </c>
      <c r="T107" s="5" t="s">
        <v>115</v>
      </c>
      <c r="U107" s="5" t="s">
        <v>79</v>
      </c>
      <c r="V107" s="5" t="s">
        <v>117</v>
      </c>
      <c r="W107" s="5" t="s">
        <v>1226</v>
      </c>
      <c r="X107" s="5" t="s">
        <v>173</v>
      </c>
      <c r="Y107" s="5" t="s">
        <v>154</v>
      </c>
      <c r="Z107" s="5" t="s">
        <v>83</v>
      </c>
      <c r="AA107" s="5" t="s">
        <v>208</v>
      </c>
      <c r="AB107" s="5" t="s">
        <v>1227</v>
      </c>
      <c r="AC107" s="5" t="s">
        <v>1228</v>
      </c>
      <c r="AD107" s="5" t="s">
        <v>175</v>
      </c>
      <c r="AE107" s="5" t="s">
        <v>176</v>
      </c>
      <c r="AF107" s="5" t="s">
        <v>1229</v>
      </c>
      <c r="AG107" s="5" t="s">
        <v>126</v>
      </c>
      <c r="AH107" s="5" t="s">
        <v>1230</v>
      </c>
      <c r="AI107" s="5" t="s">
        <v>90</v>
      </c>
      <c r="AJ107" s="5" t="s">
        <v>756</v>
      </c>
      <c r="AK107" s="5" t="s">
        <v>114</v>
      </c>
      <c r="AL107" s="5" t="s">
        <v>129</v>
      </c>
      <c r="AM107" s="5" t="s">
        <v>130</v>
      </c>
      <c r="AN107" s="5" t="s">
        <v>1231</v>
      </c>
      <c r="AO107" s="5" t="s">
        <v>1232</v>
      </c>
      <c r="AP107" s="5" t="s">
        <v>471</v>
      </c>
      <c r="AQ107" s="5" t="s">
        <v>1233</v>
      </c>
      <c r="AR107" s="5" t="s">
        <v>77</v>
      </c>
      <c r="AS107" s="5" t="s">
        <v>171</v>
      </c>
      <c r="AT107" s="5" t="s">
        <v>77</v>
      </c>
      <c r="AU107" s="5" t="s">
        <v>114</v>
      </c>
      <c r="AV107" s="5" t="s">
        <v>171</v>
      </c>
      <c r="AW107" s="5" t="s">
        <v>98</v>
      </c>
      <c r="AX107" s="5" t="s">
        <v>136</v>
      </c>
      <c r="AY107" s="5" t="s">
        <v>137</v>
      </c>
      <c r="AZ107" s="5" t="s">
        <v>138</v>
      </c>
      <c r="BA107" s="5" t="s">
        <v>258</v>
      </c>
      <c r="BB107" s="5">
        <v>720.0</v>
      </c>
      <c r="BC107" s="5">
        <v>420.0</v>
      </c>
      <c r="BD107" s="5">
        <v>1165.0</v>
      </c>
      <c r="BE107" s="5">
        <v>690.0</v>
      </c>
      <c r="BF107" s="5">
        <v>1315.0</v>
      </c>
      <c r="BG107" s="5">
        <v>1.0</v>
      </c>
      <c r="BH107" s="5">
        <v>2.0</v>
      </c>
      <c r="BI107" s="5" t="s">
        <v>141</v>
      </c>
      <c r="BJ107" s="5" t="s">
        <v>1234</v>
      </c>
      <c r="BK107" s="5" t="s">
        <v>245</v>
      </c>
      <c r="BL107" s="5" t="s">
        <v>1235</v>
      </c>
    </row>
    <row r="108" ht="16.5" customHeight="1">
      <c r="A108" s="5">
        <v>107.0</v>
      </c>
      <c r="B108" s="6" t="s">
        <v>107</v>
      </c>
      <c r="C108" s="5" t="s">
        <v>66</v>
      </c>
      <c r="D108" s="5" t="str">
        <f>IFERROR(__xludf.DUMMYFUNCTION("GOOGLETRANSLATE(C108,""EN"",""PT-BR"")"),"solteiro")</f>
        <v>solteiro</v>
      </c>
      <c r="E108" s="7">
        <v>130.0</v>
      </c>
      <c r="F108" s="5" t="s">
        <v>186</v>
      </c>
      <c r="G108" s="5" t="s">
        <v>187</v>
      </c>
      <c r="H108" s="5" t="s">
        <v>146</v>
      </c>
      <c r="I108" s="5" t="str">
        <f>IFERROR(__xludf.DUMMYFUNCTION("GOOGLETRANSLATE(H108,""EN"",""PT-BR"")"),"duas ou três vezes por semana")</f>
        <v>duas ou três vezes por semana</v>
      </c>
      <c r="J108" s="5" t="s">
        <v>72</v>
      </c>
      <c r="K108" s="5" t="s">
        <v>248</v>
      </c>
      <c r="L108" s="5" t="s">
        <v>75</v>
      </c>
      <c r="M108" s="4" t="s">
        <v>72</v>
      </c>
      <c r="N108" s="5" t="s">
        <v>75</v>
      </c>
      <c r="O108" s="5" t="s">
        <v>204</v>
      </c>
      <c r="P108" s="5" t="s">
        <v>75</v>
      </c>
      <c r="Q108" s="5" t="s">
        <v>76</v>
      </c>
      <c r="R108" s="5" t="s">
        <v>77</v>
      </c>
      <c r="S108" s="5" t="s">
        <v>77</v>
      </c>
      <c r="T108" s="5" t="s">
        <v>78</v>
      </c>
      <c r="U108" s="5" t="s">
        <v>151</v>
      </c>
      <c r="V108" s="5" t="s">
        <v>117</v>
      </c>
      <c r="W108" s="5" t="s">
        <v>1236</v>
      </c>
      <c r="X108" s="5" t="s">
        <v>119</v>
      </c>
      <c r="Y108" s="5" t="s">
        <v>82</v>
      </c>
      <c r="Z108" s="5" t="s">
        <v>83</v>
      </c>
      <c r="AA108" s="5" t="s">
        <v>155</v>
      </c>
      <c r="AB108" s="5" t="s">
        <v>1237</v>
      </c>
      <c r="AC108" s="5" t="s">
        <v>1238</v>
      </c>
      <c r="AD108" s="5" t="s">
        <v>123</v>
      </c>
      <c r="AE108" s="5" t="s">
        <v>124</v>
      </c>
      <c r="AF108" s="5" t="s">
        <v>1239</v>
      </c>
      <c r="AG108" s="5" t="s">
        <v>88</v>
      </c>
      <c r="AH108" s="5" t="s">
        <v>1240</v>
      </c>
      <c r="AI108" s="5" t="s">
        <v>227</v>
      </c>
      <c r="AJ108" s="5" t="s">
        <v>931</v>
      </c>
      <c r="AK108" s="5" t="s">
        <v>77</v>
      </c>
      <c r="AL108" s="5" t="s">
        <v>1241</v>
      </c>
      <c r="AM108" s="5" t="s">
        <v>230</v>
      </c>
      <c r="AN108" s="5" t="s">
        <v>1242</v>
      </c>
      <c r="AO108" s="5" t="s">
        <v>1243</v>
      </c>
      <c r="AP108" s="5" t="s">
        <v>314</v>
      </c>
      <c r="AQ108" s="5" t="s">
        <v>1244</v>
      </c>
      <c r="AR108" s="5" t="s">
        <v>77</v>
      </c>
      <c r="AS108" s="5" t="s">
        <v>77</v>
      </c>
      <c r="AT108" s="5" t="s">
        <v>77</v>
      </c>
      <c r="AU108" s="5" t="s">
        <v>114</v>
      </c>
      <c r="AV108" s="5" t="s">
        <v>114</v>
      </c>
      <c r="AW108" s="5" t="s">
        <v>98</v>
      </c>
      <c r="AX108" s="5" t="s">
        <v>136</v>
      </c>
      <c r="AY108" s="5" t="s">
        <v>100</v>
      </c>
      <c r="AZ108" s="5" t="s">
        <v>138</v>
      </c>
      <c r="BA108" s="5" t="s">
        <v>102</v>
      </c>
      <c r="BB108" s="5">
        <v>430.0</v>
      </c>
      <c r="BC108" s="5">
        <v>315.0</v>
      </c>
      <c r="BD108" s="5">
        <v>580.0</v>
      </c>
      <c r="BE108" s="5">
        <v>500.0</v>
      </c>
      <c r="BF108" s="5">
        <v>760.0</v>
      </c>
      <c r="BG108" s="5">
        <v>6.0</v>
      </c>
      <c r="BH108" s="5">
        <v>7.0</v>
      </c>
      <c r="BI108" s="5" t="s">
        <v>103</v>
      </c>
      <c r="BJ108" s="5" t="s">
        <v>1245</v>
      </c>
      <c r="BK108" s="5" t="s">
        <v>141</v>
      </c>
      <c r="BL108" s="5" t="s">
        <v>1140</v>
      </c>
    </row>
    <row r="109" ht="16.5" customHeight="1">
      <c r="A109" s="5">
        <v>108.0</v>
      </c>
      <c r="B109" s="6" t="s">
        <v>107</v>
      </c>
      <c r="C109" s="5" t="s">
        <v>66</v>
      </c>
      <c r="D109" s="5" t="str">
        <f>IFERROR(__xludf.DUMMYFUNCTION("GOOGLETRANSLATE(C109,""EN"",""PT-BR"")"),"solteiro")</f>
        <v>solteiro</v>
      </c>
      <c r="E109" s="7">
        <v>165.0</v>
      </c>
      <c r="F109" s="5" t="s">
        <v>186</v>
      </c>
      <c r="G109" s="5" t="s">
        <v>187</v>
      </c>
      <c r="H109" s="5" t="s">
        <v>69</v>
      </c>
      <c r="I109" s="5" t="str">
        <f>IFERROR(__xludf.DUMMYFUNCTION("GOOGLETRANSLATE(H109,""EN"",""PT-BR"")"),"diariamente")</f>
        <v>diariamente</v>
      </c>
      <c r="J109" s="5" t="s">
        <v>72</v>
      </c>
      <c r="K109" s="5" t="s">
        <v>71</v>
      </c>
      <c r="L109" s="5" t="s">
        <v>110</v>
      </c>
      <c r="M109" s="4" t="s">
        <v>72</v>
      </c>
      <c r="N109" s="5" t="s">
        <v>1246</v>
      </c>
      <c r="O109" s="5" t="s">
        <v>112</v>
      </c>
      <c r="P109" s="5" t="s">
        <v>113</v>
      </c>
      <c r="Q109" s="5" t="s">
        <v>150</v>
      </c>
      <c r="R109" s="5" t="s">
        <v>114</v>
      </c>
      <c r="S109" s="5" t="s">
        <v>114</v>
      </c>
      <c r="T109" s="5" t="s">
        <v>78</v>
      </c>
      <c r="U109" s="5" t="s">
        <v>116</v>
      </c>
      <c r="V109" s="5" t="s">
        <v>117</v>
      </c>
      <c r="W109" s="5" t="s">
        <v>1247</v>
      </c>
      <c r="X109" s="5" t="s">
        <v>173</v>
      </c>
      <c r="Y109" s="5" t="s">
        <v>82</v>
      </c>
      <c r="Z109" s="5" t="s">
        <v>83</v>
      </c>
      <c r="AA109" s="5" t="s">
        <v>155</v>
      </c>
      <c r="AB109" s="5" t="s">
        <v>1248</v>
      </c>
      <c r="AC109" s="5" t="s">
        <v>1249</v>
      </c>
      <c r="AD109" s="5" t="s">
        <v>123</v>
      </c>
      <c r="AE109" s="5" t="s">
        <v>124</v>
      </c>
      <c r="AF109" s="5" t="s">
        <v>1250</v>
      </c>
      <c r="AG109" s="5" t="s">
        <v>88</v>
      </c>
      <c r="AH109" s="5" t="s">
        <v>1251</v>
      </c>
      <c r="AI109" s="5" t="s">
        <v>90</v>
      </c>
      <c r="AJ109" s="5" t="s">
        <v>128</v>
      </c>
      <c r="AK109" s="5" t="s">
        <v>114</v>
      </c>
      <c r="AL109" s="5" t="s">
        <v>1252</v>
      </c>
      <c r="AM109" s="5" t="s">
        <v>130</v>
      </c>
      <c r="AN109" s="5" t="s">
        <v>1253</v>
      </c>
      <c r="AO109" s="5" t="s">
        <v>1254</v>
      </c>
      <c r="AP109" s="5" t="s">
        <v>182</v>
      </c>
      <c r="AQ109" s="5" t="s">
        <v>1255</v>
      </c>
      <c r="AR109" s="5" t="s">
        <v>171</v>
      </c>
      <c r="AS109" s="5" t="s">
        <v>171</v>
      </c>
      <c r="AT109" s="5" t="s">
        <v>77</v>
      </c>
      <c r="AU109" s="5" t="s">
        <v>135</v>
      </c>
      <c r="AV109" s="5" t="s">
        <v>77</v>
      </c>
      <c r="AW109" s="5" t="s">
        <v>98</v>
      </c>
      <c r="AX109" s="5" t="s">
        <v>99</v>
      </c>
      <c r="AY109" s="5" t="s">
        <v>100</v>
      </c>
      <c r="AZ109" s="5" t="s">
        <v>138</v>
      </c>
      <c r="BA109" s="5" t="s">
        <v>102</v>
      </c>
      <c r="BB109" s="5">
        <v>430.0</v>
      </c>
      <c r="BC109" s="5">
        <v>420.0</v>
      </c>
      <c r="BD109" s="5">
        <v>1165.0</v>
      </c>
      <c r="BE109" s="5">
        <v>690.0</v>
      </c>
      <c r="BF109" s="5">
        <v>900.0</v>
      </c>
      <c r="BG109" s="5">
        <v>4.0</v>
      </c>
      <c r="BH109" s="5">
        <v>5.0</v>
      </c>
      <c r="BI109" s="5" t="s">
        <v>245</v>
      </c>
      <c r="BJ109" s="5" t="s">
        <v>1256</v>
      </c>
      <c r="BK109" s="5" t="s">
        <v>245</v>
      </c>
      <c r="BL109" s="5" t="s">
        <v>1257</v>
      </c>
    </row>
    <row r="110" ht="16.5" customHeight="1">
      <c r="A110" s="5">
        <v>109.0</v>
      </c>
      <c r="B110" s="6" t="s">
        <v>107</v>
      </c>
      <c r="C110" s="5" t="s">
        <v>108</v>
      </c>
      <c r="D110" s="5" t="str">
        <f>IFERROR(__xludf.DUMMYFUNCTION("GOOGLETRANSLATE(C110,""EN"",""PT-BR"")"),"em uma relação")</f>
        <v>em uma relação</v>
      </c>
      <c r="E110" s="7">
        <v>128.0</v>
      </c>
      <c r="F110" s="5" t="s">
        <v>67</v>
      </c>
      <c r="G110" s="5" t="s">
        <v>68</v>
      </c>
      <c r="H110" s="5" t="s">
        <v>69</v>
      </c>
      <c r="I110" s="5" t="str">
        <f>IFERROR(__xludf.DUMMYFUNCTION("GOOGLETRANSLATE(H110,""EN"",""PT-BR"")"),"diariamente")</f>
        <v>diariamente</v>
      </c>
      <c r="J110" s="5" t="s">
        <v>72</v>
      </c>
      <c r="K110" s="5" t="s">
        <v>71</v>
      </c>
      <c r="L110" s="5" t="s">
        <v>72</v>
      </c>
      <c r="M110" s="4" t="s">
        <v>70</v>
      </c>
      <c r="N110" s="5" t="s">
        <v>453</v>
      </c>
      <c r="O110" s="5" t="s">
        <v>148</v>
      </c>
      <c r="P110" s="5" t="s">
        <v>113</v>
      </c>
      <c r="Q110" s="5" t="s">
        <v>340</v>
      </c>
      <c r="R110" s="5" t="s">
        <v>77</v>
      </c>
      <c r="S110" s="5" t="s">
        <v>77</v>
      </c>
      <c r="T110" s="5" t="s">
        <v>305</v>
      </c>
      <c r="U110" s="5" t="s">
        <v>116</v>
      </c>
      <c r="V110" s="5" t="s">
        <v>189</v>
      </c>
      <c r="W110" s="5" t="s">
        <v>1258</v>
      </c>
      <c r="X110" s="5" t="s">
        <v>119</v>
      </c>
      <c r="Y110" s="5" t="s">
        <v>82</v>
      </c>
      <c r="Z110" s="5" t="s">
        <v>207</v>
      </c>
      <c r="AA110" s="5" t="s">
        <v>155</v>
      </c>
      <c r="AB110" s="5" t="s">
        <v>1259</v>
      </c>
      <c r="AC110" s="5" t="s">
        <v>1105</v>
      </c>
      <c r="AD110" s="5" t="s">
        <v>123</v>
      </c>
      <c r="AE110" s="5" t="s">
        <v>124</v>
      </c>
      <c r="AF110" s="5" t="s">
        <v>1260</v>
      </c>
      <c r="AG110" s="5" t="s">
        <v>88</v>
      </c>
      <c r="AH110" s="5" t="s">
        <v>1261</v>
      </c>
      <c r="AI110" s="5" t="s">
        <v>90</v>
      </c>
      <c r="AJ110" s="5" t="s">
        <v>128</v>
      </c>
      <c r="AK110" s="5" t="s">
        <v>135</v>
      </c>
      <c r="AL110" s="5" t="s">
        <v>129</v>
      </c>
      <c r="AM110" s="5" t="s">
        <v>130</v>
      </c>
      <c r="AN110" s="5" t="s">
        <v>1262</v>
      </c>
      <c r="AO110" s="5" t="s">
        <v>1263</v>
      </c>
      <c r="AP110" s="5" t="s">
        <v>314</v>
      </c>
      <c r="AQ110" s="5" t="s">
        <v>1264</v>
      </c>
      <c r="AR110" s="5" t="s">
        <v>135</v>
      </c>
      <c r="AS110" s="5" t="s">
        <v>77</v>
      </c>
      <c r="AT110" s="5" t="s">
        <v>77</v>
      </c>
      <c r="AU110" s="5" t="s">
        <v>135</v>
      </c>
      <c r="AV110" s="5" t="s">
        <v>135</v>
      </c>
      <c r="AW110" s="5" t="s">
        <v>98</v>
      </c>
      <c r="AX110" s="5" t="s">
        <v>136</v>
      </c>
      <c r="AY110" s="5" t="s">
        <v>137</v>
      </c>
      <c r="AZ110" s="5" t="s">
        <v>138</v>
      </c>
      <c r="BA110" s="5" t="s">
        <v>102</v>
      </c>
      <c r="BB110" s="5">
        <v>430.0</v>
      </c>
      <c r="BC110" s="5">
        <v>420.0</v>
      </c>
      <c r="BD110" s="5">
        <v>580.0</v>
      </c>
      <c r="BE110" s="5">
        <v>345.0</v>
      </c>
      <c r="BF110" s="5">
        <v>760.0</v>
      </c>
      <c r="BG110" s="5">
        <v>5.0</v>
      </c>
      <c r="BH110" s="5">
        <v>6.0</v>
      </c>
      <c r="BI110" s="5" t="s">
        <v>141</v>
      </c>
      <c r="BJ110" s="5" t="s">
        <v>781</v>
      </c>
      <c r="BK110" s="5" t="s">
        <v>245</v>
      </c>
      <c r="BL110" s="5" t="s">
        <v>1265</v>
      </c>
    </row>
    <row r="111" ht="16.5" customHeight="1">
      <c r="A111" s="5">
        <v>110.0</v>
      </c>
      <c r="B111" s="6" t="s">
        <v>107</v>
      </c>
      <c r="C111" s="5" t="s">
        <v>66</v>
      </c>
      <c r="D111" s="5" t="str">
        <f>IFERROR(__xludf.DUMMYFUNCTION("GOOGLETRANSLATE(C111,""EN"",""PT-BR"")"),"solteiro")</f>
        <v>solteiro</v>
      </c>
      <c r="E111" s="7">
        <v>200.0</v>
      </c>
      <c r="F111" s="5" t="s">
        <v>167</v>
      </c>
      <c r="G111" s="5" t="s">
        <v>168</v>
      </c>
      <c r="H111" s="5" t="s">
        <v>169</v>
      </c>
      <c r="I111" s="5" t="str">
        <f>IFERROR(__xludf.DUMMYFUNCTION("GOOGLETRANSLATE(H111,""EN"",""PT-BR"")"),"uma vez por semana")</f>
        <v>uma vez por semana</v>
      </c>
      <c r="J111" s="5" t="s">
        <v>70</v>
      </c>
      <c r="K111" s="5" t="s">
        <v>71</v>
      </c>
      <c r="L111" s="5" t="s">
        <v>110</v>
      </c>
      <c r="M111" s="4" t="s">
        <v>72</v>
      </c>
      <c r="N111" s="5" t="s">
        <v>75</v>
      </c>
      <c r="O111" s="5" t="s">
        <v>148</v>
      </c>
      <c r="P111" s="5" t="s">
        <v>113</v>
      </c>
      <c r="Q111" s="5" t="s">
        <v>340</v>
      </c>
      <c r="R111" s="5" t="s">
        <v>114</v>
      </c>
      <c r="S111" s="5" t="s">
        <v>171</v>
      </c>
      <c r="T111" s="5" t="s">
        <v>78</v>
      </c>
      <c r="U111" s="5" t="s">
        <v>79</v>
      </c>
      <c r="V111" s="5" t="s">
        <v>117</v>
      </c>
      <c r="W111" s="5" t="s">
        <v>1266</v>
      </c>
      <c r="X111" s="5" t="s">
        <v>119</v>
      </c>
      <c r="Y111" s="5" t="s">
        <v>82</v>
      </c>
      <c r="Z111" s="5" t="s">
        <v>207</v>
      </c>
      <c r="AA111" s="5" t="s">
        <v>155</v>
      </c>
      <c r="AB111" s="5" t="s">
        <v>1267</v>
      </c>
      <c r="AC111" s="5" t="s">
        <v>1268</v>
      </c>
      <c r="AD111" s="5" t="s">
        <v>123</v>
      </c>
      <c r="AE111" s="5" t="s">
        <v>124</v>
      </c>
      <c r="AF111" s="5" t="s">
        <v>1269</v>
      </c>
      <c r="AG111" s="5" t="s">
        <v>126</v>
      </c>
      <c r="AH111" s="5" t="s">
        <v>1270</v>
      </c>
      <c r="AI111" s="5" t="s">
        <v>227</v>
      </c>
      <c r="AJ111" s="5" t="s">
        <v>228</v>
      </c>
      <c r="AK111" s="5" t="s">
        <v>135</v>
      </c>
      <c r="AL111" s="5" t="s">
        <v>129</v>
      </c>
      <c r="AM111" s="5" t="s">
        <v>130</v>
      </c>
      <c r="AN111" s="5" t="s">
        <v>1271</v>
      </c>
      <c r="AO111" s="5" t="s">
        <v>1272</v>
      </c>
      <c r="AP111" s="5" t="s">
        <v>182</v>
      </c>
      <c r="AQ111" s="5" t="s">
        <v>1273</v>
      </c>
      <c r="AR111" s="5" t="s">
        <v>135</v>
      </c>
      <c r="AS111" s="5" t="s">
        <v>91</v>
      </c>
      <c r="AT111" s="5" t="s">
        <v>77</v>
      </c>
      <c r="AU111" s="5" t="s">
        <v>91</v>
      </c>
      <c r="AV111" s="5" t="s">
        <v>135</v>
      </c>
      <c r="AW111" s="5" t="s">
        <v>98</v>
      </c>
      <c r="AX111" s="5" t="s">
        <v>136</v>
      </c>
      <c r="AY111" s="5" t="s">
        <v>137</v>
      </c>
      <c r="AZ111" s="5" t="s">
        <v>138</v>
      </c>
      <c r="BA111" s="5" t="s">
        <v>102</v>
      </c>
      <c r="BB111" s="5">
        <v>610.0</v>
      </c>
      <c r="BC111" s="5">
        <v>420.0</v>
      </c>
      <c r="BD111" s="5">
        <v>940.0</v>
      </c>
      <c r="BE111" s="5">
        <v>690.0</v>
      </c>
      <c r="BF111" s="5">
        <v>1315.0</v>
      </c>
      <c r="BG111" s="5">
        <v>1.0</v>
      </c>
      <c r="BH111" s="5">
        <v>5.0</v>
      </c>
      <c r="BI111" s="5" t="s">
        <v>103</v>
      </c>
      <c r="BJ111" s="5" t="s">
        <v>1274</v>
      </c>
      <c r="BK111" s="5" t="s">
        <v>103</v>
      </c>
      <c r="BL111" s="5" t="s">
        <v>1274</v>
      </c>
    </row>
    <row r="112" ht="16.5" customHeight="1">
      <c r="A112" s="5">
        <v>111.0</v>
      </c>
      <c r="B112" s="6" t="s">
        <v>107</v>
      </c>
      <c r="C112" s="5" t="s">
        <v>108</v>
      </c>
      <c r="D112" s="5" t="str">
        <f>IFERROR(__xludf.DUMMYFUNCTION("GOOGLETRANSLATE(C112,""EN"",""PT-BR"")"),"em uma relação")</f>
        <v>em uma relação</v>
      </c>
      <c r="E112" s="7">
        <v>160.0</v>
      </c>
      <c r="F112" s="5" t="s">
        <v>67</v>
      </c>
      <c r="G112" s="5" t="s">
        <v>68</v>
      </c>
      <c r="H112" s="5" t="s">
        <v>146</v>
      </c>
      <c r="I112" s="5" t="str">
        <f>IFERROR(__xludf.DUMMYFUNCTION("GOOGLETRANSLATE(H112,""EN"",""PT-BR"")"),"duas ou três vezes por semana")</f>
        <v>duas ou três vezes por semana</v>
      </c>
      <c r="J112" s="5" t="s">
        <v>72</v>
      </c>
      <c r="K112" s="5" t="s">
        <v>109</v>
      </c>
      <c r="L112" s="5" t="s">
        <v>72</v>
      </c>
      <c r="M112" s="4" t="s">
        <v>70</v>
      </c>
      <c r="N112" s="5" t="s">
        <v>648</v>
      </c>
      <c r="O112" s="5" t="s">
        <v>276</v>
      </c>
      <c r="P112" s="5" t="s">
        <v>170</v>
      </c>
      <c r="Q112" s="5" t="s">
        <v>76</v>
      </c>
      <c r="R112" s="5" t="s">
        <v>171</v>
      </c>
      <c r="S112" s="5" t="s">
        <v>171</v>
      </c>
      <c r="T112" s="5" t="s">
        <v>115</v>
      </c>
      <c r="U112" s="5" t="s">
        <v>319</v>
      </c>
      <c r="V112" s="5" t="s">
        <v>117</v>
      </c>
      <c r="W112" s="5" t="s">
        <v>1275</v>
      </c>
      <c r="X112" s="5" t="s">
        <v>191</v>
      </c>
      <c r="Y112" s="5" t="s">
        <v>154</v>
      </c>
      <c r="Z112" s="5" t="s">
        <v>207</v>
      </c>
      <c r="AA112" s="5" t="s">
        <v>120</v>
      </c>
      <c r="AB112" s="5" t="s">
        <v>1276</v>
      </c>
      <c r="AC112" s="5" t="s">
        <v>1277</v>
      </c>
      <c r="AD112" s="5" t="s">
        <v>835</v>
      </c>
      <c r="AE112" s="5" t="s">
        <v>1278</v>
      </c>
      <c r="AF112" s="5" t="s">
        <v>1279</v>
      </c>
      <c r="AG112" s="5" t="s">
        <v>126</v>
      </c>
      <c r="AH112" s="5" t="s">
        <v>1280</v>
      </c>
      <c r="AI112" s="5" t="s">
        <v>90</v>
      </c>
      <c r="AJ112" s="5" t="s">
        <v>161</v>
      </c>
      <c r="AK112" s="5" t="s">
        <v>171</v>
      </c>
      <c r="AL112" s="5" t="s">
        <v>129</v>
      </c>
      <c r="AM112" s="5" t="s">
        <v>130</v>
      </c>
      <c r="AN112" s="5" t="s">
        <v>449</v>
      </c>
      <c r="AO112" s="5" t="s">
        <v>1281</v>
      </c>
      <c r="AP112" s="5" t="s">
        <v>182</v>
      </c>
      <c r="AQ112" s="5" t="s">
        <v>1282</v>
      </c>
      <c r="AR112" s="5" t="s">
        <v>114</v>
      </c>
      <c r="AS112" s="5" t="s">
        <v>171</v>
      </c>
      <c r="AT112" s="5" t="s">
        <v>77</v>
      </c>
      <c r="AU112" s="5" t="s">
        <v>114</v>
      </c>
      <c r="AV112" s="5" t="s">
        <v>171</v>
      </c>
      <c r="AW112" s="5" t="s">
        <v>98</v>
      </c>
      <c r="AX112" s="5" t="s">
        <v>99</v>
      </c>
      <c r="AY112" s="5" t="s">
        <v>100</v>
      </c>
      <c r="AZ112" s="5" t="s">
        <v>138</v>
      </c>
      <c r="BA112" s="5" t="s">
        <v>102</v>
      </c>
      <c r="BB112" s="5">
        <v>610.0</v>
      </c>
      <c r="BC112" s="5">
        <v>315.0</v>
      </c>
      <c r="BD112" s="5">
        <v>580.0</v>
      </c>
      <c r="BE112" s="5">
        <v>690.0</v>
      </c>
      <c r="BF112" s="5">
        <v>900.0</v>
      </c>
      <c r="BG112" s="5">
        <v>9.0</v>
      </c>
      <c r="BH112" s="5">
        <v>8.0</v>
      </c>
      <c r="BI112" s="5" t="s">
        <v>141</v>
      </c>
      <c r="BJ112" s="5" t="s">
        <v>1256</v>
      </c>
      <c r="BK112" s="5" t="s">
        <v>141</v>
      </c>
      <c r="BL112" s="5" t="s">
        <v>524</v>
      </c>
    </row>
    <row r="113" ht="16.5" customHeight="1">
      <c r="A113" s="5">
        <v>112.0</v>
      </c>
      <c r="B113" s="6" t="s">
        <v>65</v>
      </c>
      <c r="C113" s="5" t="s">
        <v>66</v>
      </c>
      <c r="D113" s="5" t="str">
        <f>IFERROR(__xludf.DUMMYFUNCTION("GOOGLETRANSLATE(C113,""EN"",""PT-BR"")"),"solteiro")</f>
        <v>solteiro</v>
      </c>
      <c r="E113" s="7">
        <v>170.0</v>
      </c>
      <c r="F113" s="5" t="s">
        <v>67</v>
      </c>
      <c r="G113" s="5" t="s">
        <v>68</v>
      </c>
      <c r="H113" s="5" t="s">
        <v>146</v>
      </c>
      <c r="I113" s="5" t="str">
        <f>IFERROR(__xludf.DUMMYFUNCTION("GOOGLETRANSLATE(H113,""EN"",""PT-BR"")"),"duas ou três vezes por semana")</f>
        <v>duas ou três vezes por semana</v>
      </c>
      <c r="J113" s="5" t="s">
        <v>72</v>
      </c>
      <c r="K113" s="5" t="s">
        <v>147</v>
      </c>
      <c r="L113" s="5" t="s">
        <v>110</v>
      </c>
      <c r="M113" s="4" t="s">
        <v>72</v>
      </c>
      <c r="N113" s="5" t="s">
        <v>143</v>
      </c>
      <c r="O113" s="5" t="s">
        <v>74</v>
      </c>
      <c r="P113" s="5" t="s">
        <v>75</v>
      </c>
      <c r="Q113" s="5" t="s">
        <v>76</v>
      </c>
      <c r="R113" s="5" t="s">
        <v>171</v>
      </c>
      <c r="S113" s="5" t="s">
        <v>171</v>
      </c>
      <c r="T113" s="5" t="s">
        <v>78</v>
      </c>
      <c r="U113" s="5" t="s">
        <v>116</v>
      </c>
      <c r="V113" s="5" t="s">
        <v>189</v>
      </c>
      <c r="W113" s="5" t="s">
        <v>1283</v>
      </c>
      <c r="X113" s="5" t="s">
        <v>119</v>
      </c>
      <c r="Y113" s="5" t="s">
        <v>278</v>
      </c>
      <c r="Z113" s="5" t="s">
        <v>83</v>
      </c>
      <c r="AA113" s="5" t="s">
        <v>362</v>
      </c>
      <c r="AB113" s="5" t="s">
        <v>1284</v>
      </c>
      <c r="AC113" s="5" t="s">
        <v>175</v>
      </c>
      <c r="AD113" s="5" t="s">
        <v>175</v>
      </c>
      <c r="AE113" s="5" t="s">
        <v>176</v>
      </c>
      <c r="AF113" s="5" t="s">
        <v>1285</v>
      </c>
      <c r="AG113" s="5" t="s">
        <v>88</v>
      </c>
      <c r="AH113" s="5" t="s">
        <v>1286</v>
      </c>
      <c r="AI113" s="5" t="s">
        <v>227</v>
      </c>
      <c r="AJ113" s="5" t="s">
        <v>228</v>
      </c>
      <c r="AK113" s="5" t="s">
        <v>171</v>
      </c>
      <c r="AL113" s="5" t="s">
        <v>143</v>
      </c>
      <c r="AM113" s="5" t="s">
        <v>75</v>
      </c>
      <c r="AN113" s="5" t="s">
        <v>1287</v>
      </c>
      <c r="AO113" s="5" t="s">
        <v>1288</v>
      </c>
      <c r="AP113" s="5" t="s">
        <v>182</v>
      </c>
      <c r="AQ113" s="5" t="s">
        <v>143</v>
      </c>
      <c r="AR113" s="5" t="s">
        <v>77</v>
      </c>
      <c r="AS113" s="5" t="s">
        <v>91</v>
      </c>
      <c r="AT113" s="5" t="s">
        <v>171</v>
      </c>
      <c r="AU113" s="5" t="s">
        <v>91</v>
      </c>
      <c r="AV113" s="5" t="s">
        <v>91</v>
      </c>
      <c r="AW113" s="5" t="s">
        <v>98</v>
      </c>
      <c r="AX113" s="5" t="s">
        <v>136</v>
      </c>
      <c r="AY113" s="5" t="s">
        <v>137</v>
      </c>
      <c r="AZ113" s="5" t="s">
        <v>138</v>
      </c>
      <c r="BA113" s="5" t="s">
        <v>102</v>
      </c>
      <c r="BB113" s="5">
        <v>265.0</v>
      </c>
      <c r="BC113" s="5">
        <v>980.0</v>
      </c>
      <c r="BD113" s="5">
        <v>725.0</v>
      </c>
      <c r="BE113" s="5">
        <v>345.0</v>
      </c>
      <c r="BF113" s="5">
        <v>1315.0</v>
      </c>
      <c r="BG113" s="5">
        <v>7.0</v>
      </c>
      <c r="BH113" s="5">
        <v>9.0</v>
      </c>
      <c r="BI113" s="5" t="s">
        <v>139</v>
      </c>
      <c r="BJ113" s="5" t="s">
        <v>143</v>
      </c>
      <c r="BK113" s="5" t="s">
        <v>139</v>
      </c>
      <c r="BL113" s="5" t="s">
        <v>143</v>
      </c>
    </row>
    <row r="114" ht="16.5" customHeight="1">
      <c r="A114" s="5">
        <v>113.0</v>
      </c>
      <c r="B114" s="6" t="s">
        <v>107</v>
      </c>
      <c r="C114" s="5" t="s">
        <v>108</v>
      </c>
      <c r="D114" s="5" t="str">
        <f>IFERROR(__xludf.DUMMYFUNCTION("GOOGLETRANSLATE(C114,""EN"",""PT-BR"")"),"em uma relação")</f>
        <v>em uma relação</v>
      </c>
      <c r="E114" s="7">
        <v>129.0</v>
      </c>
      <c r="F114" s="5" t="s">
        <v>67</v>
      </c>
      <c r="G114" s="5" t="s">
        <v>68</v>
      </c>
      <c r="H114" s="5" t="s">
        <v>69</v>
      </c>
      <c r="I114" s="5" t="str">
        <f>IFERROR(__xludf.DUMMYFUNCTION("GOOGLETRANSLATE(H114,""EN"",""PT-BR"")"),"diariamente")</f>
        <v>diariamente</v>
      </c>
      <c r="J114" s="5" t="s">
        <v>72</v>
      </c>
      <c r="K114" s="5" t="s">
        <v>109</v>
      </c>
      <c r="L114" s="5" t="s">
        <v>72</v>
      </c>
      <c r="M114" s="4" t="s">
        <v>72</v>
      </c>
      <c r="N114" s="5" t="s">
        <v>143</v>
      </c>
      <c r="O114" s="5" t="s">
        <v>148</v>
      </c>
      <c r="P114" s="5" t="s">
        <v>113</v>
      </c>
      <c r="Q114" s="5" t="s">
        <v>150</v>
      </c>
      <c r="R114" s="5" t="s">
        <v>77</v>
      </c>
      <c r="S114" s="5" t="s">
        <v>171</v>
      </c>
      <c r="T114" s="5" t="s">
        <v>151</v>
      </c>
      <c r="U114" s="5" t="s">
        <v>319</v>
      </c>
      <c r="V114" s="5" t="s">
        <v>152</v>
      </c>
      <c r="W114" s="5" t="s">
        <v>1289</v>
      </c>
      <c r="X114" s="5" t="s">
        <v>119</v>
      </c>
      <c r="Y114" s="5" t="s">
        <v>82</v>
      </c>
      <c r="Z114" s="5" t="s">
        <v>207</v>
      </c>
      <c r="AA114" s="5" t="s">
        <v>155</v>
      </c>
      <c r="AB114" s="5" t="s">
        <v>1290</v>
      </c>
      <c r="AC114" s="5" t="s">
        <v>1291</v>
      </c>
      <c r="AD114" s="5" t="s">
        <v>835</v>
      </c>
      <c r="AE114" s="5" t="s">
        <v>1278</v>
      </c>
      <c r="AF114" s="5" t="s">
        <v>1292</v>
      </c>
      <c r="AG114" s="5" t="s">
        <v>88</v>
      </c>
      <c r="AH114" s="5" t="s">
        <v>1293</v>
      </c>
      <c r="AI114" s="5" t="s">
        <v>227</v>
      </c>
      <c r="AJ114" s="5" t="s">
        <v>228</v>
      </c>
      <c r="AK114" s="5" t="s">
        <v>77</v>
      </c>
      <c r="AL114" s="5" t="s">
        <v>129</v>
      </c>
      <c r="AM114" s="5" t="s">
        <v>130</v>
      </c>
      <c r="AN114" s="5" t="s">
        <v>1294</v>
      </c>
      <c r="AO114" s="5" t="s">
        <v>1295</v>
      </c>
      <c r="AP114" s="5" t="s">
        <v>713</v>
      </c>
      <c r="AQ114" s="5" t="s">
        <v>1296</v>
      </c>
      <c r="AR114" s="5" t="s">
        <v>77</v>
      </c>
      <c r="AS114" s="5" t="s">
        <v>77</v>
      </c>
      <c r="AT114" s="5" t="s">
        <v>77</v>
      </c>
      <c r="AU114" s="5" t="s">
        <v>77</v>
      </c>
      <c r="AV114" s="5" t="s">
        <v>77</v>
      </c>
      <c r="AW114" s="5" t="s">
        <v>98</v>
      </c>
      <c r="AX114" s="5" t="s">
        <v>136</v>
      </c>
      <c r="AY114" s="5" t="s">
        <v>100</v>
      </c>
      <c r="AZ114" s="5" t="s">
        <v>138</v>
      </c>
      <c r="BA114" s="5" t="s">
        <v>102</v>
      </c>
      <c r="BB114" s="5">
        <v>610.0</v>
      </c>
      <c r="BC114" s="5">
        <v>315.0</v>
      </c>
      <c r="BD114" s="5">
        <v>725.0</v>
      </c>
      <c r="BE114" s="5">
        <v>500.0</v>
      </c>
      <c r="BF114" s="5">
        <v>900.0</v>
      </c>
      <c r="BG114" s="5">
        <v>9.0</v>
      </c>
      <c r="BH114" s="5">
        <v>10.0</v>
      </c>
      <c r="BI114" s="5" t="s">
        <v>103</v>
      </c>
      <c r="BJ114" s="5" t="s">
        <v>1202</v>
      </c>
      <c r="BK114" s="5" t="s">
        <v>103</v>
      </c>
      <c r="BL114" s="5" t="s">
        <v>1297</v>
      </c>
    </row>
    <row r="115" ht="16.5" customHeight="1">
      <c r="A115" s="5">
        <v>114.0</v>
      </c>
      <c r="B115" s="6" t="s">
        <v>107</v>
      </c>
      <c r="C115" s="5" t="s">
        <v>108</v>
      </c>
      <c r="D115" s="5" t="str">
        <f>IFERROR(__xludf.DUMMYFUNCTION("GOOGLETRANSLATE(C115,""EN"",""PT-BR"")"),"em uma relação")</f>
        <v>em uma relação</v>
      </c>
      <c r="E115" s="7">
        <v>170.0</v>
      </c>
      <c r="F115" s="5" t="s">
        <v>186</v>
      </c>
      <c r="G115" s="5" t="s">
        <v>187</v>
      </c>
      <c r="H115" s="5" t="s">
        <v>146</v>
      </c>
      <c r="I115" s="5" t="str">
        <f>IFERROR(__xludf.DUMMYFUNCTION("GOOGLETRANSLATE(H115,""EN"",""PT-BR"")"),"duas ou três vezes por semana")</f>
        <v>duas ou três vezes por semana</v>
      </c>
      <c r="J115" s="5" t="s">
        <v>72</v>
      </c>
      <c r="K115" s="5" t="s">
        <v>109</v>
      </c>
      <c r="L115" s="5" t="s">
        <v>110</v>
      </c>
      <c r="M115" s="4" t="s">
        <v>72</v>
      </c>
      <c r="N115" s="5" t="s">
        <v>75</v>
      </c>
      <c r="O115" s="5" t="s">
        <v>148</v>
      </c>
      <c r="P115" s="5" t="s">
        <v>113</v>
      </c>
      <c r="Q115" s="5" t="s">
        <v>76</v>
      </c>
      <c r="R115" s="5" t="s">
        <v>114</v>
      </c>
      <c r="S115" s="5" t="s">
        <v>135</v>
      </c>
      <c r="T115" s="5" t="s">
        <v>78</v>
      </c>
      <c r="U115" s="5" t="s">
        <v>79</v>
      </c>
      <c r="V115" s="5" t="s">
        <v>189</v>
      </c>
      <c r="W115" s="5" t="s">
        <v>1298</v>
      </c>
      <c r="X115" s="5" t="s">
        <v>119</v>
      </c>
      <c r="Y115" s="5" t="s">
        <v>82</v>
      </c>
      <c r="Z115" s="5" t="s">
        <v>207</v>
      </c>
      <c r="AA115" s="5" t="s">
        <v>155</v>
      </c>
      <c r="AB115" s="5" t="s">
        <v>1299</v>
      </c>
      <c r="AC115" s="5" t="s">
        <v>1300</v>
      </c>
      <c r="AD115" s="5" t="s">
        <v>175</v>
      </c>
      <c r="AE115" s="5" t="s">
        <v>176</v>
      </c>
      <c r="AF115" s="5" t="s">
        <v>1301</v>
      </c>
      <c r="AG115" s="5" t="s">
        <v>126</v>
      </c>
      <c r="AH115" s="5" t="s">
        <v>1302</v>
      </c>
      <c r="AI115" s="5" t="s">
        <v>90</v>
      </c>
      <c r="AJ115" s="5" t="s">
        <v>128</v>
      </c>
      <c r="AK115" s="5" t="s">
        <v>171</v>
      </c>
      <c r="AL115" s="5" t="s">
        <v>129</v>
      </c>
      <c r="AM115" s="5" t="s">
        <v>130</v>
      </c>
      <c r="AN115" s="5" t="s">
        <v>797</v>
      </c>
      <c r="AO115" s="5" t="s">
        <v>1303</v>
      </c>
      <c r="AP115" s="5" t="s">
        <v>285</v>
      </c>
      <c r="AQ115" s="5" t="s">
        <v>1304</v>
      </c>
      <c r="AR115" s="5" t="s">
        <v>171</v>
      </c>
      <c r="AS115" s="5" t="s">
        <v>135</v>
      </c>
      <c r="AT115" s="5" t="s">
        <v>77</v>
      </c>
      <c r="AU115" s="5" t="s">
        <v>171</v>
      </c>
      <c r="AV115" s="5" t="s">
        <v>135</v>
      </c>
      <c r="AW115" s="5" t="s">
        <v>98</v>
      </c>
      <c r="AX115" s="5" t="s">
        <v>99</v>
      </c>
      <c r="AY115" s="5" t="s">
        <v>137</v>
      </c>
      <c r="AZ115" s="5" t="s">
        <v>138</v>
      </c>
      <c r="BA115" s="5" t="s">
        <v>102</v>
      </c>
      <c r="BB115" s="5">
        <v>430.0</v>
      </c>
      <c r="BC115" s="5">
        <v>420.0</v>
      </c>
      <c r="BD115" s="5">
        <v>1165.0</v>
      </c>
      <c r="BE115" s="5">
        <v>690.0</v>
      </c>
      <c r="BF115" s="5">
        <v>900.0</v>
      </c>
      <c r="BG115" s="5">
        <v>1.0</v>
      </c>
      <c r="BH115" s="5">
        <v>9.0</v>
      </c>
      <c r="BI115" s="5" t="s">
        <v>141</v>
      </c>
      <c r="BJ115" s="5" t="s">
        <v>406</v>
      </c>
      <c r="BK115" s="5" t="s">
        <v>141</v>
      </c>
      <c r="BL115" s="5" t="s">
        <v>427</v>
      </c>
    </row>
    <row r="116" ht="16.5" customHeight="1">
      <c r="A116" s="5">
        <v>115.0</v>
      </c>
      <c r="B116" s="6" t="s">
        <v>65</v>
      </c>
      <c r="C116" s="5" t="s">
        <v>108</v>
      </c>
      <c r="D116" s="5" t="str">
        <f>IFERROR(__xludf.DUMMYFUNCTION("GOOGLETRANSLATE(C116,""EN"",""PT-BR"")"),"em uma relação")</f>
        <v>em uma relação</v>
      </c>
      <c r="E116" s="7">
        <v>138.0</v>
      </c>
      <c r="F116" s="5" t="s">
        <v>273</v>
      </c>
      <c r="G116" s="5" t="s">
        <v>274</v>
      </c>
      <c r="H116" s="5" t="s">
        <v>146</v>
      </c>
      <c r="I116" s="5" t="str">
        <f>IFERROR(__xludf.DUMMYFUNCTION("GOOGLETRANSLATE(H116,""EN"",""PT-BR"")"),"duas ou três vezes por semana")</f>
        <v>duas ou três vezes por semana</v>
      </c>
      <c r="J116" s="5" t="s">
        <v>72</v>
      </c>
      <c r="K116" s="5" t="s">
        <v>71</v>
      </c>
      <c r="L116" s="5" t="s">
        <v>72</v>
      </c>
      <c r="M116" s="4" t="s">
        <v>70</v>
      </c>
      <c r="N116" s="5" t="s">
        <v>1305</v>
      </c>
      <c r="O116" s="5" t="s">
        <v>276</v>
      </c>
      <c r="P116" s="5" t="s">
        <v>413</v>
      </c>
      <c r="Q116" s="5" t="s">
        <v>150</v>
      </c>
      <c r="R116" s="5" t="s">
        <v>114</v>
      </c>
      <c r="S116" s="5" t="s">
        <v>171</v>
      </c>
      <c r="T116" s="5" t="s">
        <v>115</v>
      </c>
      <c r="U116" s="5" t="s">
        <v>79</v>
      </c>
      <c r="V116" s="5" t="s">
        <v>117</v>
      </c>
      <c r="W116" s="5" t="s">
        <v>1306</v>
      </c>
      <c r="X116" s="5" t="s">
        <v>191</v>
      </c>
      <c r="Y116" s="5" t="s">
        <v>82</v>
      </c>
      <c r="Z116" s="5" t="s">
        <v>83</v>
      </c>
      <c r="AA116" s="5" t="s">
        <v>208</v>
      </c>
      <c r="AB116" s="5" t="s">
        <v>1307</v>
      </c>
      <c r="AC116" s="5" t="s">
        <v>1308</v>
      </c>
      <c r="AD116" s="5" t="s">
        <v>835</v>
      </c>
      <c r="AE116" s="5" t="s">
        <v>1278</v>
      </c>
      <c r="AF116" s="5" t="s">
        <v>1309</v>
      </c>
      <c r="AG116" s="5" t="s">
        <v>126</v>
      </c>
      <c r="AH116" s="5" t="s">
        <v>1310</v>
      </c>
      <c r="AI116" s="5" t="s">
        <v>90</v>
      </c>
      <c r="AJ116" s="5" t="s">
        <v>756</v>
      </c>
      <c r="AK116" s="5" t="s">
        <v>114</v>
      </c>
      <c r="AL116" s="5" t="s">
        <v>1311</v>
      </c>
      <c r="AM116" s="5" t="s">
        <v>230</v>
      </c>
      <c r="AN116" s="5" t="s">
        <v>1312</v>
      </c>
      <c r="AO116" s="5" t="s">
        <v>1313</v>
      </c>
      <c r="AP116" s="5" t="s">
        <v>182</v>
      </c>
      <c r="AQ116" s="5" t="s">
        <v>1314</v>
      </c>
      <c r="AR116" s="5" t="s">
        <v>171</v>
      </c>
      <c r="AS116" s="5" t="s">
        <v>77</v>
      </c>
      <c r="AT116" s="5" t="s">
        <v>114</v>
      </c>
      <c r="AU116" s="5" t="s">
        <v>171</v>
      </c>
      <c r="AV116" s="5" t="s">
        <v>77</v>
      </c>
      <c r="AW116" s="5" t="s">
        <v>98</v>
      </c>
      <c r="AX116" s="5" t="s">
        <v>136</v>
      </c>
      <c r="AY116" s="5" t="s">
        <v>137</v>
      </c>
      <c r="AZ116" s="5" t="s">
        <v>138</v>
      </c>
      <c r="BA116" s="5" t="s">
        <v>102</v>
      </c>
      <c r="BB116" s="5">
        <v>610.0</v>
      </c>
      <c r="BC116" s="5">
        <v>315.0</v>
      </c>
      <c r="BD116" s="5">
        <v>940.0</v>
      </c>
      <c r="BE116" s="5">
        <v>850.0</v>
      </c>
      <c r="BF116" s="5">
        <v>760.0</v>
      </c>
      <c r="BG116" s="5">
        <v>7.0</v>
      </c>
      <c r="BH116" s="5">
        <v>7.0</v>
      </c>
      <c r="BI116" s="5" t="s">
        <v>103</v>
      </c>
      <c r="BJ116" s="5" t="s">
        <v>1315</v>
      </c>
      <c r="BK116" s="5" t="s">
        <v>103</v>
      </c>
      <c r="BL116" s="5" t="s">
        <v>1316</v>
      </c>
    </row>
    <row r="117" ht="16.5" customHeight="1">
      <c r="A117" s="5">
        <v>116.0</v>
      </c>
      <c r="B117" s="6" t="s">
        <v>65</v>
      </c>
      <c r="C117" s="5" t="s">
        <v>108</v>
      </c>
      <c r="D117" s="5" t="str">
        <f>IFERROR(__xludf.DUMMYFUNCTION("GOOGLETRANSLATE(C117,""EN"",""PT-BR"")"),"em uma relação")</f>
        <v>em uma relação</v>
      </c>
      <c r="E117" s="7">
        <v>150.0</v>
      </c>
      <c r="F117" s="5" t="s">
        <v>289</v>
      </c>
      <c r="G117" s="5" t="s">
        <v>290</v>
      </c>
      <c r="H117" s="5" t="s">
        <v>69</v>
      </c>
      <c r="I117" s="5" t="str">
        <f>IFERROR(__xludf.DUMMYFUNCTION("GOOGLETRANSLATE(H117,""EN"",""PT-BR"")"),"diariamente")</f>
        <v>diariamente</v>
      </c>
      <c r="J117" s="5" t="s">
        <v>72</v>
      </c>
      <c r="K117" s="5" t="s">
        <v>248</v>
      </c>
      <c r="L117" s="5" t="s">
        <v>110</v>
      </c>
      <c r="M117" s="4" t="s">
        <v>70</v>
      </c>
      <c r="N117" s="5" t="s">
        <v>329</v>
      </c>
      <c r="O117" s="5" t="s">
        <v>148</v>
      </c>
      <c r="P117" s="5" t="s">
        <v>113</v>
      </c>
      <c r="Q117" s="5" t="s">
        <v>150</v>
      </c>
      <c r="R117" s="5" t="s">
        <v>77</v>
      </c>
      <c r="S117" s="5" t="s">
        <v>135</v>
      </c>
      <c r="T117" s="5" t="s">
        <v>341</v>
      </c>
      <c r="U117" s="5" t="s">
        <v>116</v>
      </c>
      <c r="V117" s="5" t="s">
        <v>152</v>
      </c>
      <c r="W117" s="5" t="s">
        <v>1317</v>
      </c>
      <c r="X117" s="5" t="s">
        <v>205</v>
      </c>
      <c r="Y117" s="5" t="s">
        <v>82</v>
      </c>
      <c r="Z117" s="5" t="s">
        <v>83</v>
      </c>
      <c r="AA117" s="5" t="s">
        <v>208</v>
      </c>
      <c r="AB117" s="5" t="s">
        <v>1318</v>
      </c>
      <c r="AC117" s="5" t="s">
        <v>1319</v>
      </c>
      <c r="AD117" s="5" t="s">
        <v>123</v>
      </c>
      <c r="AE117" s="5" t="s">
        <v>124</v>
      </c>
      <c r="AF117" s="5" t="s">
        <v>1320</v>
      </c>
      <c r="AG117" s="5" t="s">
        <v>126</v>
      </c>
      <c r="AH117" s="5" t="s">
        <v>1321</v>
      </c>
      <c r="AI117" s="5" t="s">
        <v>90</v>
      </c>
      <c r="AJ117" s="5" t="s">
        <v>161</v>
      </c>
      <c r="AK117" s="5" t="s">
        <v>135</v>
      </c>
      <c r="AL117" s="5" t="s">
        <v>1322</v>
      </c>
      <c r="AM117" s="5" t="s">
        <v>75</v>
      </c>
      <c r="AN117" s="5" t="s">
        <v>1323</v>
      </c>
      <c r="AO117" s="5" t="s">
        <v>1324</v>
      </c>
      <c r="AP117" s="5" t="s">
        <v>133</v>
      </c>
      <c r="AQ117" s="5" t="s">
        <v>1325</v>
      </c>
      <c r="AR117" s="5" t="s">
        <v>91</v>
      </c>
      <c r="AS117" s="5" t="s">
        <v>91</v>
      </c>
      <c r="AT117" s="5" t="s">
        <v>114</v>
      </c>
      <c r="AU117" s="5" t="s">
        <v>135</v>
      </c>
      <c r="AV117" s="5" t="s">
        <v>91</v>
      </c>
      <c r="AW117" s="5" t="s">
        <v>98</v>
      </c>
      <c r="AX117" s="5" t="s">
        <v>136</v>
      </c>
      <c r="AY117" s="5" t="s">
        <v>137</v>
      </c>
      <c r="AZ117" s="5" t="s">
        <v>138</v>
      </c>
      <c r="BA117" s="5" t="s">
        <v>102</v>
      </c>
      <c r="BB117" s="5">
        <v>610.0</v>
      </c>
      <c r="BC117" s="5">
        <v>980.0</v>
      </c>
      <c r="BD117" s="5">
        <v>1165.0</v>
      </c>
      <c r="BE117" s="5">
        <v>690.0</v>
      </c>
      <c r="BF117" s="5">
        <v>1315.0</v>
      </c>
      <c r="BG117" s="5">
        <v>10.0</v>
      </c>
      <c r="BH117" s="5">
        <v>10.0</v>
      </c>
      <c r="BI117" s="5" t="s">
        <v>103</v>
      </c>
      <c r="BJ117" s="5" t="s">
        <v>1326</v>
      </c>
      <c r="BK117" s="5" t="s">
        <v>103</v>
      </c>
      <c r="BL117" s="5" t="s">
        <v>1327</v>
      </c>
    </row>
    <row r="118" ht="16.5" customHeight="1">
      <c r="A118" s="5">
        <v>117.0</v>
      </c>
      <c r="B118" s="6" t="s">
        <v>107</v>
      </c>
      <c r="C118" s="5" t="s">
        <v>66</v>
      </c>
      <c r="D118" s="5" t="str">
        <f>IFERROR(__xludf.DUMMYFUNCTION("GOOGLETRANSLATE(C118,""EN"",""PT-BR"")"),"solteiro")</f>
        <v>solteiro</v>
      </c>
      <c r="E118" s="7">
        <v>170.0</v>
      </c>
      <c r="F118" s="5" t="s">
        <v>186</v>
      </c>
      <c r="G118" s="5" t="s">
        <v>187</v>
      </c>
      <c r="H118" s="5" t="s">
        <v>146</v>
      </c>
      <c r="I118" s="5" t="str">
        <f>IFERROR(__xludf.DUMMYFUNCTION("GOOGLETRANSLATE(H118,""EN"",""PT-BR"")"),"duas ou três vezes por semana")</f>
        <v>duas ou três vezes por semana</v>
      </c>
      <c r="J118" s="5" t="s">
        <v>70</v>
      </c>
      <c r="K118" s="5" t="s">
        <v>248</v>
      </c>
      <c r="L118" s="5" t="s">
        <v>72</v>
      </c>
      <c r="M118" s="4" t="s">
        <v>72</v>
      </c>
      <c r="N118" s="5" t="s">
        <v>75</v>
      </c>
      <c r="O118" s="5" t="s">
        <v>204</v>
      </c>
      <c r="P118" s="5" t="s">
        <v>75</v>
      </c>
      <c r="Q118" s="5" t="s">
        <v>340</v>
      </c>
      <c r="R118" s="5" t="s">
        <v>77</v>
      </c>
      <c r="S118" s="5" t="s">
        <v>77</v>
      </c>
      <c r="T118" s="5" t="s">
        <v>115</v>
      </c>
      <c r="U118" s="5" t="s">
        <v>319</v>
      </c>
      <c r="V118" s="5" t="s">
        <v>75</v>
      </c>
      <c r="W118" s="5" t="s">
        <v>1328</v>
      </c>
      <c r="X118" s="5" t="s">
        <v>173</v>
      </c>
      <c r="Y118" s="5" t="s">
        <v>82</v>
      </c>
      <c r="Z118" s="5" t="s">
        <v>207</v>
      </c>
      <c r="AA118" s="5" t="s">
        <v>155</v>
      </c>
      <c r="AB118" s="5" t="s">
        <v>1329</v>
      </c>
      <c r="AC118" s="5" t="s">
        <v>1330</v>
      </c>
      <c r="AD118" s="5" t="s">
        <v>1331</v>
      </c>
      <c r="AE118" s="5" t="s">
        <v>1332</v>
      </c>
      <c r="AF118" s="5" t="s">
        <v>1333</v>
      </c>
      <c r="AG118" s="5" t="s">
        <v>126</v>
      </c>
      <c r="AH118" s="5" t="s">
        <v>1334</v>
      </c>
      <c r="AI118" s="5" t="s">
        <v>90</v>
      </c>
      <c r="AJ118" s="5" t="s">
        <v>161</v>
      </c>
      <c r="AK118" s="5" t="s">
        <v>114</v>
      </c>
      <c r="AL118" s="5" t="s">
        <v>311</v>
      </c>
      <c r="AM118" s="5" t="s">
        <v>230</v>
      </c>
      <c r="AN118" s="5" t="s">
        <v>1335</v>
      </c>
      <c r="AO118" s="5" t="s">
        <v>1336</v>
      </c>
      <c r="AP118" s="5" t="s">
        <v>471</v>
      </c>
      <c r="AQ118" s="5" t="s">
        <v>1337</v>
      </c>
      <c r="AR118" s="5" t="s">
        <v>91</v>
      </c>
      <c r="AS118" s="5" t="s">
        <v>171</v>
      </c>
      <c r="AT118" s="5" t="s">
        <v>77</v>
      </c>
      <c r="AU118" s="5" t="s">
        <v>91</v>
      </c>
      <c r="AV118" s="5" t="s">
        <v>77</v>
      </c>
      <c r="AW118" s="5" t="s">
        <v>98</v>
      </c>
      <c r="AX118" s="5" t="s">
        <v>136</v>
      </c>
      <c r="AY118" s="5" t="s">
        <v>100</v>
      </c>
      <c r="AZ118" s="5" t="s">
        <v>138</v>
      </c>
      <c r="BA118" s="5" t="s">
        <v>102</v>
      </c>
      <c r="BB118" s="5">
        <v>610.0</v>
      </c>
      <c r="BC118" s="5">
        <v>420.0</v>
      </c>
      <c r="BD118" s="5">
        <v>725.0</v>
      </c>
      <c r="BE118" s="5">
        <v>345.0</v>
      </c>
      <c r="BF118" s="5">
        <v>1315.0</v>
      </c>
      <c r="BG118" s="5">
        <v>2.0</v>
      </c>
      <c r="BH118" s="5">
        <v>5.0</v>
      </c>
      <c r="BI118" s="5" t="s">
        <v>245</v>
      </c>
      <c r="BJ118" s="5" t="s">
        <v>1338</v>
      </c>
      <c r="BK118" s="5" t="s">
        <v>245</v>
      </c>
      <c r="BL118" s="5" t="s">
        <v>1339</v>
      </c>
    </row>
    <row r="119" ht="16.5" customHeight="1">
      <c r="A119" s="5">
        <v>118.0</v>
      </c>
      <c r="B119" s="6" t="s">
        <v>107</v>
      </c>
      <c r="C119" s="5" t="s">
        <v>66</v>
      </c>
      <c r="D119" s="5" t="str">
        <f>IFERROR(__xludf.DUMMYFUNCTION("GOOGLETRANSLATE(C119,""EN"",""PT-BR"")"),"solteiro")</f>
        <v>solteiro</v>
      </c>
      <c r="E119" s="7">
        <v>113.0</v>
      </c>
      <c r="F119" s="5" t="s">
        <v>186</v>
      </c>
      <c r="G119" s="5" t="s">
        <v>187</v>
      </c>
      <c r="H119" s="5" t="s">
        <v>75</v>
      </c>
      <c r="I119" s="5" t="str">
        <f>IFERROR(__xludf.DUMMYFUNCTION("GOOGLETRANSLATE(H119,""EN"",""PT-BR"")"),"nenhum")</f>
        <v>nenhum</v>
      </c>
      <c r="J119" s="5" t="s">
        <v>70</v>
      </c>
      <c r="K119" s="5" t="s">
        <v>71</v>
      </c>
      <c r="L119" s="5" t="s">
        <v>110</v>
      </c>
      <c r="M119" s="4" t="s">
        <v>72</v>
      </c>
      <c r="N119" s="5" t="s">
        <v>1340</v>
      </c>
      <c r="O119" s="5" t="s">
        <v>842</v>
      </c>
      <c r="P119" s="5" t="s">
        <v>413</v>
      </c>
      <c r="Q119" s="5" t="s">
        <v>150</v>
      </c>
      <c r="R119" s="5" t="s">
        <v>171</v>
      </c>
      <c r="S119" s="5" t="s">
        <v>171</v>
      </c>
      <c r="T119" s="5" t="s">
        <v>115</v>
      </c>
      <c r="U119" s="5" t="s">
        <v>116</v>
      </c>
      <c r="V119" s="5" t="s">
        <v>75</v>
      </c>
      <c r="W119" s="5" t="s">
        <v>1341</v>
      </c>
      <c r="X119" s="5" t="s">
        <v>173</v>
      </c>
      <c r="Y119" s="5" t="s">
        <v>82</v>
      </c>
      <c r="Z119" s="5" t="s">
        <v>83</v>
      </c>
      <c r="AA119" s="5" t="s">
        <v>84</v>
      </c>
      <c r="AB119" s="5" t="s">
        <v>1342</v>
      </c>
      <c r="AC119" s="5" t="s">
        <v>1343</v>
      </c>
      <c r="AD119" s="5" t="s">
        <v>617</v>
      </c>
      <c r="AE119" s="5" t="s">
        <v>1344</v>
      </c>
      <c r="AF119" s="5" t="s">
        <v>1345</v>
      </c>
      <c r="AG119" s="5" t="s">
        <v>88</v>
      </c>
      <c r="AH119" s="5" t="s">
        <v>1346</v>
      </c>
      <c r="AI119" s="5" t="s">
        <v>227</v>
      </c>
      <c r="AJ119" s="5" t="s">
        <v>228</v>
      </c>
      <c r="AK119" s="5" t="s">
        <v>114</v>
      </c>
      <c r="AL119" s="5" t="s">
        <v>1347</v>
      </c>
      <c r="AM119" s="5" t="s">
        <v>230</v>
      </c>
      <c r="AN119" s="5" t="s">
        <v>1348</v>
      </c>
      <c r="AO119" s="5" t="s">
        <v>1349</v>
      </c>
      <c r="AP119" s="5" t="s">
        <v>182</v>
      </c>
      <c r="AQ119" s="5" t="s">
        <v>1350</v>
      </c>
      <c r="AR119" s="5" t="s">
        <v>135</v>
      </c>
      <c r="AS119" s="5" t="s">
        <v>135</v>
      </c>
      <c r="AT119" s="5" t="s">
        <v>114</v>
      </c>
      <c r="AU119" s="5" t="s">
        <v>135</v>
      </c>
      <c r="AV119" s="5" t="s">
        <v>77</v>
      </c>
      <c r="AW119" s="5" t="s">
        <v>98</v>
      </c>
      <c r="AX119" s="5" t="s">
        <v>136</v>
      </c>
      <c r="AY119" s="5" t="s">
        <v>100</v>
      </c>
      <c r="AZ119" s="5" t="s">
        <v>138</v>
      </c>
      <c r="BA119" s="5" t="s">
        <v>102</v>
      </c>
      <c r="BB119" s="5">
        <v>610.0</v>
      </c>
      <c r="BC119" s="5">
        <v>315.0</v>
      </c>
      <c r="BD119" s="5">
        <v>725.0</v>
      </c>
      <c r="BE119" s="5">
        <v>690.0</v>
      </c>
      <c r="BF119" s="5">
        <v>760.0</v>
      </c>
      <c r="BG119" s="5">
        <v>7.0</v>
      </c>
      <c r="BH119" s="5">
        <v>9.0</v>
      </c>
      <c r="BI119" s="5" t="s">
        <v>139</v>
      </c>
      <c r="BJ119" s="5" t="s">
        <v>1351</v>
      </c>
      <c r="BK119" s="5" t="s">
        <v>139</v>
      </c>
      <c r="BL119" s="5" t="s">
        <v>1352</v>
      </c>
    </row>
    <row r="120" ht="16.5" customHeight="1">
      <c r="A120" s="5">
        <v>119.0</v>
      </c>
      <c r="B120" s="6" t="s">
        <v>107</v>
      </c>
      <c r="C120" s="5" t="s">
        <v>108</v>
      </c>
      <c r="D120" s="5" t="str">
        <f>IFERROR(__xludf.DUMMYFUNCTION("GOOGLETRANSLATE(C120,""EN"",""PT-BR"")"),"em uma relação")</f>
        <v>em uma relação</v>
      </c>
      <c r="E120" s="7">
        <v>140.0</v>
      </c>
      <c r="F120" s="5" t="s">
        <v>186</v>
      </c>
      <c r="G120" s="5" t="s">
        <v>187</v>
      </c>
      <c r="H120" s="5" t="s">
        <v>146</v>
      </c>
      <c r="I120" s="5" t="str">
        <f>IFERROR(__xludf.DUMMYFUNCTION("GOOGLETRANSLATE(H120,""EN"",""PT-BR"")"),"duas ou três vezes por semana")</f>
        <v>duas ou três vezes por semana</v>
      </c>
      <c r="J120" s="5" t="s">
        <v>72</v>
      </c>
      <c r="K120" s="5" t="s">
        <v>71</v>
      </c>
      <c r="L120" s="5" t="s">
        <v>110</v>
      </c>
      <c r="M120" s="4" t="s">
        <v>72</v>
      </c>
      <c r="N120" s="5" t="s">
        <v>75</v>
      </c>
      <c r="O120" s="5" t="s">
        <v>276</v>
      </c>
      <c r="P120" s="5" t="s">
        <v>113</v>
      </c>
      <c r="Q120" s="5" t="s">
        <v>76</v>
      </c>
      <c r="R120" s="5" t="s">
        <v>77</v>
      </c>
      <c r="S120" s="5" t="s">
        <v>77</v>
      </c>
      <c r="T120" s="5" t="s">
        <v>115</v>
      </c>
      <c r="U120" s="5" t="s">
        <v>116</v>
      </c>
      <c r="V120" s="5" t="s">
        <v>117</v>
      </c>
      <c r="W120" s="5" t="s">
        <v>1353</v>
      </c>
      <c r="X120" s="5" t="s">
        <v>173</v>
      </c>
      <c r="Y120" s="5" t="s">
        <v>278</v>
      </c>
      <c r="Z120" s="5" t="s">
        <v>263</v>
      </c>
      <c r="AA120" s="5" t="s">
        <v>120</v>
      </c>
      <c r="AB120" s="5" t="s">
        <v>1354</v>
      </c>
      <c r="AC120" s="5" t="s">
        <v>432</v>
      </c>
      <c r="AD120" s="5" t="s">
        <v>123</v>
      </c>
      <c r="AE120" s="5" t="s">
        <v>124</v>
      </c>
      <c r="AF120" s="5" t="s">
        <v>1355</v>
      </c>
      <c r="AG120" s="5" t="s">
        <v>126</v>
      </c>
      <c r="AH120" s="5" t="s">
        <v>1356</v>
      </c>
      <c r="AI120" s="5" t="s">
        <v>227</v>
      </c>
      <c r="AJ120" s="5" t="s">
        <v>228</v>
      </c>
      <c r="AK120" s="5" t="s">
        <v>114</v>
      </c>
      <c r="AL120" s="5" t="s">
        <v>113</v>
      </c>
      <c r="AM120" s="5" t="s">
        <v>113</v>
      </c>
      <c r="AN120" s="5" t="s">
        <v>311</v>
      </c>
      <c r="AO120" s="5" t="s">
        <v>1357</v>
      </c>
      <c r="AP120" s="5" t="s">
        <v>471</v>
      </c>
      <c r="AQ120" s="5" t="s">
        <v>1358</v>
      </c>
      <c r="AR120" s="5" t="s">
        <v>171</v>
      </c>
      <c r="AS120" s="5" t="s">
        <v>171</v>
      </c>
      <c r="AT120" s="5" t="s">
        <v>77</v>
      </c>
      <c r="AU120" s="5" t="s">
        <v>135</v>
      </c>
      <c r="AV120" s="5" t="s">
        <v>114</v>
      </c>
      <c r="AW120" s="5" t="s">
        <v>98</v>
      </c>
      <c r="AX120" s="5" t="s">
        <v>99</v>
      </c>
      <c r="AY120" s="5" t="s">
        <v>100</v>
      </c>
      <c r="AZ120" s="5" t="s">
        <v>138</v>
      </c>
      <c r="BA120" s="5" t="s">
        <v>102</v>
      </c>
      <c r="BB120" s="5">
        <v>430.0</v>
      </c>
      <c r="BC120" s="5">
        <v>420.0</v>
      </c>
      <c r="BD120" s="5">
        <v>940.0</v>
      </c>
      <c r="BE120" s="5">
        <v>345.0</v>
      </c>
      <c r="BF120" s="5">
        <v>1315.0</v>
      </c>
      <c r="BG120" s="5">
        <v>8.0</v>
      </c>
      <c r="BH120" s="5">
        <v>5.0</v>
      </c>
      <c r="BI120" s="5" t="s">
        <v>139</v>
      </c>
      <c r="BJ120" s="5" t="s">
        <v>1359</v>
      </c>
      <c r="BK120" s="5" t="s">
        <v>139</v>
      </c>
      <c r="BL120" s="5" t="s">
        <v>1360</v>
      </c>
    </row>
    <row r="121" ht="16.5" customHeight="1">
      <c r="A121" s="5">
        <v>120.0</v>
      </c>
      <c r="B121" s="6" t="s">
        <v>65</v>
      </c>
      <c r="C121" s="5" t="s">
        <v>108</v>
      </c>
      <c r="D121" s="5" t="str">
        <f>IFERROR(__xludf.DUMMYFUNCTION("GOOGLETRANSLATE(C121,""EN"",""PT-BR"")"),"em uma relação")</f>
        <v>em uma relação</v>
      </c>
      <c r="E121" s="7">
        <v>185.0</v>
      </c>
      <c r="F121" s="5" t="s">
        <v>186</v>
      </c>
      <c r="G121" s="5" t="s">
        <v>187</v>
      </c>
      <c r="H121" s="5" t="s">
        <v>146</v>
      </c>
      <c r="I121" s="5" t="str">
        <f>IFERROR(__xludf.DUMMYFUNCTION("GOOGLETRANSLATE(H121,""EN"",""PT-BR"")"),"duas ou três vezes por semana")</f>
        <v>duas ou três vezes por semana</v>
      </c>
      <c r="J121" s="5" t="s">
        <v>72</v>
      </c>
      <c r="K121" s="5" t="s">
        <v>109</v>
      </c>
      <c r="L121" s="5" t="s">
        <v>110</v>
      </c>
      <c r="M121" s="4" t="s">
        <v>70</v>
      </c>
      <c r="N121" s="5" t="s">
        <v>221</v>
      </c>
      <c r="O121" s="5" t="s">
        <v>842</v>
      </c>
      <c r="P121" s="5" t="s">
        <v>1361</v>
      </c>
      <c r="Q121" s="5" t="s">
        <v>150</v>
      </c>
      <c r="R121" s="5" t="s">
        <v>77</v>
      </c>
      <c r="S121" s="5" t="s">
        <v>77</v>
      </c>
      <c r="T121" s="5" t="s">
        <v>78</v>
      </c>
      <c r="U121" s="5" t="s">
        <v>116</v>
      </c>
      <c r="V121" s="5" t="s">
        <v>117</v>
      </c>
      <c r="W121" s="5" t="s">
        <v>1362</v>
      </c>
      <c r="X121" s="5" t="s">
        <v>173</v>
      </c>
      <c r="Y121" s="5" t="s">
        <v>82</v>
      </c>
      <c r="Z121" s="5" t="s">
        <v>83</v>
      </c>
      <c r="AA121" s="5" t="s">
        <v>155</v>
      </c>
      <c r="AB121" s="5" t="s">
        <v>1363</v>
      </c>
      <c r="AC121" s="5" t="s">
        <v>1364</v>
      </c>
      <c r="AD121" s="5" t="s">
        <v>396</v>
      </c>
      <c r="AE121" s="5" t="s">
        <v>397</v>
      </c>
      <c r="AF121" s="5" t="s">
        <v>1365</v>
      </c>
      <c r="AG121" s="5" t="s">
        <v>126</v>
      </c>
      <c r="AH121" s="5" t="s">
        <v>1366</v>
      </c>
      <c r="AI121" s="5" t="s">
        <v>227</v>
      </c>
      <c r="AJ121" s="5" t="s">
        <v>228</v>
      </c>
      <c r="AK121" s="5" t="s">
        <v>77</v>
      </c>
      <c r="AL121" s="5" t="s">
        <v>413</v>
      </c>
      <c r="AM121" s="5" t="s">
        <v>413</v>
      </c>
      <c r="AN121" s="5" t="s">
        <v>1367</v>
      </c>
      <c r="AO121" s="5" t="s">
        <v>1368</v>
      </c>
      <c r="AP121" s="5" t="s">
        <v>133</v>
      </c>
      <c r="AQ121" s="5" t="s">
        <v>1369</v>
      </c>
      <c r="AR121" s="5" t="s">
        <v>77</v>
      </c>
      <c r="AS121" s="5" t="s">
        <v>77</v>
      </c>
      <c r="AT121" s="5" t="s">
        <v>77</v>
      </c>
      <c r="AU121" s="5" t="s">
        <v>77</v>
      </c>
      <c r="AV121" s="5" t="s">
        <v>77</v>
      </c>
      <c r="AW121" s="5" t="s">
        <v>98</v>
      </c>
      <c r="AX121" s="5" t="s">
        <v>136</v>
      </c>
      <c r="AY121" s="5" t="s">
        <v>100</v>
      </c>
      <c r="AZ121" s="5" t="s">
        <v>138</v>
      </c>
      <c r="BA121" s="5" t="s">
        <v>102</v>
      </c>
      <c r="BB121" s="5">
        <v>610.0</v>
      </c>
      <c r="BC121" s="5">
        <v>420.0</v>
      </c>
      <c r="BD121" s="5">
        <v>1165.0</v>
      </c>
      <c r="BE121" s="5">
        <v>690.0</v>
      </c>
      <c r="BF121" s="5">
        <v>1315.0</v>
      </c>
      <c r="BG121" s="5">
        <v>6.0</v>
      </c>
      <c r="BH121" s="5">
        <v>7.0</v>
      </c>
      <c r="BI121" s="5" t="s">
        <v>103</v>
      </c>
      <c r="BJ121" s="5" t="s">
        <v>1370</v>
      </c>
      <c r="BK121" s="5" t="s">
        <v>103</v>
      </c>
      <c r="BL121" s="5" t="s">
        <v>667</v>
      </c>
    </row>
    <row r="122" ht="16.5" customHeight="1">
      <c r="A122" s="5">
        <v>121.0</v>
      </c>
      <c r="B122" s="6" t="s">
        <v>107</v>
      </c>
      <c r="C122" s="5" t="s">
        <v>66</v>
      </c>
      <c r="D122" s="5" t="str">
        <f>IFERROR(__xludf.DUMMYFUNCTION("GOOGLETRANSLATE(C122,""EN"",""PT-BR"")"),"solteiro")</f>
        <v>solteiro</v>
      </c>
      <c r="E122" s="7">
        <v>156.0</v>
      </c>
      <c r="F122" s="5" t="s">
        <v>186</v>
      </c>
      <c r="G122" s="5" t="s">
        <v>187</v>
      </c>
      <c r="H122" s="5" t="s">
        <v>146</v>
      </c>
      <c r="I122" s="5" t="str">
        <f>IFERROR(__xludf.DUMMYFUNCTION("GOOGLETRANSLATE(H122,""EN"",""PT-BR"")"),"duas ou três vezes por semana")</f>
        <v>duas ou três vezes por semana</v>
      </c>
      <c r="J122" s="5" t="s">
        <v>70</v>
      </c>
      <c r="K122" s="5" t="s">
        <v>109</v>
      </c>
      <c r="L122" s="5" t="s">
        <v>275</v>
      </c>
      <c r="M122" s="4" t="s">
        <v>70</v>
      </c>
      <c r="N122" s="5" t="s">
        <v>188</v>
      </c>
      <c r="O122" s="5" t="s">
        <v>112</v>
      </c>
      <c r="P122" s="5" t="s">
        <v>113</v>
      </c>
      <c r="Q122" s="5" t="s">
        <v>76</v>
      </c>
      <c r="R122" s="5" t="s">
        <v>77</v>
      </c>
      <c r="S122" s="5" t="s">
        <v>77</v>
      </c>
      <c r="T122" s="5" t="s">
        <v>115</v>
      </c>
      <c r="U122" s="5" t="s">
        <v>116</v>
      </c>
      <c r="V122" s="5" t="s">
        <v>152</v>
      </c>
      <c r="W122" s="5" t="s">
        <v>1371</v>
      </c>
      <c r="X122" s="5" t="s">
        <v>81</v>
      </c>
      <c r="Y122" s="5" t="s">
        <v>278</v>
      </c>
      <c r="Z122" s="5" t="s">
        <v>83</v>
      </c>
      <c r="AA122" s="5" t="s">
        <v>120</v>
      </c>
      <c r="AB122" s="5" t="s">
        <v>1372</v>
      </c>
      <c r="AC122" s="5" t="s">
        <v>1300</v>
      </c>
      <c r="AD122" s="5" t="s">
        <v>175</v>
      </c>
      <c r="AE122" s="5" t="s">
        <v>176</v>
      </c>
      <c r="AF122" s="5" t="s">
        <v>1373</v>
      </c>
      <c r="AG122" s="5" t="s">
        <v>126</v>
      </c>
      <c r="AH122" s="5" t="s">
        <v>1374</v>
      </c>
      <c r="AI122" s="5" t="s">
        <v>90</v>
      </c>
      <c r="AJ122" s="5" t="s">
        <v>161</v>
      </c>
      <c r="AK122" s="5" t="s">
        <v>114</v>
      </c>
      <c r="AL122" s="5" t="s">
        <v>129</v>
      </c>
      <c r="AM122" s="5" t="s">
        <v>130</v>
      </c>
      <c r="AN122" s="5" t="s">
        <v>1375</v>
      </c>
      <c r="AO122" s="5" t="s">
        <v>1376</v>
      </c>
      <c r="AP122" s="5" t="s">
        <v>164</v>
      </c>
      <c r="AQ122" s="5" t="s">
        <v>257</v>
      </c>
      <c r="AR122" s="5" t="s">
        <v>77</v>
      </c>
      <c r="AS122" s="5" t="s">
        <v>171</v>
      </c>
      <c r="AT122" s="5" t="s">
        <v>77</v>
      </c>
      <c r="AU122" s="5" t="s">
        <v>171</v>
      </c>
      <c r="AV122" s="5" t="s">
        <v>77</v>
      </c>
      <c r="AW122" s="5" t="s">
        <v>98</v>
      </c>
      <c r="AX122" s="5" t="s">
        <v>136</v>
      </c>
      <c r="AY122" s="5" t="s">
        <v>137</v>
      </c>
      <c r="AZ122" s="5" t="s">
        <v>138</v>
      </c>
      <c r="BA122" s="5" t="s">
        <v>102</v>
      </c>
      <c r="BB122" s="5">
        <v>610.0</v>
      </c>
      <c r="BC122" s="5">
        <v>420.0</v>
      </c>
      <c r="BD122" s="5">
        <v>940.0</v>
      </c>
      <c r="BE122" s="5">
        <v>500.0</v>
      </c>
      <c r="BF122" s="5">
        <v>1315.0</v>
      </c>
      <c r="BG122" s="5">
        <v>7.0</v>
      </c>
      <c r="BH122" s="5">
        <v>5.0</v>
      </c>
      <c r="BI122" s="5" t="s">
        <v>141</v>
      </c>
      <c r="BJ122" s="5" t="s">
        <v>427</v>
      </c>
      <c r="BK122" s="5" t="s">
        <v>245</v>
      </c>
      <c r="BL122" s="5" t="s">
        <v>1377</v>
      </c>
    </row>
    <row r="123" ht="16.5" customHeight="1">
      <c r="A123" s="5">
        <v>122.0</v>
      </c>
      <c r="B123" s="6" t="s">
        <v>107</v>
      </c>
      <c r="C123" s="5" t="s">
        <v>66</v>
      </c>
      <c r="D123" s="5" t="str">
        <f>IFERROR(__xludf.DUMMYFUNCTION("GOOGLETRANSLATE(C123,""EN"",""PT-BR"")"),"solteiro")</f>
        <v>solteiro</v>
      </c>
      <c r="E123" s="7">
        <v>180.0</v>
      </c>
      <c r="F123" s="5" t="s">
        <v>186</v>
      </c>
      <c r="G123" s="5" t="s">
        <v>187</v>
      </c>
      <c r="H123" s="5" t="s">
        <v>146</v>
      </c>
      <c r="I123" s="5" t="str">
        <f>IFERROR(__xludf.DUMMYFUNCTION("GOOGLETRANSLATE(H123,""EN"",""PT-BR"")"),"duas ou três vezes por semana")</f>
        <v>duas ou três vezes por semana</v>
      </c>
      <c r="J123" s="5" t="s">
        <v>72</v>
      </c>
      <c r="K123" s="5" t="s">
        <v>109</v>
      </c>
      <c r="L123" s="5" t="s">
        <v>72</v>
      </c>
      <c r="M123" s="4" t="s">
        <v>75</v>
      </c>
      <c r="N123" s="5" t="s">
        <v>111</v>
      </c>
      <c r="O123" s="5" t="s">
        <v>842</v>
      </c>
      <c r="P123" s="5" t="s">
        <v>75</v>
      </c>
      <c r="Q123" s="5" t="s">
        <v>76</v>
      </c>
      <c r="R123" s="5" t="s">
        <v>114</v>
      </c>
      <c r="S123" s="5" t="s">
        <v>77</v>
      </c>
      <c r="T123" s="5" t="s">
        <v>115</v>
      </c>
      <c r="U123" s="5" t="s">
        <v>319</v>
      </c>
      <c r="V123" s="5" t="s">
        <v>189</v>
      </c>
      <c r="W123" s="5" t="s">
        <v>1378</v>
      </c>
      <c r="X123" s="5" t="s">
        <v>191</v>
      </c>
      <c r="Y123" s="5" t="s">
        <v>82</v>
      </c>
      <c r="Z123" s="5" t="s">
        <v>263</v>
      </c>
      <c r="AA123" s="5" t="s">
        <v>120</v>
      </c>
      <c r="AB123" s="5" t="s">
        <v>1379</v>
      </c>
      <c r="AC123" s="5" t="s">
        <v>1380</v>
      </c>
      <c r="AD123" s="5" t="s">
        <v>1381</v>
      </c>
      <c r="AE123" s="5" t="s">
        <v>1382</v>
      </c>
      <c r="AF123" s="5" t="s">
        <v>1383</v>
      </c>
      <c r="AG123" s="5" t="s">
        <v>126</v>
      </c>
      <c r="AH123" s="5" t="s">
        <v>1384</v>
      </c>
      <c r="AI123" s="5" t="s">
        <v>90</v>
      </c>
      <c r="AJ123" s="5" t="s">
        <v>161</v>
      </c>
      <c r="AK123" s="5" t="s">
        <v>171</v>
      </c>
      <c r="AL123" s="5" t="s">
        <v>1385</v>
      </c>
      <c r="AM123" s="5" t="s">
        <v>401</v>
      </c>
      <c r="AN123" s="5" t="s">
        <v>1386</v>
      </c>
      <c r="AO123" s="5" t="s">
        <v>1387</v>
      </c>
      <c r="AP123" s="5" t="s">
        <v>471</v>
      </c>
      <c r="AQ123" s="5" t="s">
        <v>1388</v>
      </c>
      <c r="AR123" s="5" t="s">
        <v>91</v>
      </c>
      <c r="AS123" s="5" t="s">
        <v>77</v>
      </c>
      <c r="AT123" s="5" t="s">
        <v>77</v>
      </c>
      <c r="AU123" s="5" t="s">
        <v>91</v>
      </c>
      <c r="AV123" s="5" t="s">
        <v>114</v>
      </c>
      <c r="AW123" s="5" t="s">
        <v>98</v>
      </c>
      <c r="AX123" s="5" t="s">
        <v>136</v>
      </c>
      <c r="AY123" s="5" t="s">
        <v>100</v>
      </c>
      <c r="AZ123" s="5" t="s">
        <v>138</v>
      </c>
      <c r="BA123" s="5" t="s">
        <v>102</v>
      </c>
      <c r="BB123" s="5">
        <v>265.0</v>
      </c>
      <c r="BC123" s="5">
        <v>315.0</v>
      </c>
      <c r="BD123" s="5">
        <v>940.0</v>
      </c>
      <c r="BE123" s="5">
        <v>500.0</v>
      </c>
      <c r="BF123" s="5">
        <v>1315.0</v>
      </c>
      <c r="BG123" s="5">
        <v>7.0</v>
      </c>
      <c r="BH123" s="5">
        <v>5.0</v>
      </c>
      <c r="BI123" s="5" t="s">
        <v>103</v>
      </c>
      <c r="BJ123" s="5" t="s">
        <v>1389</v>
      </c>
      <c r="BK123" s="5" t="s">
        <v>139</v>
      </c>
      <c r="BL123" s="5" t="s">
        <v>1390</v>
      </c>
    </row>
    <row r="124" ht="16.5" customHeight="1">
      <c r="A124" s="5">
        <v>123.0</v>
      </c>
      <c r="B124" s="6" t="s">
        <v>107</v>
      </c>
      <c r="C124" s="5" t="s">
        <v>66</v>
      </c>
      <c r="D124" s="5" t="str">
        <f>IFERROR(__xludf.DUMMYFUNCTION("GOOGLETRANSLATE(C124,""EN"",""PT-BR"")"),"solteiro")</f>
        <v>solteiro</v>
      </c>
      <c r="E124" s="7">
        <v>120.0</v>
      </c>
      <c r="F124" s="5" t="s">
        <v>186</v>
      </c>
      <c r="G124" s="5" t="s">
        <v>187</v>
      </c>
      <c r="H124" s="5" t="s">
        <v>146</v>
      </c>
      <c r="I124" s="5" t="str">
        <f>IFERROR(__xludf.DUMMYFUNCTION("GOOGLETRANSLATE(H124,""EN"",""PT-BR"")"),"duas ou três vezes por semana")</f>
        <v>duas ou três vezes por semana</v>
      </c>
      <c r="J124" s="5" t="s">
        <v>72</v>
      </c>
      <c r="K124" s="5" t="s">
        <v>147</v>
      </c>
      <c r="L124" s="5" t="s">
        <v>72</v>
      </c>
      <c r="M124" s="4" t="s">
        <v>72</v>
      </c>
      <c r="N124" s="5" t="s">
        <v>75</v>
      </c>
      <c r="O124" s="5" t="s">
        <v>842</v>
      </c>
      <c r="P124" s="5" t="s">
        <v>75</v>
      </c>
      <c r="Q124" s="5" t="s">
        <v>76</v>
      </c>
      <c r="R124" s="5" t="s">
        <v>114</v>
      </c>
      <c r="S124" s="5" t="s">
        <v>114</v>
      </c>
      <c r="T124" s="5" t="s">
        <v>115</v>
      </c>
      <c r="U124" s="5" t="s">
        <v>79</v>
      </c>
      <c r="V124" s="5" t="s">
        <v>75</v>
      </c>
      <c r="W124" s="5" t="s">
        <v>1391</v>
      </c>
      <c r="X124" s="5" t="s">
        <v>191</v>
      </c>
      <c r="Y124" s="5" t="s">
        <v>82</v>
      </c>
      <c r="Z124" s="5" t="s">
        <v>207</v>
      </c>
      <c r="AA124" s="5" t="s">
        <v>120</v>
      </c>
      <c r="AB124" s="5" t="s">
        <v>1392</v>
      </c>
      <c r="AC124" s="5" t="s">
        <v>835</v>
      </c>
      <c r="AD124" s="5" t="s">
        <v>835</v>
      </c>
      <c r="AE124" s="5" t="s">
        <v>1278</v>
      </c>
      <c r="AF124" s="5" t="s">
        <v>1393</v>
      </c>
      <c r="AG124" s="5" t="s">
        <v>126</v>
      </c>
      <c r="AH124" s="5" t="s">
        <v>1394</v>
      </c>
      <c r="AI124" s="5" t="s">
        <v>90</v>
      </c>
      <c r="AJ124" s="5" t="s">
        <v>161</v>
      </c>
      <c r="AK124" s="5" t="s">
        <v>77</v>
      </c>
      <c r="AL124" s="5" t="s">
        <v>1311</v>
      </c>
      <c r="AM124" s="5" t="s">
        <v>230</v>
      </c>
      <c r="AN124" s="5" t="s">
        <v>1395</v>
      </c>
      <c r="AO124" s="5" t="s">
        <v>1396</v>
      </c>
      <c r="AP124" s="5" t="s">
        <v>182</v>
      </c>
      <c r="AQ124" s="5" t="s">
        <v>1397</v>
      </c>
      <c r="AR124" s="5" t="s">
        <v>77</v>
      </c>
      <c r="AS124" s="5" t="s">
        <v>77</v>
      </c>
      <c r="AT124" s="5" t="s">
        <v>171</v>
      </c>
      <c r="AU124" s="5" t="s">
        <v>77</v>
      </c>
      <c r="AV124" s="5" t="s">
        <v>77</v>
      </c>
      <c r="AW124" s="5" t="s">
        <v>98</v>
      </c>
      <c r="AX124" s="5" t="s">
        <v>99</v>
      </c>
      <c r="AY124" s="5" t="s">
        <v>100</v>
      </c>
      <c r="AZ124" s="5" t="s">
        <v>138</v>
      </c>
      <c r="BA124" s="5" t="s">
        <v>102</v>
      </c>
      <c r="BB124" s="5">
        <v>720.0</v>
      </c>
      <c r="BC124" s="5">
        <v>420.0</v>
      </c>
      <c r="BD124" s="5">
        <v>580.0</v>
      </c>
      <c r="BE124" s="5">
        <v>690.0</v>
      </c>
      <c r="BF124" s="5">
        <v>1315.0</v>
      </c>
      <c r="BG124" s="5">
        <v>10.0</v>
      </c>
      <c r="BH124" s="5">
        <v>6.0</v>
      </c>
      <c r="BI124" s="5" t="s">
        <v>103</v>
      </c>
      <c r="BJ124" s="5" t="s">
        <v>1398</v>
      </c>
      <c r="BK124" s="5" t="s">
        <v>105</v>
      </c>
      <c r="BL124" s="5" t="s">
        <v>1399</v>
      </c>
    </row>
    <row r="125" ht="16.5" customHeight="1">
      <c r="A125" s="5">
        <v>124.0</v>
      </c>
      <c r="B125" s="6" t="s">
        <v>65</v>
      </c>
      <c r="C125" s="5" t="s">
        <v>66</v>
      </c>
      <c r="D125" s="5" t="str">
        <f>IFERROR(__xludf.DUMMYFUNCTION("GOOGLETRANSLATE(C125,""EN"",""PT-BR"")"),"solteiro")</f>
        <v>solteiro</v>
      </c>
      <c r="E125" s="7">
        <v>135.0</v>
      </c>
      <c r="F125" s="5" t="s">
        <v>289</v>
      </c>
      <c r="G125" s="5" t="s">
        <v>290</v>
      </c>
      <c r="H125" s="5" t="s">
        <v>69</v>
      </c>
      <c r="I125" s="5" t="str">
        <f>IFERROR(__xludf.DUMMYFUNCTION("GOOGLETRANSLATE(H125,""EN"",""PT-BR"")"),"diariamente")</f>
        <v>diariamente</v>
      </c>
      <c r="J125" s="5" t="s">
        <v>70</v>
      </c>
      <c r="K125" s="5" t="s">
        <v>248</v>
      </c>
      <c r="L125" s="5" t="s">
        <v>110</v>
      </c>
      <c r="M125" s="4" t="s">
        <v>72</v>
      </c>
      <c r="N125" s="5" t="s">
        <v>143</v>
      </c>
      <c r="O125" s="5" t="s">
        <v>112</v>
      </c>
      <c r="P125" s="5" t="s">
        <v>113</v>
      </c>
      <c r="Q125" s="5" t="s">
        <v>150</v>
      </c>
      <c r="R125" s="5" t="s">
        <v>77</v>
      </c>
      <c r="S125" s="5" t="s">
        <v>171</v>
      </c>
      <c r="T125" s="5" t="s">
        <v>115</v>
      </c>
      <c r="U125" s="5" t="s">
        <v>151</v>
      </c>
      <c r="V125" s="5" t="s">
        <v>152</v>
      </c>
      <c r="W125" s="5" t="s">
        <v>1400</v>
      </c>
      <c r="X125" s="5" t="s">
        <v>119</v>
      </c>
      <c r="Y125" s="5" t="s">
        <v>82</v>
      </c>
      <c r="Z125" s="5" t="s">
        <v>207</v>
      </c>
      <c r="AA125" s="5" t="s">
        <v>155</v>
      </c>
      <c r="AB125" s="5" t="s">
        <v>1401</v>
      </c>
      <c r="AC125" s="5" t="s">
        <v>1402</v>
      </c>
      <c r="AD125" s="5" t="s">
        <v>396</v>
      </c>
      <c r="AE125" s="5" t="s">
        <v>397</v>
      </c>
      <c r="AF125" s="5" t="s">
        <v>1403</v>
      </c>
      <c r="AG125" s="5" t="s">
        <v>88</v>
      </c>
      <c r="AH125" s="5" t="s">
        <v>1404</v>
      </c>
      <c r="AI125" s="5" t="s">
        <v>90</v>
      </c>
      <c r="AJ125" s="5" t="s">
        <v>253</v>
      </c>
      <c r="AK125" s="5" t="s">
        <v>135</v>
      </c>
      <c r="AL125" s="5" t="s">
        <v>129</v>
      </c>
      <c r="AM125" s="5" t="s">
        <v>130</v>
      </c>
      <c r="AN125" s="5" t="s">
        <v>902</v>
      </c>
      <c r="AO125" s="5" t="s">
        <v>1405</v>
      </c>
      <c r="AP125" s="5" t="s">
        <v>164</v>
      </c>
      <c r="AQ125" s="5" t="s">
        <v>1406</v>
      </c>
      <c r="AR125" s="5" t="s">
        <v>91</v>
      </c>
      <c r="AS125" s="5" t="s">
        <v>91</v>
      </c>
      <c r="AT125" s="5" t="s">
        <v>77</v>
      </c>
      <c r="AU125" s="5" t="s">
        <v>91</v>
      </c>
      <c r="AV125" s="5" t="s">
        <v>91</v>
      </c>
      <c r="AW125" s="5" t="s">
        <v>98</v>
      </c>
      <c r="AX125" s="5" t="s">
        <v>99</v>
      </c>
      <c r="AY125" s="5" t="s">
        <v>137</v>
      </c>
      <c r="AZ125" s="5" t="s">
        <v>138</v>
      </c>
      <c r="BA125" s="5" t="s">
        <v>258</v>
      </c>
      <c r="BB125" s="5">
        <v>720.0</v>
      </c>
      <c r="BC125" s="5">
        <v>420.0</v>
      </c>
      <c r="BD125" s="5">
        <v>940.0</v>
      </c>
      <c r="BE125" s="5">
        <v>500.0</v>
      </c>
      <c r="BF125" s="5">
        <v>1315.0</v>
      </c>
      <c r="BG125" s="5">
        <v>1.0</v>
      </c>
      <c r="BH125" s="5">
        <v>1.0</v>
      </c>
      <c r="BI125" s="5" t="s">
        <v>245</v>
      </c>
      <c r="BJ125" s="5" t="s">
        <v>1407</v>
      </c>
      <c r="BK125" s="5" t="s">
        <v>139</v>
      </c>
      <c r="BL125" s="5" t="s">
        <v>1408</v>
      </c>
    </row>
    <row r="126" ht="16.5" customHeight="1">
      <c r="A126" s="5">
        <v>125.0</v>
      </c>
      <c r="B126" s="6" t="s">
        <v>107</v>
      </c>
      <c r="C126" s="5" t="s">
        <v>108</v>
      </c>
      <c r="D126" s="5" t="str">
        <f>IFERROR(__xludf.DUMMYFUNCTION("GOOGLETRANSLATE(C126,""EN"",""PT-BR"")"),"em uma relação")</f>
        <v>em uma relação</v>
      </c>
      <c r="E126" s="7">
        <v>135.0</v>
      </c>
      <c r="F126" s="5" t="s">
        <v>67</v>
      </c>
      <c r="G126" s="5" t="s">
        <v>68</v>
      </c>
      <c r="H126" s="5" t="s">
        <v>146</v>
      </c>
      <c r="I126" s="5" t="str">
        <f>IFERROR(__xludf.DUMMYFUNCTION("GOOGLETRANSLATE(H126,""EN"",""PT-BR"")"),"duas ou três vezes por semana")</f>
        <v>duas ou três vezes por semana</v>
      </c>
      <c r="J126" s="5" t="s">
        <v>72</v>
      </c>
      <c r="K126" s="5" t="s">
        <v>147</v>
      </c>
      <c r="L126" s="5" t="s">
        <v>110</v>
      </c>
      <c r="M126" s="4" t="s">
        <v>72</v>
      </c>
      <c r="N126" s="5" t="s">
        <v>143</v>
      </c>
      <c r="O126" s="5" t="s">
        <v>74</v>
      </c>
      <c r="P126" s="5" t="s">
        <v>149</v>
      </c>
      <c r="Q126" s="5" t="s">
        <v>76</v>
      </c>
      <c r="R126" s="5" t="s">
        <v>171</v>
      </c>
      <c r="S126" s="5" t="s">
        <v>114</v>
      </c>
      <c r="T126" s="5" t="s">
        <v>75</v>
      </c>
      <c r="U126" s="5" t="s">
        <v>205</v>
      </c>
      <c r="V126" s="5" t="s">
        <v>75</v>
      </c>
      <c r="W126" s="5" t="s">
        <v>1409</v>
      </c>
      <c r="X126" s="5" t="s">
        <v>81</v>
      </c>
      <c r="Y126" s="5" t="s">
        <v>82</v>
      </c>
      <c r="Z126" s="5" t="s">
        <v>263</v>
      </c>
      <c r="AA126" s="5" t="s">
        <v>155</v>
      </c>
      <c r="AB126" s="5" t="s">
        <v>1410</v>
      </c>
      <c r="AC126" s="5" t="s">
        <v>1411</v>
      </c>
      <c r="AD126" s="5" t="s">
        <v>1412</v>
      </c>
      <c r="AE126" s="5" t="s">
        <v>1413</v>
      </c>
      <c r="AF126" s="5" t="s">
        <v>1414</v>
      </c>
      <c r="AG126" s="5" t="s">
        <v>88</v>
      </c>
      <c r="AH126" s="5" t="s">
        <v>1415</v>
      </c>
      <c r="AI126" s="5" t="s">
        <v>227</v>
      </c>
      <c r="AJ126" s="5" t="s">
        <v>228</v>
      </c>
      <c r="AK126" s="5" t="s">
        <v>171</v>
      </c>
      <c r="AL126" s="5" t="s">
        <v>1416</v>
      </c>
      <c r="AM126" s="5" t="s">
        <v>401</v>
      </c>
      <c r="AN126" s="5" t="s">
        <v>1417</v>
      </c>
      <c r="AO126" s="5" t="s">
        <v>1418</v>
      </c>
      <c r="AP126" s="5" t="s">
        <v>133</v>
      </c>
      <c r="AQ126" s="5" t="s">
        <v>1419</v>
      </c>
      <c r="AR126" s="5" t="s">
        <v>135</v>
      </c>
      <c r="AS126" s="5" t="s">
        <v>135</v>
      </c>
      <c r="AT126" s="5" t="s">
        <v>171</v>
      </c>
      <c r="AU126" s="5" t="s">
        <v>135</v>
      </c>
      <c r="AV126" s="5" t="s">
        <v>135</v>
      </c>
      <c r="AW126" s="5" t="s">
        <v>98</v>
      </c>
      <c r="AX126" s="5" t="s">
        <v>136</v>
      </c>
      <c r="AY126" s="5" t="s">
        <v>100</v>
      </c>
      <c r="AZ126" s="5" t="s">
        <v>138</v>
      </c>
      <c r="BA126" s="5" t="s">
        <v>102</v>
      </c>
      <c r="BB126" s="5">
        <v>430.0</v>
      </c>
      <c r="BC126" s="5">
        <v>315.0</v>
      </c>
      <c r="BD126" s="5">
        <v>725.0</v>
      </c>
      <c r="BE126" s="5">
        <v>345.0</v>
      </c>
      <c r="BF126" s="5">
        <v>575.0</v>
      </c>
      <c r="BG126" s="5">
        <v>5.0</v>
      </c>
      <c r="BH126" s="5">
        <v>3.0</v>
      </c>
      <c r="BI126" s="5" t="s">
        <v>141</v>
      </c>
      <c r="BJ126" s="5" t="s">
        <v>235</v>
      </c>
      <c r="BK126" s="5" t="s">
        <v>245</v>
      </c>
      <c r="BL126" s="5" t="s">
        <v>1420</v>
      </c>
    </row>
    <row r="127" ht="16.5" customHeight="1">
      <c r="B127" s="8"/>
      <c r="E127" s="9"/>
    </row>
    <row r="128" ht="16.5" customHeight="1">
      <c r="B128" s="8"/>
      <c r="E128" s="9"/>
    </row>
    <row r="129" ht="16.5" customHeight="1">
      <c r="B129" s="8"/>
      <c r="E129" s="9"/>
    </row>
    <row r="130" ht="16.5" customHeight="1">
      <c r="B130" s="8"/>
      <c r="E130" s="9"/>
    </row>
    <row r="131" ht="16.5" customHeight="1">
      <c r="B131" s="8"/>
      <c r="E131" s="9"/>
    </row>
    <row r="132" ht="16.5" customHeight="1">
      <c r="B132" s="8"/>
      <c r="E132" s="9"/>
    </row>
    <row r="133" ht="16.5" customHeight="1">
      <c r="B133" s="8"/>
      <c r="E133" s="9"/>
    </row>
    <row r="134" ht="16.5" customHeight="1">
      <c r="B134" s="8"/>
      <c r="E134" s="9"/>
    </row>
    <row r="135" ht="16.5" customHeight="1">
      <c r="B135" s="8"/>
      <c r="E135" s="9"/>
    </row>
    <row r="136" ht="16.5" customHeight="1">
      <c r="B136" s="8"/>
      <c r="E136" s="9"/>
    </row>
    <row r="137" ht="16.5" customHeight="1">
      <c r="B137" s="8"/>
      <c r="E137" s="9"/>
    </row>
    <row r="138" ht="16.5" customHeight="1">
      <c r="B138" s="8"/>
      <c r="E138" s="9"/>
    </row>
    <row r="139" ht="16.5" customHeight="1">
      <c r="B139" s="8"/>
      <c r="E139" s="9"/>
    </row>
    <row r="140" ht="16.5" customHeight="1">
      <c r="B140" s="8"/>
      <c r="E140" s="9"/>
    </row>
    <row r="141" ht="16.5" customHeight="1">
      <c r="B141" s="8"/>
      <c r="E141" s="9"/>
    </row>
    <row r="142" ht="16.5" customHeight="1">
      <c r="B142" s="8"/>
      <c r="E142" s="9"/>
    </row>
    <row r="143" ht="16.5" customHeight="1">
      <c r="B143" s="8"/>
      <c r="E143" s="9"/>
    </row>
    <row r="144" ht="16.5" customHeight="1">
      <c r="B144" s="8"/>
      <c r="E144" s="9"/>
    </row>
    <row r="145" ht="16.5" customHeight="1">
      <c r="B145" s="8"/>
      <c r="E145" s="9"/>
    </row>
    <row r="146" ht="16.5" customHeight="1">
      <c r="B146" s="8"/>
      <c r="E146" s="9"/>
    </row>
    <row r="147" ht="16.5" customHeight="1">
      <c r="B147" s="8"/>
      <c r="E147" s="9"/>
    </row>
    <row r="148" ht="16.5" customHeight="1">
      <c r="B148" s="8"/>
      <c r="E148" s="9"/>
    </row>
    <row r="149" ht="16.5" customHeight="1">
      <c r="B149" s="8"/>
      <c r="E149" s="9"/>
    </row>
    <row r="150" ht="16.5" customHeight="1">
      <c r="B150" s="8"/>
      <c r="E150" s="9"/>
    </row>
    <row r="151" ht="16.5" customHeight="1">
      <c r="B151" s="8"/>
      <c r="E151" s="9"/>
    </row>
    <row r="152" ht="16.5" customHeight="1">
      <c r="B152" s="8"/>
      <c r="E152" s="9"/>
    </row>
    <row r="153" ht="16.5" customHeight="1">
      <c r="B153" s="8"/>
      <c r="E153" s="9"/>
    </row>
    <row r="154" ht="16.5" customHeight="1">
      <c r="B154" s="8"/>
      <c r="E154" s="9"/>
    </row>
    <row r="155" ht="16.5" customHeight="1">
      <c r="B155" s="8"/>
      <c r="E155" s="9"/>
    </row>
    <row r="156" ht="16.5" customHeight="1">
      <c r="B156" s="8"/>
      <c r="E156" s="9"/>
    </row>
    <row r="157" ht="16.5" customHeight="1">
      <c r="B157" s="8"/>
      <c r="E157" s="9"/>
    </row>
    <row r="158" ht="16.5" customHeight="1">
      <c r="B158" s="8"/>
      <c r="E158" s="9"/>
    </row>
    <row r="159" ht="16.5" customHeight="1">
      <c r="B159" s="8"/>
      <c r="E159" s="9"/>
    </row>
    <row r="160" ht="16.5" customHeight="1">
      <c r="B160" s="8"/>
      <c r="E160" s="9"/>
    </row>
    <row r="161" ht="16.5" customHeight="1">
      <c r="B161" s="8"/>
      <c r="E161" s="9"/>
    </row>
    <row r="162" ht="16.5" customHeight="1">
      <c r="B162" s="8"/>
      <c r="E162" s="9"/>
    </row>
    <row r="163" ht="16.5" customHeight="1">
      <c r="B163" s="8"/>
      <c r="E163" s="9"/>
    </row>
    <row r="164" ht="16.5" customHeight="1">
      <c r="B164" s="8"/>
      <c r="E164" s="9"/>
    </row>
    <row r="165" ht="16.5" customHeight="1">
      <c r="B165" s="8"/>
      <c r="E165" s="9"/>
    </row>
    <row r="166" ht="16.5" customHeight="1">
      <c r="B166" s="8"/>
      <c r="E166" s="9"/>
    </row>
    <row r="167" ht="16.5" customHeight="1">
      <c r="B167" s="8"/>
      <c r="E167" s="9"/>
    </row>
    <row r="168" ht="16.5" customHeight="1">
      <c r="B168" s="8"/>
      <c r="E168" s="9"/>
    </row>
    <row r="169" ht="16.5" customHeight="1">
      <c r="B169" s="8"/>
      <c r="E169" s="9"/>
    </row>
    <row r="170" ht="16.5" customHeight="1">
      <c r="B170" s="8"/>
      <c r="E170" s="9"/>
    </row>
    <row r="171" ht="16.5" customHeight="1">
      <c r="B171" s="8"/>
      <c r="E171" s="9"/>
    </row>
    <row r="172" ht="16.5" customHeight="1">
      <c r="B172" s="8"/>
      <c r="E172" s="9"/>
    </row>
    <row r="173" ht="16.5" customHeight="1">
      <c r="B173" s="8"/>
      <c r="E173" s="9"/>
    </row>
    <row r="174" ht="16.5" customHeight="1">
      <c r="B174" s="8"/>
      <c r="E174" s="9"/>
    </row>
    <row r="175" ht="16.5" customHeight="1">
      <c r="B175" s="8"/>
      <c r="E175" s="9"/>
    </row>
    <row r="176" ht="16.5" customHeight="1">
      <c r="B176" s="8"/>
      <c r="E176" s="9"/>
    </row>
    <row r="177" ht="16.5" customHeight="1">
      <c r="B177" s="8"/>
      <c r="E177" s="9"/>
    </row>
    <row r="178" ht="16.5" customHeight="1">
      <c r="B178" s="8"/>
      <c r="E178" s="9"/>
    </row>
    <row r="179" ht="16.5" customHeight="1">
      <c r="B179" s="8"/>
      <c r="E179" s="9"/>
    </row>
    <row r="180" ht="16.5" customHeight="1">
      <c r="B180" s="8"/>
      <c r="E180" s="9"/>
    </row>
    <row r="181" ht="16.5" customHeight="1">
      <c r="B181" s="8"/>
      <c r="E181" s="9"/>
    </row>
    <row r="182" ht="16.5" customHeight="1">
      <c r="B182" s="8"/>
      <c r="E182" s="9"/>
    </row>
    <row r="183" ht="16.5" customHeight="1">
      <c r="B183" s="8"/>
      <c r="E183" s="9"/>
    </row>
    <row r="184" ht="16.5" customHeight="1">
      <c r="B184" s="8"/>
      <c r="E184" s="9"/>
    </row>
    <row r="185" ht="16.5" customHeight="1">
      <c r="B185" s="8"/>
      <c r="E185" s="9"/>
    </row>
    <row r="186" ht="16.5" customHeight="1">
      <c r="B186" s="8"/>
      <c r="E186" s="9"/>
    </row>
    <row r="187" ht="16.5" customHeight="1">
      <c r="B187" s="8"/>
      <c r="E187" s="9"/>
    </row>
    <row r="188" ht="16.5" customHeight="1">
      <c r="B188" s="8"/>
      <c r="E188" s="9"/>
    </row>
    <row r="189" ht="16.5" customHeight="1">
      <c r="B189" s="8"/>
      <c r="E189" s="9"/>
    </row>
    <row r="190" ht="16.5" customHeight="1">
      <c r="B190" s="8"/>
      <c r="E190" s="9"/>
    </row>
    <row r="191" ht="16.5" customHeight="1">
      <c r="B191" s="8"/>
      <c r="E191" s="9"/>
    </row>
    <row r="192" ht="16.5" customHeight="1">
      <c r="B192" s="8"/>
      <c r="E192" s="9"/>
    </row>
    <row r="193" ht="16.5" customHeight="1">
      <c r="B193" s="8"/>
      <c r="E193" s="9"/>
    </row>
    <row r="194" ht="16.5" customHeight="1">
      <c r="B194" s="8"/>
      <c r="E194" s="9"/>
    </row>
    <row r="195" ht="16.5" customHeight="1">
      <c r="B195" s="8"/>
      <c r="E195" s="9"/>
    </row>
    <row r="196" ht="16.5" customHeight="1">
      <c r="B196" s="8"/>
      <c r="E196" s="9"/>
    </row>
    <row r="197" ht="16.5" customHeight="1">
      <c r="B197" s="8"/>
      <c r="E197" s="9"/>
    </row>
    <row r="198" ht="16.5" customHeight="1">
      <c r="B198" s="8"/>
      <c r="E198" s="9"/>
    </row>
    <row r="199" ht="16.5" customHeight="1">
      <c r="B199" s="8"/>
      <c r="E199" s="9"/>
    </row>
    <row r="200" ht="16.5" customHeight="1">
      <c r="B200" s="8"/>
      <c r="E200" s="9"/>
    </row>
    <row r="201" ht="16.5" customHeight="1">
      <c r="B201" s="8"/>
      <c r="E201" s="9"/>
    </row>
    <row r="202" ht="16.5" customHeight="1">
      <c r="B202" s="8"/>
      <c r="E202" s="9"/>
    </row>
    <row r="203" ht="16.5" customHeight="1">
      <c r="B203" s="8"/>
      <c r="E203" s="9"/>
    </row>
    <row r="204" ht="16.5" customHeight="1">
      <c r="B204" s="8"/>
      <c r="E204" s="9"/>
    </row>
    <row r="205" ht="16.5" customHeight="1">
      <c r="B205" s="8"/>
      <c r="E205" s="9"/>
    </row>
    <row r="206" ht="16.5" customHeight="1">
      <c r="B206" s="8"/>
      <c r="E206" s="9"/>
    </row>
    <row r="207" ht="16.5" customHeight="1">
      <c r="B207" s="8"/>
      <c r="E207" s="9"/>
    </row>
    <row r="208" ht="16.5" customHeight="1">
      <c r="B208" s="8"/>
      <c r="E208" s="9"/>
    </row>
    <row r="209" ht="16.5" customHeight="1">
      <c r="B209" s="8"/>
      <c r="E209" s="9"/>
    </row>
    <row r="210" ht="16.5" customHeight="1">
      <c r="B210" s="8"/>
      <c r="E210" s="9"/>
    </row>
    <row r="211" ht="16.5" customHeight="1">
      <c r="B211" s="8"/>
      <c r="E211" s="9"/>
    </row>
    <row r="212" ht="16.5" customHeight="1">
      <c r="B212" s="8"/>
      <c r="E212" s="9"/>
    </row>
    <row r="213" ht="16.5" customHeight="1">
      <c r="B213" s="8"/>
      <c r="E213" s="9"/>
    </row>
    <row r="214" ht="16.5" customHeight="1">
      <c r="B214" s="8"/>
      <c r="E214" s="9"/>
    </row>
    <row r="215" ht="16.5" customHeight="1">
      <c r="B215" s="8"/>
      <c r="E215" s="9"/>
    </row>
    <row r="216" ht="16.5" customHeight="1">
      <c r="B216" s="8"/>
      <c r="E216" s="9"/>
    </row>
    <row r="217" ht="16.5" customHeight="1">
      <c r="B217" s="8"/>
      <c r="E217" s="9"/>
    </row>
    <row r="218" ht="16.5" customHeight="1">
      <c r="B218" s="8"/>
      <c r="E218" s="9"/>
    </row>
    <row r="219" ht="16.5" customHeight="1">
      <c r="B219" s="8"/>
      <c r="E219" s="9"/>
    </row>
    <row r="220" ht="16.5" customHeight="1">
      <c r="B220" s="8"/>
      <c r="E220" s="9"/>
    </row>
    <row r="221" ht="16.5" customHeight="1">
      <c r="B221" s="8"/>
      <c r="E221" s="9"/>
    </row>
    <row r="222" ht="16.5" customHeight="1">
      <c r="B222" s="8"/>
      <c r="E222" s="9"/>
    </row>
    <row r="223" ht="16.5" customHeight="1">
      <c r="B223" s="8"/>
      <c r="E223" s="9"/>
    </row>
    <row r="224" ht="16.5" customHeight="1">
      <c r="B224" s="8"/>
      <c r="E224" s="9"/>
    </row>
    <row r="225" ht="16.5" customHeight="1">
      <c r="B225" s="8"/>
      <c r="E225" s="9"/>
    </row>
    <row r="226" ht="16.5" customHeight="1">
      <c r="B226" s="8"/>
      <c r="E226" s="9"/>
    </row>
    <row r="227" ht="16.5" customHeight="1">
      <c r="B227" s="8"/>
      <c r="E227" s="9"/>
    </row>
    <row r="228" ht="16.5" customHeight="1">
      <c r="B228" s="8"/>
      <c r="E228" s="9"/>
    </row>
    <row r="229" ht="16.5" customHeight="1">
      <c r="B229" s="8"/>
      <c r="E229" s="9"/>
    </row>
    <row r="230" ht="16.5" customHeight="1">
      <c r="B230" s="8"/>
      <c r="E230" s="9"/>
    </row>
    <row r="231" ht="16.5" customHeight="1">
      <c r="B231" s="8"/>
      <c r="E231" s="9"/>
    </row>
    <row r="232" ht="16.5" customHeight="1">
      <c r="B232" s="8"/>
      <c r="E232" s="9"/>
    </row>
    <row r="233" ht="16.5" customHeight="1">
      <c r="B233" s="8"/>
      <c r="E233" s="9"/>
    </row>
    <row r="234" ht="16.5" customHeight="1">
      <c r="B234" s="8"/>
      <c r="E234" s="9"/>
    </row>
    <row r="235" ht="16.5" customHeight="1">
      <c r="B235" s="8"/>
      <c r="E235" s="9"/>
    </row>
    <row r="236" ht="16.5" customHeight="1">
      <c r="B236" s="8"/>
      <c r="E236" s="9"/>
    </row>
    <row r="237" ht="16.5" customHeight="1">
      <c r="B237" s="8"/>
      <c r="E237" s="9"/>
    </row>
    <row r="238" ht="16.5" customHeight="1">
      <c r="B238" s="8"/>
      <c r="E238" s="9"/>
    </row>
    <row r="239" ht="16.5" customHeight="1">
      <c r="B239" s="8"/>
      <c r="E239" s="9"/>
    </row>
    <row r="240" ht="16.5" customHeight="1">
      <c r="B240" s="8"/>
      <c r="E240" s="9"/>
    </row>
    <row r="241" ht="16.5" customHeight="1">
      <c r="B241" s="8"/>
      <c r="E241" s="9"/>
    </row>
    <row r="242" ht="16.5" customHeight="1">
      <c r="B242" s="8"/>
      <c r="E242" s="9"/>
    </row>
    <row r="243" ht="16.5" customHeight="1">
      <c r="B243" s="8"/>
      <c r="E243" s="9"/>
    </row>
    <row r="244" ht="16.5" customHeight="1">
      <c r="B244" s="8"/>
      <c r="E244" s="9"/>
    </row>
    <row r="245" ht="16.5" customHeight="1">
      <c r="B245" s="8"/>
      <c r="E245" s="9"/>
    </row>
    <row r="246" ht="16.5" customHeight="1">
      <c r="B246" s="8"/>
      <c r="E246" s="9"/>
    </row>
    <row r="247" ht="16.5" customHeight="1">
      <c r="B247" s="8"/>
      <c r="E247" s="9"/>
    </row>
    <row r="248" ht="16.5" customHeight="1">
      <c r="B248" s="8"/>
      <c r="E248" s="9"/>
    </row>
    <row r="249" ht="16.5" customHeight="1">
      <c r="B249" s="8"/>
      <c r="E249" s="9"/>
    </row>
    <row r="250" ht="16.5" customHeight="1">
      <c r="B250" s="8"/>
      <c r="E250" s="9"/>
    </row>
    <row r="251" ht="16.5" customHeight="1">
      <c r="B251" s="8"/>
      <c r="E251" s="9"/>
    </row>
    <row r="252" ht="16.5" customHeight="1">
      <c r="B252" s="8"/>
      <c r="E252" s="9"/>
    </row>
    <row r="253" ht="16.5" customHeight="1">
      <c r="B253" s="8"/>
      <c r="E253" s="9"/>
    </row>
    <row r="254" ht="16.5" customHeight="1">
      <c r="B254" s="8"/>
      <c r="E254" s="9"/>
    </row>
    <row r="255" ht="16.5" customHeight="1">
      <c r="B255" s="8"/>
      <c r="E255" s="9"/>
    </row>
    <row r="256" ht="16.5" customHeight="1">
      <c r="B256" s="8"/>
      <c r="E256" s="9"/>
    </row>
    <row r="257" ht="16.5" customHeight="1">
      <c r="B257" s="8"/>
      <c r="E257" s="9"/>
    </row>
    <row r="258" ht="16.5" customHeight="1">
      <c r="B258" s="8"/>
      <c r="E258" s="9"/>
    </row>
    <row r="259" ht="16.5" customHeight="1">
      <c r="B259" s="8"/>
      <c r="E259" s="9"/>
    </row>
    <row r="260" ht="16.5" customHeight="1">
      <c r="B260" s="8"/>
      <c r="E260" s="9"/>
    </row>
    <row r="261" ht="16.5" customHeight="1">
      <c r="B261" s="8"/>
      <c r="E261" s="9"/>
    </row>
    <row r="262" ht="16.5" customHeight="1">
      <c r="B262" s="8"/>
      <c r="E262" s="9"/>
    </row>
    <row r="263" ht="16.5" customHeight="1">
      <c r="B263" s="8"/>
      <c r="E263" s="9"/>
    </row>
    <row r="264" ht="16.5" customHeight="1">
      <c r="B264" s="8"/>
      <c r="E264" s="9"/>
    </row>
    <row r="265" ht="16.5" customHeight="1">
      <c r="B265" s="8"/>
      <c r="E265" s="9"/>
    </row>
    <row r="266" ht="16.5" customHeight="1">
      <c r="B266" s="8"/>
      <c r="E266" s="9"/>
    </row>
    <row r="267" ht="16.5" customHeight="1">
      <c r="B267" s="8"/>
      <c r="E267" s="9"/>
    </row>
    <row r="268" ht="16.5" customHeight="1">
      <c r="B268" s="8"/>
      <c r="E268" s="9"/>
    </row>
    <row r="269" ht="16.5" customHeight="1">
      <c r="B269" s="8"/>
      <c r="E269" s="9"/>
    </row>
    <row r="270" ht="16.5" customHeight="1">
      <c r="B270" s="8"/>
      <c r="E270" s="9"/>
    </row>
    <row r="271" ht="16.5" customHeight="1">
      <c r="B271" s="8"/>
      <c r="E271" s="9"/>
    </row>
    <row r="272" ht="16.5" customHeight="1">
      <c r="B272" s="8"/>
      <c r="E272" s="9"/>
    </row>
    <row r="273" ht="16.5" customHeight="1">
      <c r="B273" s="8"/>
      <c r="E273" s="9"/>
    </row>
    <row r="274" ht="16.5" customHeight="1">
      <c r="B274" s="8"/>
      <c r="E274" s="9"/>
    </row>
    <row r="275" ht="16.5" customHeight="1">
      <c r="B275" s="8"/>
      <c r="E275" s="9"/>
    </row>
    <row r="276" ht="16.5" customHeight="1">
      <c r="B276" s="8"/>
      <c r="E276" s="9"/>
    </row>
    <row r="277" ht="16.5" customHeight="1">
      <c r="B277" s="8"/>
      <c r="E277" s="9"/>
    </row>
    <row r="278" ht="16.5" customHeight="1">
      <c r="B278" s="8"/>
      <c r="E278" s="9"/>
    </row>
    <row r="279" ht="16.5" customHeight="1">
      <c r="B279" s="8"/>
      <c r="E279" s="9"/>
    </row>
    <row r="280" ht="16.5" customHeight="1">
      <c r="B280" s="8"/>
      <c r="E280" s="9"/>
    </row>
    <row r="281" ht="16.5" customHeight="1">
      <c r="B281" s="8"/>
      <c r="E281" s="9"/>
    </row>
    <row r="282" ht="16.5" customHeight="1">
      <c r="B282" s="8"/>
      <c r="E282" s="9"/>
    </row>
    <row r="283" ht="16.5" customHeight="1">
      <c r="B283" s="8"/>
      <c r="E283" s="9"/>
    </row>
    <row r="284" ht="16.5" customHeight="1">
      <c r="B284" s="8"/>
      <c r="E284" s="9"/>
    </row>
    <row r="285" ht="16.5" customHeight="1">
      <c r="B285" s="8"/>
      <c r="E285" s="9"/>
    </row>
    <row r="286" ht="16.5" customHeight="1">
      <c r="B286" s="8"/>
      <c r="E286" s="9"/>
    </row>
    <row r="287" ht="16.5" customHeight="1">
      <c r="B287" s="8"/>
      <c r="E287" s="9"/>
    </row>
    <row r="288" ht="16.5" customHeight="1">
      <c r="B288" s="8"/>
      <c r="E288" s="9"/>
    </row>
    <row r="289" ht="16.5" customHeight="1">
      <c r="B289" s="8"/>
      <c r="E289" s="9"/>
    </row>
    <row r="290" ht="16.5" customHeight="1">
      <c r="B290" s="8"/>
      <c r="E290" s="9"/>
    </row>
    <row r="291" ht="16.5" customHeight="1">
      <c r="B291" s="8"/>
      <c r="E291" s="9"/>
    </row>
    <row r="292" ht="16.5" customHeight="1">
      <c r="B292" s="8"/>
      <c r="E292" s="9"/>
    </row>
    <row r="293" ht="16.5" customHeight="1">
      <c r="B293" s="8"/>
      <c r="E293" s="9"/>
    </row>
    <row r="294" ht="16.5" customHeight="1">
      <c r="B294" s="8"/>
      <c r="E294" s="9"/>
    </row>
    <row r="295" ht="16.5" customHeight="1">
      <c r="B295" s="8"/>
      <c r="E295" s="9"/>
    </row>
    <row r="296" ht="16.5" customHeight="1">
      <c r="B296" s="8"/>
      <c r="E296" s="9"/>
    </row>
    <row r="297" ht="16.5" customHeight="1">
      <c r="B297" s="8"/>
      <c r="E297" s="9"/>
    </row>
    <row r="298" ht="16.5" customHeight="1">
      <c r="B298" s="8"/>
      <c r="E298" s="9"/>
    </row>
    <row r="299" ht="16.5" customHeight="1">
      <c r="B299" s="8"/>
      <c r="E299" s="9"/>
    </row>
    <row r="300" ht="16.5" customHeight="1">
      <c r="B300" s="8"/>
      <c r="E300" s="9"/>
    </row>
    <row r="301" ht="16.5" customHeight="1">
      <c r="B301" s="8"/>
      <c r="E301" s="9"/>
    </row>
    <row r="302" ht="16.5" customHeight="1">
      <c r="B302" s="8"/>
      <c r="E302" s="9"/>
    </row>
    <row r="303" ht="16.5" customHeight="1">
      <c r="B303" s="8"/>
      <c r="E303" s="9"/>
    </row>
    <row r="304" ht="16.5" customHeight="1">
      <c r="B304" s="8"/>
      <c r="E304" s="9"/>
    </row>
    <row r="305" ht="16.5" customHeight="1">
      <c r="B305" s="8"/>
      <c r="E305" s="9"/>
    </row>
    <row r="306" ht="16.5" customHeight="1">
      <c r="B306" s="8"/>
      <c r="E306" s="9"/>
    </row>
    <row r="307" ht="16.5" customHeight="1">
      <c r="B307" s="8"/>
      <c r="E307" s="9"/>
    </row>
    <row r="308" ht="16.5" customHeight="1">
      <c r="B308" s="8"/>
      <c r="E308" s="9"/>
    </row>
    <row r="309" ht="16.5" customHeight="1">
      <c r="B309" s="8"/>
      <c r="E309" s="9"/>
    </row>
    <row r="310" ht="16.5" customHeight="1">
      <c r="B310" s="8"/>
      <c r="E310" s="9"/>
    </row>
    <row r="311" ht="16.5" customHeight="1">
      <c r="B311" s="8"/>
      <c r="E311" s="9"/>
    </row>
    <row r="312" ht="16.5" customHeight="1">
      <c r="B312" s="8"/>
      <c r="E312" s="9"/>
    </row>
    <row r="313" ht="16.5" customHeight="1">
      <c r="B313" s="8"/>
      <c r="E313" s="9"/>
    </row>
    <row r="314" ht="16.5" customHeight="1">
      <c r="B314" s="8"/>
      <c r="E314" s="9"/>
    </row>
    <row r="315" ht="16.5" customHeight="1">
      <c r="B315" s="8"/>
      <c r="E315" s="9"/>
    </row>
    <row r="316" ht="16.5" customHeight="1">
      <c r="B316" s="8"/>
      <c r="E316" s="9"/>
    </row>
    <row r="317" ht="16.5" customHeight="1">
      <c r="B317" s="8"/>
      <c r="E317" s="9"/>
    </row>
    <row r="318" ht="16.5" customHeight="1">
      <c r="B318" s="8"/>
      <c r="E318" s="9"/>
    </row>
    <row r="319" ht="16.5" customHeight="1">
      <c r="B319" s="8"/>
      <c r="E319" s="9"/>
    </row>
    <row r="320" ht="16.5" customHeight="1">
      <c r="B320" s="8"/>
      <c r="E320" s="9"/>
    </row>
    <row r="321" ht="16.5" customHeight="1">
      <c r="B321" s="8"/>
      <c r="E321" s="9"/>
    </row>
    <row r="322" ht="16.5" customHeight="1">
      <c r="B322" s="8"/>
      <c r="E322" s="9"/>
    </row>
    <row r="323" ht="16.5" customHeight="1">
      <c r="B323" s="8"/>
      <c r="E323" s="9"/>
    </row>
    <row r="324" ht="16.5" customHeight="1">
      <c r="B324" s="8"/>
      <c r="E324" s="9"/>
    </row>
    <row r="325" ht="16.5" customHeight="1">
      <c r="B325" s="8"/>
      <c r="E325" s="9"/>
    </row>
    <row r="326" ht="16.5" customHeight="1">
      <c r="B326" s="8"/>
      <c r="E326" s="9"/>
    </row>
    <row r="327" ht="16.5" customHeight="1">
      <c r="B327" s="8"/>
      <c r="E327" s="9"/>
    </row>
    <row r="328" ht="16.5" customHeight="1">
      <c r="B328" s="8"/>
      <c r="E328" s="9"/>
    </row>
    <row r="329" ht="16.5" customHeight="1">
      <c r="B329" s="8"/>
      <c r="E329" s="9"/>
    </row>
    <row r="330" ht="16.5" customHeight="1">
      <c r="B330" s="8"/>
      <c r="E330" s="9"/>
    </row>
    <row r="331" ht="16.5" customHeight="1">
      <c r="B331" s="8"/>
      <c r="E331" s="9"/>
    </row>
    <row r="332" ht="16.5" customHeight="1">
      <c r="B332" s="8"/>
      <c r="E332" s="9"/>
    </row>
    <row r="333" ht="16.5" customHeight="1">
      <c r="B333" s="8"/>
      <c r="E333" s="9"/>
    </row>
    <row r="334" ht="16.5" customHeight="1">
      <c r="B334" s="8"/>
      <c r="E334" s="9"/>
    </row>
    <row r="335" ht="16.5" customHeight="1">
      <c r="B335" s="8"/>
      <c r="E335" s="9"/>
    </row>
    <row r="336" ht="16.5" customHeight="1">
      <c r="B336" s="8"/>
      <c r="E336" s="9"/>
    </row>
    <row r="337" ht="16.5" customHeight="1">
      <c r="B337" s="8"/>
      <c r="E337" s="9"/>
    </row>
    <row r="338" ht="16.5" customHeight="1">
      <c r="B338" s="8"/>
      <c r="E338" s="9"/>
    </row>
    <row r="339" ht="16.5" customHeight="1">
      <c r="B339" s="8"/>
      <c r="E339" s="9"/>
    </row>
    <row r="340" ht="16.5" customHeight="1">
      <c r="B340" s="8"/>
      <c r="E340" s="9"/>
    </row>
    <row r="341" ht="16.5" customHeight="1">
      <c r="B341" s="8"/>
      <c r="E341" s="9"/>
    </row>
    <row r="342" ht="16.5" customHeight="1">
      <c r="B342" s="8"/>
      <c r="E342" s="9"/>
    </row>
    <row r="343" ht="16.5" customHeight="1">
      <c r="B343" s="8"/>
      <c r="E343" s="9"/>
    </row>
    <row r="344" ht="16.5" customHeight="1">
      <c r="B344" s="8"/>
      <c r="E344" s="9"/>
    </row>
    <row r="345" ht="16.5" customHeight="1">
      <c r="B345" s="8"/>
      <c r="E345" s="9"/>
    </row>
    <row r="346" ht="16.5" customHeight="1">
      <c r="B346" s="8"/>
      <c r="E346" s="9"/>
    </row>
    <row r="347" ht="16.5" customHeight="1">
      <c r="B347" s="8"/>
      <c r="E347" s="9"/>
    </row>
    <row r="348" ht="16.5" customHeight="1">
      <c r="B348" s="8"/>
      <c r="E348" s="9"/>
    </row>
    <row r="349" ht="16.5" customHeight="1">
      <c r="B349" s="8"/>
      <c r="E349" s="9"/>
    </row>
    <row r="350" ht="16.5" customHeight="1">
      <c r="B350" s="8"/>
      <c r="E350" s="9"/>
    </row>
    <row r="351" ht="16.5" customHeight="1">
      <c r="B351" s="8"/>
      <c r="E351" s="9"/>
    </row>
    <row r="352" ht="16.5" customHeight="1">
      <c r="B352" s="8"/>
      <c r="E352" s="9"/>
    </row>
    <row r="353" ht="16.5" customHeight="1">
      <c r="B353" s="8"/>
      <c r="E353" s="9"/>
    </row>
    <row r="354" ht="16.5" customHeight="1">
      <c r="B354" s="8"/>
      <c r="E354" s="9"/>
    </row>
    <row r="355" ht="16.5" customHeight="1">
      <c r="B355" s="8"/>
      <c r="E355" s="9"/>
    </row>
    <row r="356" ht="16.5" customHeight="1">
      <c r="B356" s="8"/>
      <c r="E356" s="9"/>
    </row>
    <row r="357" ht="16.5" customHeight="1">
      <c r="B357" s="8"/>
      <c r="E357" s="9"/>
    </row>
    <row r="358" ht="16.5" customHeight="1">
      <c r="B358" s="8"/>
      <c r="E358" s="9"/>
    </row>
    <row r="359" ht="16.5" customHeight="1">
      <c r="B359" s="8"/>
      <c r="E359" s="9"/>
    </row>
    <row r="360" ht="16.5" customHeight="1">
      <c r="B360" s="8"/>
      <c r="E360" s="9"/>
    </row>
    <row r="361" ht="16.5" customHeight="1">
      <c r="B361" s="8"/>
      <c r="E361" s="9"/>
    </row>
    <row r="362" ht="16.5" customHeight="1">
      <c r="B362" s="8"/>
      <c r="E362" s="9"/>
    </row>
    <row r="363" ht="16.5" customHeight="1">
      <c r="B363" s="8"/>
      <c r="E363" s="9"/>
    </row>
    <row r="364" ht="16.5" customHeight="1">
      <c r="B364" s="8"/>
      <c r="E364" s="9"/>
    </row>
    <row r="365" ht="16.5" customHeight="1">
      <c r="B365" s="8"/>
      <c r="E365" s="9"/>
    </row>
    <row r="366" ht="16.5" customHeight="1">
      <c r="B366" s="8"/>
      <c r="E366" s="9"/>
    </row>
    <row r="367" ht="16.5" customHeight="1">
      <c r="B367" s="8"/>
      <c r="E367" s="9"/>
    </row>
    <row r="368" ht="16.5" customHeight="1">
      <c r="B368" s="8"/>
      <c r="E368" s="9"/>
    </row>
    <row r="369" ht="16.5" customHeight="1">
      <c r="B369" s="8"/>
      <c r="E369" s="9"/>
    </row>
    <row r="370" ht="16.5" customHeight="1">
      <c r="B370" s="8"/>
      <c r="E370" s="9"/>
    </row>
    <row r="371" ht="16.5" customHeight="1">
      <c r="B371" s="8"/>
      <c r="E371" s="9"/>
    </row>
    <row r="372" ht="16.5" customHeight="1">
      <c r="B372" s="8"/>
      <c r="E372" s="9"/>
    </row>
    <row r="373" ht="16.5" customHeight="1">
      <c r="B373" s="8"/>
      <c r="E373" s="9"/>
    </row>
    <row r="374" ht="16.5" customHeight="1">
      <c r="B374" s="8"/>
      <c r="E374" s="9"/>
    </row>
    <row r="375" ht="16.5" customHeight="1">
      <c r="B375" s="8"/>
      <c r="E375" s="9"/>
    </row>
    <row r="376" ht="16.5" customHeight="1">
      <c r="B376" s="8"/>
      <c r="E376" s="9"/>
    </row>
    <row r="377" ht="16.5" customHeight="1">
      <c r="B377" s="8"/>
      <c r="E377" s="9"/>
    </row>
    <row r="378" ht="16.5" customHeight="1">
      <c r="B378" s="8"/>
      <c r="E378" s="9"/>
    </row>
    <row r="379" ht="16.5" customHeight="1">
      <c r="B379" s="8"/>
      <c r="E379" s="9"/>
    </row>
    <row r="380" ht="16.5" customHeight="1">
      <c r="B380" s="8"/>
      <c r="E380" s="9"/>
    </row>
    <row r="381" ht="16.5" customHeight="1">
      <c r="B381" s="8"/>
      <c r="E381" s="9"/>
    </row>
    <row r="382" ht="16.5" customHeight="1">
      <c r="B382" s="8"/>
      <c r="E382" s="9"/>
    </row>
    <row r="383" ht="16.5" customHeight="1">
      <c r="B383" s="8"/>
      <c r="E383" s="9"/>
    </row>
    <row r="384" ht="16.5" customHeight="1">
      <c r="B384" s="8"/>
      <c r="E384" s="9"/>
    </row>
    <row r="385" ht="16.5" customHeight="1">
      <c r="B385" s="8"/>
      <c r="E385" s="9"/>
    </row>
    <row r="386" ht="16.5" customHeight="1">
      <c r="B386" s="8"/>
      <c r="E386" s="9"/>
    </row>
    <row r="387" ht="16.5" customHeight="1">
      <c r="B387" s="8"/>
      <c r="E387" s="9"/>
    </row>
    <row r="388" ht="16.5" customHeight="1">
      <c r="B388" s="8"/>
      <c r="E388" s="9"/>
    </row>
    <row r="389" ht="16.5" customHeight="1">
      <c r="B389" s="8"/>
      <c r="E389" s="9"/>
    </row>
    <row r="390" ht="16.5" customHeight="1">
      <c r="B390" s="8"/>
      <c r="E390" s="9"/>
    </row>
    <row r="391" ht="16.5" customHeight="1">
      <c r="B391" s="8"/>
      <c r="E391" s="9"/>
    </row>
    <row r="392" ht="16.5" customHeight="1">
      <c r="B392" s="8"/>
      <c r="E392" s="9"/>
    </row>
    <row r="393" ht="16.5" customHeight="1">
      <c r="B393" s="8"/>
      <c r="E393" s="9"/>
    </row>
    <row r="394" ht="16.5" customHeight="1">
      <c r="B394" s="8"/>
      <c r="E394" s="9"/>
    </row>
    <row r="395" ht="16.5" customHeight="1">
      <c r="B395" s="8"/>
      <c r="E395" s="9"/>
    </row>
    <row r="396" ht="16.5" customHeight="1">
      <c r="B396" s="8"/>
      <c r="E396" s="9"/>
    </row>
    <row r="397" ht="16.5" customHeight="1">
      <c r="B397" s="8"/>
      <c r="E397" s="9"/>
    </row>
    <row r="398" ht="16.5" customHeight="1">
      <c r="B398" s="8"/>
      <c r="E398" s="9"/>
    </row>
    <row r="399" ht="16.5" customHeight="1">
      <c r="B399" s="8"/>
      <c r="E399" s="9"/>
    </row>
    <row r="400" ht="16.5" customHeight="1">
      <c r="B400" s="8"/>
      <c r="E400" s="9"/>
    </row>
    <row r="401" ht="16.5" customHeight="1">
      <c r="B401" s="8"/>
      <c r="E401" s="9"/>
    </row>
    <row r="402" ht="16.5" customHeight="1">
      <c r="B402" s="8"/>
      <c r="E402" s="9"/>
    </row>
    <row r="403" ht="16.5" customHeight="1">
      <c r="B403" s="8"/>
      <c r="E403" s="9"/>
    </row>
    <row r="404" ht="16.5" customHeight="1">
      <c r="B404" s="8"/>
      <c r="E404" s="9"/>
    </row>
    <row r="405" ht="16.5" customHeight="1">
      <c r="B405" s="8"/>
      <c r="E405" s="9"/>
    </row>
    <row r="406" ht="16.5" customHeight="1">
      <c r="B406" s="8"/>
      <c r="E406" s="9"/>
    </row>
    <row r="407" ht="16.5" customHeight="1">
      <c r="B407" s="8"/>
      <c r="E407" s="9"/>
    </row>
    <row r="408" ht="16.5" customHeight="1">
      <c r="B408" s="8"/>
      <c r="E408" s="9"/>
    </row>
    <row r="409" ht="16.5" customHeight="1">
      <c r="B409" s="8"/>
      <c r="E409" s="9"/>
    </row>
    <row r="410" ht="16.5" customHeight="1">
      <c r="B410" s="8"/>
      <c r="E410" s="9"/>
    </row>
    <row r="411" ht="16.5" customHeight="1">
      <c r="B411" s="8"/>
      <c r="E411" s="9"/>
    </row>
    <row r="412" ht="16.5" customHeight="1">
      <c r="B412" s="8"/>
      <c r="E412" s="9"/>
    </row>
    <row r="413" ht="16.5" customHeight="1">
      <c r="B413" s="8"/>
      <c r="E413" s="9"/>
    </row>
    <row r="414" ht="16.5" customHeight="1">
      <c r="B414" s="8"/>
      <c r="E414" s="9"/>
    </row>
    <row r="415" ht="16.5" customHeight="1">
      <c r="B415" s="8"/>
      <c r="E415" s="9"/>
    </row>
    <row r="416" ht="16.5" customHeight="1">
      <c r="B416" s="8"/>
      <c r="E416" s="9"/>
    </row>
    <row r="417" ht="16.5" customHeight="1">
      <c r="B417" s="8"/>
      <c r="E417" s="9"/>
    </row>
    <row r="418" ht="16.5" customHeight="1">
      <c r="B418" s="8"/>
      <c r="E418" s="9"/>
    </row>
    <row r="419" ht="16.5" customHeight="1">
      <c r="B419" s="8"/>
      <c r="E419" s="9"/>
    </row>
    <row r="420" ht="16.5" customHeight="1">
      <c r="B420" s="8"/>
      <c r="E420" s="9"/>
    </row>
    <row r="421" ht="16.5" customHeight="1">
      <c r="B421" s="8"/>
      <c r="E421" s="9"/>
    </row>
    <row r="422" ht="16.5" customHeight="1">
      <c r="B422" s="8"/>
      <c r="E422" s="9"/>
    </row>
    <row r="423" ht="16.5" customHeight="1">
      <c r="B423" s="8"/>
      <c r="E423" s="9"/>
    </row>
    <row r="424" ht="16.5" customHeight="1">
      <c r="B424" s="8"/>
      <c r="E424" s="9"/>
    </row>
    <row r="425" ht="16.5" customHeight="1">
      <c r="B425" s="8"/>
      <c r="E425" s="9"/>
    </row>
    <row r="426" ht="16.5" customHeight="1">
      <c r="B426" s="8"/>
      <c r="E426" s="9"/>
    </row>
    <row r="427" ht="16.5" customHeight="1">
      <c r="B427" s="8"/>
      <c r="E427" s="9"/>
    </row>
    <row r="428" ht="16.5" customHeight="1">
      <c r="B428" s="8"/>
      <c r="E428" s="9"/>
    </row>
    <row r="429" ht="16.5" customHeight="1">
      <c r="B429" s="8"/>
      <c r="E429" s="9"/>
    </row>
    <row r="430" ht="16.5" customHeight="1">
      <c r="B430" s="8"/>
      <c r="E430" s="9"/>
    </row>
    <row r="431" ht="16.5" customHeight="1">
      <c r="B431" s="8"/>
      <c r="E431" s="9"/>
    </row>
    <row r="432" ht="16.5" customHeight="1">
      <c r="B432" s="8"/>
      <c r="E432" s="9"/>
    </row>
    <row r="433" ht="16.5" customHeight="1">
      <c r="B433" s="8"/>
      <c r="E433" s="9"/>
    </row>
    <row r="434" ht="16.5" customHeight="1">
      <c r="B434" s="8"/>
      <c r="E434" s="9"/>
    </row>
    <row r="435" ht="16.5" customHeight="1">
      <c r="B435" s="8"/>
      <c r="E435" s="9"/>
    </row>
    <row r="436" ht="16.5" customHeight="1">
      <c r="B436" s="8"/>
      <c r="E436" s="9"/>
    </row>
    <row r="437" ht="16.5" customHeight="1">
      <c r="B437" s="8"/>
      <c r="E437" s="9"/>
    </row>
    <row r="438" ht="16.5" customHeight="1">
      <c r="B438" s="8"/>
      <c r="E438" s="9"/>
    </row>
    <row r="439" ht="16.5" customHeight="1">
      <c r="B439" s="8"/>
      <c r="E439" s="9"/>
    </row>
    <row r="440" ht="16.5" customHeight="1">
      <c r="B440" s="8"/>
      <c r="E440" s="9"/>
    </row>
    <row r="441" ht="16.5" customHeight="1">
      <c r="B441" s="8"/>
      <c r="E441" s="9"/>
    </row>
    <row r="442" ht="16.5" customHeight="1">
      <c r="B442" s="8"/>
      <c r="E442" s="9"/>
    </row>
    <row r="443" ht="16.5" customHeight="1">
      <c r="B443" s="8"/>
      <c r="E443" s="9"/>
    </row>
    <row r="444" ht="16.5" customHeight="1">
      <c r="B444" s="8"/>
      <c r="E444" s="9"/>
    </row>
    <row r="445" ht="16.5" customHeight="1">
      <c r="B445" s="8"/>
      <c r="E445" s="9"/>
    </row>
    <row r="446" ht="16.5" customHeight="1">
      <c r="B446" s="8"/>
      <c r="E446" s="9"/>
    </row>
    <row r="447" ht="16.5" customHeight="1">
      <c r="B447" s="8"/>
      <c r="E447" s="9"/>
    </row>
    <row r="448" ht="16.5" customHeight="1">
      <c r="B448" s="8"/>
      <c r="E448" s="9"/>
    </row>
    <row r="449" ht="16.5" customHeight="1">
      <c r="B449" s="8"/>
      <c r="E449" s="9"/>
    </row>
    <row r="450" ht="16.5" customHeight="1">
      <c r="B450" s="8"/>
      <c r="E450" s="9"/>
    </row>
    <row r="451" ht="16.5" customHeight="1">
      <c r="B451" s="8"/>
      <c r="E451" s="9"/>
    </row>
    <row r="452" ht="16.5" customHeight="1">
      <c r="B452" s="8"/>
      <c r="E452" s="9"/>
    </row>
    <row r="453" ht="16.5" customHeight="1">
      <c r="B453" s="8"/>
      <c r="E453" s="9"/>
    </row>
    <row r="454" ht="16.5" customHeight="1">
      <c r="B454" s="8"/>
      <c r="E454" s="9"/>
    </row>
    <row r="455" ht="16.5" customHeight="1">
      <c r="B455" s="8"/>
      <c r="E455" s="9"/>
    </row>
    <row r="456" ht="16.5" customHeight="1">
      <c r="B456" s="8"/>
      <c r="E456" s="9"/>
    </row>
    <row r="457" ht="16.5" customHeight="1">
      <c r="B457" s="8"/>
      <c r="E457" s="9"/>
    </row>
    <row r="458" ht="16.5" customHeight="1">
      <c r="B458" s="8"/>
      <c r="E458" s="9"/>
    </row>
    <row r="459" ht="16.5" customHeight="1">
      <c r="B459" s="8"/>
      <c r="E459" s="9"/>
    </row>
    <row r="460" ht="16.5" customHeight="1">
      <c r="B460" s="8"/>
      <c r="E460" s="9"/>
    </row>
    <row r="461" ht="16.5" customHeight="1">
      <c r="B461" s="8"/>
      <c r="E461" s="9"/>
    </row>
    <row r="462" ht="16.5" customHeight="1">
      <c r="B462" s="8"/>
      <c r="E462" s="9"/>
    </row>
    <row r="463" ht="16.5" customHeight="1">
      <c r="B463" s="8"/>
      <c r="E463" s="9"/>
    </row>
    <row r="464" ht="16.5" customHeight="1">
      <c r="B464" s="8"/>
      <c r="E464" s="9"/>
    </row>
    <row r="465" ht="16.5" customHeight="1">
      <c r="B465" s="8"/>
      <c r="E465" s="9"/>
    </row>
    <row r="466" ht="16.5" customHeight="1">
      <c r="B466" s="8"/>
      <c r="E466" s="9"/>
    </row>
    <row r="467" ht="16.5" customHeight="1">
      <c r="B467" s="8"/>
      <c r="E467" s="9"/>
    </row>
    <row r="468" ht="16.5" customHeight="1">
      <c r="B468" s="8"/>
      <c r="E468" s="9"/>
    </row>
    <row r="469" ht="16.5" customHeight="1">
      <c r="B469" s="8"/>
      <c r="E469" s="9"/>
    </row>
    <row r="470" ht="16.5" customHeight="1">
      <c r="B470" s="8"/>
      <c r="E470" s="9"/>
    </row>
    <row r="471" ht="16.5" customHeight="1">
      <c r="B471" s="8"/>
      <c r="E471" s="9"/>
    </row>
    <row r="472" ht="16.5" customHeight="1">
      <c r="B472" s="8"/>
      <c r="E472" s="9"/>
    </row>
    <row r="473" ht="16.5" customHeight="1">
      <c r="B473" s="8"/>
      <c r="E473" s="9"/>
    </row>
    <row r="474" ht="16.5" customHeight="1">
      <c r="B474" s="8"/>
      <c r="E474" s="9"/>
    </row>
    <row r="475" ht="16.5" customHeight="1">
      <c r="B475" s="8"/>
      <c r="E475" s="9"/>
    </row>
    <row r="476" ht="16.5" customHeight="1">
      <c r="B476" s="8"/>
      <c r="E476" s="9"/>
    </row>
    <row r="477" ht="16.5" customHeight="1">
      <c r="B477" s="8"/>
      <c r="E477" s="9"/>
    </row>
    <row r="478" ht="16.5" customHeight="1">
      <c r="B478" s="8"/>
      <c r="E478" s="9"/>
    </row>
    <row r="479" ht="16.5" customHeight="1">
      <c r="B479" s="8"/>
      <c r="E479" s="9"/>
    </row>
    <row r="480" ht="16.5" customHeight="1">
      <c r="B480" s="8"/>
      <c r="E480" s="9"/>
    </row>
    <row r="481" ht="16.5" customHeight="1">
      <c r="B481" s="8"/>
      <c r="E481" s="9"/>
    </row>
    <row r="482" ht="16.5" customHeight="1">
      <c r="B482" s="8"/>
      <c r="E482" s="9"/>
    </row>
    <row r="483" ht="16.5" customHeight="1">
      <c r="B483" s="8"/>
      <c r="E483" s="9"/>
    </row>
    <row r="484" ht="16.5" customHeight="1">
      <c r="B484" s="8"/>
      <c r="E484" s="9"/>
    </row>
    <row r="485" ht="16.5" customHeight="1">
      <c r="B485" s="8"/>
      <c r="E485" s="9"/>
    </row>
    <row r="486" ht="16.5" customHeight="1">
      <c r="B486" s="8"/>
      <c r="E486" s="9"/>
    </row>
    <row r="487" ht="16.5" customHeight="1">
      <c r="B487" s="8"/>
      <c r="E487" s="9"/>
    </row>
    <row r="488" ht="16.5" customHeight="1">
      <c r="B488" s="8"/>
      <c r="E488" s="9"/>
    </row>
    <row r="489" ht="16.5" customHeight="1">
      <c r="B489" s="8"/>
      <c r="E489" s="9"/>
    </row>
    <row r="490" ht="16.5" customHeight="1">
      <c r="B490" s="8"/>
      <c r="E490" s="9"/>
    </row>
    <row r="491" ht="16.5" customHeight="1">
      <c r="B491" s="8"/>
      <c r="E491" s="9"/>
    </row>
    <row r="492" ht="16.5" customHeight="1">
      <c r="B492" s="8"/>
      <c r="E492" s="9"/>
    </row>
    <row r="493" ht="16.5" customHeight="1">
      <c r="B493" s="8"/>
      <c r="E493" s="9"/>
    </row>
    <row r="494" ht="16.5" customHeight="1">
      <c r="B494" s="8"/>
      <c r="E494" s="9"/>
    </row>
    <row r="495" ht="16.5" customHeight="1">
      <c r="B495" s="8"/>
      <c r="E495" s="9"/>
    </row>
    <row r="496" ht="16.5" customHeight="1">
      <c r="B496" s="8"/>
      <c r="E496" s="9"/>
    </row>
    <row r="497" ht="16.5" customHeight="1">
      <c r="B497" s="8"/>
      <c r="E497" s="9"/>
    </row>
    <row r="498" ht="16.5" customHeight="1">
      <c r="B498" s="8"/>
      <c r="E498" s="9"/>
    </row>
    <row r="499" ht="16.5" customHeight="1">
      <c r="B499" s="8"/>
      <c r="E499" s="9"/>
    </row>
    <row r="500" ht="16.5" customHeight="1">
      <c r="B500" s="8"/>
      <c r="E500" s="9"/>
    </row>
    <row r="501" ht="16.5" customHeight="1">
      <c r="B501" s="8"/>
      <c r="E501" s="9"/>
    </row>
    <row r="502" ht="16.5" customHeight="1">
      <c r="B502" s="8"/>
      <c r="E502" s="9"/>
    </row>
    <row r="503" ht="16.5" customHeight="1">
      <c r="B503" s="8"/>
      <c r="E503" s="9"/>
    </row>
    <row r="504" ht="16.5" customHeight="1">
      <c r="B504" s="8"/>
      <c r="E504" s="9"/>
    </row>
    <row r="505" ht="16.5" customHeight="1">
      <c r="B505" s="8"/>
      <c r="E505" s="9"/>
    </row>
    <row r="506" ht="16.5" customHeight="1">
      <c r="B506" s="8"/>
      <c r="E506" s="9"/>
    </row>
    <row r="507" ht="16.5" customHeight="1">
      <c r="B507" s="8"/>
      <c r="E507" s="9"/>
    </row>
    <row r="508" ht="16.5" customHeight="1">
      <c r="B508" s="8"/>
      <c r="E508" s="9"/>
    </row>
    <row r="509" ht="16.5" customHeight="1">
      <c r="B509" s="8"/>
      <c r="E509" s="9"/>
    </row>
    <row r="510" ht="16.5" customHeight="1">
      <c r="B510" s="8"/>
      <c r="E510" s="9"/>
    </row>
    <row r="511" ht="16.5" customHeight="1">
      <c r="B511" s="8"/>
      <c r="E511" s="9"/>
    </row>
    <row r="512" ht="16.5" customHeight="1">
      <c r="B512" s="8"/>
      <c r="E512" s="9"/>
    </row>
    <row r="513" ht="16.5" customHeight="1">
      <c r="B513" s="8"/>
      <c r="E513" s="9"/>
    </row>
    <row r="514" ht="16.5" customHeight="1">
      <c r="B514" s="8"/>
      <c r="E514" s="9"/>
    </row>
    <row r="515" ht="16.5" customHeight="1">
      <c r="B515" s="8"/>
      <c r="E515" s="9"/>
    </row>
    <row r="516" ht="16.5" customHeight="1">
      <c r="B516" s="8"/>
      <c r="E516" s="9"/>
    </row>
    <row r="517" ht="16.5" customHeight="1">
      <c r="B517" s="8"/>
      <c r="E517" s="9"/>
    </row>
    <row r="518" ht="16.5" customHeight="1">
      <c r="B518" s="8"/>
      <c r="E518" s="9"/>
    </row>
    <row r="519" ht="16.5" customHeight="1">
      <c r="B519" s="8"/>
      <c r="E519" s="9"/>
    </row>
    <row r="520" ht="16.5" customHeight="1">
      <c r="B520" s="8"/>
      <c r="E520" s="9"/>
    </row>
    <row r="521" ht="16.5" customHeight="1">
      <c r="B521" s="8"/>
      <c r="E521" s="9"/>
    </row>
    <row r="522" ht="16.5" customHeight="1">
      <c r="B522" s="8"/>
      <c r="E522" s="9"/>
    </row>
    <row r="523" ht="16.5" customHeight="1">
      <c r="B523" s="8"/>
      <c r="E523" s="9"/>
    </row>
    <row r="524" ht="16.5" customHeight="1">
      <c r="B524" s="8"/>
      <c r="E524" s="9"/>
    </row>
    <row r="525" ht="16.5" customHeight="1">
      <c r="B525" s="8"/>
      <c r="E525" s="9"/>
    </row>
    <row r="526" ht="16.5" customHeight="1">
      <c r="B526" s="8"/>
      <c r="E526" s="9"/>
    </row>
    <row r="527" ht="16.5" customHeight="1">
      <c r="B527" s="8"/>
      <c r="E527" s="9"/>
    </row>
    <row r="528" ht="16.5" customHeight="1">
      <c r="B528" s="8"/>
      <c r="E528" s="9"/>
    </row>
    <row r="529" ht="16.5" customHeight="1">
      <c r="B529" s="8"/>
      <c r="E529" s="9"/>
    </row>
    <row r="530" ht="16.5" customHeight="1">
      <c r="B530" s="8"/>
      <c r="E530" s="9"/>
    </row>
    <row r="531" ht="16.5" customHeight="1">
      <c r="B531" s="8"/>
      <c r="E531" s="9"/>
    </row>
    <row r="532" ht="16.5" customHeight="1">
      <c r="B532" s="8"/>
      <c r="E532" s="9"/>
    </row>
    <row r="533" ht="16.5" customHeight="1">
      <c r="B533" s="8"/>
      <c r="E533" s="9"/>
    </row>
    <row r="534" ht="16.5" customHeight="1">
      <c r="B534" s="8"/>
      <c r="E534" s="9"/>
    </row>
    <row r="535" ht="16.5" customHeight="1">
      <c r="B535" s="8"/>
      <c r="E535" s="9"/>
    </row>
    <row r="536" ht="16.5" customHeight="1">
      <c r="B536" s="8"/>
      <c r="E536" s="9"/>
    </row>
    <row r="537" ht="16.5" customHeight="1">
      <c r="B537" s="8"/>
      <c r="E537" s="9"/>
    </row>
    <row r="538" ht="16.5" customHeight="1">
      <c r="B538" s="8"/>
      <c r="E538" s="9"/>
    </row>
    <row r="539" ht="16.5" customHeight="1">
      <c r="B539" s="8"/>
      <c r="E539" s="9"/>
    </row>
    <row r="540" ht="16.5" customHeight="1">
      <c r="B540" s="8"/>
      <c r="E540" s="9"/>
    </row>
    <row r="541" ht="16.5" customHeight="1">
      <c r="B541" s="8"/>
      <c r="E541" s="9"/>
    </row>
    <row r="542" ht="16.5" customHeight="1">
      <c r="B542" s="8"/>
      <c r="E542" s="9"/>
    </row>
    <row r="543" ht="16.5" customHeight="1">
      <c r="B543" s="8"/>
      <c r="E543" s="9"/>
    </row>
    <row r="544" ht="16.5" customHeight="1">
      <c r="B544" s="8"/>
      <c r="E544" s="9"/>
    </row>
    <row r="545" ht="16.5" customHeight="1">
      <c r="B545" s="8"/>
      <c r="E545" s="9"/>
    </row>
    <row r="546" ht="16.5" customHeight="1">
      <c r="B546" s="8"/>
      <c r="E546" s="9"/>
    </row>
    <row r="547" ht="16.5" customHeight="1">
      <c r="B547" s="8"/>
      <c r="E547" s="9"/>
    </row>
    <row r="548" ht="16.5" customHeight="1">
      <c r="B548" s="8"/>
      <c r="E548" s="9"/>
    </row>
    <row r="549" ht="16.5" customHeight="1">
      <c r="B549" s="8"/>
      <c r="E549" s="9"/>
    </row>
    <row r="550" ht="16.5" customHeight="1">
      <c r="B550" s="8"/>
      <c r="E550" s="9"/>
    </row>
    <row r="551" ht="16.5" customHeight="1">
      <c r="B551" s="8"/>
      <c r="E551" s="9"/>
    </row>
    <row r="552" ht="16.5" customHeight="1">
      <c r="B552" s="8"/>
      <c r="E552" s="9"/>
    </row>
    <row r="553" ht="16.5" customHeight="1">
      <c r="B553" s="8"/>
      <c r="E553" s="9"/>
    </row>
    <row r="554" ht="16.5" customHeight="1">
      <c r="B554" s="8"/>
      <c r="E554" s="9"/>
    </row>
    <row r="555" ht="16.5" customHeight="1">
      <c r="B555" s="8"/>
      <c r="E555" s="9"/>
    </row>
    <row r="556" ht="16.5" customHeight="1">
      <c r="B556" s="8"/>
      <c r="E556" s="9"/>
    </row>
    <row r="557" ht="16.5" customHeight="1">
      <c r="B557" s="8"/>
      <c r="E557" s="9"/>
    </row>
    <row r="558" ht="16.5" customHeight="1">
      <c r="B558" s="8"/>
      <c r="E558" s="9"/>
    </row>
    <row r="559" ht="16.5" customHeight="1">
      <c r="B559" s="8"/>
      <c r="E559" s="9"/>
    </row>
    <row r="560" ht="16.5" customHeight="1">
      <c r="B560" s="8"/>
      <c r="E560" s="9"/>
    </row>
    <row r="561" ht="16.5" customHeight="1">
      <c r="B561" s="8"/>
      <c r="E561" s="9"/>
    </row>
    <row r="562" ht="16.5" customHeight="1">
      <c r="B562" s="8"/>
      <c r="E562" s="9"/>
    </row>
    <row r="563" ht="16.5" customHeight="1">
      <c r="B563" s="8"/>
      <c r="E563" s="9"/>
    </row>
    <row r="564" ht="16.5" customHeight="1">
      <c r="B564" s="8"/>
      <c r="E564" s="9"/>
    </row>
    <row r="565" ht="16.5" customHeight="1">
      <c r="B565" s="8"/>
      <c r="E565" s="9"/>
    </row>
    <row r="566" ht="16.5" customHeight="1">
      <c r="B566" s="8"/>
      <c r="E566" s="9"/>
    </row>
    <row r="567" ht="16.5" customHeight="1">
      <c r="B567" s="8"/>
      <c r="E567" s="9"/>
    </row>
    <row r="568" ht="16.5" customHeight="1">
      <c r="B568" s="8"/>
      <c r="E568" s="9"/>
    </row>
    <row r="569" ht="16.5" customHeight="1">
      <c r="B569" s="8"/>
      <c r="E569" s="9"/>
    </row>
    <row r="570" ht="16.5" customHeight="1">
      <c r="B570" s="8"/>
      <c r="E570" s="9"/>
    </row>
    <row r="571" ht="16.5" customHeight="1">
      <c r="B571" s="8"/>
      <c r="E571" s="9"/>
    </row>
    <row r="572" ht="16.5" customHeight="1">
      <c r="B572" s="8"/>
      <c r="E572" s="9"/>
    </row>
    <row r="573" ht="16.5" customHeight="1">
      <c r="B573" s="8"/>
      <c r="E573" s="9"/>
    </row>
    <row r="574" ht="16.5" customHeight="1">
      <c r="B574" s="8"/>
      <c r="E574" s="9"/>
    </row>
    <row r="575" ht="16.5" customHeight="1">
      <c r="B575" s="8"/>
      <c r="E575" s="9"/>
    </row>
    <row r="576" ht="16.5" customHeight="1">
      <c r="B576" s="8"/>
      <c r="E576" s="9"/>
    </row>
    <row r="577" ht="16.5" customHeight="1">
      <c r="B577" s="8"/>
      <c r="E577" s="9"/>
    </row>
    <row r="578" ht="16.5" customHeight="1">
      <c r="B578" s="8"/>
      <c r="E578" s="9"/>
    </row>
    <row r="579" ht="16.5" customHeight="1">
      <c r="B579" s="8"/>
      <c r="E579" s="9"/>
    </row>
    <row r="580" ht="16.5" customHeight="1">
      <c r="B580" s="8"/>
      <c r="E580" s="9"/>
    </row>
    <row r="581" ht="16.5" customHeight="1">
      <c r="B581" s="8"/>
      <c r="E581" s="9"/>
    </row>
    <row r="582" ht="16.5" customHeight="1">
      <c r="B582" s="8"/>
      <c r="E582" s="9"/>
    </row>
    <row r="583" ht="16.5" customHeight="1">
      <c r="B583" s="8"/>
      <c r="E583" s="9"/>
    </row>
    <row r="584" ht="16.5" customHeight="1">
      <c r="B584" s="8"/>
      <c r="E584" s="9"/>
    </row>
    <row r="585" ht="16.5" customHeight="1">
      <c r="B585" s="8"/>
      <c r="E585" s="9"/>
    </row>
    <row r="586" ht="16.5" customHeight="1">
      <c r="B586" s="8"/>
      <c r="E586" s="9"/>
    </row>
    <row r="587" ht="16.5" customHeight="1">
      <c r="B587" s="8"/>
      <c r="E587" s="9"/>
    </row>
    <row r="588" ht="16.5" customHeight="1">
      <c r="B588" s="8"/>
      <c r="E588" s="9"/>
    </row>
    <row r="589" ht="16.5" customHeight="1">
      <c r="B589" s="8"/>
      <c r="E589" s="9"/>
    </row>
    <row r="590" ht="16.5" customHeight="1">
      <c r="B590" s="8"/>
      <c r="E590" s="9"/>
    </row>
    <row r="591" ht="16.5" customHeight="1">
      <c r="B591" s="8"/>
      <c r="E591" s="9"/>
    </row>
    <row r="592" ht="16.5" customHeight="1">
      <c r="B592" s="8"/>
      <c r="E592" s="9"/>
    </row>
    <row r="593" ht="16.5" customHeight="1">
      <c r="B593" s="8"/>
      <c r="E593" s="9"/>
    </row>
    <row r="594" ht="16.5" customHeight="1">
      <c r="B594" s="8"/>
      <c r="E594" s="9"/>
    </row>
    <row r="595" ht="16.5" customHeight="1">
      <c r="B595" s="8"/>
      <c r="E595" s="9"/>
    </row>
    <row r="596" ht="16.5" customHeight="1">
      <c r="B596" s="8"/>
      <c r="E596" s="9"/>
    </row>
    <row r="597" ht="16.5" customHeight="1">
      <c r="B597" s="8"/>
      <c r="E597" s="9"/>
    </row>
    <row r="598" ht="16.5" customHeight="1">
      <c r="B598" s="8"/>
      <c r="E598" s="9"/>
    </row>
    <row r="599" ht="16.5" customHeight="1">
      <c r="B599" s="8"/>
      <c r="E599" s="9"/>
    </row>
    <row r="600" ht="16.5" customHeight="1">
      <c r="B600" s="8"/>
      <c r="E600" s="9"/>
    </row>
    <row r="601" ht="16.5" customHeight="1">
      <c r="B601" s="8"/>
      <c r="E601" s="9"/>
    </row>
    <row r="602" ht="16.5" customHeight="1">
      <c r="B602" s="8"/>
      <c r="E602" s="9"/>
    </row>
    <row r="603" ht="16.5" customHeight="1">
      <c r="B603" s="8"/>
      <c r="E603" s="9"/>
    </row>
    <row r="604" ht="16.5" customHeight="1">
      <c r="B604" s="8"/>
      <c r="E604" s="9"/>
    </row>
    <row r="605" ht="16.5" customHeight="1">
      <c r="B605" s="8"/>
      <c r="E605" s="9"/>
    </row>
    <row r="606" ht="16.5" customHeight="1">
      <c r="B606" s="8"/>
      <c r="E606" s="9"/>
    </row>
    <row r="607" ht="16.5" customHeight="1">
      <c r="B607" s="8"/>
      <c r="E607" s="9"/>
    </row>
    <row r="608" ht="16.5" customHeight="1">
      <c r="B608" s="8"/>
      <c r="E608" s="9"/>
    </row>
    <row r="609" ht="16.5" customHeight="1">
      <c r="B609" s="8"/>
      <c r="E609" s="9"/>
    </row>
    <row r="610" ht="16.5" customHeight="1">
      <c r="B610" s="8"/>
      <c r="E610" s="9"/>
    </row>
    <row r="611" ht="16.5" customHeight="1">
      <c r="B611" s="8"/>
      <c r="E611" s="9"/>
    </row>
    <row r="612" ht="16.5" customHeight="1">
      <c r="B612" s="8"/>
      <c r="E612" s="9"/>
    </row>
    <row r="613" ht="16.5" customHeight="1">
      <c r="B613" s="8"/>
      <c r="E613" s="9"/>
    </row>
    <row r="614" ht="16.5" customHeight="1">
      <c r="B614" s="8"/>
      <c r="E614" s="9"/>
    </row>
    <row r="615" ht="16.5" customHeight="1">
      <c r="B615" s="8"/>
      <c r="E615" s="9"/>
    </row>
    <row r="616" ht="16.5" customHeight="1">
      <c r="B616" s="8"/>
      <c r="E616" s="9"/>
    </row>
    <row r="617" ht="16.5" customHeight="1">
      <c r="B617" s="8"/>
      <c r="E617" s="9"/>
    </row>
    <row r="618" ht="16.5" customHeight="1">
      <c r="B618" s="8"/>
      <c r="E618" s="9"/>
    </row>
    <row r="619" ht="16.5" customHeight="1">
      <c r="B619" s="8"/>
      <c r="E619" s="9"/>
    </row>
    <row r="620" ht="16.5" customHeight="1">
      <c r="B620" s="8"/>
      <c r="E620" s="9"/>
    </row>
    <row r="621" ht="16.5" customHeight="1">
      <c r="B621" s="8"/>
      <c r="E621" s="9"/>
    </row>
    <row r="622" ht="16.5" customHeight="1">
      <c r="B622" s="8"/>
      <c r="E622" s="9"/>
    </row>
    <row r="623" ht="16.5" customHeight="1">
      <c r="B623" s="8"/>
      <c r="E623" s="9"/>
    </row>
    <row r="624" ht="16.5" customHeight="1">
      <c r="B624" s="8"/>
      <c r="E624" s="9"/>
    </row>
    <row r="625" ht="16.5" customHeight="1">
      <c r="B625" s="8"/>
      <c r="E625" s="9"/>
    </row>
    <row r="626" ht="16.5" customHeight="1">
      <c r="B626" s="8"/>
      <c r="E626" s="9"/>
    </row>
    <row r="627" ht="16.5" customHeight="1">
      <c r="B627" s="8"/>
      <c r="E627" s="9"/>
    </row>
    <row r="628" ht="16.5" customHeight="1">
      <c r="B628" s="8"/>
      <c r="E628" s="9"/>
    </row>
    <row r="629" ht="16.5" customHeight="1">
      <c r="B629" s="8"/>
      <c r="E629" s="9"/>
    </row>
    <row r="630" ht="16.5" customHeight="1">
      <c r="B630" s="8"/>
      <c r="E630" s="9"/>
    </row>
    <row r="631" ht="16.5" customHeight="1">
      <c r="B631" s="8"/>
      <c r="E631" s="9"/>
    </row>
    <row r="632" ht="16.5" customHeight="1">
      <c r="B632" s="8"/>
      <c r="E632" s="9"/>
    </row>
    <row r="633" ht="16.5" customHeight="1">
      <c r="B633" s="8"/>
      <c r="E633" s="9"/>
    </row>
    <row r="634" ht="16.5" customHeight="1">
      <c r="B634" s="8"/>
      <c r="E634" s="9"/>
    </row>
    <row r="635" ht="16.5" customHeight="1">
      <c r="B635" s="8"/>
      <c r="E635" s="9"/>
    </row>
    <row r="636" ht="16.5" customHeight="1">
      <c r="B636" s="8"/>
      <c r="E636" s="9"/>
    </row>
    <row r="637" ht="16.5" customHeight="1">
      <c r="B637" s="8"/>
      <c r="E637" s="9"/>
    </row>
    <row r="638" ht="16.5" customHeight="1">
      <c r="B638" s="8"/>
      <c r="E638" s="9"/>
    </row>
    <row r="639" ht="16.5" customHeight="1">
      <c r="B639" s="8"/>
      <c r="E639" s="9"/>
    </row>
    <row r="640" ht="16.5" customHeight="1">
      <c r="B640" s="8"/>
      <c r="E640" s="9"/>
    </row>
    <row r="641" ht="16.5" customHeight="1">
      <c r="B641" s="8"/>
      <c r="E641" s="9"/>
    </row>
    <row r="642" ht="16.5" customHeight="1">
      <c r="B642" s="8"/>
      <c r="E642" s="9"/>
    </row>
    <row r="643" ht="16.5" customHeight="1">
      <c r="B643" s="8"/>
      <c r="E643" s="9"/>
    </row>
    <row r="644" ht="16.5" customHeight="1">
      <c r="B644" s="8"/>
      <c r="E644" s="9"/>
    </row>
    <row r="645" ht="16.5" customHeight="1">
      <c r="B645" s="8"/>
      <c r="E645" s="9"/>
    </row>
    <row r="646" ht="16.5" customHeight="1">
      <c r="B646" s="8"/>
      <c r="E646" s="9"/>
    </row>
    <row r="647" ht="16.5" customHeight="1">
      <c r="B647" s="8"/>
      <c r="E647" s="9"/>
    </row>
    <row r="648" ht="16.5" customHeight="1">
      <c r="B648" s="8"/>
      <c r="E648" s="9"/>
    </row>
    <row r="649" ht="16.5" customHeight="1">
      <c r="B649" s="8"/>
      <c r="E649" s="9"/>
    </row>
    <row r="650" ht="16.5" customHeight="1">
      <c r="B650" s="8"/>
      <c r="E650" s="9"/>
    </row>
    <row r="651" ht="16.5" customHeight="1">
      <c r="B651" s="8"/>
      <c r="E651" s="9"/>
    </row>
    <row r="652" ht="16.5" customHeight="1">
      <c r="B652" s="8"/>
      <c r="E652" s="9"/>
    </row>
    <row r="653" ht="16.5" customHeight="1">
      <c r="B653" s="8"/>
      <c r="E653" s="9"/>
    </row>
    <row r="654" ht="16.5" customHeight="1">
      <c r="B654" s="8"/>
      <c r="E654" s="9"/>
    </row>
    <row r="655" ht="16.5" customHeight="1">
      <c r="B655" s="8"/>
      <c r="E655" s="9"/>
    </row>
    <row r="656" ht="16.5" customHeight="1">
      <c r="B656" s="8"/>
      <c r="E656" s="9"/>
    </row>
    <row r="657" ht="16.5" customHeight="1">
      <c r="B657" s="8"/>
      <c r="E657" s="9"/>
    </row>
    <row r="658" ht="16.5" customHeight="1">
      <c r="B658" s="8"/>
      <c r="E658" s="9"/>
    </row>
    <row r="659" ht="16.5" customHeight="1">
      <c r="B659" s="8"/>
      <c r="E659" s="9"/>
    </row>
    <row r="660" ht="16.5" customHeight="1">
      <c r="B660" s="8"/>
      <c r="E660" s="9"/>
    </row>
    <row r="661" ht="16.5" customHeight="1">
      <c r="B661" s="8"/>
      <c r="E661" s="9"/>
    </row>
    <row r="662" ht="16.5" customHeight="1">
      <c r="B662" s="8"/>
      <c r="E662" s="9"/>
    </row>
    <row r="663" ht="16.5" customHeight="1">
      <c r="B663" s="8"/>
      <c r="E663" s="9"/>
    </row>
    <row r="664" ht="16.5" customHeight="1">
      <c r="B664" s="8"/>
      <c r="E664" s="9"/>
    </row>
    <row r="665" ht="16.5" customHeight="1">
      <c r="B665" s="8"/>
      <c r="E665" s="9"/>
    </row>
    <row r="666" ht="16.5" customHeight="1">
      <c r="B666" s="8"/>
      <c r="E666" s="9"/>
    </row>
    <row r="667" ht="16.5" customHeight="1">
      <c r="B667" s="8"/>
      <c r="E667" s="9"/>
    </row>
    <row r="668" ht="16.5" customHeight="1">
      <c r="B668" s="8"/>
      <c r="E668" s="9"/>
    </row>
    <row r="669" ht="16.5" customHeight="1">
      <c r="B669" s="8"/>
      <c r="E669" s="9"/>
    </row>
    <row r="670" ht="16.5" customHeight="1">
      <c r="B670" s="8"/>
      <c r="E670" s="9"/>
    </row>
    <row r="671" ht="16.5" customHeight="1">
      <c r="B671" s="8"/>
      <c r="E671" s="9"/>
    </row>
    <row r="672" ht="16.5" customHeight="1">
      <c r="B672" s="8"/>
      <c r="E672" s="9"/>
    </row>
    <row r="673" ht="16.5" customHeight="1">
      <c r="B673" s="8"/>
      <c r="E673" s="9"/>
    </row>
    <row r="674" ht="16.5" customHeight="1">
      <c r="B674" s="8"/>
      <c r="E674" s="9"/>
    </row>
    <row r="675" ht="16.5" customHeight="1">
      <c r="B675" s="8"/>
      <c r="E675" s="9"/>
    </row>
    <row r="676" ht="16.5" customHeight="1">
      <c r="B676" s="8"/>
      <c r="E676" s="9"/>
    </row>
    <row r="677" ht="16.5" customHeight="1">
      <c r="B677" s="8"/>
      <c r="E677" s="9"/>
    </row>
    <row r="678" ht="16.5" customHeight="1">
      <c r="B678" s="8"/>
      <c r="E678" s="9"/>
    </row>
    <row r="679" ht="16.5" customHeight="1">
      <c r="B679" s="8"/>
      <c r="E679" s="9"/>
    </row>
    <row r="680" ht="16.5" customHeight="1">
      <c r="B680" s="8"/>
      <c r="E680" s="9"/>
    </row>
    <row r="681" ht="16.5" customHeight="1">
      <c r="B681" s="8"/>
      <c r="E681" s="9"/>
    </row>
    <row r="682" ht="16.5" customHeight="1">
      <c r="B682" s="8"/>
      <c r="E682" s="9"/>
    </row>
    <row r="683" ht="16.5" customHeight="1">
      <c r="B683" s="8"/>
      <c r="E683" s="9"/>
    </row>
    <row r="684" ht="16.5" customHeight="1">
      <c r="B684" s="8"/>
      <c r="E684" s="9"/>
    </row>
    <row r="685" ht="16.5" customHeight="1">
      <c r="B685" s="8"/>
      <c r="E685" s="9"/>
    </row>
    <row r="686" ht="16.5" customHeight="1">
      <c r="B686" s="8"/>
      <c r="E686" s="9"/>
    </row>
    <row r="687" ht="16.5" customHeight="1">
      <c r="B687" s="8"/>
      <c r="E687" s="9"/>
    </row>
    <row r="688" ht="16.5" customHeight="1">
      <c r="B688" s="8"/>
      <c r="E688" s="9"/>
    </row>
    <row r="689" ht="16.5" customHeight="1">
      <c r="B689" s="8"/>
      <c r="E689" s="9"/>
    </row>
    <row r="690" ht="16.5" customHeight="1">
      <c r="B690" s="8"/>
      <c r="E690" s="9"/>
    </row>
    <row r="691" ht="16.5" customHeight="1">
      <c r="B691" s="8"/>
      <c r="E691" s="9"/>
    </row>
    <row r="692" ht="16.5" customHeight="1">
      <c r="B692" s="8"/>
      <c r="E692" s="9"/>
    </row>
    <row r="693" ht="16.5" customHeight="1">
      <c r="B693" s="8"/>
      <c r="E693" s="9"/>
    </row>
    <row r="694" ht="16.5" customHeight="1">
      <c r="B694" s="8"/>
      <c r="E694" s="9"/>
    </row>
    <row r="695" ht="16.5" customHeight="1">
      <c r="B695" s="8"/>
      <c r="E695" s="9"/>
    </row>
    <row r="696" ht="16.5" customHeight="1">
      <c r="B696" s="8"/>
      <c r="E696" s="9"/>
    </row>
    <row r="697" ht="16.5" customHeight="1">
      <c r="B697" s="8"/>
      <c r="E697" s="9"/>
    </row>
    <row r="698" ht="16.5" customHeight="1">
      <c r="B698" s="8"/>
      <c r="E698" s="9"/>
    </row>
    <row r="699" ht="16.5" customHeight="1">
      <c r="B699" s="8"/>
      <c r="E699" s="9"/>
    </row>
    <row r="700" ht="16.5" customHeight="1">
      <c r="B700" s="8"/>
      <c r="E700" s="9"/>
    </row>
    <row r="701" ht="16.5" customHeight="1">
      <c r="B701" s="8"/>
      <c r="E701" s="9"/>
    </row>
    <row r="702" ht="16.5" customHeight="1">
      <c r="B702" s="8"/>
      <c r="E702" s="9"/>
    </row>
    <row r="703" ht="16.5" customHeight="1">
      <c r="B703" s="8"/>
      <c r="E703" s="9"/>
    </row>
    <row r="704" ht="16.5" customHeight="1">
      <c r="B704" s="8"/>
      <c r="E704" s="9"/>
    </row>
    <row r="705" ht="16.5" customHeight="1">
      <c r="B705" s="8"/>
      <c r="E705" s="9"/>
    </row>
    <row r="706" ht="16.5" customHeight="1">
      <c r="B706" s="8"/>
      <c r="E706" s="9"/>
    </row>
    <row r="707" ht="16.5" customHeight="1">
      <c r="B707" s="8"/>
      <c r="E707" s="9"/>
    </row>
    <row r="708" ht="16.5" customHeight="1">
      <c r="B708" s="8"/>
      <c r="E708" s="9"/>
    </row>
    <row r="709" ht="16.5" customHeight="1">
      <c r="B709" s="8"/>
      <c r="E709" s="9"/>
    </row>
    <row r="710" ht="16.5" customHeight="1">
      <c r="B710" s="8"/>
      <c r="E710" s="9"/>
    </row>
    <row r="711" ht="16.5" customHeight="1">
      <c r="B711" s="8"/>
      <c r="E711" s="9"/>
    </row>
    <row r="712" ht="16.5" customHeight="1">
      <c r="B712" s="8"/>
      <c r="E712" s="9"/>
    </row>
    <row r="713" ht="16.5" customHeight="1">
      <c r="B713" s="8"/>
      <c r="E713" s="9"/>
    </row>
    <row r="714" ht="16.5" customHeight="1">
      <c r="B714" s="8"/>
      <c r="E714" s="9"/>
    </row>
    <row r="715" ht="16.5" customHeight="1">
      <c r="B715" s="8"/>
      <c r="E715" s="9"/>
    </row>
    <row r="716" ht="16.5" customHeight="1">
      <c r="B716" s="8"/>
      <c r="E716" s="9"/>
    </row>
    <row r="717" ht="16.5" customHeight="1">
      <c r="B717" s="8"/>
      <c r="E717" s="9"/>
    </row>
    <row r="718" ht="16.5" customHeight="1">
      <c r="B718" s="8"/>
      <c r="E718" s="9"/>
    </row>
    <row r="719" ht="16.5" customHeight="1">
      <c r="B719" s="8"/>
      <c r="E719" s="9"/>
    </row>
    <row r="720" ht="16.5" customHeight="1">
      <c r="B720" s="8"/>
      <c r="E720" s="9"/>
    </row>
    <row r="721" ht="16.5" customHeight="1">
      <c r="B721" s="8"/>
      <c r="E721" s="9"/>
    </row>
    <row r="722" ht="16.5" customHeight="1">
      <c r="B722" s="8"/>
      <c r="E722" s="9"/>
    </row>
    <row r="723" ht="16.5" customHeight="1">
      <c r="B723" s="8"/>
      <c r="E723" s="9"/>
    </row>
    <row r="724" ht="16.5" customHeight="1">
      <c r="B724" s="8"/>
      <c r="E724" s="9"/>
    </row>
    <row r="725" ht="16.5" customHeight="1">
      <c r="B725" s="8"/>
      <c r="E725" s="9"/>
    </row>
    <row r="726" ht="16.5" customHeight="1">
      <c r="B726" s="8"/>
      <c r="E726" s="9"/>
    </row>
    <row r="727" ht="16.5" customHeight="1">
      <c r="B727" s="8"/>
      <c r="E727" s="9"/>
    </row>
    <row r="728" ht="16.5" customHeight="1">
      <c r="B728" s="8"/>
      <c r="E728" s="9"/>
    </row>
    <row r="729" ht="16.5" customHeight="1">
      <c r="B729" s="8"/>
      <c r="E729" s="9"/>
    </row>
    <row r="730" ht="16.5" customHeight="1">
      <c r="B730" s="8"/>
      <c r="E730" s="9"/>
    </row>
    <row r="731" ht="16.5" customHeight="1">
      <c r="B731" s="8"/>
      <c r="E731" s="9"/>
    </row>
    <row r="732" ht="16.5" customHeight="1">
      <c r="B732" s="8"/>
      <c r="E732" s="9"/>
    </row>
    <row r="733" ht="16.5" customHeight="1">
      <c r="B733" s="8"/>
      <c r="E733" s="9"/>
    </row>
    <row r="734" ht="16.5" customHeight="1">
      <c r="B734" s="8"/>
      <c r="E734" s="9"/>
    </row>
    <row r="735" ht="16.5" customHeight="1">
      <c r="B735" s="8"/>
      <c r="E735" s="9"/>
    </row>
    <row r="736" ht="16.5" customHeight="1">
      <c r="B736" s="8"/>
      <c r="E736" s="9"/>
    </row>
    <row r="737" ht="16.5" customHeight="1">
      <c r="B737" s="8"/>
      <c r="E737" s="9"/>
    </row>
    <row r="738" ht="16.5" customHeight="1">
      <c r="B738" s="8"/>
      <c r="E738" s="9"/>
    </row>
    <row r="739" ht="16.5" customHeight="1">
      <c r="B739" s="8"/>
      <c r="E739" s="9"/>
    </row>
    <row r="740" ht="16.5" customHeight="1">
      <c r="B740" s="8"/>
      <c r="E740" s="9"/>
    </row>
    <row r="741" ht="16.5" customHeight="1">
      <c r="B741" s="8"/>
      <c r="E741" s="9"/>
    </row>
    <row r="742" ht="16.5" customHeight="1">
      <c r="B742" s="8"/>
      <c r="E742" s="9"/>
    </row>
    <row r="743" ht="16.5" customHeight="1">
      <c r="B743" s="8"/>
      <c r="E743" s="9"/>
    </row>
    <row r="744" ht="16.5" customHeight="1">
      <c r="B744" s="8"/>
      <c r="E744" s="9"/>
    </row>
    <row r="745" ht="16.5" customHeight="1">
      <c r="B745" s="8"/>
      <c r="E745" s="9"/>
    </row>
    <row r="746" ht="16.5" customHeight="1">
      <c r="B746" s="8"/>
      <c r="E746" s="9"/>
    </row>
    <row r="747" ht="16.5" customHeight="1">
      <c r="B747" s="8"/>
      <c r="E747" s="9"/>
    </row>
    <row r="748" ht="16.5" customHeight="1">
      <c r="B748" s="8"/>
      <c r="E748" s="9"/>
    </row>
    <row r="749" ht="16.5" customHeight="1">
      <c r="B749" s="8"/>
      <c r="E749" s="9"/>
    </row>
    <row r="750" ht="16.5" customHeight="1">
      <c r="B750" s="8"/>
      <c r="E750" s="9"/>
    </row>
    <row r="751" ht="16.5" customHeight="1">
      <c r="B751" s="8"/>
      <c r="E751" s="9"/>
    </row>
    <row r="752" ht="16.5" customHeight="1">
      <c r="B752" s="8"/>
      <c r="E752" s="9"/>
    </row>
    <row r="753" ht="16.5" customHeight="1">
      <c r="B753" s="8"/>
      <c r="E753" s="9"/>
    </row>
    <row r="754" ht="16.5" customHeight="1">
      <c r="B754" s="8"/>
      <c r="E754" s="9"/>
    </row>
    <row r="755" ht="16.5" customHeight="1">
      <c r="B755" s="8"/>
      <c r="E755" s="9"/>
    </row>
    <row r="756" ht="16.5" customHeight="1">
      <c r="B756" s="8"/>
      <c r="E756" s="9"/>
    </row>
    <row r="757" ht="16.5" customHeight="1">
      <c r="B757" s="8"/>
      <c r="E757" s="9"/>
    </row>
    <row r="758" ht="16.5" customHeight="1">
      <c r="B758" s="8"/>
      <c r="E758" s="9"/>
    </row>
    <row r="759" ht="16.5" customHeight="1">
      <c r="B759" s="8"/>
      <c r="E759" s="9"/>
    </row>
    <row r="760" ht="16.5" customHeight="1">
      <c r="B760" s="8"/>
      <c r="E760" s="9"/>
    </row>
    <row r="761" ht="16.5" customHeight="1">
      <c r="B761" s="8"/>
      <c r="E761" s="9"/>
    </row>
    <row r="762" ht="16.5" customHeight="1">
      <c r="B762" s="8"/>
      <c r="E762" s="9"/>
    </row>
    <row r="763" ht="16.5" customHeight="1">
      <c r="B763" s="8"/>
      <c r="E763" s="9"/>
    </row>
    <row r="764" ht="16.5" customHeight="1">
      <c r="B764" s="8"/>
      <c r="E764" s="9"/>
    </row>
    <row r="765" ht="16.5" customHeight="1">
      <c r="B765" s="8"/>
      <c r="E765" s="9"/>
    </row>
    <row r="766" ht="16.5" customHeight="1">
      <c r="B766" s="8"/>
      <c r="E766" s="9"/>
    </row>
    <row r="767" ht="16.5" customHeight="1">
      <c r="B767" s="8"/>
      <c r="E767" s="9"/>
    </row>
    <row r="768" ht="16.5" customHeight="1">
      <c r="B768" s="8"/>
      <c r="E768" s="9"/>
    </row>
    <row r="769" ht="16.5" customHeight="1">
      <c r="B769" s="8"/>
      <c r="E769" s="9"/>
    </row>
    <row r="770" ht="16.5" customHeight="1">
      <c r="B770" s="8"/>
      <c r="E770" s="9"/>
    </row>
    <row r="771" ht="16.5" customHeight="1">
      <c r="B771" s="8"/>
      <c r="E771" s="9"/>
    </row>
    <row r="772" ht="16.5" customHeight="1">
      <c r="B772" s="8"/>
      <c r="E772" s="9"/>
    </row>
    <row r="773" ht="16.5" customHeight="1">
      <c r="B773" s="8"/>
      <c r="E773" s="9"/>
    </row>
    <row r="774" ht="16.5" customHeight="1">
      <c r="B774" s="8"/>
      <c r="E774" s="9"/>
    </row>
    <row r="775" ht="16.5" customHeight="1">
      <c r="B775" s="8"/>
      <c r="E775" s="9"/>
    </row>
    <row r="776" ht="16.5" customHeight="1">
      <c r="B776" s="8"/>
      <c r="E776" s="9"/>
    </row>
    <row r="777" ht="16.5" customHeight="1">
      <c r="B777" s="8"/>
      <c r="E777" s="9"/>
    </row>
    <row r="778" ht="16.5" customHeight="1">
      <c r="B778" s="8"/>
      <c r="E778" s="9"/>
    </row>
    <row r="779" ht="16.5" customHeight="1">
      <c r="B779" s="8"/>
      <c r="E779" s="9"/>
    </row>
    <row r="780" ht="16.5" customHeight="1">
      <c r="B780" s="8"/>
      <c r="E780" s="9"/>
    </row>
    <row r="781" ht="16.5" customHeight="1">
      <c r="B781" s="8"/>
      <c r="E781" s="9"/>
    </row>
    <row r="782" ht="16.5" customHeight="1">
      <c r="B782" s="8"/>
      <c r="E782" s="9"/>
    </row>
    <row r="783" ht="16.5" customHeight="1">
      <c r="B783" s="8"/>
      <c r="E783" s="9"/>
    </row>
    <row r="784" ht="16.5" customHeight="1">
      <c r="B784" s="8"/>
      <c r="E784" s="9"/>
    </row>
    <row r="785" ht="16.5" customHeight="1">
      <c r="B785" s="8"/>
      <c r="E785" s="9"/>
    </row>
    <row r="786" ht="16.5" customHeight="1">
      <c r="B786" s="8"/>
      <c r="E786" s="9"/>
    </row>
    <row r="787" ht="16.5" customHeight="1">
      <c r="B787" s="8"/>
      <c r="E787" s="9"/>
    </row>
    <row r="788" ht="16.5" customHeight="1">
      <c r="B788" s="8"/>
      <c r="E788" s="9"/>
    </row>
    <row r="789" ht="16.5" customHeight="1">
      <c r="B789" s="8"/>
      <c r="E789" s="9"/>
    </row>
    <row r="790" ht="16.5" customHeight="1">
      <c r="B790" s="8"/>
      <c r="E790" s="9"/>
    </row>
    <row r="791" ht="16.5" customHeight="1">
      <c r="B791" s="8"/>
      <c r="E791" s="9"/>
    </row>
    <row r="792" ht="16.5" customHeight="1">
      <c r="B792" s="8"/>
      <c r="E792" s="9"/>
    </row>
    <row r="793" ht="16.5" customHeight="1">
      <c r="B793" s="8"/>
      <c r="E793" s="9"/>
    </row>
    <row r="794" ht="16.5" customHeight="1">
      <c r="B794" s="8"/>
      <c r="E794" s="9"/>
    </row>
    <row r="795" ht="16.5" customHeight="1">
      <c r="B795" s="8"/>
      <c r="E795" s="9"/>
    </row>
    <row r="796" ht="16.5" customHeight="1">
      <c r="B796" s="8"/>
      <c r="E796" s="9"/>
    </row>
    <row r="797" ht="16.5" customHeight="1">
      <c r="B797" s="8"/>
      <c r="E797" s="9"/>
    </row>
    <row r="798" ht="16.5" customHeight="1">
      <c r="B798" s="8"/>
      <c r="E798" s="9"/>
    </row>
    <row r="799" ht="16.5" customHeight="1">
      <c r="B799" s="8"/>
      <c r="E799" s="9"/>
    </row>
    <row r="800" ht="16.5" customHeight="1">
      <c r="B800" s="8"/>
      <c r="E800" s="9"/>
    </row>
    <row r="801" ht="16.5" customHeight="1">
      <c r="B801" s="8"/>
      <c r="E801" s="9"/>
    </row>
    <row r="802" ht="16.5" customHeight="1">
      <c r="B802" s="8"/>
      <c r="E802" s="9"/>
    </row>
    <row r="803" ht="16.5" customHeight="1">
      <c r="B803" s="8"/>
      <c r="E803" s="9"/>
    </row>
    <row r="804" ht="16.5" customHeight="1">
      <c r="B804" s="8"/>
      <c r="E804" s="9"/>
    </row>
    <row r="805" ht="16.5" customHeight="1">
      <c r="B805" s="8"/>
      <c r="E805" s="9"/>
    </row>
    <row r="806" ht="16.5" customHeight="1">
      <c r="B806" s="8"/>
      <c r="E806" s="9"/>
    </row>
    <row r="807" ht="16.5" customHeight="1">
      <c r="B807" s="8"/>
      <c r="E807" s="9"/>
    </row>
    <row r="808" ht="16.5" customHeight="1">
      <c r="B808" s="8"/>
      <c r="E808" s="9"/>
    </row>
    <row r="809" ht="16.5" customHeight="1">
      <c r="B809" s="8"/>
      <c r="E809" s="9"/>
    </row>
    <row r="810" ht="16.5" customHeight="1">
      <c r="B810" s="8"/>
      <c r="E810" s="9"/>
    </row>
    <row r="811" ht="16.5" customHeight="1">
      <c r="B811" s="8"/>
      <c r="E811" s="9"/>
    </row>
    <row r="812" ht="16.5" customHeight="1">
      <c r="B812" s="8"/>
      <c r="E812" s="9"/>
    </row>
    <row r="813" ht="16.5" customHeight="1">
      <c r="B813" s="8"/>
      <c r="E813" s="9"/>
    </row>
    <row r="814" ht="16.5" customHeight="1">
      <c r="B814" s="8"/>
      <c r="E814" s="9"/>
    </row>
    <row r="815" ht="16.5" customHeight="1">
      <c r="B815" s="8"/>
      <c r="E815" s="9"/>
    </row>
    <row r="816" ht="16.5" customHeight="1">
      <c r="B816" s="8"/>
      <c r="E816" s="9"/>
    </row>
    <row r="817" ht="16.5" customHeight="1">
      <c r="B817" s="8"/>
      <c r="E817" s="9"/>
    </row>
    <row r="818" ht="16.5" customHeight="1">
      <c r="B818" s="8"/>
      <c r="E818" s="9"/>
    </row>
    <row r="819" ht="16.5" customHeight="1">
      <c r="B819" s="8"/>
      <c r="E819" s="9"/>
    </row>
    <row r="820" ht="16.5" customHeight="1">
      <c r="B820" s="8"/>
      <c r="E820" s="9"/>
    </row>
    <row r="821" ht="16.5" customHeight="1">
      <c r="B821" s="8"/>
      <c r="E821" s="9"/>
    </row>
    <row r="822" ht="16.5" customHeight="1">
      <c r="B822" s="8"/>
      <c r="E822" s="9"/>
    </row>
    <row r="823" ht="16.5" customHeight="1">
      <c r="B823" s="8"/>
      <c r="E823" s="9"/>
    </row>
    <row r="824" ht="16.5" customHeight="1">
      <c r="B824" s="8"/>
      <c r="E824" s="9"/>
    </row>
    <row r="825" ht="16.5" customHeight="1">
      <c r="B825" s="8"/>
      <c r="E825" s="9"/>
    </row>
    <row r="826" ht="16.5" customHeight="1">
      <c r="B826" s="8"/>
      <c r="E826" s="9"/>
    </row>
    <row r="827" ht="16.5" customHeight="1">
      <c r="B827" s="8"/>
      <c r="E827" s="9"/>
    </row>
    <row r="828" ht="16.5" customHeight="1">
      <c r="B828" s="8"/>
      <c r="E828" s="9"/>
    </row>
    <row r="829" ht="16.5" customHeight="1">
      <c r="B829" s="8"/>
      <c r="E829" s="9"/>
    </row>
    <row r="830" ht="16.5" customHeight="1">
      <c r="B830" s="8"/>
      <c r="E830" s="9"/>
    </row>
    <row r="831" ht="16.5" customHeight="1">
      <c r="B831" s="8"/>
      <c r="E831" s="9"/>
    </row>
    <row r="832" ht="16.5" customHeight="1">
      <c r="B832" s="8"/>
      <c r="E832" s="9"/>
    </row>
    <row r="833" ht="16.5" customHeight="1">
      <c r="B833" s="8"/>
      <c r="E833" s="9"/>
    </row>
    <row r="834" ht="16.5" customHeight="1">
      <c r="B834" s="8"/>
      <c r="E834" s="9"/>
    </row>
    <row r="835" ht="16.5" customHeight="1">
      <c r="B835" s="8"/>
      <c r="E835" s="9"/>
    </row>
    <row r="836" ht="16.5" customHeight="1">
      <c r="B836" s="8"/>
      <c r="E836" s="9"/>
    </row>
    <row r="837" ht="16.5" customHeight="1">
      <c r="B837" s="8"/>
      <c r="E837" s="9"/>
    </row>
    <row r="838" ht="16.5" customHeight="1">
      <c r="B838" s="8"/>
      <c r="E838" s="9"/>
    </row>
    <row r="839" ht="16.5" customHeight="1">
      <c r="B839" s="8"/>
      <c r="E839" s="9"/>
    </row>
    <row r="840" ht="16.5" customHeight="1">
      <c r="B840" s="8"/>
      <c r="E840" s="9"/>
    </row>
    <row r="841" ht="16.5" customHeight="1">
      <c r="B841" s="8"/>
      <c r="E841" s="9"/>
    </row>
    <row r="842" ht="16.5" customHeight="1">
      <c r="B842" s="8"/>
      <c r="E842" s="9"/>
    </row>
    <row r="843" ht="16.5" customHeight="1">
      <c r="B843" s="8"/>
      <c r="E843" s="9"/>
    </row>
    <row r="844" ht="16.5" customHeight="1">
      <c r="B844" s="8"/>
      <c r="E844" s="9"/>
    </row>
    <row r="845" ht="16.5" customHeight="1">
      <c r="B845" s="8"/>
      <c r="E845" s="9"/>
    </row>
    <row r="846" ht="16.5" customHeight="1">
      <c r="B846" s="8"/>
      <c r="E846" s="9"/>
    </row>
    <row r="847" ht="16.5" customHeight="1">
      <c r="B847" s="8"/>
      <c r="E847" s="9"/>
    </row>
    <row r="848" ht="16.5" customHeight="1">
      <c r="B848" s="8"/>
      <c r="E848" s="9"/>
    </row>
    <row r="849" ht="16.5" customHeight="1">
      <c r="B849" s="8"/>
      <c r="E849" s="9"/>
    </row>
    <row r="850" ht="16.5" customHeight="1">
      <c r="B850" s="8"/>
      <c r="E850" s="9"/>
    </row>
    <row r="851" ht="16.5" customHeight="1">
      <c r="B851" s="8"/>
      <c r="E851" s="9"/>
    </row>
    <row r="852" ht="16.5" customHeight="1">
      <c r="B852" s="8"/>
      <c r="E852" s="9"/>
    </row>
    <row r="853" ht="16.5" customHeight="1">
      <c r="B853" s="8"/>
      <c r="E853" s="9"/>
    </row>
    <row r="854" ht="16.5" customHeight="1">
      <c r="B854" s="8"/>
      <c r="E854" s="9"/>
    </row>
    <row r="855" ht="16.5" customHeight="1">
      <c r="B855" s="8"/>
      <c r="E855" s="9"/>
    </row>
    <row r="856" ht="16.5" customHeight="1">
      <c r="B856" s="8"/>
      <c r="E856" s="9"/>
    </row>
    <row r="857" ht="16.5" customHeight="1">
      <c r="B857" s="8"/>
      <c r="E857" s="9"/>
    </row>
    <row r="858" ht="16.5" customHeight="1">
      <c r="B858" s="8"/>
      <c r="E858" s="9"/>
    </row>
    <row r="859" ht="16.5" customHeight="1">
      <c r="B859" s="8"/>
      <c r="E859" s="9"/>
    </row>
    <row r="860" ht="16.5" customHeight="1">
      <c r="B860" s="8"/>
      <c r="E860" s="9"/>
    </row>
    <row r="861" ht="16.5" customHeight="1">
      <c r="B861" s="8"/>
      <c r="E861" s="9"/>
    </row>
    <row r="862" ht="16.5" customHeight="1">
      <c r="B862" s="8"/>
      <c r="E862" s="9"/>
    </row>
    <row r="863" ht="16.5" customHeight="1">
      <c r="B863" s="8"/>
      <c r="E863" s="9"/>
    </row>
    <row r="864" ht="16.5" customHeight="1">
      <c r="B864" s="8"/>
      <c r="E864" s="9"/>
    </row>
    <row r="865" ht="16.5" customHeight="1">
      <c r="B865" s="8"/>
      <c r="E865" s="9"/>
    </row>
    <row r="866" ht="16.5" customHeight="1">
      <c r="B866" s="8"/>
      <c r="E866" s="9"/>
    </row>
    <row r="867" ht="16.5" customHeight="1">
      <c r="B867" s="8"/>
      <c r="E867" s="9"/>
    </row>
    <row r="868" ht="16.5" customHeight="1">
      <c r="B868" s="8"/>
      <c r="E868" s="9"/>
    </row>
    <row r="869" ht="16.5" customHeight="1">
      <c r="B869" s="8"/>
      <c r="E869" s="9"/>
    </row>
    <row r="870" ht="16.5" customHeight="1">
      <c r="B870" s="8"/>
      <c r="E870" s="9"/>
    </row>
    <row r="871" ht="16.5" customHeight="1">
      <c r="B871" s="8"/>
      <c r="E871" s="9"/>
    </row>
    <row r="872" ht="16.5" customHeight="1">
      <c r="B872" s="8"/>
      <c r="E872" s="9"/>
    </row>
    <row r="873" ht="16.5" customHeight="1">
      <c r="B873" s="8"/>
      <c r="E873" s="9"/>
    </row>
    <row r="874" ht="16.5" customHeight="1">
      <c r="B874" s="8"/>
      <c r="E874" s="9"/>
    </row>
    <row r="875" ht="16.5" customHeight="1">
      <c r="B875" s="8"/>
      <c r="E875" s="9"/>
    </row>
    <row r="876" ht="16.5" customHeight="1">
      <c r="B876" s="8"/>
      <c r="E876" s="9"/>
    </row>
    <row r="877" ht="16.5" customHeight="1">
      <c r="B877" s="8"/>
      <c r="E877" s="9"/>
    </row>
    <row r="878" ht="16.5" customHeight="1">
      <c r="B878" s="8"/>
      <c r="E878" s="9"/>
    </row>
    <row r="879" ht="16.5" customHeight="1">
      <c r="B879" s="8"/>
      <c r="E879" s="9"/>
    </row>
    <row r="880" ht="16.5" customHeight="1">
      <c r="B880" s="8"/>
      <c r="E880" s="9"/>
    </row>
    <row r="881" ht="16.5" customHeight="1">
      <c r="B881" s="8"/>
      <c r="E881" s="9"/>
    </row>
    <row r="882" ht="16.5" customHeight="1">
      <c r="B882" s="8"/>
      <c r="E882" s="9"/>
    </row>
    <row r="883" ht="16.5" customHeight="1">
      <c r="B883" s="8"/>
      <c r="E883" s="9"/>
    </row>
    <row r="884" ht="16.5" customHeight="1">
      <c r="B884" s="8"/>
      <c r="E884" s="9"/>
    </row>
    <row r="885" ht="16.5" customHeight="1">
      <c r="B885" s="8"/>
      <c r="E885" s="9"/>
    </row>
    <row r="886" ht="16.5" customHeight="1">
      <c r="B886" s="8"/>
      <c r="E886" s="9"/>
    </row>
    <row r="887" ht="16.5" customHeight="1">
      <c r="B887" s="8"/>
      <c r="E887" s="9"/>
    </row>
    <row r="888" ht="16.5" customHeight="1">
      <c r="B888" s="8"/>
      <c r="E888" s="9"/>
    </row>
    <row r="889" ht="16.5" customHeight="1">
      <c r="B889" s="8"/>
      <c r="E889" s="9"/>
    </row>
    <row r="890" ht="16.5" customHeight="1">
      <c r="B890" s="8"/>
      <c r="E890" s="9"/>
    </row>
    <row r="891" ht="16.5" customHeight="1">
      <c r="B891" s="8"/>
      <c r="E891" s="9"/>
    </row>
    <row r="892" ht="16.5" customHeight="1">
      <c r="B892" s="8"/>
      <c r="E892" s="9"/>
    </row>
    <row r="893" ht="16.5" customHeight="1">
      <c r="B893" s="8"/>
      <c r="E893" s="9"/>
    </row>
    <row r="894" ht="16.5" customHeight="1">
      <c r="B894" s="8"/>
      <c r="E894" s="9"/>
    </row>
    <row r="895" ht="16.5" customHeight="1">
      <c r="B895" s="8"/>
      <c r="E895" s="9"/>
    </row>
    <row r="896" ht="16.5" customHeight="1">
      <c r="B896" s="8"/>
      <c r="E896" s="9"/>
    </row>
    <row r="897" ht="16.5" customHeight="1">
      <c r="B897" s="8"/>
      <c r="E897" s="9"/>
    </row>
    <row r="898" ht="16.5" customHeight="1">
      <c r="B898" s="8"/>
      <c r="E898" s="9"/>
    </row>
    <row r="899" ht="16.5" customHeight="1">
      <c r="B899" s="8"/>
      <c r="E899" s="9"/>
    </row>
    <row r="900" ht="16.5" customHeight="1">
      <c r="B900" s="8"/>
      <c r="E900" s="9"/>
    </row>
    <row r="901" ht="16.5" customHeight="1">
      <c r="B901" s="8"/>
      <c r="E901" s="9"/>
    </row>
    <row r="902" ht="16.5" customHeight="1">
      <c r="B902" s="8"/>
      <c r="E902" s="9"/>
    </row>
    <row r="903" ht="16.5" customHeight="1">
      <c r="B903" s="8"/>
      <c r="E903" s="9"/>
    </row>
    <row r="904" ht="16.5" customHeight="1">
      <c r="B904" s="8"/>
      <c r="E904" s="9"/>
    </row>
    <row r="905" ht="16.5" customHeight="1">
      <c r="B905" s="8"/>
      <c r="E905" s="9"/>
    </row>
    <row r="906" ht="16.5" customHeight="1">
      <c r="B906" s="8"/>
      <c r="E906" s="9"/>
    </row>
    <row r="907" ht="16.5" customHeight="1">
      <c r="B907" s="8"/>
      <c r="E907" s="9"/>
    </row>
    <row r="908" ht="16.5" customHeight="1">
      <c r="B908" s="8"/>
      <c r="E908" s="9"/>
    </row>
    <row r="909" ht="16.5" customHeight="1">
      <c r="B909" s="8"/>
      <c r="E909" s="9"/>
    </row>
    <row r="910" ht="16.5" customHeight="1">
      <c r="B910" s="8"/>
      <c r="E910" s="9"/>
    </row>
    <row r="911" ht="16.5" customHeight="1">
      <c r="B911" s="8"/>
      <c r="E911" s="9"/>
    </row>
    <row r="912" ht="16.5" customHeight="1">
      <c r="B912" s="8"/>
      <c r="E912" s="9"/>
    </row>
    <row r="913" ht="16.5" customHeight="1">
      <c r="B913" s="8"/>
      <c r="E913" s="9"/>
    </row>
    <row r="914" ht="16.5" customHeight="1">
      <c r="B914" s="8"/>
      <c r="E914" s="9"/>
    </row>
    <row r="915" ht="16.5" customHeight="1">
      <c r="B915" s="8"/>
      <c r="E915" s="9"/>
    </row>
    <row r="916" ht="16.5" customHeight="1">
      <c r="B916" s="8"/>
      <c r="E916" s="9"/>
    </row>
    <row r="917" ht="16.5" customHeight="1">
      <c r="B917" s="8"/>
      <c r="E917" s="9"/>
    </row>
    <row r="918" ht="16.5" customHeight="1">
      <c r="B918" s="8"/>
      <c r="E918" s="9"/>
    </row>
    <row r="919" ht="16.5" customHeight="1">
      <c r="B919" s="8"/>
      <c r="E919" s="9"/>
    </row>
    <row r="920" ht="16.5" customHeight="1">
      <c r="B920" s="8"/>
      <c r="E920" s="9"/>
    </row>
    <row r="921" ht="16.5" customHeight="1">
      <c r="B921" s="8"/>
      <c r="E921" s="9"/>
    </row>
    <row r="922" ht="16.5" customHeight="1">
      <c r="B922" s="8"/>
      <c r="E922" s="9"/>
    </row>
    <row r="923" ht="16.5" customHeight="1">
      <c r="B923" s="8"/>
      <c r="E923" s="9"/>
    </row>
    <row r="924" ht="16.5" customHeight="1">
      <c r="B924" s="8"/>
      <c r="E924" s="9"/>
    </row>
    <row r="925" ht="16.5" customHeight="1">
      <c r="B925" s="8"/>
      <c r="E925" s="9"/>
    </row>
    <row r="926" ht="16.5" customHeight="1">
      <c r="B926" s="8"/>
      <c r="E926" s="9"/>
    </row>
    <row r="927" ht="16.5" customHeight="1">
      <c r="B927" s="8"/>
      <c r="E927" s="9"/>
    </row>
    <row r="928" ht="16.5" customHeight="1">
      <c r="B928" s="8"/>
      <c r="E928" s="9"/>
    </row>
    <row r="929" ht="16.5" customHeight="1">
      <c r="B929" s="8"/>
      <c r="E929" s="9"/>
    </row>
    <row r="930" ht="16.5" customHeight="1">
      <c r="B930" s="8"/>
      <c r="E930" s="9"/>
    </row>
    <row r="931" ht="16.5" customHeight="1">
      <c r="B931" s="8"/>
      <c r="E931" s="9"/>
    </row>
    <row r="932" ht="16.5" customHeight="1">
      <c r="B932" s="8"/>
      <c r="E932" s="9"/>
    </row>
    <row r="933" ht="16.5" customHeight="1">
      <c r="B933" s="8"/>
      <c r="E933" s="9"/>
    </row>
    <row r="934" ht="16.5" customHeight="1">
      <c r="B934" s="8"/>
      <c r="E934" s="9"/>
    </row>
    <row r="935" ht="16.5" customHeight="1">
      <c r="B935" s="8"/>
      <c r="E935" s="9"/>
    </row>
    <row r="936" ht="16.5" customHeight="1">
      <c r="B936" s="8"/>
      <c r="E936" s="9"/>
    </row>
    <row r="937" ht="16.5" customHeight="1">
      <c r="B937" s="8"/>
      <c r="E937" s="9"/>
    </row>
    <row r="938" ht="16.5" customHeight="1">
      <c r="B938" s="8"/>
      <c r="E938" s="9"/>
    </row>
    <row r="939" ht="16.5" customHeight="1">
      <c r="B939" s="8"/>
      <c r="E939" s="9"/>
    </row>
    <row r="940" ht="16.5" customHeight="1">
      <c r="B940" s="8"/>
      <c r="E940" s="9"/>
    </row>
    <row r="941" ht="16.5" customHeight="1">
      <c r="B941" s="8"/>
      <c r="E941" s="9"/>
    </row>
    <row r="942" ht="16.5" customHeight="1">
      <c r="B942" s="8"/>
      <c r="E942" s="9"/>
    </row>
    <row r="943" ht="16.5" customHeight="1">
      <c r="B943" s="8"/>
      <c r="E943" s="9"/>
    </row>
    <row r="944" ht="16.5" customHeight="1">
      <c r="B944" s="8"/>
      <c r="E944" s="9"/>
    </row>
    <row r="945" ht="16.5" customHeight="1">
      <c r="B945" s="8"/>
      <c r="E945" s="9"/>
    </row>
    <row r="946" ht="16.5" customHeight="1">
      <c r="B946" s="8"/>
      <c r="E946" s="9"/>
    </row>
    <row r="947" ht="16.5" customHeight="1">
      <c r="B947" s="8"/>
      <c r="E947" s="9"/>
    </row>
    <row r="948" ht="16.5" customHeight="1">
      <c r="B948" s="8"/>
      <c r="E948" s="9"/>
    </row>
    <row r="949" ht="16.5" customHeight="1">
      <c r="B949" s="8"/>
      <c r="E949" s="9"/>
    </row>
    <row r="950" ht="16.5" customHeight="1">
      <c r="B950" s="8"/>
      <c r="E950" s="9"/>
    </row>
    <row r="951" ht="16.5" customHeight="1">
      <c r="B951" s="8"/>
      <c r="E951" s="9"/>
    </row>
    <row r="952" ht="16.5" customHeight="1">
      <c r="B952" s="8"/>
      <c r="E952" s="9"/>
    </row>
    <row r="953" ht="16.5" customHeight="1">
      <c r="B953" s="8"/>
      <c r="E953" s="9"/>
    </row>
    <row r="954" ht="16.5" customHeight="1">
      <c r="B954" s="8"/>
      <c r="E954" s="9"/>
    </row>
    <row r="955" ht="16.5" customHeight="1">
      <c r="B955" s="8"/>
      <c r="E955" s="9"/>
    </row>
    <row r="956" ht="16.5" customHeight="1">
      <c r="B956" s="8"/>
      <c r="E956" s="9"/>
    </row>
    <row r="957" ht="16.5" customHeight="1">
      <c r="B957" s="8"/>
      <c r="E957" s="9"/>
    </row>
    <row r="958" ht="16.5" customHeight="1">
      <c r="B958" s="8"/>
      <c r="E958" s="9"/>
    </row>
    <row r="959" ht="16.5" customHeight="1">
      <c r="B959" s="8"/>
      <c r="E959" s="9"/>
    </row>
    <row r="960" ht="16.5" customHeight="1">
      <c r="B960" s="8"/>
      <c r="E960" s="9"/>
    </row>
    <row r="961" ht="16.5" customHeight="1">
      <c r="B961" s="8"/>
      <c r="E961" s="9"/>
    </row>
    <row r="962" ht="16.5" customHeight="1">
      <c r="B962" s="8"/>
      <c r="E962" s="9"/>
    </row>
    <row r="963" ht="16.5" customHeight="1">
      <c r="B963" s="8"/>
      <c r="E963" s="9"/>
    </row>
    <row r="964" ht="16.5" customHeight="1">
      <c r="B964" s="8"/>
      <c r="E964" s="9"/>
    </row>
    <row r="965" ht="16.5" customHeight="1">
      <c r="B965" s="8"/>
      <c r="E965" s="9"/>
    </row>
    <row r="966" ht="16.5" customHeight="1">
      <c r="B966" s="8"/>
      <c r="E966" s="9"/>
    </row>
    <row r="967" ht="16.5" customHeight="1">
      <c r="B967" s="8"/>
      <c r="E967" s="9"/>
    </row>
    <row r="968" ht="16.5" customHeight="1">
      <c r="B968" s="8"/>
      <c r="E968" s="9"/>
    </row>
    <row r="969" ht="16.5" customHeight="1">
      <c r="B969" s="8"/>
      <c r="E969" s="9"/>
    </row>
    <row r="970" ht="16.5" customHeight="1">
      <c r="B970" s="8"/>
      <c r="E970" s="9"/>
    </row>
    <row r="971" ht="16.5" customHeight="1">
      <c r="B971" s="8"/>
      <c r="E971" s="9"/>
    </row>
    <row r="972" ht="16.5" customHeight="1">
      <c r="B972" s="8"/>
      <c r="E972" s="9"/>
    </row>
    <row r="973" ht="16.5" customHeight="1">
      <c r="B973" s="8"/>
      <c r="E973" s="9"/>
    </row>
    <row r="974" ht="16.5" customHeight="1">
      <c r="B974" s="8"/>
      <c r="E974" s="9"/>
    </row>
    <row r="975" ht="16.5" customHeight="1">
      <c r="B975" s="8"/>
      <c r="E975" s="9"/>
    </row>
    <row r="976" ht="16.5" customHeight="1">
      <c r="B976" s="8"/>
      <c r="E976" s="9"/>
    </row>
    <row r="977" ht="16.5" customHeight="1">
      <c r="B977" s="8"/>
      <c r="E977" s="9"/>
    </row>
    <row r="978" ht="16.5" customHeight="1">
      <c r="B978" s="8"/>
      <c r="E978" s="9"/>
    </row>
    <row r="979" ht="16.5" customHeight="1">
      <c r="B979" s="8"/>
      <c r="E979" s="9"/>
    </row>
    <row r="980" ht="16.5" customHeight="1">
      <c r="B980" s="8"/>
      <c r="E980" s="9"/>
    </row>
    <row r="981" ht="16.5" customHeight="1">
      <c r="B981" s="8"/>
      <c r="E981" s="9"/>
    </row>
    <row r="982" ht="16.5" customHeight="1">
      <c r="B982" s="8"/>
      <c r="E982" s="9"/>
    </row>
    <row r="983" ht="16.5" customHeight="1">
      <c r="B983" s="8"/>
      <c r="E983" s="9"/>
    </row>
    <row r="984" ht="16.5" customHeight="1">
      <c r="B984" s="8"/>
      <c r="E984" s="9"/>
    </row>
    <row r="985" ht="16.5" customHeight="1">
      <c r="B985" s="8"/>
      <c r="E985" s="9"/>
    </row>
    <row r="986" ht="16.5" customHeight="1">
      <c r="B986" s="8"/>
      <c r="E986" s="9"/>
    </row>
    <row r="987" ht="16.5" customHeight="1">
      <c r="B987" s="8"/>
      <c r="E987" s="9"/>
    </row>
    <row r="988" ht="16.5" customHeight="1">
      <c r="B988" s="8"/>
      <c r="E988" s="9"/>
    </row>
    <row r="989" ht="16.5" customHeight="1">
      <c r="B989" s="8"/>
      <c r="E989" s="9"/>
    </row>
    <row r="990" ht="16.5" customHeight="1">
      <c r="B990" s="8"/>
      <c r="E990" s="9"/>
    </row>
    <row r="991" ht="16.5" customHeight="1">
      <c r="B991" s="8"/>
      <c r="E991" s="9"/>
    </row>
    <row r="992" ht="16.5" customHeight="1">
      <c r="B992" s="8"/>
      <c r="E992" s="9"/>
    </row>
    <row r="993" ht="16.5" customHeight="1">
      <c r="B993" s="8"/>
      <c r="E993" s="9"/>
    </row>
    <row r="994" ht="16.5" customHeight="1">
      <c r="B994" s="8"/>
      <c r="E994" s="9"/>
    </row>
    <row r="995" ht="16.5" customHeight="1">
      <c r="B995" s="8"/>
      <c r="E995" s="9"/>
    </row>
    <row r="996" ht="16.5" customHeight="1">
      <c r="B996" s="8"/>
      <c r="E996" s="9"/>
    </row>
    <row r="997" ht="16.5" customHeight="1">
      <c r="B997" s="8"/>
      <c r="E997" s="9"/>
    </row>
    <row r="998" ht="16.5" customHeight="1">
      <c r="B998" s="8"/>
      <c r="E998" s="9"/>
    </row>
    <row r="999" ht="16.5" customHeight="1">
      <c r="B999" s="8"/>
      <c r="E999" s="9"/>
    </row>
    <row r="1000" ht="16.5" customHeight="1">
      <c r="B1000" s="8"/>
      <c r="E1000" s="9"/>
    </row>
    <row r="1001" ht="16.5" customHeight="1">
      <c r="B1001" s="8"/>
      <c r="E1001" s="9"/>
    </row>
    <row r="1002" ht="16.5" customHeight="1">
      <c r="B1002" s="8"/>
      <c r="E1002" s="9"/>
    </row>
    <row r="1003" ht="16.5" customHeight="1">
      <c r="B1003" s="8"/>
      <c r="E1003" s="9"/>
    </row>
    <row r="1004" ht="16.5" customHeight="1">
      <c r="B1004" s="8"/>
      <c r="E1004" s="9"/>
    </row>
    <row r="1005" ht="16.5" customHeight="1">
      <c r="B1005" s="8"/>
      <c r="E1005" s="9"/>
    </row>
    <row r="1006" ht="16.5" customHeight="1">
      <c r="B1006" s="8"/>
      <c r="E1006" s="9"/>
    </row>
    <row r="1007" ht="16.5" customHeight="1">
      <c r="B1007" s="8"/>
      <c r="E1007" s="9"/>
    </row>
    <row r="1008" ht="16.5" customHeight="1">
      <c r="B1008" s="8"/>
      <c r="E1008" s="9"/>
    </row>
    <row r="1009" ht="16.5" customHeight="1">
      <c r="B1009" s="8"/>
      <c r="E1009" s="9"/>
    </row>
    <row r="1010" ht="16.5" customHeight="1">
      <c r="B1010" s="8"/>
      <c r="E1010" s="9"/>
    </row>
    <row r="1011" ht="16.5" customHeight="1">
      <c r="B1011" s="8"/>
      <c r="E1011" s="9"/>
    </row>
    <row r="1012" ht="16.5" customHeight="1">
      <c r="B1012" s="8"/>
      <c r="E1012" s="9"/>
    </row>
    <row r="1013" ht="16.5" customHeight="1">
      <c r="B1013" s="8"/>
      <c r="E1013" s="9"/>
    </row>
    <row r="1014" ht="16.5" customHeight="1">
      <c r="B1014" s="8"/>
      <c r="E1014" s="9"/>
    </row>
    <row r="1015" ht="16.5" customHeight="1">
      <c r="B1015" s="8"/>
      <c r="E1015" s="9"/>
    </row>
    <row r="1016" ht="16.5" customHeight="1">
      <c r="B1016" s="8"/>
      <c r="E1016" s="9"/>
    </row>
    <row r="1017" ht="16.5" customHeight="1">
      <c r="B1017" s="8"/>
      <c r="E1017" s="9"/>
    </row>
    <row r="1018" ht="16.5" customHeight="1">
      <c r="B1018" s="8"/>
      <c r="E1018" s="9"/>
    </row>
    <row r="1019" ht="16.5" customHeight="1">
      <c r="B1019" s="8"/>
      <c r="E1019" s="9"/>
    </row>
    <row r="1020" ht="16.5" customHeight="1">
      <c r="B1020" s="8"/>
      <c r="E1020" s="9"/>
    </row>
    <row r="1021" ht="16.5" customHeight="1">
      <c r="B1021" s="8"/>
      <c r="E1021" s="9"/>
    </row>
    <row r="1022" ht="16.5" customHeight="1">
      <c r="B1022" s="8"/>
      <c r="E1022" s="9"/>
    </row>
    <row r="1023" ht="16.5" customHeight="1">
      <c r="B1023" s="8"/>
      <c r="E1023" s="9"/>
    </row>
    <row r="1024" ht="16.5" customHeight="1">
      <c r="B1024" s="8"/>
      <c r="E1024" s="9"/>
    </row>
    <row r="1025" ht="16.5" customHeight="1">
      <c r="B1025" s="8"/>
      <c r="E1025" s="9"/>
    </row>
    <row r="1026" ht="16.5" customHeight="1">
      <c r="B1026" s="8"/>
      <c r="E1026" s="9"/>
    </row>
    <row r="1027" ht="16.5" customHeight="1">
      <c r="B1027" s="8"/>
      <c r="E1027" s="9"/>
    </row>
    <row r="1028" ht="16.5" customHeight="1">
      <c r="B1028" s="8"/>
      <c r="E1028" s="9"/>
    </row>
    <row r="1029" ht="16.5" customHeight="1">
      <c r="B1029" s="8"/>
      <c r="E1029" s="9"/>
    </row>
    <row r="1030" ht="16.5" customHeight="1">
      <c r="B1030" s="8"/>
      <c r="E1030" s="9"/>
    </row>
    <row r="1031" ht="16.5" customHeight="1">
      <c r="B1031" s="8"/>
      <c r="E1031" s="9"/>
    </row>
    <row r="1032" ht="16.5" customHeight="1">
      <c r="B1032" s="8"/>
      <c r="E1032" s="9"/>
    </row>
    <row r="1033" ht="16.5" customHeight="1">
      <c r="B1033" s="8"/>
      <c r="E1033" s="9"/>
    </row>
    <row r="1034" ht="16.5" customHeight="1">
      <c r="B1034" s="8"/>
      <c r="E1034" s="9"/>
    </row>
    <row r="1035" ht="16.5" customHeight="1">
      <c r="B1035" s="8"/>
      <c r="E1035" s="9"/>
    </row>
    <row r="1036" ht="16.5" customHeight="1">
      <c r="B1036" s="8"/>
      <c r="E1036" s="9"/>
    </row>
    <row r="1037" ht="16.5" customHeight="1">
      <c r="B1037" s="8"/>
      <c r="E1037" s="9"/>
    </row>
    <row r="1038" ht="16.5" customHeight="1">
      <c r="B1038" s="8"/>
      <c r="E1038" s="9"/>
    </row>
    <row r="1039" ht="16.5" customHeight="1">
      <c r="B1039" s="8"/>
      <c r="E1039" s="9"/>
    </row>
    <row r="1040" ht="16.5" customHeight="1">
      <c r="B1040" s="8"/>
      <c r="E1040" s="9"/>
    </row>
    <row r="1041" ht="16.5" customHeight="1">
      <c r="B1041" s="8"/>
      <c r="E1041" s="9"/>
    </row>
    <row r="1042" ht="16.5" customHeight="1">
      <c r="B1042" s="8"/>
      <c r="E1042" s="9"/>
    </row>
    <row r="1043" ht="16.5" customHeight="1">
      <c r="B1043" s="8"/>
      <c r="E1043" s="9"/>
    </row>
    <row r="1044" ht="16.5" customHeight="1">
      <c r="B1044" s="8"/>
      <c r="E1044" s="9"/>
    </row>
    <row r="1045" ht="16.5" customHeight="1">
      <c r="B1045" s="8"/>
      <c r="E1045" s="9"/>
    </row>
    <row r="1046" ht="16.5" customHeight="1">
      <c r="B1046" s="8"/>
      <c r="E1046" s="9"/>
    </row>
    <row r="1047" ht="16.5" customHeight="1">
      <c r="B1047" s="8"/>
      <c r="E1047" s="9"/>
    </row>
    <row r="1048" ht="16.5" customHeight="1">
      <c r="B1048" s="8"/>
      <c r="E1048" s="9"/>
    </row>
    <row r="1049" ht="16.5" customHeight="1">
      <c r="B1049" s="8"/>
      <c r="E1049" s="9"/>
    </row>
    <row r="1050" ht="16.5" customHeight="1">
      <c r="B1050" s="8"/>
      <c r="E1050" s="9"/>
    </row>
    <row r="1051" ht="16.5" customHeight="1">
      <c r="B1051" s="8"/>
      <c r="E1051" s="9"/>
    </row>
    <row r="1052" ht="16.5" customHeight="1">
      <c r="B1052" s="8"/>
      <c r="E1052" s="9"/>
    </row>
    <row r="1053" ht="16.5" customHeight="1">
      <c r="B1053" s="8"/>
      <c r="E1053" s="9"/>
    </row>
    <row r="1054" ht="16.5" customHeight="1">
      <c r="B1054" s="8"/>
      <c r="E1054" s="9"/>
    </row>
    <row r="1055" ht="16.5" customHeight="1">
      <c r="B1055" s="8"/>
      <c r="E1055" s="9"/>
    </row>
    <row r="1056" ht="16.5" customHeight="1">
      <c r="B1056" s="8"/>
      <c r="E1056" s="9"/>
    </row>
    <row r="1057" ht="16.5" customHeight="1">
      <c r="B1057" s="8"/>
      <c r="E1057" s="9"/>
    </row>
    <row r="1058" ht="16.5" customHeight="1">
      <c r="B1058" s="8"/>
      <c r="E1058" s="9"/>
    </row>
    <row r="1059" ht="16.5" customHeight="1">
      <c r="B1059" s="8"/>
      <c r="E1059" s="9"/>
    </row>
    <row r="1060" ht="16.5" customHeight="1">
      <c r="B1060" s="8"/>
      <c r="E1060" s="9"/>
    </row>
    <row r="1061" ht="16.5" customHeight="1">
      <c r="B1061" s="8"/>
      <c r="E1061" s="9"/>
    </row>
    <row r="1062" ht="16.5" customHeight="1">
      <c r="B1062" s="8"/>
      <c r="E1062" s="9"/>
    </row>
    <row r="1063" ht="16.5" customHeight="1">
      <c r="B1063" s="8"/>
      <c r="E1063" s="9"/>
    </row>
    <row r="1064" ht="16.5" customHeight="1">
      <c r="B1064" s="8"/>
      <c r="E1064" s="9"/>
    </row>
    <row r="1065" ht="16.5" customHeight="1">
      <c r="B1065" s="8"/>
      <c r="E1065" s="9"/>
    </row>
    <row r="1066" ht="16.5" customHeight="1">
      <c r="B1066" s="8"/>
      <c r="E1066" s="9"/>
    </row>
    <row r="1067" ht="16.5" customHeight="1">
      <c r="B1067" s="8"/>
      <c r="E1067" s="9"/>
    </row>
    <row r="1068" ht="16.5" customHeight="1">
      <c r="B1068" s="8"/>
      <c r="E1068" s="9"/>
    </row>
    <row r="1069" ht="16.5" customHeight="1">
      <c r="B1069" s="8"/>
      <c r="E1069" s="9"/>
    </row>
    <row r="1070" ht="16.5" customHeight="1">
      <c r="B1070" s="8"/>
      <c r="E1070" s="9"/>
    </row>
    <row r="1071" ht="16.5" customHeight="1">
      <c r="B1071" s="8"/>
      <c r="E1071" s="9"/>
    </row>
    <row r="1072" ht="16.5" customHeight="1">
      <c r="B1072" s="8"/>
      <c r="E1072" s="9"/>
    </row>
    <row r="1073" ht="16.5" customHeight="1">
      <c r="B1073" s="8"/>
      <c r="E1073" s="9"/>
    </row>
    <row r="1074" ht="16.5" customHeight="1">
      <c r="B1074" s="8"/>
      <c r="E1074" s="9"/>
    </row>
    <row r="1075" ht="16.5" customHeight="1">
      <c r="B1075" s="8"/>
      <c r="E1075" s="9"/>
    </row>
    <row r="1076" ht="16.5" customHeight="1">
      <c r="B1076" s="8"/>
      <c r="E1076" s="9"/>
    </row>
    <row r="1077" ht="16.5" customHeight="1">
      <c r="B1077" s="8"/>
      <c r="E1077" s="9"/>
    </row>
    <row r="1078" ht="16.5" customHeight="1">
      <c r="B1078" s="8"/>
      <c r="E1078" s="9"/>
    </row>
    <row r="1079" ht="16.5" customHeight="1">
      <c r="B1079" s="8"/>
      <c r="E1079" s="9"/>
    </row>
    <row r="1080" ht="16.5" customHeight="1">
      <c r="B1080" s="8"/>
      <c r="E1080" s="9"/>
    </row>
    <row r="1081" ht="16.5" customHeight="1">
      <c r="B1081" s="8"/>
      <c r="E1081" s="9"/>
    </row>
    <row r="1082" ht="16.5" customHeight="1">
      <c r="B1082" s="8"/>
      <c r="E1082" s="9"/>
    </row>
    <row r="1083" ht="16.5" customHeight="1">
      <c r="B1083" s="8"/>
      <c r="E1083" s="9"/>
    </row>
    <row r="1084" ht="16.5" customHeight="1">
      <c r="B1084" s="8"/>
      <c r="E1084" s="9"/>
    </row>
    <row r="1085" ht="16.5" customHeight="1">
      <c r="B1085" s="8"/>
      <c r="E1085" s="9"/>
    </row>
    <row r="1086" ht="16.5" customHeight="1">
      <c r="B1086" s="8"/>
      <c r="E1086" s="9"/>
    </row>
    <row r="1087" ht="16.5" customHeight="1">
      <c r="B1087" s="8"/>
      <c r="E1087" s="9"/>
    </row>
    <row r="1088" ht="16.5" customHeight="1">
      <c r="B1088" s="8"/>
      <c r="E1088" s="9"/>
    </row>
    <row r="1089" ht="16.5" customHeight="1">
      <c r="B1089" s="8"/>
      <c r="E1089" s="9"/>
    </row>
    <row r="1090" ht="16.5" customHeight="1">
      <c r="B1090" s="8"/>
      <c r="E1090" s="9"/>
    </row>
    <row r="1091" ht="16.5" customHeight="1">
      <c r="B1091" s="8"/>
      <c r="E1091" s="9"/>
    </row>
    <row r="1092" ht="16.5" customHeight="1">
      <c r="B1092" s="8"/>
      <c r="E1092" s="9"/>
    </row>
    <row r="1093" ht="16.5" customHeight="1">
      <c r="B1093" s="8"/>
      <c r="E1093" s="9"/>
    </row>
    <row r="1094" ht="16.5" customHeight="1">
      <c r="B1094" s="8"/>
      <c r="E1094" s="9"/>
    </row>
    <row r="1095" ht="16.5" customHeight="1">
      <c r="B1095" s="8"/>
      <c r="E1095" s="9"/>
    </row>
    <row r="1096" ht="16.5" customHeight="1">
      <c r="B1096" s="8"/>
      <c r="E1096" s="9"/>
    </row>
    <row r="1097" ht="16.5" customHeight="1">
      <c r="B1097" s="8"/>
      <c r="E1097" s="9"/>
    </row>
    <row r="1098" ht="16.5" customHeight="1">
      <c r="B1098" s="8"/>
      <c r="E1098" s="9"/>
    </row>
    <row r="1099" ht="16.5" customHeight="1">
      <c r="B1099" s="8"/>
      <c r="E1099" s="9"/>
    </row>
    <row r="1100" ht="16.5" customHeight="1">
      <c r="B1100" s="8"/>
      <c r="E1100" s="9"/>
    </row>
    <row r="1101" ht="16.5" customHeight="1">
      <c r="B1101" s="8"/>
      <c r="E1101" s="9"/>
    </row>
    <row r="1102" ht="16.5" customHeight="1">
      <c r="B1102" s="8"/>
      <c r="E1102" s="9"/>
    </row>
    <row r="1103" ht="16.5" customHeight="1">
      <c r="B1103" s="8"/>
      <c r="E1103" s="9"/>
    </row>
    <row r="1104" ht="16.5" customHeight="1">
      <c r="B1104" s="8"/>
      <c r="E1104" s="9"/>
    </row>
    <row r="1105" ht="16.5" customHeight="1">
      <c r="B1105" s="8"/>
      <c r="E1105" s="9"/>
    </row>
    <row r="1106" ht="16.5" customHeight="1">
      <c r="B1106" s="8"/>
      <c r="E1106" s="9"/>
    </row>
    <row r="1107" ht="16.5" customHeight="1">
      <c r="B1107" s="8"/>
      <c r="E1107" s="9"/>
    </row>
    <row r="1108" ht="16.5" customHeight="1">
      <c r="B1108" s="8"/>
      <c r="E1108" s="9"/>
    </row>
    <row r="1109" ht="16.5" customHeight="1">
      <c r="B1109" s="8"/>
      <c r="E1109" s="9"/>
    </row>
    <row r="1110" ht="16.5" customHeight="1">
      <c r="B1110" s="8"/>
      <c r="E1110" s="9"/>
    </row>
    <row r="1111" ht="16.5" customHeight="1">
      <c r="B1111" s="8"/>
      <c r="E1111" s="9"/>
    </row>
    <row r="1112" ht="16.5" customHeight="1">
      <c r="B1112" s="8"/>
      <c r="E1112" s="9"/>
    </row>
    <row r="1113" ht="16.5" customHeight="1">
      <c r="B1113" s="8"/>
      <c r="E1113" s="9"/>
    </row>
    <row r="1114" ht="16.5" customHeight="1">
      <c r="B1114" s="8"/>
      <c r="E1114" s="9"/>
    </row>
    <row r="1115" ht="16.5" customHeight="1">
      <c r="B1115" s="8"/>
      <c r="E1115" s="9"/>
    </row>
    <row r="1116" ht="16.5" customHeight="1">
      <c r="B1116" s="8"/>
      <c r="E1116" s="9"/>
    </row>
    <row r="1117" ht="16.5" customHeight="1">
      <c r="B1117" s="8"/>
      <c r="E1117" s="9"/>
    </row>
    <row r="1118" ht="16.5" customHeight="1">
      <c r="B1118" s="8"/>
      <c r="E1118" s="9"/>
    </row>
    <row r="1119" ht="16.5" customHeight="1">
      <c r="B1119" s="8"/>
      <c r="E1119" s="9"/>
    </row>
    <row r="1120" ht="16.5" customHeight="1">
      <c r="B1120" s="8"/>
      <c r="E1120" s="9"/>
    </row>
    <row r="1121" ht="16.5" customHeight="1">
      <c r="B1121" s="8"/>
      <c r="E1121" s="9"/>
    </row>
    <row r="1122" ht="16.5" customHeight="1">
      <c r="B1122" s="8"/>
      <c r="E1122" s="9"/>
    </row>
    <row r="1123" ht="16.5" customHeight="1">
      <c r="B1123" s="8"/>
      <c r="E1123" s="9"/>
    </row>
    <row r="1124" ht="16.5" customHeight="1">
      <c r="B1124" s="8"/>
      <c r="E1124" s="9"/>
    </row>
    <row r="1125" ht="16.5" customHeight="1">
      <c r="B1125" s="8"/>
      <c r="E1125" s="9"/>
    </row>
    <row r="1126" ht="16.5" customHeight="1">
      <c r="B1126" s="8"/>
      <c r="E1126" s="9"/>
    </row>
    <row r="1127" ht="16.5" customHeight="1">
      <c r="B1127" s="8"/>
      <c r="E1127" s="9"/>
    </row>
    <row r="1128" ht="16.5" customHeight="1">
      <c r="B1128" s="8"/>
      <c r="E1128" s="9"/>
    </row>
    <row r="1129" ht="16.5" customHeight="1">
      <c r="B1129" s="8"/>
      <c r="E1129" s="9"/>
    </row>
    <row r="1130" ht="16.5" customHeight="1">
      <c r="B1130" s="8"/>
      <c r="E1130" s="9"/>
    </row>
    <row r="1131" ht="16.5" customHeight="1">
      <c r="B1131" s="8"/>
      <c r="E1131" s="9"/>
    </row>
    <row r="1132" ht="16.5" customHeight="1">
      <c r="B1132" s="8"/>
      <c r="E1132" s="9"/>
    </row>
    <row r="1133" ht="16.5" customHeight="1">
      <c r="B1133" s="8"/>
      <c r="E1133" s="9"/>
    </row>
    <row r="1134" ht="16.5" customHeight="1">
      <c r="B1134" s="8"/>
      <c r="E1134" s="9"/>
    </row>
    <row r="1135" ht="16.5" customHeight="1">
      <c r="B1135" s="8"/>
      <c r="E1135" s="9"/>
    </row>
    <row r="1136" ht="16.5" customHeight="1">
      <c r="B1136" s="8"/>
      <c r="E1136" s="9"/>
    </row>
    <row r="1137" ht="16.5" customHeight="1">
      <c r="B1137" s="8"/>
      <c r="E1137" s="9"/>
    </row>
    <row r="1138" ht="16.5" customHeight="1">
      <c r="B1138" s="8"/>
      <c r="E1138" s="9"/>
    </row>
    <row r="1139" ht="16.5" customHeight="1">
      <c r="B1139" s="8"/>
      <c r="E1139" s="9"/>
    </row>
    <row r="1140" ht="16.5" customHeight="1">
      <c r="B1140" s="8"/>
      <c r="E1140" s="9"/>
    </row>
    <row r="1141" ht="16.5" customHeight="1">
      <c r="B1141" s="8"/>
      <c r="E1141" s="9"/>
    </row>
    <row r="1142" ht="16.5" customHeight="1">
      <c r="B1142" s="8"/>
      <c r="E1142" s="9"/>
    </row>
    <row r="1143" ht="16.5" customHeight="1">
      <c r="B1143" s="8"/>
      <c r="E1143" s="9"/>
    </row>
    <row r="1144" ht="16.5" customHeight="1">
      <c r="B1144" s="8"/>
      <c r="E1144" s="9"/>
    </row>
    <row r="1145" ht="16.5" customHeight="1">
      <c r="B1145" s="8"/>
      <c r="E1145" s="9"/>
    </row>
    <row r="1146" ht="16.5" customHeight="1">
      <c r="B1146" s="8"/>
      <c r="E1146" s="9"/>
    </row>
    <row r="1147" ht="16.5" customHeight="1">
      <c r="B1147" s="8"/>
      <c r="E1147" s="9"/>
    </row>
    <row r="1148" ht="16.5" customHeight="1">
      <c r="B1148" s="8"/>
      <c r="E1148" s="9"/>
    </row>
    <row r="1149" ht="16.5" customHeight="1">
      <c r="B1149" s="8"/>
      <c r="E1149" s="9"/>
    </row>
    <row r="1150" ht="16.5" customHeight="1">
      <c r="B1150" s="8"/>
      <c r="E1150" s="9"/>
    </row>
    <row r="1151" ht="16.5" customHeight="1">
      <c r="B1151" s="8"/>
      <c r="E1151" s="9"/>
    </row>
    <row r="1152" ht="16.5" customHeight="1">
      <c r="B1152" s="8"/>
      <c r="E1152" s="9"/>
    </row>
    <row r="1153" ht="16.5" customHeight="1">
      <c r="B1153" s="8"/>
      <c r="E1153" s="9"/>
    </row>
    <row r="1154" ht="16.5" customHeight="1">
      <c r="B1154" s="8"/>
      <c r="E1154" s="9"/>
    </row>
    <row r="1155" ht="16.5" customHeight="1">
      <c r="B1155" s="8"/>
      <c r="E1155" s="9"/>
    </row>
    <row r="1156" ht="16.5" customHeight="1">
      <c r="B1156" s="8"/>
      <c r="E1156" s="9"/>
    </row>
    <row r="1157" ht="16.5" customHeight="1">
      <c r="B1157" s="8"/>
      <c r="E1157" s="9"/>
    </row>
    <row r="1158" ht="16.5" customHeight="1">
      <c r="B1158" s="8"/>
      <c r="E1158" s="9"/>
    </row>
    <row r="1159" ht="16.5" customHeight="1">
      <c r="B1159" s="8"/>
      <c r="E1159" s="9"/>
    </row>
    <row r="1160" ht="16.5" customHeight="1">
      <c r="B1160" s="8"/>
      <c r="E1160" s="9"/>
    </row>
    <row r="1161" ht="16.5" customHeight="1">
      <c r="B1161" s="8"/>
      <c r="E1161" s="9"/>
    </row>
    <row r="1162" ht="16.5" customHeight="1">
      <c r="B1162" s="8"/>
      <c r="E1162" s="9"/>
    </row>
    <row r="1163" ht="16.5" customHeight="1">
      <c r="B1163" s="8"/>
      <c r="E1163" s="9"/>
    </row>
    <row r="1164" ht="16.5" customHeight="1">
      <c r="B1164" s="8"/>
      <c r="E1164" s="9"/>
    </row>
    <row r="1165" ht="16.5" customHeight="1">
      <c r="B1165" s="8"/>
      <c r="E1165" s="9"/>
    </row>
    <row r="1166" ht="16.5" customHeight="1">
      <c r="B1166" s="8"/>
      <c r="E1166" s="9"/>
    </row>
    <row r="1167" ht="16.5" customHeight="1">
      <c r="B1167" s="8"/>
      <c r="E1167" s="9"/>
    </row>
    <row r="1168" ht="16.5" customHeight="1">
      <c r="B1168" s="8"/>
      <c r="E1168" s="9"/>
    </row>
    <row r="1169" ht="16.5" customHeight="1">
      <c r="B1169" s="8"/>
      <c r="E1169" s="9"/>
    </row>
    <row r="1170" ht="16.5" customHeight="1">
      <c r="B1170" s="8"/>
      <c r="E1170" s="9"/>
    </row>
    <row r="1171" ht="16.5" customHeight="1">
      <c r="B1171" s="8"/>
      <c r="E1171" s="9"/>
    </row>
    <row r="1172" ht="16.5" customHeight="1">
      <c r="B1172" s="8"/>
      <c r="E1172" s="9"/>
    </row>
    <row r="1173" ht="16.5" customHeight="1">
      <c r="B1173" s="8"/>
      <c r="E1173" s="9"/>
    </row>
    <row r="1174" ht="16.5" customHeight="1">
      <c r="B1174" s="8"/>
      <c r="E1174" s="9"/>
    </row>
    <row r="1175" ht="16.5" customHeight="1">
      <c r="B1175" s="8"/>
      <c r="E1175" s="9"/>
    </row>
    <row r="1176" ht="16.5" customHeight="1">
      <c r="B1176" s="8"/>
      <c r="E1176" s="9"/>
    </row>
    <row r="1177" ht="16.5" customHeight="1">
      <c r="B1177" s="8"/>
      <c r="E1177" s="9"/>
    </row>
    <row r="1178" ht="16.5" customHeight="1">
      <c r="B1178" s="8"/>
      <c r="E1178" s="9"/>
    </row>
    <row r="1179" ht="16.5" customHeight="1">
      <c r="B1179" s="8"/>
      <c r="E1179" s="9"/>
    </row>
    <row r="1180" ht="16.5" customHeight="1">
      <c r="B1180" s="8"/>
      <c r="E1180" s="9"/>
    </row>
    <row r="1181" ht="16.5" customHeight="1">
      <c r="B1181" s="8"/>
      <c r="E1181" s="9"/>
    </row>
    <row r="1182" ht="16.5" customHeight="1">
      <c r="B1182" s="8"/>
      <c r="E1182" s="9"/>
    </row>
    <row r="1183" ht="16.5" customHeight="1">
      <c r="B1183" s="8"/>
      <c r="E1183" s="9"/>
    </row>
    <row r="1184" ht="16.5" customHeight="1">
      <c r="B1184" s="8"/>
      <c r="E1184" s="9"/>
    </row>
    <row r="1185" ht="16.5" customHeight="1">
      <c r="B1185" s="8"/>
      <c r="E1185" s="9"/>
    </row>
    <row r="1186" ht="16.5" customHeight="1">
      <c r="B1186" s="8"/>
      <c r="E1186" s="9"/>
    </row>
    <row r="1187" ht="16.5" customHeight="1">
      <c r="B1187" s="8"/>
      <c r="E1187" s="9"/>
    </row>
    <row r="1188" ht="16.5" customHeight="1">
      <c r="B1188" s="8"/>
      <c r="E1188" s="9"/>
    </row>
    <row r="1189" ht="16.5" customHeight="1">
      <c r="B1189" s="8"/>
      <c r="E1189" s="9"/>
    </row>
    <row r="1190" ht="16.5" customHeight="1">
      <c r="B1190" s="8"/>
      <c r="E1190" s="9"/>
    </row>
    <row r="1191" ht="16.5" customHeight="1">
      <c r="B1191" s="8"/>
      <c r="E1191" s="9"/>
    </row>
    <row r="1192" ht="16.5" customHeight="1">
      <c r="B1192" s="8"/>
      <c r="E1192" s="9"/>
    </row>
    <row r="1193" ht="16.5" customHeight="1">
      <c r="B1193" s="8"/>
      <c r="E1193" s="9"/>
    </row>
    <row r="1194" ht="16.5" customHeight="1">
      <c r="B1194" s="8"/>
      <c r="E1194" s="9"/>
    </row>
    <row r="1195" ht="16.5" customHeight="1">
      <c r="B1195" s="8"/>
      <c r="E1195" s="9"/>
    </row>
    <row r="1196" ht="16.5" customHeight="1">
      <c r="B1196" s="8"/>
      <c r="E1196" s="9"/>
    </row>
    <row r="1197" ht="16.5" customHeight="1">
      <c r="B1197" s="8"/>
      <c r="E1197" s="9"/>
    </row>
    <row r="1198" ht="16.5" customHeight="1">
      <c r="B1198" s="8"/>
      <c r="E1198" s="9"/>
    </row>
    <row r="1199" ht="16.5" customHeight="1">
      <c r="B1199" s="8"/>
      <c r="E1199" s="9"/>
    </row>
    <row r="1200" ht="16.5" customHeight="1">
      <c r="B1200" s="8"/>
      <c r="E1200" s="9"/>
    </row>
    <row r="1201" ht="16.5" customHeight="1">
      <c r="B1201" s="8"/>
      <c r="E1201" s="9"/>
    </row>
    <row r="1202" ht="16.5" customHeight="1">
      <c r="B1202" s="8"/>
      <c r="E1202" s="9"/>
    </row>
    <row r="1203" ht="16.5" customHeight="1">
      <c r="B1203" s="8"/>
      <c r="E1203" s="9"/>
    </row>
    <row r="1204" ht="16.5" customHeight="1">
      <c r="B1204" s="8"/>
      <c r="E1204" s="9"/>
    </row>
    <row r="1205" ht="16.5" customHeight="1">
      <c r="B1205" s="8"/>
      <c r="E1205" s="9"/>
    </row>
    <row r="1206" ht="16.5" customHeight="1">
      <c r="B1206" s="8"/>
      <c r="E1206" s="9"/>
    </row>
    <row r="1207" ht="16.5" customHeight="1">
      <c r="B1207" s="8"/>
      <c r="E1207" s="9"/>
    </row>
    <row r="1208" ht="16.5" customHeight="1">
      <c r="B1208" s="8"/>
      <c r="E1208" s="9"/>
    </row>
    <row r="1209" ht="16.5" customHeight="1">
      <c r="B1209" s="8"/>
      <c r="E1209" s="9"/>
    </row>
    <row r="1210" ht="16.5" customHeight="1">
      <c r="B1210" s="8"/>
      <c r="E1210" s="9"/>
    </row>
    <row r="1211" ht="16.5" customHeight="1">
      <c r="B1211" s="8"/>
      <c r="E1211" s="9"/>
    </row>
    <row r="1212" ht="16.5" customHeight="1">
      <c r="B1212" s="8"/>
      <c r="E1212" s="9"/>
    </row>
    <row r="1213" ht="16.5" customHeight="1">
      <c r="B1213" s="8"/>
      <c r="E1213" s="9"/>
    </row>
    <row r="1214" ht="16.5" customHeight="1">
      <c r="B1214" s="8"/>
      <c r="E1214" s="9"/>
    </row>
    <row r="1215" ht="16.5" customHeight="1">
      <c r="B1215" s="8"/>
      <c r="E1215" s="9"/>
    </row>
    <row r="1216" ht="16.5" customHeight="1">
      <c r="B1216" s="8"/>
      <c r="E1216" s="9"/>
    </row>
    <row r="1217" ht="16.5" customHeight="1">
      <c r="B1217" s="8"/>
      <c r="E1217" s="9"/>
    </row>
    <row r="1218" ht="16.5" customHeight="1">
      <c r="B1218" s="8"/>
      <c r="E1218" s="9"/>
    </row>
    <row r="1219" ht="16.5" customHeight="1">
      <c r="B1219" s="8"/>
      <c r="E1219" s="9"/>
    </row>
    <row r="1220" ht="16.5" customHeight="1">
      <c r="B1220" s="8"/>
      <c r="E1220" s="9"/>
    </row>
    <row r="1221" ht="16.5" customHeight="1">
      <c r="B1221" s="8"/>
      <c r="E1221" s="9"/>
    </row>
    <row r="1222" ht="16.5" customHeight="1">
      <c r="B1222" s="8"/>
      <c r="E1222" s="9"/>
    </row>
    <row r="1223" ht="16.5" customHeight="1">
      <c r="B1223" s="8"/>
      <c r="E1223" s="9"/>
    </row>
    <row r="1224" ht="16.5" customHeight="1">
      <c r="B1224" s="8"/>
      <c r="E1224" s="9"/>
    </row>
    <row r="1225" ht="16.5" customHeight="1">
      <c r="B1225" s="8"/>
      <c r="E1225" s="9"/>
    </row>
    <row r="1226" ht="16.5" customHeight="1">
      <c r="B1226" s="8"/>
      <c r="E1226" s="9"/>
    </row>
    <row r="1227" ht="16.5" customHeight="1">
      <c r="B1227" s="8"/>
      <c r="E1227" s="9"/>
    </row>
    <row r="1228" ht="16.5" customHeight="1">
      <c r="B1228" s="8"/>
      <c r="E1228" s="9"/>
    </row>
    <row r="1229" ht="16.5" customHeight="1">
      <c r="B1229" s="8"/>
      <c r="E1229" s="9"/>
    </row>
    <row r="1230" ht="16.5" customHeight="1">
      <c r="B1230" s="8"/>
      <c r="E1230" s="9"/>
    </row>
    <row r="1231" ht="16.5" customHeight="1">
      <c r="B1231" s="8"/>
      <c r="E1231" s="9"/>
    </row>
    <row r="1232" ht="16.5" customHeight="1">
      <c r="B1232" s="8"/>
      <c r="E1232" s="9"/>
    </row>
    <row r="1233" ht="16.5" customHeight="1">
      <c r="B1233" s="8"/>
      <c r="E1233" s="9"/>
    </row>
    <row r="1234" ht="16.5" customHeight="1">
      <c r="B1234" s="8"/>
      <c r="E1234" s="9"/>
    </row>
    <row r="1235" ht="16.5" customHeight="1">
      <c r="B1235" s="8"/>
      <c r="E1235" s="9"/>
    </row>
    <row r="1236" ht="16.5" customHeight="1">
      <c r="B1236" s="8"/>
      <c r="E1236" s="9"/>
    </row>
    <row r="1237" ht="16.5" customHeight="1">
      <c r="B1237" s="8"/>
      <c r="E1237" s="9"/>
    </row>
    <row r="1238" ht="16.5" customHeight="1">
      <c r="B1238" s="8"/>
      <c r="E1238" s="9"/>
    </row>
    <row r="1239" ht="16.5" customHeight="1">
      <c r="B1239" s="8"/>
      <c r="E1239" s="9"/>
    </row>
    <row r="1240" ht="16.5" customHeight="1">
      <c r="B1240" s="8"/>
      <c r="E1240" s="9"/>
    </row>
    <row r="1241" ht="16.5" customHeight="1">
      <c r="B1241" s="8"/>
      <c r="E1241" s="9"/>
    </row>
    <row r="1242" ht="16.5" customHeight="1">
      <c r="B1242" s="8"/>
      <c r="E1242" s="9"/>
    </row>
    <row r="1243" ht="16.5" customHeight="1">
      <c r="B1243" s="8"/>
      <c r="E1243" s="9"/>
    </row>
    <row r="1244" ht="16.5" customHeight="1">
      <c r="B1244" s="8"/>
      <c r="E1244" s="9"/>
    </row>
    <row r="1245" ht="16.5" customHeight="1">
      <c r="B1245" s="8"/>
      <c r="E1245" s="9"/>
    </row>
    <row r="1246" ht="16.5" customHeight="1">
      <c r="B1246" s="8"/>
      <c r="E1246" s="9"/>
    </row>
    <row r="1247" ht="16.5" customHeight="1">
      <c r="B1247" s="8"/>
      <c r="E1247" s="9"/>
    </row>
    <row r="1248" ht="16.5" customHeight="1">
      <c r="B1248" s="8"/>
      <c r="E1248" s="9"/>
    </row>
    <row r="1249" ht="16.5" customHeight="1">
      <c r="B1249" s="8"/>
      <c r="E1249" s="9"/>
    </row>
    <row r="1250" ht="16.5" customHeight="1">
      <c r="B1250" s="8"/>
      <c r="E1250" s="9"/>
    </row>
    <row r="1251" ht="16.5" customHeight="1">
      <c r="B1251" s="8"/>
      <c r="E1251" s="9"/>
    </row>
    <row r="1252" ht="16.5" customHeight="1">
      <c r="B1252" s="8"/>
      <c r="E1252" s="9"/>
    </row>
    <row r="1253" ht="16.5" customHeight="1">
      <c r="B1253" s="8"/>
      <c r="E1253" s="9"/>
    </row>
    <row r="1254" ht="16.5" customHeight="1">
      <c r="B1254" s="8"/>
      <c r="E1254" s="9"/>
    </row>
    <row r="1255" ht="16.5" customHeight="1">
      <c r="B1255" s="8"/>
      <c r="E1255" s="9"/>
    </row>
    <row r="1256" ht="16.5" customHeight="1">
      <c r="B1256" s="8"/>
      <c r="E1256" s="9"/>
    </row>
    <row r="1257" ht="16.5" customHeight="1">
      <c r="B1257" s="8"/>
      <c r="E1257" s="9"/>
    </row>
    <row r="1258" ht="16.5" customHeight="1">
      <c r="B1258" s="8"/>
      <c r="E1258" s="9"/>
    </row>
    <row r="1259" ht="16.5" customHeight="1">
      <c r="B1259" s="8"/>
      <c r="E1259" s="9"/>
    </row>
    <row r="1260" ht="16.5" customHeight="1">
      <c r="B1260" s="8"/>
      <c r="E1260" s="9"/>
    </row>
    <row r="1261" ht="16.5" customHeight="1">
      <c r="B1261" s="8"/>
      <c r="E1261" s="9"/>
    </row>
    <row r="1262" ht="16.5" customHeight="1">
      <c r="B1262" s="8"/>
      <c r="E1262" s="9"/>
    </row>
    <row r="1263" ht="16.5" customHeight="1">
      <c r="B1263" s="8"/>
      <c r="E1263" s="9"/>
    </row>
    <row r="1264" ht="16.5" customHeight="1">
      <c r="B1264" s="8"/>
      <c r="E1264" s="9"/>
    </row>
    <row r="1265" ht="16.5" customHeight="1">
      <c r="B1265" s="8"/>
      <c r="E1265" s="9"/>
    </row>
    <row r="1266" ht="16.5" customHeight="1">
      <c r="B1266" s="8"/>
      <c r="E1266" s="9"/>
    </row>
    <row r="1267" ht="16.5" customHeight="1">
      <c r="B1267" s="8"/>
      <c r="E1267" s="9"/>
    </row>
    <row r="1268" ht="16.5" customHeight="1">
      <c r="B1268" s="8"/>
      <c r="E1268" s="9"/>
    </row>
    <row r="1269" ht="16.5" customHeight="1">
      <c r="B1269" s="8"/>
      <c r="E1269" s="9"/>
    </row>
    <row r="1270" ht="16.5" customHeight="1">
      <c r="B1270" s="8"/>
      <c r="E1270" s="9"/>
    </row>
    <row r="1271" ht="16.5" customHeight="1">
      <c r="B1271" s="8"/>
      <c r="E1271" s="9"/>
    </row>
    <row r="1272" ht="16.5" customHeight="1">
      <c r="B1272" s="8"/>
      <c r="E1272" s="9"/>
    </row>
    <row r="1273" ht="16.5" customHeight="1">
      <c r="B1273" s="8"/>
      <c r="E1273" s="9"/>
    </row>
    <row r="1274" ht="16.5" customHeight="1">
      <c r="B1274" s="8"/>
      <c r="E1274" s="9"/>
    </row>
    <row r="1275" ht="16.5" customHeight="1">
      <c r="B1275" s="8"/>
      <c r="E1275" s="9"/>
    </row>
    <row r="1276" ht="16.5" customHeight="1">
      <c r="B1276" s="8"/>
      <c r="E1276" s="9"/>
    </row>
    <row r="1277" ht="16.5" customHeight="1">
      <c r="B1277" s="8"/>
      <c r="E1277" s="9"/>
    </row>
    <row r="1278" ht="16.5" customHeight="1">
      <c r="B1278" s="8"/>
      <c r="E1278" s="9"/>
    </row>
    <row r="1279" ht="16.5" customHeight="1">
      <c r="B1279" s="8"/>
      <c r="E1279" s="9"/>
    </row>
    <row r="1280" ht="16.5" customHeight="1">
      <c r="B1280" s="8"/>
      <c r="E1280" s="9"/>
    </row>
    <row r="1281" ht="16.5" customHeight="1">
      <c r="B1281" s="8"/>
      <c r="E1281" s="9"/>
    </row>
    <row r="1282" ht="16.5" customHeight="1">
      <c r="B1282" s="8"/>
      <c r="E1282" s="9"/>
    </row>
    <row r="1283" ht="16.5" customHeight="1">
      <c r="B1283" s="8"/>
      <c r="E1283" s="9"/>
    </row>
    <row r="1284" ht="16.5" customHeight="1">
      <c r="B1284" s="8"/>
      <c r="E1284" s="9"/>
    </row>
    <row r="1285" ht="16.5" customHeight="1">
      <c r="B1285" s="8"/>
      <c r="E1285" s="9"/>
    </row>
    <row r="1286" ht="16.5" customHeight="1">
      <c r="B1286" s="8"/>
      <c r="E1286" s="9"/>
    </row>
    <row r="1287" ht="16.5" customHeight="1">
      <c r="B1287" s="8"/>
      <c r="E1287" s="9"/>
    </row>
    <row r="1288" ht="16.5" customHeight="1">
      <c r="B1288" s="8"/>
      <c r="E1288" s="9"/>
    </row>
    <row r="1289" ht="16.5" customHeight="1">
      <c r="B1289" s="8"/>
      <c r="E1289" s="9"/>
    </row>
    <row r="1290" ht="16.5" customHeight="1">
      <c r="B1290" s="8"/>
      <c r="E1290" s="9"/>
    </row>
    <row r="1291" ht="16.5" customHeight="1">
      <c r="B1291" s="8"/>
      <c r="E1291" s="9"/>
    </row>
    <row r="1292" ht="16.5" customHeight="1">
      <c r="B1292" s="8"/>
      <c r="E1292" s="9"/>
    </row>
    <row r="1293" ht="16.5" customHeight="1">
      <c r="B1293" s="8"/>
      <c r="E1293" s="9"/>
    </row>
    <row r="1294" ht="16.5" customHeight="1">
      <c r="B1294" s="8"/>
      <c r="E1294" s="9"/>
    </row>
    <row r="1295" ht="16.5" customHeight="1">
      <c r="B1295" s="8"/>
      <c r="E1295" s="9"/>
    </row>
    <row r="1296" ht="16.5" customHeight="1">
      <c r="B1296" s="8"/>
      <c r="E1296" s="9"/>
    </row>
    <row r="1297" ht="16.5" customHeight="1">
      <c r="B1297" s="8"/>
      <c r="E1297" s="9"/>
    </row>
    <row r="1298" ht="16.5" customHeight="1">
      <c r="B1298" s="8"/>
      <c r="E1298" s="9"/>
    </row>
    <row r="1299" ht="16.5" customHeight="1">
      <c r="B1299" s="8"/>
      <c r="E1299" s="9"/>
    </row>
    <row r="1300" ht="16.5" customHeight="1">
      <c r="B1300" s="8"/>
      <c r="E1300" s="9"/>
    </row>
    <row r="1301" ht="16.5" customHeight="1">
      <c r="B1301" s="8"/>
      <c r="E1301" s="9"/>
    </row>
    <row r="1302" ht="16.5" customHeight="1">
      <c r="B1302" s="8"/>
      <c r="E1302" s="9"/>
    </row>
    <row r="1303" ht="16.5" customHeight="1">
      <c r="B1303" s="8"/>
      <c r="E1303" s="9"/>
    </row>
    <row r="1304" ht="16.5" customHeight="1">
      <c r="B1304" s="8"/>
      <c r="E1304" s="9"/>
    </row>
    <row r="1305" ht="16.5" customHeight="1">
      <c r="B1305" s="8"/>
      <c r="E1305" s="9"/>
    </row>
    <row r="1306" ht="16.5" customHeight="1">
      <c r="B1306" s="8"/>
      <c r="E1306" s="9"/>
    </row>
    <row r="1307" ht="16.5" customHeight="1">
      <c r="B1307" s="8"/>
      <c r="E1307" s="9"/>
    </row>
    <row r="1308" ht="16.5" customHeight="1">
      <c r="B1308" s="8"/>
      <c r="E1308" s="9"/>
    </row>
    <row r="1309" ht="16.5" customHeight="1">
      <c r="B1309" s="8"/>
      <c r="E1309" s="9"/>
    </row>
    <row r="1310" ht="16.5" customHeight="1">
      <c r="B1310" s="8"/>
      <c r="E1310" s="9"/>
    </row>
    <row r="1311" ht="16.5" customHeight="1">
      <c r="B1311" s="8"/>
      <c r="E1311" s="9"/>
    </row>
    <row r="1312" ht="16.5" customHeight="1">
      <c r="B1312" s="8"/>
      <c r="E1312" s="9"/>
    </row>
    <row r="1313" ht="16.5" customHeight="1">
      <c r="B1313" s="8"/>
      <c r="E1313" s="9"/>
    </row>
    <row r="1314" ht="16.5" customHeight="1">
      <c r="B1314" s="8"/>
      <c r="E1314" s="9"/>
    </row>
    <row r="1315" ht="16.5" customHeight="1">
      <c r="B1315" s="8"/>
      <c r="E1315" s="9"/>
    </row>
    <row r="1316" ht="16.5" customHeight="1">
      <c r="B1316" s="8"/>
      <c r="E1316" s="9"/>
    </row>
    <row r="1317" ht="16.5" customHeight="1">
      <c r="B1317" s="8"/>
      <c r="E1317" s="9"/>
    </row>
    <row r="1318" ht="16.5" customHeight="1">
      <c r="B1318" s="8"/>
      <c r="E1318" s="9"/>
    </row>
    <row r="1319" ht="16.5" customHeight="1">
      <c r="B1319" s="8"/>
      <c r="E1319" s="9"/>
    </row>
    <row r="1320" ht="16.5" customHeight="1">
      <c r="B1320" s="8"/>
      <c r="E1320" s="9"/>
    </row>
    <row r="1321" ht="16.5" customHeight="1">
      <c r="B1321" s="8"/>
      <c r="E1321" s="9"/>
    </row>
    <row r="1322" ht="16.5" customHeight="1">
      <c r="B1322" s="8"/>
      <c r="E1322" s="9"/>
    </row>
    <row r="1323" ht="16.5" customHeight="1">
      <c r="B1323" s="8"/>
      <c r="E1323" s="9"/>
    </row>
    <row r="1324" ht="16.5" customHeight="1">
      <c r="B1324" s="8"/>
      <c r="E1324" s="9"/>
    </row>
    <row r="1325" ht="16.5" customHeight="1">
      <c r="B1325" s="8"/>
      <c r="E1325" s="9"/>
    </row>
    <row r="1326" ht="16.5" customHeight="1">
      <c r="B1326" s="8"/>
      <c r="E1326" s="9"/>
    </row>
    <row r="1327" ht="16.5" customHeight="1">
      <c r="B1327" s="8"/>
      <c r="E1327" s="9"/>
    </row>
    <row r="1328" ht="16.5" customHeight="1">
      <c r="B1328" s="8"/>
      <c r="E1328" s="9"/>
    </row>
    <row r="1329" ht="16.5" customHeight="1">
      <c r="B1329" s="8"/>
      <c r="E1329" s="9"/>
    </row>
    <row r="1330" ht="16.5" customHeight="1">
      <c r="B1330" s="8"/>
      <c r="E1330" s="9"/>
    </row>
    <row r="1331" ht="16.5" customHeight="1">
      <c r="B1331" s="8"/>
      <c r="E1331" s="9"/>
    </row>
    <row r="1332" ht="16.5" customHeight="1">
      <c r="B1332" s="8"/>
      <c r="E1332" s="9"/>
    </row>
    <row r="1333" ht="16.5" customHeight="1">
      <c r="B1333" s="8"/>
      <c r="E1333" s="9"/>
    </row>
    <row r="1334" ht="16.5" customHeight="1">
      <c r="B1334" s="8"/>
      <c r="E1334" s="9"/>
    </row>
    <row r="1335" ht="16.5" customHeight="1">
      <c r="B1335" s="8"/>
      <c r="E1335" s="9"/>
    </row>
    <row r="1336" ht="16.5" customHeight="1">
      <c r="B1336" s="8"/>
      <c r="E1336" s="9"/>
    </row>
    <row r="1337" ht="16.5" customHeight="1">
      <c r="B1337" s="8"/>
      <c r="E1337" s="9"/>
    </row>
    <row r="1338" ht="16.5" customHeight="1">
      <c r="B1338" s="8"/>
      <c r="E1338" s="9"/>
    </row>
    <row r="1339" ht="16.5" customHeight="1">
      <c r="B1339" s="8"/>
      <c r="E1339" s="9"/>
    </row>
    <row r="1340" ht="16.5" customHeight="1">
      <c r="B1340" s="8"/>
      <c r="E1340" s="9"/>
    </row>
    <row r="1341" ht="16.5" customHeight="1">
      <c r="B1341" s="8"/>
      <c r="E1341" s="9"/>
    </row>
    <row r="1342" ht="16.5" customHeight="1">
      <c r="B1342" s="8"/>
      <c r="E1342" s="9"/>
    </row>
    <row r="1343" ht="16.5" customHeight="1">
      <c r="B1343" s="8"/>
      <c r="E1343" s="9"/>
    </row>
    <row r="1344" ht="16.5" customHeight="1">
      <c r="B1344" s="8"/>
      <c r="E1344" s="9"/>
    </row>
    <row r="1345" ht="16.5" customHeight="1">
      <c r="B1345" s="8"/>
      <c r="E1345" s="9"/>
    </row>
    <row r="1346" ht="16.5" customHeight="1">
      <c r="B1346" s="8"/>
      <c r="E1346" s="9"/>
    </row>
    <row r="1347" ht="16.5" customHeight="1">
      <c r="B1347" s="8"/>
      <c r="E1347" s="9"/>
    </row>
    <row r="1348" ht="16.5" customHeight="1">
      <c r="B1348" s="8"/>
      <c r="E1348" s="9"/>
    </row>
    <row r="1349" ht="16.5" customHeight="1">
      <c r="B1349" s="8"/>
      <c r="E1349" s="9"/>
    </row>
    <row r="1350" ht="16.5" customHeight="1">
      <c r="B1350" s="8"/>
      <c r="E1350" s="9"/>
    </row>
    <row r="1351" ht="16.5" customHeight="1">
      <c r="B1351" s="8"/>
      <c r="E1351" s="9"/>
    </row>
    <row r="1352" ht="16.5" customHeight="1">
      <c r="B1352" s="8"/>
      <c r="E1352" s="9"/>
    </row>
    <row r="1353" ht="16.5" customHeight="1">
      <c r="B1353" s="8"/>
      <c r="E1353" s="9"/>
    </row>
    <row r="1354" ht="16.5" customHeight="1">
      <c r="B1354" s="8"/>
      <c r="E1354" s="9"/>
    </row>
    <row r="1355" ht="16.5" customHeight="1">
      <c r="B1355" s="8"/>
      <c r="E1355" s="9"/>
    </row>
    <row r="1356" ht="16.5" customHeight="1">
      <c r="B1356" s="8"/>
      <c r="E1356" s="9"/>
    </row>
    <row r="1357" ht="16.5" customHeight="1">
      <c r="B1357" s="8"/>
      <c r="E1357" s="9"/>
    </row>
    <row r="1358" ht="16.5" customHeight="1">
      <c r="B1358" s="8"/>
      <c r="E1358" s="9"/>
    </row>
    <row r="1359" ht="16.5" customHeight="1">
      <c r="B1359" s="8"/>
      <c r="E1359" s="9"/>
    </row>
    <row r="1360" ht="16.5" customHeight="1">
      <c r="B1360" s="8"/>
      <c r="E1360" s="9"/>
    </row>
    <row r="1361" ht="16.5" customHeight="1">
      <c r="B1361" s="8"/>
      <c r="E1361" s="9"/>
    </row>
    <row r="1362" ht="16.5" customHeight="1">
      <c r="B1362" s="8"/>
      <c r="E1362" s="9"/>
    </row>
    <row r="1363" ht="16.5" customHeight="1">
      <c r="B1363" s="8"/>
      <c r="E1363" s="9"/>
    </row>
    <row r="1364" ht="16.5" customHeight="1">
      <c r="B1364" s="8"/>
      <c r="E1364" s="9"/>
    </row>
    <row r="1365" ht="16.5" customHeight="1">
      <c r="B1365" s="8"/>
      <c r="E1365" s="9"/>
    </row>
    <row r="1366" ht="16.5" customHeight="1">
      <c r="B1366" s="8"/>
      <c r="E1366" s="9"/>
    </row>
    <row r="1367" ht="16.5" customHeight="1">
      <c r="B1367" s="8"/>
      <c r="E1367" s="9"/>
    </row>
    <row r="1368" ht="16.5" customHeight="1">
      <c r="B1368" s="8"/>
      <c r="E1368" s="9"/>
    </row>
    <row r="1369" ht="16.5" customHeight="1">
      <c r="B1369" s="8"/>
      <c r="E1369" s="9"/>
    </row>
    <row r="1370" ht="16.5" customHeight="1">
      <c r="B1370" s="8"/>
      <c r="E1370" s="9"/>
    </row>
    <row r="1371" ht="16.5" customHeight="1">
      <c r="B1371" s="8"/>
      <c r="E1371" s="9"/>
    </row>
    <row r="1372" ht="16.5" customHeight="1">
      <c r="B1372" s="8"/>
      <c r="E1372" s="9"/>
    </row>
    <row r="1373" ht="16.5" customHeight="1">
      <c r="B1373" s="8"/>
      <c r="E1373" s="9"/>
    </row>
    <row r="1374" ht="16.5" customHeight="1">
      <c r="B1374" s="8"/>
      <c r="E1374" s="9"/>
    </row>
    <row r="1375" ht="16.5" customHeight="1">
      <c r="B1375" s="8"/>
      <c r="E1375" s="9"/>
    </row>
    <row r="1376" ht="16.5" customHeight="1">
      <c r="B1376" s="8"/>
      <c r="E1376" s="9"/>
    </row>
    <row r="1377" ht="16.5" customHeight="1">
      <c r="B1377" s="8"/>
      <c r="E1377" s="9"/>
    </row>
    <row r="1378" ht="16.5" customHeight="1">
      <c r="B1378" s="8"/>
      <c r="E1378" s="9"/>
    </row>
    <row r="1379" ht="16.5" customHeight="1">
      <c r="B1379" s="8"/>
      <c r="E1379" s="9"/>
    </row>
    <row r="1380" ht="16.5" customHeight="1">
      <c r="B1380" s="8"/>
      <c r="E1380" s="9"/>
    </row>
    <row r="1381" ht="16.5" customHeight="1">
      <c r="B1381" s="8"/>
      <c r="E1381" s="9"/>
    </row>
    <row r="1382" ht="16.5" customHeight="1">
      <c r="B1382" s="8"/>
      <c r="E1382" s="9"/>
    </row>
    <row r="1383" ht="16.5" customHeight="1">
      <c r="B1383" s="8"/>
      <c r="E1383" s="9"/>
    </row>
    <row r="1384" ht="16.5" customHeight="1">
      <c r="B1384" s="8"/>
      <c r="E1384" s="9"/>
    </row>
    <row r="1385" ht="16.5" customHeight="1">
      <c r="B1385" s="8"/>
      <c r="E1385" s="9"/>
    </row>
    <row r="1386" ht="16.5" customHeight="1">
      <c r="B1386" s="8"/>
      <c r="E1386" s="9"/>
    </row>
    <row r="1387" ht="16.5" customHeight="1">
      <c r="B1387" s="8"/>
      <c r="E1387" s="9"/>
    </row>
    <row r="1388" ht="16.5" customHeight="1">
      <c r="B1388" s="8"/>
      <c r="E1388" s="9"/>
    </row>
    <row r="1389" ht="16.5" customHeight="1">
      <c r="B1389" s="8"/>
      <c r="E1389" s="9"/>
    </row>
    <row r="1390" ht="16.5" customHeight="1">
      <c r="B1390" s="8"/>
      <c r="E1390" s="9"/>
    </row>
    <row r="1391" ht="16.5" customHeight="1">
      <c r="B1391" s="8"/>
      <c r="E1391" s="9"/>
    </row>
    <row r="1392" ht="16.5" customHeight="1">
      <c r="B1392" s="8"/>
      <c r="E1392" s="9"/>
    </row>
    <row r="1393" ht="16.5" customHeight="1">
      <c r="B1393" s="8"/>
      <c r="E1393" s="9"/>
    </row>
    <row r="1394" ht="16.5" customHeight="1">
      <c r="B1394" s="8"/>
      <c r="E1394" s="9"/>
    </row>
    <row r="1395" ht="16.5" customHeight="1">
      <c r="B1395" s="8"/>
      <c r="E1395" s="9"/>
    </row>
    <row r="1396" ht="16.5" customHeight="1">
      <c r="B1396" s="8"/>
      <c r="E1396" s="9"/>
    </row>
    <row r="1397" ht="16.5" customHeight="1">
      <c r="B1397" s="8"/>
      <c r="E1397" s="9"/>
    </row>
    <row r="1398" ht="16.5" customHeight="1">
      <c r="B1398" s="8"/>
      <c r="E1398" s="9"/>
    </row>
    <row r="1399" ht="16.5" customHeight="1">
      <c r="B1399" s="8"/>
      <c r="E1399" s="9"/>
    </row>
    <row r="1400" ht="16.5" customHeight="1">
      <c r="B1400" s="8"/>
      <c r="E1400" s="9"/>
    </row>
    <row r="1401" ht="16.5" customHeight="1">
      <c r="B1401" s="8"/>
      <c r="E1401" s="9"/>
    </row>
    <row r="1402" ht="16.5" customHeight="1">
      <c r="B1402" s="8"/>
      <c r="E1402" s="9"/>
    </row>
    <row r="1403" ht="16.5" customHeight="1">
      <c r="B1403" s="8"/>
      <c r="E1403" s="9"/>
    </row>
    <row r="1404" ht="16.5" customHeight="1">
      <c r="B1404" s="8"/>
      <c r="E1404" s="9"/>
    </row>
    <row r="1405" ht="16.5" customHeight="1">
      <c r="B1405" s="8"/>
      <c r="E1405" s="9"/>
    </row>
    <row r="1406" ht="16.5" customHeight="1">
      <c r="B1406" s="8"/>
      <c r="E1406" s="9"/>
    </row>
    <row r="1407" ht="16.5" customHeight="1">
      <c r="B1407" s="8"/>
      <c r="E1407" s="9"/>
    </row>
    <row r="1408" ht="16.5" customHeight="1">
      <c r="B1408" s="8"/>
      <c r="E1408" s="9"/>
    </row>
    <row r="1409" ht="16.5" customHeight="1">
      <c r="B1409" s="8"/>
      <c r="E1409" s="9"/>
    </row>
    <row r="1410" ht="16.5" customHeight="1">
      <c r="B1410" s="8"/>
      <c r="E1410" s="9"/>
    </row>
    <row r="1411" ht="16.5" customHeight="1">
      <c r="B1411" s="8"/>
      <c r="E1411" s="9"/>
    </row>
    <row r="1412" ht="16.5" customHeight="1">
      <c r="B1412" s="8"/>
      <c r="E1412" s="9"/>
    </row>
    <row r="1413" ht="16.5" customHeight="1">
      <c r="B1413" s="8"/>
      <c r="E1413" s="9"/>
    </row>
    <row r="1414" ht="16.5" customHeight="1">
      <c r="B1414" s="8"/>
      <c r="E1414" s="9"/>
    </row>
    <row r="1415" ht="16.5" customHeight="1">
      <c r="B1415" s="8"/>
      <c r="E1415" s="9"/>
    </row>
    <row r="1416" ht="16.5" customHeight="1">
      <c r="B1416" s="8"/>
      <c r="E1416" s="9"/>
    </row>
    <row r="1417" ht="16.5" customHeight="1">
      <c r="B1417" s="8"/>
      <c r="E1417" s="9"/>
    </row>
    <row r="1418" ht="16.5" customHeight="1">
      <c r="B1418" s="8"/>
      <c r="E1418" s="9"/>
    </row>
    <row r="1419" ht="16.5" customHeight="1">
      <c r="B1419" s="8"/>
      <c r="E1419" s="9"/>
    </row>
    <row r="1420" ht="16.5" customHeight="1">
      <c r="B1420" s="8"/>
      <c r="E1420" s="9"/>
    </row>
    <row r="1421" ht="16.5" customHeight="1">
      <c r="B1421" s="8"/>
      <c r="E1421" s="9"/>
    </row>
    <row r="1422" ht="16.5" customHeight="1">
      <c r="B1422" s="8"/>
      <c r="E1422" s="9"/>
    </row>
    <row r="1423" ht="16.5" customHeight="1">
      <c r="B1423" s="8"/>
      <c r="E1423" s="9"/>
    </row>
    <row r="1424" ht="16.5" customHeight="1">
      <c r="B1424" s="8"/>
      <c r="E1424" s="9"/>
    </row>
    <row r="1425" ht="16.5" customHeight="1">
      <c r="B1425" s="8"/>
      <c r="E1425" s="9"/>
    </row>
    <row r="1426" ht="16.5" customHeight="1">
      <c r="B1426" s="8"/>
      <c r="E1426" s="9"/>
    </row>
    <row r="1427" ht="16.5" customHeight="1">
      <c r="B1427" s="8"/>
      <c r="E1427" s="9"/>
    </row>
    <row r="1428" ht="16.5" customHeight="1">
      <c r="B1428" s="8"/>
      <c r="E1428" s="9"/>
    </row>
    <row r="1429" ht="16.5" customHeight="1">
      <c r="B1429" s="8"/>
      <c r="E1429" s="9"/>
    </row>
    <row r="1430" ht="16.5" customHeight="1">
      <c r="B1430" s="8"/>
      <c r="E1430" s="9"/>
    </row>
    <row r="1431" ht="16.5" customHeight="1">
      <c r="B1431" s="8"/>
      <c r="E1431" s="9"/>
    </row>
    <row r="1432" ht="16.5" customHeight="1">
      <c r="B1432" s="8"/>
      <c r="E1432" s="9"/>
    </row>
    <row r="1433" ht="16.5" customHeight="1">
      <c r="B1433" s="8"/>
      <c r="E1433" s="9"/>
    </row>
    <row r="1434" ht="16.5" customHeight="1">
      <c r="B1434" s="8"/>
      <c r="E1434" s="9"/>
    </row>
    <row r="1435" ht="16.5" customHeight="1">
      <c r="B1435" s="8"/>
      <c r="E1435" s="9"/>
    </row>
    <row r="1436" ht="16.5" customHeight="1">
      <c r="B1436" s="8"/>
      <c r="E1436" s="9"/>
    </row>
    <row r="1437" ht="16.5" customHeight="1">
      <c r="B1437" s="8"/>
      <c r="E1437" s="9"/>
    </row>
    <row r="1438" ht="16.5" customHeight="1">
      <c r="B1438" s="8"/>
      <c r="E1438" s="9"/>
    </row>
    <row r="1439" ht="16.5" customHeight="1">
      <c r="B1439" s="8"/>
      <c r="E1439" s="9"/>
    </row>
    <row r="1440" ht="16.5" customHeight="1">
      <c r="B1440" s="8"/>
      <c r="E1440" s="9"/>
    </row>
    <row r="1441" ht="16.5" customHeight="1">
      <c r="B1441" s="8"/>
      <c r="E1441" s="9"/>
    </row>
    <row r="1442" ht="16.5" customHeight="1">
      <c r="B1442" s="8"/>
      <c r="E1442" s="9"/>
    </row>
    <row r="1443" ht="16.5" customHeight="1">
      <c r="B1443" s="8"/>
      <c r="E1443" s="9"/>
    </row>
    <row r="1444" ht="16.5" customHeight="1">
      <c r="B1444" s="8"/>
      <c r="E1444" s="9"/>
    </row>
    <row r="1445" ht="16.5" customHeight="1">
      <c r="B1445" s="8"/>
      <c r="E1445" s="9"/>
    </row>
    <row r="1446" ht="16.5" customHeight="1">
      <c r="B1446" s="8"/>
      <c r="E1446" s="9"/>
    </row>
    <row r="1447" ht="16.5" customHeight="1">
      <c r="B1447" s="8"/>
      <c r="E1447" s="9"/>
    </row>
    <row r="1448" ht="16.5" customHeight="1">
      <c r="B1448" s="8"/>
      <c r="E1448" s="9"/>
    </row>
    <row r="1449" ht="16.5" customHeight="1">
      <c r="B1449" s="8"/>
      <c r="E1449" s="9"/>
    </row>
    <row r="1450" ht="16.5" customHeight="1">
      <c r="B1450" s="8"/>
      <c r="E1450" s="9"/>
    </row>
    <row r="1451" ht="16.5" customHeight="1">
      <c r="B1451" s="8"/>
      <c r="E1451" s="9"/>
    </row>
    <row r="1452" ht="16.5" customHeight="1">
      <c r="B1452" s="8"/>
      <c r="E1452" s="9"/>
    </row>
    <row r="1453" ht="16.5" customHeight="1">
      <c r="B1453" s="8"/>
      <c r="E1453" s="9"/>
    </row>
    <row r="1454" ht="16.5" customHeight="1">
      <c r="B1454" s="8"/>
      <c r="E1454" s="9"/>
    </row>
    <row r="1455" ht="16.5" customHeight="1">
      <c r="B1455" s="8"/>
      <c r="E1455" s="9"/>
    </row>
    <row r="1456" ht="16.5" customHeight="1">
      <c r="B1456" s="8"/>
      <c r="E1456" s="9"/>
    </row>
    <row r="1457" ht="16.5" customHeight="1">
      <c r="B1457" s="8"/>
      <c r="E1457" s="9"/>
    </row>
    <row r="1458" ht="16.5" customHeight="1">
      <c r="B1458" s="8"/>
      <c r="E1458" s="9"/>
    </row>
    <row r="1459" ht="16.5" customHeight="1">
      <c r="B1459" s="8"/>
      <c r="E1459" s="9"/>
    </row>
    <row r="1460" ht="16.5" customHeight="1">
      <c r="B1460" s="8"/>
      <c r="E1460" s="9"/>
    </row>
    <row r="1461" ht="16.5" customHeight="1">
      <c r="B1461" s="8"/>
      <c r="E1461" s="9"/>
    </row>
    <row r="1462" ht="16.5" customHeight="1">
      <c r="B1462" s="8"/>
      <c r="E1462" s="9"/>
    </row>
    <row r="1463" ht="16.5" customHeight="1">
      <c r="B1463" s="8"/>
      <c r="E1463" s="9"/>
    </row>
    <row r="1464" ht="16.5" customHeight="1">
      <c r="B1464" s="8"/>
      <c r="E1464" s="9"/>
    </row>
    <row r="1465" ht="16.5" customHeight="1">
      <c r="B1465" s="8"/>
      <c r="E1465" s="9"/>
    </row>
    <row r="1466" ht="16.5" customHeight="1">
      <c r="B1466" s="8"/>
      <c r="E1466" s="9"/>
    </row>
    <row r="1467" ht="16.5" customHeight="1">
      <c r="B1467" s="8"/>
      <c r="E1467" s="9"/>
    </row>
    <row r="1468" ht="16.5" customHeight="1">
      <c r="B1468" s="8"/>
      <c r="E1468" s="9"/>
    </row>
    <row r="1469" ht="16.5" customHeight="1">
      <c r="B1469" s="8"/>
      <c r="E1469" s="9"/>
    </row>
    <row r="1470" ht="16.5" customHeight="1">
      <c r="B1470" s="8"/>
      <c r="E1470" s="9"/>
    </row>
    <row r="1471" ht="16.5" customHeight="1">
      <c r="B1471" s="8"/>
      <c r="E1471" s="9"/>
    </row>
    <row r="1472" ht="16.5" customHeight="1">
      <c r="B1472" s="8"/>
      <c r="E1472" s="9"/>
    </row>
    <row r="1473" ht="16.5" customHeight="1">
      <c r="B1473" s="8"/>
      <c r="E1473" s="9"/>
    </row>
    <row r="1474" ht="16.5" customHeight="1">
      <c r="B1474" s="8"/>
      <c r="E1474" s="9"/>
    </row>
    <row r="1475" ht="16.5" customHeight="1">
      <c r="B1475" s="8"/>
      <c r="E1475" s="9"/>
    </row>
    <row r="1476" ht="16.5" customHeight="1">
      <c r="B1476" s="8"/>
      <c r="E1476" s="9"/>
    </row>
    <row r="1477" ht="16.5" customHeight="1">
      <c r="B1477" s="8"/>
      <c r="E1477" s="9"/>
    </row>
    <row r="1478" ht="16.5" customHeight="1">
      <c r="B1478" s="8"/>
      <c r="E1478" s="9"/>
    </row>
    <row r="1479" ht="16.5" customHeight="1">
      <c r="B1479" s="8"/>
      <c r="E1479" s="9"/>
    </row>
    <row r="1480" ht="16.5" customHeight="1">
      <c r="B1480" s="8"/>
      <c r="E1480" s="9"/>
    </row>
    <row r="1481" ht="16.5" customHeight="1">
      <c r="B1481" s="8"/>
      <c r="E1481" s="9"/>
    </row>
    <row r="1482" ht="16.5" customHeight="1">
      <c r="B1482" s="8"/>
      <c r="E1482" s="9"/>
    </row>
    <row r="1483" ht="16.5" customHeight="1">
      <c r="B1483" s="8"/>
      <c r="E1483" s="9"/>
    </row>
    <row r="1484" ht="16.5" customHeight="1">
      <c r="B1484" s="8"/>
      <c r="E1484" s="9"/>
    </row>
    <row r="1485" ht="16.5" customHeight="1">
      <c r="B1485" s="8"/>
      <c r="E1485" s="9"/>
    </row>
    <row r="1486" ht="16.5" customHeight="1">
      <c r="B1486" s="8"/>
      <c r="E1486" s="9"/>
    </row>
    <row r="1487" ht="16.5" customHeight="1">
      <c r="B1487" s="8"/>
      <c r="E1487" s="9"/>
    </row>
    <row r="1488" ht="16.5" customHeight="1">
      <c r="B1488" s="8"/>
      <c r="E1488" s="9"/>
    </row>
    <row r="1489" ht="16.5" customHeight="1">
      <c r="B1489" s="8"/>
      <c r="E1489" s="9"/>
    </row>
    <row r="1490" ht="16.5" customHeight="1">
      <c r="B1490" s="8"/>
      <c r="E1490" s="9"/>
    </row>
    <row r="1491" ht="16.5" customHeight="1">
      <c r="B1491" s="8"/>
      <c r="E1491" s="9"/>
    </row>
    <row r="1492" ht="16.5" customHeight="1">
      <c r="B1492" s="8"/>
      <c r="E1492" s="9"/>
    </row>
    <row r="1493" ht="16.5" customHeight="1">
      <c r="B1493" s="8"/>
      <c r="E1493" s="9"/>
    </row>
    <row r="1494" ht="16.5" customHeight="1">
      <c r="B1494" s="8"/>
      <c r="E1494" s="9"/>
    </row>
    <row r="1495" ht="16.5" customHeight="1">
      <c r="B1495" s="8"/>
      <c r="E1495" s="9"/>
    </row>
    <row r="1496" ht="16.5" customHeight="1">
      <c r="B1496" s="8"/>
      <c r="E1496" s="9"/>
    </row>
    <row r="1497" ht="16.5" customHeight="1">
      <c r="B1497" s="8"/>
      <c r="E1497" s="9"/>
    </row>
    <row r="1498" ht="16.5" customHeight="1">
      <c r="B1498" s="8"/>
      <c r="E1498" s="9"/>
    </row>
    <row r="1499" ht="16.5" customHeight="1">
      <c r="B1499" s="8"/>
      <c r="E1499" s="9"/>
    </row>
    <row r="1500" ht="16.5" customHeight="1">
      <c r="B1500" s="8"/>
      <c r="E1500" s="9"/>
    </row>
    <row r="1501" ht="16.5" customHeight="1">
      <c r="B1501" s="8"/>
      <c r="E1501" s="9"/>
    </row>
    <row r="1502" ht="16.5" customHeight="1">
      <c r="B1502" s="8"/>
      <c r="E1502" s="9"/>
    </row>
    <row r="1503" ht="16.5" customHeight="1">
      <c r="B1503" s="8"/>
      <c r="E1503" s="9"/>
    </row>
    <row r="1504" ht="16.5" customHeight="1">
      <c r="B1504" s="8"/>
      <c r="E1504" s="9"/>
    </row>
    <row r="1505" ht="16.5" customHeight="1">
      <c r="B1505" s="8"/>
      <c r="E1505" s="9"/>
    </row>
    <row r="1506" ht="16.5" customHeight="1">
      <c r="B1506" s="8"/>
      <c r="E1506" s="9"/>
    </row>
    <row r="1507" ht="16.5" customHeight="1">
      <c r="B1507" s="8"/>
      <c r="E1507" s="9"/>
    </row>
    <row r="1508" ht="16.5" customHeight="1">
      <c r="B1508" s="8"/>
      <c r="E1508" s="9"/>
    </row>
    <row r="1509" ht="16.5" customHeight="1">
      <c r="B1509" s="8"/>
      <c r="E1509" s="9"/>
    </row>
    <row r="1510" ht="16.5" customHeight="1">
      <c r="B1510" s="8"/>
      <c r="E1510" s="9"/>
    </row>
    <row r="1511" ht="16.5" customHeight="1">
      <c r="B1511" s="8"/>
      <c r="E1511" s="9"/>
    </row>
    <row r="1512" ht="16.5" customHeight="1">
      <c r="B1512" s="8"/>
      <c r="E1512" s="9"/>
    </row>
    <row r="1513" ht="16.5" customHeight="1">
      <c r="B1513" s="8"/>
      <c r="E1513" s="9"/>
    </row>
    <row r="1514" ht="16.5" customHeight="1">
      <c r="B1514" s="8"/>
      <c r="E1514" s="9"/>
    </row>
    <row r="1515" ht="16.5" customHeight="1">
      <c r="B1515" s="8"/>
      <c r="E1515" s="9"/>
    </row>
    <row r="1516" ht="16.5" customHeight="1">
      <c r="B1516" s="8"/>
      <c r="E1516" s="9"/>
    </row>
    <row r="1517" ht="16.5" customHeight="1">
      <c r="B1517" s="8"/>
      <c r="E1517" s="9"/>
    </row>
    <row r="1518" ht="16.5" customHeight="1">
      <c r="B1518" s="8"/>
      <c r="E1518" s="9"/>
    </row>
    <row r="1519" ht="16.5" customHeight="1">
      <c r="B1519" s="8"/>
      <c r="E1519" s="9"/>
    </row>
    <row r="1520" ht="16.5" customHeight="1">
      <c r="B1520" s="8"/>
      <c r="E1520" s="9"/>
    </row>
    <row r="1521" ht="16.5" customHeight="1">
      <c r="B1521" s="8"/>
      <c r="E1521" s="9"/>
    </row>
    <row r="1522" ht="16.5" customHeight="1">
      <c r="B1522" s="8"/>
      <c r="E1522" s="9"/>
    </row>
    <row r="1523" ht="16.5" customHeight="1">
      <c r="B1523" s="8"/>
      <c r="E1523" s="9"/>
    </row>
    <row r="1524" ht="16.5" customHeight="1">
      <c r="B1524" s="8"/>
      <c r="E1524" s="9"/>
    </row>
    <row r="1525" ht="16.5" customHeight="1">
      <c r="B1525" s="8"/>
      <c r="E1525" s="9"/>
    </row>
    <row r="1526" ht="16.5" customHeight="1">
      <c r="B1526" s="8"/>
      <c r="E1526" s="9"/>
    </row>
    <row r="1527" ht="16.5" customHeight="1">
      <c r="B1527" s="8"/>
      <c r="E1527" s="9"/>
    </row>
    <row r="1528" ht="16.5" customHeight="1">
      <c r="B1528" s="8"/>
      <c r="E1528" s="9"/>
    </row>
    <row r="1529" ht="16.5" customHeight="1">
      <c r="B1529" s="8"/>
      <c r="E1529" s="9"/>
    </row>
    <row r="1530" ht="16.5" customHeight="1">
      <c r="B1530" s="8"/>
      <c r="E1530" s="9"/>
    </row>
    <row r="1531" ht="16.5" customHeight="1">
      <c r="B1531" s="8"/>
      <c r="E1531" s="9"/>
    </row>
    <row r="1532" ht="16.5" customHeight="1">
      <c r="B1532" s="8"/>
      <c r="E1532" s="9"/>
    </row>
    <row r="1533" ht="16.5" customHeight="1">
      <c r="B1533" s="8"/>
      <c r="E1533" s="9"/>
    </row>
    <row r="1534" ht="16.5" customHeight="1">
      <c r="B1534" s="8"/>
      <c r="E1534" s="9"/>
    </row>
    <row r="1535" ht="16.5" customHeight="1">
      <c r="B1535" s="8"/>
      <c r="E1535" s="9"/>
    </row>
    <row r="1536" ht="16.5" customHeight="1">
      <c r="B1536" s="8"/>
      <c r="E1536" s="9"/>
    </row>
    <row r="1537" ht="16.5" customHeight="1">
      <c r="B1537" s="8"/>
      <c r="E1537" s="9"/>
    </row>
    <row r="1538" ht="16.5" customHeight="1">
      <c r="B1538" s="8"/>
      <c r="E1538" s="9"/>
    </row>
    <row r="1539" ht="16.5" customHeight="1">
      <c r="B1539" s="8"/>
      <c r="E1539" s="9"/>
    </row>
    <row r="1540" ht="16.5" customHeight="1">
      <c r="B1540" s="8"/>
      <c r="E1540" s="9"/>
    </row>
    <row r="1541" ht="16.5" customHeight="1">
      <c r="B1541" s="8"/>
      <c r="E1541" s="9"/>
    </row>
    <row r="1542" ht="16.5" customHeight="1">
      <c r="B1542" s="8"/>
      <c r="E1542" s="9"/>
    </row>
    <row r="1543" ht="16.5" customHeight="1">
      <c r="B1543" s="8"/>
      <c r="E1543" s="9"/>
    </row>
    <row r="1544" ht="16.5" customHeight="1">
      <c r="B1544" s="8"/>
      <c r="E1544" s="9"/>
    </row>
    <row r="1545" ht="16.5" customHeight="1">
      <c r="B1545" s="8"/>
      <c r="E1545" s="9"/>
    </row>
    <row r="1546" ht="16.5" customHeight="1">
      <c r="B1546" s="8"/>
      <c r="E1546" s="9"/>
    </row>
    <row r="1547" ht="16.5" customHeight="1">
      <c r="B1547" s="8"/>
      <c r="E1547" s="9"/>
    </row>
    <row r="1548" ht="16.5" customHeight="1">
      <c r="B1548" s="8"/>
      <c r="E1548" s="9"/>
    </row>
    <row r="1549" ht="16.5" customHeight="1">
      <c r="B1549" s="8"/>
      <c r="E1549" s="9"/>
    </row>
    <row r="1550" ht="16.5" customHeight="1">
      <c r="B1550" s="8"/>
      <c r="E1550" s="9"/>
    </row>
    <row r="1551" ht="16.5" customHeight="1">
      <c r="B1551" s="8"/>
      <c r="E1551" s="9"/>
    </row>
    <row r="1552" ht="16.5" customHeight="1">
      <c r="B1552" s="8"/>
      <c r="E1552" s="9"/>
    </row>
    <row r="1553" ht="16.5" customHeight="1">
      <c r="B1553" s="8"/>
      <c r="E1553" s="9"/>
    </row>
    <row r="1554" ht="16.5" customHeight="1">
      <c r="B1554" s="8"/>
      <c r="E1554" s="9"/>
    </row>
    <row r="1555" ht="16.5" customHeight="1">
      <c r="B1555" s="8"/>
      <c r="E1555" s="9"/>
    </row>
    <row r="1556" ht="16.5" customHeight="1">
      <c r="B1556" s="8"/>
      <c r="E1556" s="9"/>
    </row>
    <row r="1557" ht="16.5" customHeight="1">
      <c r="B1557" s="8"/>
      <c r="E1557" s="9"/>
    </row>
    <row r="1558" ht="16.5" customHeight="1">
      <c r="B1558" s="8"/>
      <c r="E1558" s="9"/>
    </row>
    <row r="1559" ht="16.5" customHeight="1">
      <c r="B1559" s="8"/>
      <c r="E1559" s="9"/>
    </row>
    <row r="1560" ht="16.5" customHeight="1">
      <c r="B1560" s="8"/>
      <c r="E156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H1" s="4" t="e">
        <v>#REF!</v>
      </c>
    </row>
    <row r="2">
      <c r="H2" s="4" t="s">
        <v>145</v>
      </c>
      <c r="I2" s="9">
        <v>158.75</v>
      </c>
    </row>
    <row r="3">
      <c r="H3" s="4" t="s">
        <v>274</v>
      </c>
      <c r="I3" s="9">
        <v>141.16666666666666</v>
      </c>
    </row>
    <row r="4">
      <c r="H4" s="5" t="s">
        <v>290</v>
      </c>
      <c r="I4" s="9">
        <v>157.96774193548387</v>
      </c>
    </row>
    <row r="5">
      <c r="H5" s="4" t="s">
        <v>68</v>
      </c>
      <c r="I5" s="9">
        <v>150.38636363636363</v>
      </c>
    </row>
    <row r="6">
      <c r="H6" s="4" t="s">
        <v>168</v>
      </c>
      <c r="I6" s="4">
        <v>214.0</v>
      </c>
    </row>
    <row r="7">
      <c r="H7" s="4" t="s">
        <v>187</v>
      </c>
      <c r="I7" s="9">
        <v>167.46666666666667</v>
      </c>
    </row>
    <row r="11"/>
    <row r="12"/>
    <row r="13"/>
    <row r="17"/>
    <row r="18"/>
    <row r="19"/>
    <row r="20"/>
    <row r="21"/>
    <row r="22"/>
    <row r="23"/>
    <row r="24"/>
    <row r="25"/>
    <row r="26"/>
    <row r="27"/>
    <row r="28"/>
    <row r="29"/>
    <row r="30"/>
    <row r="39"/>
    <row r="40">
      <c r="I40" s="10" t="s">
        <v>1432</v>
      </c>
    </row>
    <row r="41"/>
    <row r="42">
      <c r="I42" s="4" t="s">
        <v>176</v>
      </c>
      <c r="J42" s="4">
        <v>52.0</v>
      </c>
    </row>
    <row r="43">
      <c r="I43" s="4" t="s">
        <v>124</v>
      </c>
      <c r="J43" s="4">
        <v>28.0</v>
      </c>
    </row>
    <row r="44">
      <c r="I44" s="4" t="s">
        <v>296</v>
      </c>
      <c r="J44" s="4">
        <v>18.0</v>
      </c>
    </row>
    <row r="45">
      <c r="I45" s="4" t="s">
        <v>397</v>
      </c>
      <c r="J45" s="4">
        <v>5.0</v>
      </c>
    </row>
    <row r="46">
      <c r="I46" s="4" t="s">
        <v>86</v>
      </c>
      <c r="J46" s="4">
        <v>5.0</v>
      </c>
    </row>
    <row r="47">
      <c r="I47" s="4" t="s">
        <v>619</v>
      </c>
      <c r="J47" s="4">
        <v>4.0</v>
      </c>
    </row>
    <row r="48">
      <c r="I48" s="4" t="s">
        <v>1278</v>
      </c>
      <c r="J48" s="4">
        <v>4.0</v>
      </c>
    </row>
    <row r="49">
      <c r="I49" s="4" t="s">
        <v>212</v>
      </c>
      <c r="J49" s="4">
        <v>3.0</v>
      </c>
    </row>
    <row r="50">
      <c r="I50" s="4" t="s">
        <v>1208</v>
      </c>
      <c r="J50" s="4">
        <v>1.0</v>
      </c>
    </row>
    <row r="51">
      <c r="I51" s="4" t="s">
        <v>1344</v>
      </c>
      <c r="J51" s="4">
        <v>1.0</v>
      </c>
    </row>
    <row r="52">
      <c r="I52" s="4" t="s">
        <v>1413</v>
      </c>
      <c r="J52" s="4">
        <v>1.0</v>
      </c>
    </row>
    <row r="53">
      <c r="I53" s="4" t="s">
        <v>1332</v>
      </c>
      <c r="J53" s="4">
        <v>1.0</v>
      </c>
    </row>
    <row r="54">
      <c r="I54" s="4" t="s">
        <v>446</v>
      </c>
      <c r="J54" s="4">
        <v>1.0</v>
      </c>
    </row>
  </sheetData>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0"/>
    <col customWidth="1" min="2" max="2" width="22.38"/>
    <col customWidth="1" min="3" max="3" width="15.88"/>
    <col customWidth="1" min="5" max="5" width="38.38"/>
    <col customWidth="1" min="6" max="6" width="21.5"/>
    <col customWidth="1" min="7" max="7" width="15.5"/>
    <col customWidth="1" min="9" max="9" width="23.13"/>
  </cols>
  <sheetData>
    <row r="1">
      <c r="A1" s="10" t="s">
        <v>1433</v>
      </c>
      <c r="E1" s="10" t="s">
        <v>1434</v>
      </c>
      <c r="I1" s="10" t="s">
        <v>1432</v>
      </c>
    </row>
    <row r="2" ht="16.5" customHeight="1">
      <c r="A2" s="1" t="s">
        <v>1435</v>
      </c>
      <c r="B2" s="1" t="s">
        <v>1436</v>
      </c>
      <c r="C2" s="1" t="s">
        <v>1437</v>
      </c>
      <c r="E2" s="1" t="s">
        <v>1435</v>
      </c>
      <c r="F2" s="1" t="s">
        <v>1436</v>
      </c>
      <c r="G2" s="1" t="s">
        <v>1437</v>
      </c>
      <c r="I2" s="1" t="s">
        <v>1438</v>
      </c>
    </row>
    <row r="3">
      <c r="A3" s="5" t="s">
        <v>1439</v>
      </c>
      <c r="B3" s="11" t="str">
        <f>IFERROR(__xludf.DUMMYFUNCTION("QUERY(QUERY(FLATTEN(SPLIT(JOIN("" "", food_coded.csv!W:W), "" "")), ""SELECT Col1, COUNT(Col1) WHERE Col1 &lt;&gt; '' GROUP BY Col1 ORDER BY COUNT(Col1) DESC LIMIT 10"", 0), ""SELECT Col1"")"),"and")</f>
        <v>and</v>
      </c>
      <c r="C3" s="5" t="s">
        <v>1440</v>
      </c>
      <c r="E3" s="5" t="s">
        <v>75</v>
      </c>
      <c r="F3" s="12" t="str">
        <f>IFERROR(__xludf.DUMMYFUNCTION("QUERY(QUERY(FLATTEN(SPLIT(JOIN("" "", food_coded.csv!AB:AB), "" "")), ""SELECT Col1, COUNT(Col1) WHERE Col1 &lt;&gt; '' GROUP BY Col1 ORDER BY COUNT(Col1) DESC LIMIT 10"", 0), ""SELECT Col1"")"),"ice")</f>
        <v>ice</v>
      </c>
      <c r="G3" s="13" t="s">
        <v>1441</v>
      </c>
      <c r="I3" s="4" t="s">
        <v>123</v>
      </c>
      <c r="J3" s="4">
        <f>COUNTIF(food_coded.csv!AD:AD,I3)</f>
        <v>28</v>
      </c>
    </row>
    <row r="4">
      <c r="A4" s="5" t="s">
        <v>1442</v>
      </c>
      <c r="B4" s="5" t="str">
        <f>IFERROR(__xludf.DUMMYFUNCTION("""COMPUTED_VALUE"""),"a")</f>
        <v>a</v>
      </c>
      <c r="C4" s="5" t="s">
        <v>1443</v>
      </c>
      <c r="E4" s="5" t="s">
        <v>1444</v>
      </c>
      <c r="F4" s="5" t="str">
        <f>IFERROR(__xludf.DUMMYFUNCTION("""COMPUTED_VALUE"""),"and")</f>
        <v>and</v>
      </c>
      <c r="G4" s="13" t="s">
        <v>335</v>
      </c>
      <c r="I4" s="14" t="s">
        <v>175</v>
      </c>
      <c r="J4" s="14">
        <f>COUNTIF(food_coded.csv!AD:AD,I4)</f>
        <v>52</v>
      </c>
    </row>
    <row r="5">
      <c r="A5" s="5" t="s">
        <v>1445</v>
      </c>
      <c r="B5" s="5" t="str">
        <f>IFERROR(__xludf.DUMMYFUNCTION("""COMPUTED_VALUE"""),"of")</f>
        <v>of</v>
      </c>
      <c r="E5" s="5" t="s">
        <v>1446</v>
      </c>
      <c r="F5" s="5" t="str">
        <f>IFERROR(__xludf.DUMMYFUNCTION("""COMPUTED_VALUE"""),"cream,")</f>
        <v>cream,</v>
      </c>
      <c r="G5" s="13" t="s">
        <v>818</v>
      </c>
      <c r="I5" s="4" t="s">
        <v>211</v>
      </c>
      <c r="J5" s="4">
        <f>COUNTIF(food_coded.csv!AD:AD,I5)</f>
        <v>3</v>
      </c>
    </row>
    <row r="6">
      <c r="A6" s="5" t="s">
        <v>1447</v>
      </c>
      <c r="B6" s="5" t="str">
        <f>IFERROR(__xludf.DUMMYFUNCTION("""COMPUTED_VALUE"""),"with")</f>
        <v>with</v>
      </c>
      <c r="E6" s="5" t="s">
        <v>1448</v>
      </c>
      <c r="F6" s="5" t="str">
        <f>IFERROR(__xludf.DUMMYFUNCTION("""COMPUTED_VALUE"""),"pizza,")</f>
        <v>pizza,</v>
      </c>
      <c r="G6" s="13" t="s">
        <v>1449</v>
      </c>
      <c r="I6" s="4" t="s">
        <v>295</v>
      </c>
      <c r="J6" s="4">
        <f>COUNTIF(food_coded.csv!AD:AD,I6)</f>
        <v>18</v>
      </c>
    </row>
    <row r="7">
      <c r="A7" s="5" t="s">
        <v>1450</v>
      </c>
      <c r="B7" s="13" t="str">
        <f>IFERROR(__xludf.DUMMYFUNCTION("""COMPUTED_VALUE"""),"protein,")</f>
        <v>protein,</v>
      </c>
      <c r="E7" s="5" t="s">
        <v>1451</v>
      </c>
      <c r="F7" s="5" t="str">
        <f>IFERROR(__xludf.DUMMYFUNCTION("""COMPUTED_VALUE"""),"chocolate,")</f>
        <v>chocolate,</v>
      </c>
      <c r="G7" s="13" t="s">
        <v>797</v>
      </c>
      <c r="I7" s="4" t="s">
        <v>396</v>
      </c>
      <c r="J7" s="4">
        <f>COUNTIF(food_coded.csv!AD:AD,I7)</f>
        <v>5</v>
      </c>
    </row>
    <row r="8">
      <c r="A8" s="5" t="s">
        <v>1452</v>
      </c>
      <c r="B8" s="13" t="str">
        <f>IFERROR(__xludf.DUMMYFUNCTION("""COMPUTED_VALUE"""),"vegetables")</f>
        <v>vegetables</v>
      </c>
      <c r="E8" s="5" t="s">
        <v>1453</v>
      </c>
      <c r="F8" s="5" t="str">
        <f>IFERROR(__xludf.DUMMYFUNCTION("""COMPUTED_VALUE"""),"chips,")</f>
        <v>chips,</v>
      </c>
      <c r="G8" s="13" t="s">
        <v>283</v>
      </c>
      <c r="I8" s="4" t="s">
        <v>445</v>
      </c>
      <c r="J8" s="4">
        <f>COUNTIF(food_coded.csv!AD:AD,I8)</f>
        <v>1</v>
      </c>
    </row>
    <row r="9">
      <c r="A9" s="5" t="s">
        <v>1454</v>
      </c>
      <c r="B9" s="5" t="str">
        <f>IFERROR(__xludf.DUMMYFUNCTION("""COMPUTED_VALUE"""),"food")</f>
        <v>food</v>
      </c>
      <c r="E9" s="5" t="s">
        <v>1455</v>
      </c>
      <c r="F9" s="5" t="str">
        <f>IFERROR(__xludf.DUMMYFUNCTION("""COMPUTED_VALUE"""),"mac")</f>
        <v>mac</v>
      </c>
      <c r="I9" s="4" t="s">
        <v>618</v>
      </c>
      <c r="J9" s="4">
        <f>COUNTIF(food_coded.csv!AD:AD,I9)</f>
        <v>4</v>
      </c>
    </row>
    <row r="10">
      <c r="A10" s="5" t="s">
        <v>1456</v>
      </c>
      <c r="B10" s="5" t="str">
        <f>IFERROR(__xludf.DUMMYFUNCTION("""COMPUTED_VALUE"""),"the")</f>
        <v>the</v>
      </c>
      <c r="E10" s="5" t="s">
        <v>1457</v>
      </c>
      <c r="F10" s="5" t="str">
        <f>IFERROR(__xludf.DUMMYFUNCTION("""COMPUTED_VALUE"""),"cream")</f>
        <v>cream</v>
      </c>
      <c r="I10" s="4" t="s">
        <v>1207</v>
      </c>
      <c r="J10" s="4">
        <f>COUNTIF(food_coded.csv!AD:AD,I10)</f>
        <v>1</v>
      </c>
    </row>
    <row r="11">
      <c r="A11" s="5" t="s">
        <v>1458</v>
      </c>
      <c r="B11" s="5" t="str">
        <f>IFERROR(__xludf.DUMMYFUNCTION("""COMPUTED_VALUE"""),"or")</f>
        <v>or</v>
      </c>
      <c r="E11" s="5" t="s">
        <v>1459</v>
      </c>
      <c r="F11" s="5" t="str">
        <f>IFERROR(__xludf.DUMMYFUNCTION("""COMPUTED_VALUE"""),"cheese,")</f>
        <v>cheese,</v>
      </c>
      <c r="I11" s="4" t="s">
        <v>835</v>
      </c>
      <c r="J11" s="4">
        <f>COUNTIF(food_coded.csv!AD:AD,I11)</f>
        <v>4</v>
      </c>
    </row>
    <row r="12">
      <c r="A12" s="5" t="s">
        <v>1460</v>
      </c>
      <c r="B12" s="13" t="str">
        <f>IFERROR(__xludf.DUMMYFUNCTION("""COMPUTED_VALUE"""),"protein")</f>
        <v>protein</v>
      </c>
      <c r="E12" s="5" t="s">
        <v>1461</v>
      </c>
      <c r="F12" s="5" t="str">
        <f>IFERROR(__xludf.DUMMYFUNCTION("""COMPUTED_VALUE"""),"chicken")</f>
        <v>chicken</v>
      </c>
      <c r="I12" s="4" t="s">
        <v>1331</v>
      </c>
      <c r="J12" s="4">
        <f>COUNTIF(food_coded.csv!AD:AD,I12)</f>
        <v>1</v>
      </c>
    </row>
    <row r="13">
      <c r="A13" s="5" t="s">
        <v>1462</v>
      </c>
      <c r="B13" s="5"/>
      <c r="E13" s="5" t="s">
        <v>1457</v>
      </c>
      <c r="F13" s="5"/>
      <c r="I13" s="4" t="s">
        <v>617</v>
      </c>
      <c r="J13" s="4">
        <f>COUNTIF(food_coded.csv!AD:AD,I13)</f>
        <v>1</v>
      </c>
    </row>
    <row r="14">
      <c r="A14" s="5" t="s">
        <v>1440</v>
      </c>
      <c r="B14" s="5"/>
      <c r="E14" s="5" t="s">
        <v>1463</v>
      </c>
      <c r="F14" s="5"/>
      <c r="I14" s="4" t="s">
        <v>1412</v>
      </c>
      <c r="J14" s="4">
        <f>COUNTIF(food_coded.csv!AD:AD,I14)</f>
        <v>1</v>
      </c>
    </row>
    <row r="15" ht="16.5" customHeight="1">
      <c r="A15" s="5" t="s">
        <v>1458</v>
      </c>
      <c r="B15" s="5"/>
      <c r="E15" s="5" t="s">
        <v>1458</v>
      </c>
      <c r="F15" s="5"/>
    </row>
    <row r="16">
      <c r="A16" s="5" t="s">
        <v>1464</v>
      </c>
      <c r="B16" s="5"/>
      <c r="E16" s="5" t="s">
        <v>1465</v>
      </c>
      <c r="F16" s="5"/>
    </row>
    <row r="17">
      <c r="A17" s="5" t="s">
        <v>1466</v>
      </c>
      <c r="B17" s="5"/>
      <c r="E17" s="5" t="s">
        <v>1448</v>
      </c>
      <c r="F17" s="5"/>
    </row>
    <row r="18">
      <c r="A18" s="5" t="s">
        <v>1467</v>
      </c>
      <c r="B18" s="5"/>
      <c r="E18" s="5" t="s">
        <v>1451</v>
      </c>
      <c r="F18" s="5"/>
    </row>
    <row r="19">
      <c r="A19" s="5" t="s">
        <v>1468</v>
      </c>
      <c r="B19" s="5"/>
      <c r="E19" s="5" t="s">
        <v>1448</v>
      </c>
      <c r="F19" s="5"/>
    </row>
    <row r="20">
      <c r="A20" s="5" t="s">
        <v>1469</v>
      </c>
      <c r="B20" s="5"/>
      <c r="E20" s="5" t="s">
        <v>1470</v>
      </c>
      <c r="F20" s="5"/>
    </row>
    <row r="21">
      <c r="A21" s="5" t="s">
        <v>1471</v>
      </c>
      <c r="B21" s="5"/>
      <c r="E21" s="5" t="s">
        <v>1444</v>
      </c>
      <c r="F21" s="5"/>
    </row>
    <row r="22">
      <c r="A22" s="5" t="s">
        <v>1472</v>
      </c>
      <c r="B22" s="5"/>
      <c r="E22" s="5" t="s">
        <v>1449</v>
      </c>
      <c r="F22" s="5"/>
    </row>
    <row r="23">
      <c r="A23" s="5" t="s">
        <v>1473</v>
      </c>
      <c r="B23" s="5"/>
      <c r="E23" s="5" t="s">
        <v>1474</v>
      </c>
      <c r="F23" s="5"/>
    </row>
    <row r="24">
      <c r="A24" s="5" t="s">
        <v>1461</v>
      </c>
      <c r="B24" s="5"/>
      <c r="E24" s="5" t="s">
        <v>1475</v>
      </c>
      <c r="F24" s="5"/>
    </row>
    <row r="25">
      <c r="A25" s="5" t="s">
        <v>1476</v>
      </c>
      <c r="B25" s="5"/>
      <c r="E25" s="5" t="s">
        <v>1458</v>
      </c>
      <c r="F25" s="5"/>
    </row>
    <row r="26">
      <c r="A26" s="5" t="s">
        <v>1477</v>
      </c>
      <c r="B26" s="5"/>
      <c r="E26" s="5" t="s">
        <v>1478</v>
      </c>
      <c r="F26" s="5"/>
    </row>
    <row r="27">
      <c r="A27" s="5" t="s">
        <v>1479</v>
      </c>
      <c r="B27" s="5"/>
      <c r="E27" s="5" t="s">
        <v>1444</v>
      </c>
      <c r="F27" s="5"/>
    </row>
    <row r="28">
      <c r="A28" s="5" t="s">
        <v>721</v>
      </c>
      <c r="B28" s="5"/>
      <c r="E28" s="5" t="s">
        <v>1448</v>
      </c>
      <c r="F28" s="5"/>
    </row>
    <row r="29">
      <c r="A29" s="5" t="s">
        <v>1480</v>
      </c>
      <c r="B29" s="5"/>
      <c r="E29" s="5" t="s">
        <v>1470</v>
      </c>
      <c r="F29" s="5"/>
    </row>
    <row r="30">
      <c r="A30" s="5" t="s">
        <v>1481</v>
      </c>
      <c r="B30" s="5"/>
      <c r="E30" s="5" t="s">
        <v>550</v>
      </c>
      <c r="F30" s="5"/>
    </row>
    <row r="31">
      <c r="A31" s="5" t="s">
        <v>920</v>
      </c>
      <c r="B31" s="5"/>
      <c r="E31" s="5" t="s">
        <v>1482</v>
      </c>
      <c r="F31" s="5"/>
    </row>
    <row r="32">
      <c r="A32" s="5" t="s">
        <v>1440</v>
      </c>
      <c r="B32" s="5"/>
      <c r="E32" s="5" t="s">
        <v>1483</v>
      </c>
      <c r="F32" s="5"/>
    </row>
    <row r="33">
      <c r="A33" s="5" t="s">
        <v>1484</v>
      </c>
      <c r="B33" s="5"/>
      <c r="E33" s="5" t="s">
        <v>1448</v>
      </c>
      <c r="F33" s="5"/>
    </row>
    <row r="34">
      <c r="A34" s="5" t="s">
        <v>1485</v>
      </c>
      <c r="B34" s="5"/>
      <c r="E34" s="5" t="s">
        <v>1470</v>
      </c>
      <c r="F34" s="5"/>
    </row>
    <row r="35">
      <c r="A35" s="5" t="s">
        <v>1486</v>
      </c>
      <c r="B35" s="5"/>
      <c r="E35" s="5" t="s">
        <v>1487</v>
      </c>
      <c r="F35" s="5"/>
    </row>
    <row r="36">
      <c r="A36" s="5" t="s">
        <v>1488</v>
      </c>
      <c r="B36" s="5"/>
      <c r="E36" s="5" t="s">
        <v>1489</v>
      </c>
      <c r="F36" s="5"/>
    </row>
    <row r="37">
      <c r="A37" s="5" t="s">
        <v>1490</v>
      </c>
      <c r="B37" s="5"/>
      <c r="E37" s="5" t="s">
        <v>1491</v>
      </c>
      <c r="F37" s="5"/>
    </row>
    <row r="38">
      <c r="A38" s="5" t="s">
        <v>1443</v>
      </c>
      <c r="B38" s="5"/>
      <c r="E38" s="5" t="s">
        <v>1448</v>
      </c>
      <c r="F38" s="5"/>
    </row>
    <row r="39">
      <c r="A39" s="5" t="s">
        <v>1458</v>
      </c>
      <c r="B39" s="5"/>
      <c r="E39" s="5" t="s">
        <v>1470</v>
      </c>
      <c r="F39" s="5"/>
    </row>
    <row r="40">
      <c r="A40" s="5" t="s">
        <v>1492</v>
      </c>
      <c r="B40" s="5"/>
      <c r="E40" s="5" t="s">
        <v>1449</v>
      </c>
      <c r="F40" s="5"/>
    </row>
    <row r="41">
      <c r="A41" s="5" t="s">
        <v>1493</v>
      </c>
      <c r="B41" s="5"/>
      <c r="E41" s="5" t="s">
        <v>1463</v>
      </c>
      <c r="F41" s="5"/>
    </row>
    <row r="42">
      <c r="A42" s="5" t="s">
        <v>1494</v>
      </c>
      <c r="B42" s="5"/>
      <c r="E42" s="5" t="s">
        <v>1458</v>
      </c>
      <c r="F42" s="5"/>
    </row>
    <row r="43">
      <c r="A43" s="5" t="s">
        <v>576</v>
      </c>
      <c r="B43" s="5"/>
      <c r="E43" s="5" t="s">
        <v>1465</v>
      </c>
      <c r="F43" s="5"/>
    </row>
    <row r="44">
      <c r="A44" s="5" t="s">
        <v>1495</v>
      </c>
      <c r="B44" s="5"/>
      <c r="E44" s="5" t="s">
        <v>1444</v>
      </c>
      <c r="F44" s="5"/>
    </row>
    <row r="45">
      <c r="A45" s="5" t="s">
        <v>1496</v>
      </c>
      <c r="B45" s="5"/>
      <c r="E45" s="5" t="s">
        <v>1458</v>
      </c>
      <c r="F45" s="5"/>
    </row>
    <row r="46">
      <c r="A46" s="5" t="s">
        <v>1497</v>
      </c>
      <c r="B46" s="5"/>
      <c r="E46" s="5" t="s">
        <v>414</v>
      </c>
      <c r="F46" s="5"/>
    </row>
    <row r="47">
      <c r="A47" s="5" t="s">
        <v>1450</v>
      </c>
      <c r="B47" s="5"/>
      <c r="E47" s="5" t="s">
        <v>1498</v>
      </c>
      <c r="F47" s="5"/>
    </row>
    <row r="48">
      <c r="A48" s="5" t="s">
        <v>1499</v>
      </c>
      <c r="B48" s="5"/>
      <c r="E48" s="5" t="s">
        <v>1500</v>
      </c>
      <c r="F48" s="5"/>
    </row>
    <row r="49">
      <c r="A49" s="5" t="s">
        <v>1458</v>
      </c>
      <c r="B49" s="5"/>
      <c r="E49" s="5" t="s">
        <v>1501</v>
      </c>
      <c r="F49" s="5"/>
    </row>
    <row r="50">
      <c r="A50" s="5" t="s">
        <v>1481</v>
      </c>
      <c r="B50" s="5"/>
      <c r="E50" s="5" t="s">
        <v>818</v>
      </c>
      <c r="F50" s="5"/>
    </row>
    <row r="51">
      <c r="A51" s="5" t="s">
        <v>1502</v>
      </c>
      <c r="B51" s="5"/>
      <c r="E51" s="5" t="s">
        <v>1503</v>
      </c>
      <c r="F51" s="5"/>
    </row>
    <row r="52">
      <c r="A52" s="5" t="s">
        <v>1504</v>
      </c>
      <c r="B52" s="5"/>
      <c r="E52" s="5" t="s">
        <v>1505</v>
      </c>
      <c r="F52" s="5"/>
    </row>
    <row r="53">
      <c r="A53" s="5" t="s">
        <v>1506</v>
      </c>
      <c r="B53" s="5"/>
      <c r="E53" s="5" t="s">
        <v>1501</v>
      </c>
      <c r="F53" s="5"/>
    </row>
    <row r="54">
      <c r="A54" s="5" t="s">
        <v>1479</v>
      </c>
      <c r="B54" s="5"/>
      <c r="E54" s="5" t="s">
        <v>1444</v>
      </c>
      <c r="F54" s="5"/>
    </row>
    <row r="55">
      <c r="A55" s="5" t="s">
        <v>1507</v>
      </c>
      <c r="B55" s="5"/>
      <c r="E55" s="5" t="s">
        <v>1498</v>
      </c>
      <c r="F55" s="5"/>
    </row>
    <row r="56">
      <c r="A56" s="5" t="s">
        <v>1458</v>
      </c>
      <c r="B56" s="5"/>
      <c r="E56" s="5" t="s">
        <v>1508</v>
      </c>
      <c r="F56" s="5"/>
    </row>
    <row r="57">
      <c r="A57" s="5" t="s">
        <v>1509</v>
      </c>
      <c r="B57" s="5"/>
      <c r="E57" s="5" t="s">
        <v>1446</v>
      </c>
      <c r="F57" s="5"/>
    </row>
    <row r="58">
      <c r="A58" s="5" t="s">
        <v>1510</v>
      </c>
      <c r="B58" s="5"/>
      <c r="E58" s="5" t="s">
        <v>1511</v>
      </c>
      <c r="F58" s="5"/>
    </row>
    <row r="59">
      <c r="A59" s="5" t="s">
        <v>1481</v>
      </c>
      <c r="B59" s="5"/>
      <c r="E59" s="5" t="s">
        <v>1512</v>
      </c>
      <c r="F59" s="5"/>
    </row>
    <row r="60">
      <c r="A60" s="5" t="s">
        <v>1513</v>
      </c>
      <c r="B60" s="5"/>
      <c r="E60" s="5" t="s">
        <v>1514</v>
      </c>
      <c r="F60" s="5"/>
    </row>
    <row r="61">
      <c r="A61" s="5" t="s">
        <v>1515</v>
      </c>
      <c r="B61" s="5"/>
      <c r="E61" s="5" t="s">
        <v>1458</v>
      </c>
      <c r="F61" s="5"/>
    </row>
    <row r="62">
      <c r="A62" s="5" t="s">
        <v>1516</v>
      </c>
      <c r="B62" s="5"/>
      <c r="E62" s="5" t="s">
        <v>1449</v>
      </c>
      <c r="F62" s="5"/>
    </row>
    <row r="63">
      <c r="A63" s="5" t="s">
        <v>1481</v>
      </c>
      <c r="B63" s="5"/>
      <c r="E63" s="5" t="s">
        <v>1448</v>
      </c>
      <c r="F63" s="5"/>
    </row>
    <row r="64">
      <c r="A64" s="5" t="s">
        <v>1517</v>
      </c>
      <c r="B64" s="5"/>
      <c r="E64" s="5" t="s">
        <v>1470</v>
      </c>
      <c r="F64" s="5"/>
    </row>
    <row r="65">
      <c r="A65" s="5" t="s">
        <v>1454</v>
      </c>
      <c r="B65" s="5"/>
      <c r="E65" s="5" t="s">
        <v>1518</v>
      </c>
      <c r="F65" s="5"/>
    </row>
    <row r="66">
      <c r="A66" s="5" t="s">
        <v>1519</v>
      </c>
      <c r="B66" s="5"/>
      <c r="E66" s="5" t="s">
        <v>818</v>
      </c>
      <c r="F66" s="5"/>
    </row>
    <row r="67">
      <c r="A67" s="5" t="s">
        <v>1520</v>
      </c>
      <c r="B67" s="5"/>
      <c r="E67" s="5" t="s">
        <v>1457</v>
      </c>
      <c r="F67" s="5"/>
    </row>
    <row r="68">
      <c r="A68" s="5" t="s">
        <v>1521</v>
      </c>
      <c r="B68" s="5"/>
      <c r="E68" s="5" t="s">
        <v>1507</v>
      </c>
      <c r="F68" s="5"/>
    </row>
    <row r="69">
      <c r="A69" s="5" t="s">
        <v>1481</v>
      </c>
      <c r="B69" s="5"/>
      <c r="E69" s="5" t="s">
        <v>1522</v>
      </c>
      <c r="F69" s="5"/>
    </row>
    <row r="70">
      <c r="A70" s="5" t="s">
        <v>1523</v>
      </c>
      <c r="B70" s="5"/>
      <c r="E70" s="5" t="s">
        <v>283</v>
      </c>
      <c r="F70" s="5"/>
    </row>
    <row r="71">
      <c r="A71" s="5" t="s">
        <v>1454</v>
      </c>
      <c r="B71" s="5"/>
      <c r="E71" s="5" t="s">
        <v>1458</v>
      </c>
      <c r="F71" s="5"/>
    </row>
    <row r="72">
      <c r="A72" s="5" t="s">
        <v>1464</v>
      </c>
      <c r="B72" s="5"/>
      <c r="E72" s="5" t="s">
        <v>1524</v>
      </c>
      <c r="F72" s="5"/>
    </row>
    <row r="73">
      <c r="A73" s="5" t="s">
        <v>1458</v>
      </c>
      <c r="B73" s="5"/>
      <c r="E73" s="5" t="s">
        <v>1512</v>
      </c>
      <c r="F73" s="5"/>
    </row>
    <row r="74">
      <c r="A74" s="5" t="s">
        <v>1525</v>
      </c>
      <c r="B74" s="5"/>
      <c r="E74" s="5" t="s">
        <v>1491</v>
      </c>
      <c r="F74" s="5"/>
    </row>
    <row r="75">
      <c r="A75" s="5" t="s">
        <v>249</v>
      </c>
      <c r="B75" s="5"/>
      <c r="E75" s="5" t="s">
        <v>1526</v>
      </c>
      <c r="F75" s="5"/>
    </row>
    <row r="76">
      <c r="A76" s="5" t="s">
        <v>283</v>
      </c>
      <c r="B76" s="5"/>
      <c r="E76" s="5" t="s">
        <v>1527</v>
      </c>
      <c r="F76" s="5"/>
    </row>
    <row r="77">
      <c r="A77" s="5" t="s">
        <v>1458</v>
      </c>
      <c r="B77" s="5"/>
      <c r="E77" s="5" t="s">
        <v>1528</v>
      </c>
      <c r="F77" s="5"/>
    </row>
    <row r="78">
      <c r="A78" s="5" t="s">
        <v>1493</v>
      </c>
      <c r="B78" s="5"/>
      <c r="E78" s="5" t="s">
        <v>1526</v>
      </c>
      <c r="F78" s="5"/>
    </row>
    <row r="79">
      <c r="A79" s="5" t="s">
        <v>1466</v>
      </c>
      <c r="B79" s="5"/>
      <c r="E79" s="5" t="s">
        <v>1458</v>
      </c>
      <c r="F79" s="5"/>
    </row>
    <row r="80">
      <c r="A80" s="5" t="s">
        <v>1481</v>
      </c>
      <c r="B80" s="5"/>
      <c r="E80" s="5" t="s">
        <v>1529</v>
      </c>
      <c r="F80" s="5"/>
    </row>
    <row r="81">
      <c r="A81" s="5" t="s">
        <v>1530</v>
      </c>
      <c r="B81" s="5"/>
      <c r="E81" s="5" t="s">
        <v>1531</v>
      </c>
      <c r="F81" s="5"/>
    </row>
    <row r="82">
      <c r="A82" s="5" t="s">
        <v>1454</v>
      </c>
      <c r="B82" s="5"/>
      <c r="E82" s="5" t="s">
        <v>1446</v>
      </c>
      <c r="F82" s="5"/>
    </row>
    <row r="83">
      <c r="A83" s="5" t="s">
        <v>1532</v>
      </c>
      <c r="B83" s="5"/>
      <c r="E83" s="5" t="s">
        <v>1512</v>
      </c>
      <c r="F83" s="5"/>
    </row>
    <row r="84">
      <c r="A84" s="5" t="s">
        <v>1488</v>
      </c>
      <c r="B84" s="5"/>
      <c r="E84" s="5" t="s">
        <v>1448</v>
      </c>
      <c r="F84" s="5"/>
    </row>
    <row r="85">
      <c r="A85" s="5" t="s">
        <v>1458</v>
      </c>
      <c r="B85" s="5"/>
      <c r="E85" s="5" t="s">
        <v>1451</v>
      </c>
      <c r="F85" s="5"/>
    </row>
    <row r="86">
      <c r="A86" s="5" t="s">
        <v>1525</v>
      </c>
      <c r="B86" s="5"/>
      <c r="E86" s="5" t="s">
        <v>1444</v>
      </c>
      <c r="F86" s="5"/>
    </row>
    <row r="87">
      <c r="A87" s="5" t="s">
        <v>920</v>
      </c>
      <c r="B87" s="5"/>
      <c r="E87" s="5" t="s">
        <v>1448</v>
      </c>
      <c r="F87" s="5"/>
    </row>
    <row r="88">
      <c r="A88" s="5" t="s">
        <v>1506</v>
      </c>
      <c r="B88" s="5"/>
      <c r="E88" s="5" t="s">
        <v>1533</v>
      </c>
      <c r="F88" s="5"/>
    </row>
    <row r="89">
      <c r="A89" s="5" t="s">
        <v>1450</v>
      </c>
      <c r="B89" s="5"/>
      <c r="E89" s="5" t="s">
        <v>1457</v>
      </c>
      <c r="F89" s="5"/>
    </row>
    <row r="90">
      <c r="A90" s="5" t="s">
        <v>1507</v>
      </c>
      <c r="B90" s="5"/>
      <c r="E90" s="5" t="s">
        <v>1534</v>
      </c>
      <c r="F90" s="5"/>
    </row>
    <row r="91">
      <c r="A91" s="5" t="s">
        <v>1535</v>
      </c>
      <c r="B91" s="5"/>
      <c r="E91" s="5" t="s">
        <v>311</v>
      </c>
      <c r="F91" s="5"/>
    </row>
    <row r="92">
      <c r="A92" s="5" t="s">
        <v>1510</v>
      </c>
      <c r="B92" s="5"/>
      <c r="E92" s="5" t="s">
        <v>1459</v>
      </c>
      <c r="F92" s="5"/>
    </row>
    <row r="93">
      <c r="A93" s="5" t="s">
        <v>1481</v>
      </c>
      <c r="B93" s="5"/>
      <c r="E93" s="5" t="s">
        <v>1536</v>
      </c>
      <c r="F93" s="5"/>
    </row>
    <row r="94">
      <c r="A94" s="5" t="s">
        <v>915</v>
      </c>
      <c r="B94" s="5"/>
      <c r="E94" s="5" t="s">
        <v>1457</v>
      </c>
      <c r="F94" s="5"/>
    </row>
    <row r="95">
      <c r="A95" s="5" t="s">
        <v>1466</v>
      </c>
      <c r="B95" s="5"/>
      <c r="E95" s="5" t="s">
        <v>1537</v>
      </c>
      <c r="F95" s="5"/>
    </row>
    <row r="96">
      <c r="A96" s="5" t="s">
        <v>1481</v>
      </c>
      <c r="B96" s="5"/>
      <c r="E96" s="5" t="s">
        <v>1444</v>
      </c>
      <c r="F96" s="5"/>
    </row>
    <row r="97">
      <c r="A97" s="5" t="s">
        <v>1538</v>
      </c>
      <c r="B97" s="5"/>
      <c r="E97" s="5" t="s">
        <v>1539</v>
      </c>
      <c r="F97" s="5"/>
    </row>
    <row r="98">
      <c r="A98" s="5" t="s">
        <v>1540</v>
      </c>
      <c r="B98" s="5"/>
      <c r="E98" s="5" t="s">
        <v>1448</v>
      </c>
      <c r="F98" s="5"/>
    </row>
    <row r="99">
      <c r="A99" s="5" t="s">
        <v>1454</v>
      </c>
      <c r="B99" s="5"/>
      <c r="E99" s="5" t="s">
        <v>1451</v>
      </c>
      <c r="F99" s="5"/>
    </row>
    <row r="100">
      <c r="A100" s="5" t="s">
        <v>1541</v>
      </c>
      <c r="B100" s="5"/>
      <c r="E100" s="5" t="s">
        <v>1542</v>
      </c>
      <c r="F100" s="5"/>
    </row>
    <row r="101">
      <c r="A101" s="5" t="s">
        <v>1458</v>
      </c>
      <c r="B101" s="5"/>
      <c r="E101" s="5" t="s">
        <v>1446</v>
      </c>
      <c r="F101" s="5"/>
    </row>
    <row r="102">
      <c r="A102" s="5" t="s">
        <v>1481</v>
      </c>
      <c r="B102" s="5"/>
      <c r="E102" s="5" t="s">
        <v>1543</v>
      </c>
      <c r="F102" s="5"/>
    </row>
    <row r="103">
      <c r="A103" s="5" t="s">
        <v>1544</v>
      </c>
      <c r="B103" s="5"/>
      <c r="E103" s="5" t="s">
        <v>1545</v>
      </c>
      <c r="F103" s="5"/>
    </row>
    <row r="104">
      <c r="A104" s="5" t="s">
        <v>1546</v>
      </c>
      <c r="B104" s="5"/>
      <c r="E104" s="5" t="s">
        <v>1508</v>
      </c>
      <c r="F104" s="5"/>
    </row>
    <row r="105">
      <c r="A105" s="5" t="s">
        <v>1454</v>
      </c>
      <c r="B105" s="5"/>
      <c r="E105" s="5" t="s">
        <v>1547</v>
      </c>
      <c r="F105" s="5"/>
    </row>
    <row r="106">
      <c r="A106" s="5" t="s">
        <v>1548</v>
      </c>
      <c r="B106" s="5"/>
      <c r="E106" s="5" t="s">
        <v>1549</v>
      </c>
      <c r="F106" s="5"/>
    </row>
    <row r="107">
      <c r="A107" s="5" t="s">
        <v>1466</v>
      </c>
      <c r="B107" s="5"/>
      <c r="E107" s="5" t="s">
        <v>1508</v>
      </c>
      <c r="F107" s="5"/>
    </row>
    <row r="108">
      <c r="A108" s="5" t="s">
        <v>1509</v>
      </c>
      <c r="B108" s="5"/>
      <c r="E108" s="5" t="s">
        <v>1498</v>
      </c>
      <c r="F108" s="5"/>
    </row>
    <row r="109">
      <c r="A109" s="5" t="s">
        <v>1456</v>
      </c>
      <c r="B109" s="5"/>
      <c r="E109" s="5" t="s">
        <v>1550</v>
      </c>
      <c r="F109" s="5"/>
    </row>
    <row r="110">
      <c r="A110" s="5" t="s">
        <v>1551</v>
      </c>
      <c r="B110" s="5"/>
      <c r="E110" s="5" t="s">
        <v>1503</v>
      </c>
      <c r="F110" s="5"/>
    </row>
    <row r="111">
      <c r="A111" s="5" t="s">
        <v>1552</v>
      </c>
      <c r="B111" s="5"/>
      <c r="E111" s="5" t="s">
        <v>1444</v>
      </c>
      <c r="F111" s="5"/>
    </row>
    <row r="112">
      <c r="A112" s="5" t="s">
        <v>1553</v>
      </c>
      <c r="B112" s="5"/>
      <c r="E112" s="5" t="s">
        <v>1448</v>
      </c>
      <c r="F112" s="5"/>
    </row>
    <row r="113">
      <c r="A113" s="5" t="s">
        <v>1516</v>
      </c>
      <c r="B113" s="5"/>
      <c r="E113" s="5" t="s">
        <v>1554</v>
      </c>
      <c r="F113" s="5"/>
    </row>
    <row r="114">
      <c r="A114" s="5" t="s">
        <v>920</v>
      </c>
      <c r="B114" s="5"/>
      <c r="E114" s="5" t="s">
        <v>1543</v>
      </c>
      <c r="F114" s="5"/>
    </row>
    <row r="115">
      <c r="A115" s="5" t="s">
        <v>1519</v>
      </c>
      <c r="B115" s="5"/>
      <c r="E115" s="5" t="s">
        <v>1446</v>
      </c>
      <c r="F115" s="5"/>
    </row>
    <row r="116">
      <c r="A116" s="5" t="s">
        <v>1484</v>
      </c>
      <c r="B116" s="5"/>
      <c r="E116" s="5" t="s">
        <v>1448</v>
      </c>
      <c r="F116" s="5"/>
    </row>
    <row r="117">
      <c r="A117" s="5" t="s">
        <v>1485</v>
      </c>
      <c r="B117" s="5"/>
      <c r="E117" s="5" t="s">
        <v>1470</v>
      </c>
      <c r="F117" s="5"/>
    </row>
    <row r="118">
      <c r="A118" s="5" t="s">
        <v>1555</v>
      </c>
      <c r="B118" s="5"/>
      <c r="E118" s="5" t="s">
        <v>1556</v>
      </c>
      <c r="F118" s="5"/>
    </row>
    <row r="119">
      <c r="A119" s="5" t="s">
        <v>1494</v>
      </c>
      <c r="B119" s="5"/>
      <c r="E119" s="5" t="s">
        <v>1557</v>
      </c>
      <c r="F119" s="5"/>
    </row>
    <row r="120">
      <c r="A120" s="5" t="s">
        <v>1558</v>
      </c>
      <c r="B120" s="5"/>
      <c r="E120" s="5" t="s">
        <v>283</v>
      </c>
      <c r="F120" s="5"/>
    </row>
    <row r="121">
      <c r="A121" s="5" t="s">
        <v>1490</v>
      </c>
      <c r="B121" s="5"/>
      <c r="E121" s="5" t="s">
        <v>1559</v>
      </c>
      <c r="F121" s="5"/>
    </row>
    <row r="122">
      <c r="A122" s="5" t="s">
        <v>1458</v>
      </c>
      <c r="B122" s="5"/>
      <c r="E122" s="5" t="s">
        <v>335</v>
      </c>
      <c r="F122" s="5"/>
    </row>
    <row r="123">
      <c r="A123" s="5" t="s">
        <v>1442</v>
      </c>
      <c r="B123" s="5"/>
      <c r="E123" s="5" t="s">
        <v>1512</v>
      </c>
      <c r="F123" s="5"/>
    </row>
    <row r="124">
      <c r="A124" s="5" t="s">
        <v>1560</v>
      </c>
      <c r="B124" s="5"/>
      <c r="E124" s="5" t="s">
        <v>1561</v>
      </c>
      <c r="F124" s="5"/>
    </row>
    <row r="125">
      <c r="A125" s="5" t="s">
        <v>1488</v>
      </c>
      <c r="B125" s="5"/>
      <c r="E125" s="5" t="s">
        <v>1444</v>
      </c>
      <c r="F125" s="5"/>
    </row>
    <row r="126">
      <c r="A126" s="5" t="s">
        <v>1450</v>
      </c>
      <c r="B126" s="5"/>
      <c r="E126" s="5" t="s">
        <v>1562</v>
      </c>
      <c r="F126" s="5"/>
    </row>
    <row r="127">
      <c r="A127" s="5" t="s">
        <v>1493</v>
      </c>
      <c r="B127" s="5"/>
      <c r="E127" s="5" t="s">
        <v>1563</v>
      </c>
      <c r="F127" s="5"/>
    </row>
    <row r="128">
      <c r="A128" s="4" t="s">
        <v>1442</v>
      </c>
      <c r="B128" s="5"/>
      <c r="E128" s="4" t="s">
        <v>1564</v>
      </c>
    </row>
    <row r="129">
      <c r="A129" s="4" t="s">
        <v>1565</v>
      </c>
      <c r="E129" s="4" t="s">
        <v>1508</v>
      </c>
    </row>
    <row r="130">
      <c r="A130" s="4" t="s">
        <v>1566</v>
      </c>
      <c r="E130" s="4" t="s">
        <v>1457</v>
      </c>
    </row>
    <row r="131">
      <c r="A131" s="4" t="s">
        <v>1567</v>
      </c>
      <c r="E131" s="4" t="s">
        <v>1568</v>
      </c>
    </row>
    <row r="132">
      <c r="A132" s="4" t="s">
        <v>1481</v>
      </c>
      <c r="E132" s="4" t="s">
        <v>1569</v>
      </c>
    </row>
    <row r="133">
      <c r="A133" s="4" t="s">
        <v>1523</v>
      </c>
      <c r="E133" s="4" t="s">
        <v>1570</v>
      </c>
    </row>
    <row r="134">
      <c r="A134" s="4" t="s">
        <v>1454</v>
      </c>
      <c r="E134" s="4" t="s">
        <v>1571</v>
      </c>
    </row>
    <row r="135">
      <c r="A135" s="4" t="s">
        <v>1506</v>
      </c>
      <c r="E135" s="4" t="s">
        <v>1572</v>
      </c>
    </row>
    <row r="136">
      <c r="A136" s="4" t="s">
        <v>1513</v>
      </c>
      <c r="E136" s="4" t="s">
        <v>1512</v>
      </c>
    </row>
    <row r="137">
      <c r="A137" s="4" t="s">
        <v>1573</v>
      </c>
      <c r="E137" s="4" t="s">
        <v>1574</v>
      </c>
    </row>
    <row r="138">
      <c r="A138" s="4" t="s">
        <v>1458</v>
      </c>
      <c r="E138" s="4" t="s">
        <v>1550</v>
      </c>
    </row>
    <row r="139">
      <c r="A139" s="4" t="s">
        <v>1499</v>
      </c>
      <c r="E139" s="4" t="s">
        <v>550</v>
      </c>
    </row>
    <row r="140">
      <c r="A140" s="4" t="s">
        <v>1458</v>
      </c>
      <c r="E140" s="4" t="s">
        <v>1482</v>
      </c>
    </row>
    <row r="141">
      <c r="A141" s="4" t="s">
        <v>1575</v>
      </c>
      <c r="E141" s="4" t="s">
        <v>1449</v>
      </c>
    </row>
    <row r="142">
      <c r="A142" s="4" t="s">
        <v>1576</v>
      </c>
      <c r="E142" s="4" t="s">
        <v>1458</v>
      </c>
    </row>
    <row r="143">
      <c r="A143" s="4" t="s">
        <v>1577</v>
      </c>
      <c r="E143" s="4" t="s">
        <v>1578</v>
      </c>
    </row>
    <row r="144">
      <c r="A144" s="4" t="s">
        <v>1468</v>
      </c>
      <c r="E144" s="4" t="s">
        <v>1579</v>
      </c>
    </row>
    <row r="145">
      <c r="A145" s="4" t="s">
        <v>1481</v>
      </c>
      <c r="E145" s="4" t="s">
        <v>1580</v>
      </c>
    </row>
    <row r="146">
      <c r="A146" s="4" t="s">
        <v>1581</v>
      </c>
      <c r="E146" s="4" t="s">
        <v>1582</v>
      </c>
    </row>
    <row r="147">
      <c r="A147" s="4" t="s">
        <v>1517</v>
      </c>
      <c r="E147" s="4" t="s">
        <v>1583</v>
      </c>
    </row>
    <row r="148">
      <c r="A148" s="4" t="s">
        <v>1454</v>
      </c>
      <c r="E148" s="4" t="s">
        <v>1461</v>
      </c>
    </row>
    <row r="149">
      <c r="A149" s="4" t="s">
        <v>283</v>
      </c>
      <c r="E149" s="4" t="s">
        <v>1584</v>
      </c>
    </row>
    <row r="150">
      <c r="A150" s="4" t="s">
        <v>1494</v>
      </c>
      <c r="E150" s="4" t="s">
        <v>1585</v>
      </c>
    </row>
    <row r="151">
      <c r="A151" s="4" t="s">
        <v>480</v>
      </c>
      <c r="E151" s="4" t="s">
        <v>1586</v>
      </c>
    </row>
    <row r="152">
      <c r="A152" s="4" t="s">
        <v>1466</v>
      </c>
      <c r="E152" s="4" t="s">
        <v>1458</v>
      </c>
    </row>
    <row r="153">
      <c r="A153" s="4" t="s">
        <v>1481</v>
      </c>
      <c r="E153" s="4" t="s">
        <v>1192</v>
      </c>
    </row>
    <row r="154">
      <c r="A154" s="4" t="s">
        <v>1530</v>
      </c>
      <c r="E154" s="4" t="s">
        <v>1448</v>
      </c>
    </row>
    <row r="155">
      <c r="A155" s="4" t="s">
        <v>1454</v>
      </c>
      <c r="E155" s="4" t="s">
        <v>1470</v>
      </c>
    </row>
    <row r="156">
      <c r="A156" s="4" t="s">
        <v>1450</v>
      </c>
      <c r="E156" s="4" t="s">
        <v>1512</v>
      </c>
    </row>
    <row r="157">
      <c r="A157" s="4" t="s">
        <v>1458</v>
      </c>
      <c r="E157" s="4" t="s">
        <v>311</v>
      </c>
    </row>
    <row r="158">
      <c r="A158" s="4" t="s">
        <v>1587</v>
      </c>
      <c r="E158" s="4" t="s">
        <v>1536</v>
      </c>
    </row>
    <row r="159">
      <c r="A159" s="4" t="s">
        <v>1468</v>
      </c>
      <c r="E159" s="4" t="s">
        <v>1458</v>
      </c>
    </row>
    <row r="160">
      <c r="A160" s="4" t="s">
        <v>1588</v>
      </c>
      <c r="E160" s="4" t="s">
        <v>283</v>
      </c>
    </row>
    <row r="161">
      <c r="A161" s="4" t="s">
        <v>1493</v>
      </c>
      <c r="E161" s="4" t="s">
        <v>1589</v>
      </c>
    </row>
    <row r="162">
      <c r="A162" s="4" t="s">
        <v>1466</v>
      </c>
      <c r="E162" s="4" t="s">
        <v>550</v>
      </c>
    </row>
    <row r="163">
      <c r="A163" s="4" t="s">
        <v>1590</v>
      </c>
      <c r="E163" s="4" t="s">
        <v>1482</v>
      </c>
    </row>
    <row r="164">
      <c r="A164" s="4" t="s">
        <v>1485</v>
      </c>
      <c r="E164" s="4" t="s">
        <v>1446</v>
      </c>
    </row>
    <row r="165">
      <c r="A165" s="4" t="s">
        <v>1591</v>
      </c>
      <c r="E165" s="4" t="s">
        <v>1448</v>
      </c>
    </row>
    <row r="166">
      <c r="A166" s="4" t="s">
        <v>1592</v>
      </c>
      <c r="E166" s="4" t="s">
        <v>1451</v>
      </c>
    </row>
    <row r="167">
      <c r="A167" s="4" t="s">
        <v>1584</v>
      </c>
      <c r="E167" s="4" t="s">
        <v>1463</v>
      </c>
    </row>
    <row r="168">
      <c r="A168" s="4" t="s">
        <v>1461</v>
      </c>
      <c r="E168" s="4" t="s">
        <v>1593</v>
      </c>
    </row>
    <row r="169">
      <c r="A169" s="4" t="s">
        <v>1594</v>
      </c>
      <c r="E169" s="4" t="s">
        <v>1465</v>
      </c>
    </row>
    <row r="170">
      <c r="A170" s="4" t="s">
        <v>1546</v>
      </c>
      <c r="E170" s="4" t="s">
        <v>1595</v>
      </c>
    </row>
    <row r="171">
      <c r="A171" s="4" t="s">
        <v>1454</v>
      </c>
      <c r="E171" s="4" t="s">
        <v>1596</v>
      </c>
    </row>
    <row r="172">
      <c r="A172" s="4" t="s">
        <v>1499</v>
      </c>
      <c r="E172" s="4" t="s">
        <v>1458</v>
      </c>
    </row>
    <row r="173">
      <c r="A173" s="4" t="s">
        <v>1458</v>
      </c>
      <c r="E173" s="4" t="s">
        <v>1597</v>
      </c>
    </row>
    <row r="174">
      <c r="A174" s="4" t="s">
        <v>1598</v>
      </c>
      <c r="E174" s="4" t="s">
        <v>1599</v>
      </c>
    </row>
    <row r="175">
      <c r="A175" s="4" t="s">
        <v>1442</v>
      </c>
      <c r="E175" s="4" t="s">
        <v>1600</v>
      </c>
    </row>
    <row r="176">
      <c r="A176" s="4" t="s">
        <v>1601</v>
      </c>
      <c r="E176" s="4" t="s">
        <v>1457</v>
      </c>
    </row>
    <row r="177">
      <c r="A177" s="4" t="s">
        <v>1602</v>
      </c>
      <c r="E177" s="4" t="s">
        <v>1603</v>
      </c>
    </row>
    <row r="178">
      <c r="A178" s="4" t="s">
        <v>1557</v>
      </c>
      <c r="E178" s="4" t="s">
        <v>1604</v>
      </c>
    </row>
    <row r="179">
      <c r="A179" s="4" t="s">
        <v>1605</v>
      </c>
      <c r="E179" s="4" t="s">
        <v>1444</v>
      </c>
    </row>
    <row r="180">
      <c r="A180" s="4" t="s">
        <v>1606</v>
      </c>
      <c r="E180" s="4" t="s">
        <v>1446</v>
      </c>
    </row>
    <row r="181">
      <c r="A181" s="4" t="s">
        <v>1607</v>
      </c>
      <c r="E181" s="4" t="s">
        <v>1526</v>
      </c>
    </row>
    <row r="182">
      <c r="A182" s="4" t="s">
        <v>1490</v>
      </c>
      <c r="E182" s="4" t="s">
        <v>1444</v>
      </c>
    </row>
    <row r="183">
      <c r="A183" s="4" t="s">
        <v>1458</v>
      </c>
      <c r="E183" s="4" t="s">
        <v>1514</v>
      </c>
    </row>
    <row r="184">
      <c r="A184" s="4" t="s">
        <v>1608</v>
      </c>
      <c r="E184" s="4" t="s">
        <v>1448</v>
      </c>
    </row>
    <row r="185">
      <c r="A185" s="4" t="s">
        <v>1609</v>
      </c>
      <c r="E185" s="4" t="s">
        <v>1451</v>
      </c>
    </row>
    <row r="186">
      <c r="A186" s="4" t="s">
        <v>1610</v>
      </c>
      <c r="E186" s="4" t="s">
        <v>1611</v>
      </c>
    </row>
    <row r="187">
      <c r="A187" s="4" t="s">
        <v>1612</v>
      </c>
      <c r="E187" s="4" t="s">
        <v>1613</v>
      </c>
    </row>
    <row r="188">
      <c r="A188" s="4" t="s">
        <v>1506</v>
      </c>
      <c r="E188" s="4" t="s">
        <v>1614</v>
      </c>
    </row>
    <row r="189">
      <c r="A189" s="4" t="s">
        <v>1479</v>
      </c>
      <c r="E189" s="4" t="s">
        <v>1457</v>
      </c>
    </row>
    <row r="190">
      <c r="A190" s="4" t="s">
        <v>1456</v>
      </c>
      <c r="E190" s="4" t="s">
        <v>1448</v>
      </c>
    </row>
    <row r="191">
      <c r="A191" s="4" t="s">
        <v>1481</v>
      </c>
      <c r="E191" s="4" t="s">
        <v>1470</v>
      </c>
    </row>
    <row r="192">
      <c r="A192" s="4" t="s">
        <v>1513</v>
      </c>
      <c r="E192" s="4" t="s">
        <v>1482</v>
      </c>
    </row>
    <row r="193">
      <c r="A193" s="4" t="s">
        <v>1515</v>
      </c>
      <c r="E193" s="4" t="s">
        <v>1615</v>
      </c>
    </row>
    <row r="194">
      <c r="A194" s="4" t="s">
        <v>1616</v>
      </c>
      <c r="E194" s="4" t="s">
        <v>1543</v>
      </c>
    </row>
    <row r="195">
      <c r="A195" s="4" t="s">
        <v>1481</v>
      </c>
      <c r="E195" s="4" t="s">
        <v>1448</v>
      </c>
    </row>
    <row r="196">
      <c r="A196" s="4" t="s">
        <v>920</v>
      </c>
      <c r="E196" s="4" t="s">
        <v>1470</v>
      </c>
    </row>
    <row r="197">
      <c r="A197" s="4" t="s">
        <v>1519</v>
      </c>
      <c r="E197" s="4" t="s">
        <v>1444</v>
      </c>
    </row>
    <row r="198">
      <c r="A198" s="4" t="s">
        <v>1466</v>
      </c>
      <c r="E198" s="4" t="s">
        <v>1617</v>
      </c>
    </row>
    <row r="199">
      <c r="A199" s="4" t="s">
        <v>1618</v>
      </c>
      <c r="E199" s="4" t="s">
        <v>1448</v>
      </c>
    </row>
    <row r="200">
      <c r="A200" s="4" t="s">
        <v>1443</v>
      </c>
      <c r="E200" s="4" t="s">
        <v>1470</v>
      </c>
    </row>
    <row r="201">
      <c r="A201" s="4" t="s">
        <v>1458</v>
      </c>
      <c r="E201" s="4" t="s">
        <v>1619</v>
      </c>
    </row>
    <row r="202">
      <c r="A202" s="4" t="s">
        <v>1481</v>
      </c>
      <c r="E202" s="4" t="s">
        <v>1620</v>
      </c>
    </row>
    <row r="203">
      <c r="A203" s="4" t="s">
        <v>1621</v>
      </c>
      <c r="E203" s="4" t="s">
        <v>1512</v>
      </c>
    </row>
    <row r="204">
      <c r="A204" s="4" t="s">
        <v>1551</v>
      </c>
      <c r="E204" s="4" t="s">
        <v>1622</v>
      </c>
    </row>
    <row r="205">
      <c r="A205" s="4" t="s">
        <v>1492</v>
      </c>
      <c r="E205" s="4" t="s">
        <v>1448</v>
      </c>
    </row>
    <row r="206">
      <c r="A206" s="4" t="s">
        <v>1493</v>
      </c>
      <c r="E206" s="4" t="s">
        <v>1470</v>
      </c>
    </row>
    <row r="207">
      <c r="A207" s="4" t="s">
        <v>1494</v>
      </c>
      <c r="E207" s="4" t="s">
        <v>1615</v>
      </c>
    </row>
    <row r="208">
      <c r="A208" s="4" t="s">
        <v>1623</v>
      </c>
      <c r="E208" s="4" t="s">
        <v>1458</v>
      </c>
    </row>
    <row r="209">
      <c r="A209" s="4" t="s">
        <v>1624</v>
      </c>
      <c r="E209" s="4" t="s">
        <v>1625</v>
      </c>
    </row>
    <row r="210">
      <c r="A210" s="4" t="s">
        <v>1626</v>
      </c>
      <c r="E210" s="4" t="s">
        <v>1458</v>
      </c>
    </row>
    <row r="211">
      <c r="A211" s="4" t="s">
        <v>1546</v>
      </c>
      <c r="E211" s="4" t="s">
        <v>1627</v>
      </c>
    </row>
    <row r="212">
      <c r="A212" s="4" t="s">
        <v>1454</v>
      </c>
      <c r="E212" s="4" t="s">
        <v>1449</v>
      </c>
    </row>
    <row r="213">
      <c r="A213" s="4" t="s">
        <v>1628</v>
      </c>
      <c r="E213" s="4" t="s">
        <v>1629</v>
      </c>
    </row>
    <row r="214">
      <c r="A214" s="4" t="s">
        <v>1630</v>
      </c>
      <c r="E214" s="4" t="s">
        <v>1446</v>
      </c>
    </row>
    <row r="215">
      <c r="A215" s="4" t="s">
        <v>1631</v>
      </c>
      <c r="E215" s="4" t="s">
        <v>1448</v>
      </c>
    </row>
    <row r="216">
      <c r="A216" s="4" t="s">
        <v>1461</v>
      </c>
      <c r="E216" s="4" t="s">
        <v>1470</v>
      </c>
    </row>
    <row r="217">
      <c r="A217" s="4" t="s">
        <v>1632</v>
      </c>
      <c r="E217" s="4" t="s">
        <v>1444</v>
      </c>
    </row>
    <row r="218">
      <c r="A218" s="4" t="s">
        <v>1481</v>
      </c>
      <c r="E218" s="4" t="s">
        <v>1543</v>
      </c>
    </row>
    <row r="219">
      <c r="A219" s="4" t="s">
        <v>1605</v>
      </c>
      <c r="E219" s="4" t="s">
        <v>1463</v>
      </c>
    </row>
    <row r="220">
      <c r="A220" s="4" t="s">
        <v>1481</v>
      </c>
      <c r="E220" s="4" t="s">
        <v>1458</v>
      </c>
    </row>
    <row r="221">
      <c r="A221" s="4" t="s">
        <v>1633</v>
      </c>
      <c r="E221" s="4" t="s">
        <v>1465</v>
      </c>
    </row>
    <row r="222">
      <c r="A222" s="4" t="s">
        <v>1481</v>
      </c>
      <c r="E222" s="4" t="s">
        <v>1602</v>
      </c>
    </row>
    <row r="223">
      <c r="A223" s="4" t="s">
        <v>1517</v>
      </c>
      <c r="E223" s="4" t="s">
        <v>1488</v>
      </c>
    </row>
    <row r="224">
      <c r="A224" s="4" t="s">
        <v>1454</v>
      </c>
      <c r="E224" s="4" t="s">
        <v>1634</v>
      </c>
    </row>
    <row r="225">
      <c r="A225" s="4" t="s">
        <v>1519</v>
      </c>
      <c r="E225" s="4" t="s">
        <v>1514</v>
      </c>
    </row>
    <row r="226">
      <c r="A226" s="4" t="s">
        <v>1635</v>
      </c>
      <c r="E226" s="4" t="s">
        <v>1446</v>
      </c>
    </row>
    <row r="227">
      <c r="A227" s="4" t="s">
        <v>1633</v>
      </c>
      <c r="E227" s="4" t="s">
        <v>1474</v>
      </c>
    </row>
    <row r="228">
      <c r="A228" s="4" t="s">
        <v>1636</v>
      </c>
      <c r="E228" s="4" t="s">
        <v>1637</v>
      </c>
    </row>
    <row r="229">
      <c r="A229" s="4" t="s">
        <v>1440</v>
      </c>
      <c r="E229" s="4" t="s">
        <v>1638</v>
      </c>
    </row>
    <row r="230">
      <c r="A230" s="4" t="s">
        <v>1506</v>
      </c>
      <c r="E230" s="4" t="s">
        <v>1639</v>
      </c>
    </row>
    <row r="231">
      <c r="A231" s="4" t="s">
        <v>1607</v>
      </c>
      <c r="E231" s="4" t="s">
        <v>1640</v>
      </c>
    </row>
    <row r="232">
      <c r="A232" s="4" t="s">
        <v>1458</v>
      </c>
      <c r="E232" s="4" t="s">
        <v>1512</v>
      </c>
    </row>
    <row r="233">
      <c r="A233" s="4" t="s">
        <v>1456</v>
      </c>
      <c r="E233" s="4" t="s">
        <v>1641</v>
      </c>
    </row>
    <row r="234">
      <c r="A234" s="4" t="s">
        <v>1486</v>
      </c>
      <c r="E234" s="4" t="s">
        <v>1457</v>
      </c>
    </row>
    <row r="235">
      <c r="A235" s="4" t="s">
        <v>1488</v>
      </c>
      <c r="E235" s="4" t="s">
        <v>1448</v>
      </c>
    </row>
    <row r="236">
      <c r="A236" s="4" t="s">
        <v>1463</v>
      </c>
      <c r="E236" s="4" t="s">
        <v>1470</v>
      </c>
    </row>
    <row r="237">
      <c r="A237" s="4" t="s">
        <v>1458</v>
      </c>
      <c r="E237" s="4" t="s">
        <v>1449</v>
      </c>
    </row>
    <row r="238">
      <c r="A238" s="4" t="s">
        <v>1465</v>
      </c>
      <c r="E238" s="4" t="s">
        <v>1602</v>
      </c>
    </row>
    <row r="239">
      <c r="A239" s="4" t="s">
        <v>1642</v>
      </c>
      <c r="E239" s="4" t="s">
        <v>1558</v>
      </c>
    </row>
    <row r="240">
      <c r="A240" s="4" t="s">
        <v>1643</v>
      </c>
      <c r="E240" s="4" t="s">
        <v>1644</v>
      </c>
    </row>
    <row r="241">
      <c r="A241" s="4" t="s">
        <v>1645</v>
      </c>
      <c r="E241" s="4" t="s">
        <v>1646</v>
      </c>
    </row>
    <row r="242">
      <c r="A242" s="4" t="s">
        <v>1495</v>
      </c>
      <c r="E242" s="4" t="s">
        <v>1463</v>
      </c>
    </row>
    <row r="243">
      <c r="A243" s="4" t="s">
        <v>1496</v>
      </c>
      <c r="E243" s="4" t="s">
        <v>1458</v>
      </c>
    </row>
    <row r="244">
      <c r="A244" s="4" t="s">
        <v>1567</v>
      </c>
      <c r="E244" s="4" t="s">
        <v>1622</v>
      </c>
    </row>
    <row r="245">
      <c r="A245" s="4" t="s">
        <v>1479</v>
      </c>
      <c r="E245" s="4" t="s">
        <v>1514</v>
      </c>
    </row>
    <row r="246">
      <c r="A246" s="4" t="s">
        <v>1481</v>
      </c>
      <c r="E246" s="4" t="s">
        <v>1647</v>
      </c>
    </row>
    <row r="247">
      <c r="A247" s="4" t="s">
        <v>1462</v>
      </c>
      <c r="E247" s="4" t="s">
        <v>1648</v>
      </c>
    </row>
    <row r="248">
      <c r="A248" s="4" t="s">
        <v>1540</v>
      </c>
      <c r="E248" s="4" t="s">
        <v>335</v>
      </c>
    </row>
    <row r="249">
      <c r="A249" s="4" t="s">
        <v>1454</v>
      </c>
      <c r="E249" s="4" t="s">
        <v>716</v>
      </c>
    </row>
    <row r="250">
      <c r="A250" s="4" t="s">
        <v>1440</v>
      </c>
      <c r="E250" s="4" t="s">
        <v>1457</v>
      </c>
    </row>
    <row r="251">
      <c r="A251" s="15">
        <v>45022.0</v>
      </c>
      <c r="E251" s="4" t="s">
        <v>1444</v>
      </c>
    </row>
    <row r="252">
      <c r="A252" s="4" t="s">
        <v>1649</v>
      </c>
      <c r="E252" s="4" t="s">
        <v>1458</v>
      </c>
    </row>
    <row r="253">
      <c r="A253" s="4" t="s">
        <v>283</v>
      </c>
      <c r="E253" s="4" t="s">
        <v>1448</v>
      </c>
    </row>
    <row r="254">
      <c r="A254" s="4" t="s">
        <v>1494</v>
      </c>
      <c r="E254" s="4" t="s">
        <v>1451</v>
      </c>
    </row>
    <row r="255">
      <c r="A255" s="4" t="s">
        <v>1650</v>
      </c>
      <c r="E255" s="4" t="s">
        <v>1482</v>
      </c>
    </row>
    <row r="256">
      <c r="A256" s="4" t="s">
        <v>1530</v>
      </c>
      <c r="E256" s="4" t="s">
        <v>1446</v>
      </c>
    </row>
    <row r="257">
      <c r="A257" s="4" t="s">
        <v>1454</v>
      </c>
      <c r="E257" s="4" t="s">
        <v>1602</v>
      </c>
    </row>
    <row r="258">
      <c r="A258" s="4" t="s">
        <v>1646</v>
      </c>
      <c r="E258" s="4" t="s">
        <v>1488</v>
      </c>
    </row>
    <row r="259">
      <c r="A259" s="4" t="s">
        <v>1458</v>
      </c>
      <c r="E259" s="4" t="s">
        <v>1457</v>
      </c>
    </row>
    <row r="260">
      <c r="A260" s="4" t="s">
        <v>1490</v>
      </c>
      <c r="E260" s="4" t="s">
        <v>1651</v>
      </c>
    </row>
    <row r="261">
      <c r="A261" s="4" t="s">
        <v>1652</v>
      </c>
      <c r="E261" s="4" t="s">
        <v>1595</v>
      </c>
    </row>
    <row r="262">
      <c r="A262" s="4" t="s">
        <v>1653</v>
      </c>
      <c r="E262" s="4" t="s">
        <v>1596</v>
      </c>
    </row>
    <row r="263">
      <c r="A263" s="4" t="s">
        <v>1454</v>
      </c>
      <c r="E263" s="4" t="s">
        <v>1599</v>
      </c>
    </row>
    <row r="264">
      <c r="A264" s="4" t="s">
        <v>1654</v>
      </c>
      <c r="E264" s="4" t="s">
        <v>1655</v>
      </c>
    </row>
    <row r="265">
      <c r="A265" s="4" t="s">
        <v>1458</v>
      </c>
      <c r="E265" s="4" t="s">
        <v>1656</v>
      </c>
    </row>
    <row r="266">
      <c r="A266" s="4" t="s">
        <v>920</v>
      </c>
      <c r="E266" s="4" t="s">
        <v>1657</v>
      </c>
    </row>
    <row r="267">
      <c r="A267" s="4" t="s">
        <v>1658</v>
      </c>
      <c r="E267" s="4" t="s">
        <v>1446</v>
      </c>
    </row>
    <row r="268">
      <c r="A268" s="4" t="s">
        <v>1481</v>
      </c>
      <c r="E268" s="4" t="s">
        <v>1578</v>
      </c>
    </row>
    <row r="269">
      <c r="A269" s="4" t="s">
        <v>133</v>
      </c>
      <c r="E269" s="4" t="s">
        <v>1482</v>
      </c>
    </row>
    <row r="270">
      <c r="A270" s="4" t="s">
        <v>1454</v>
      </c>
      <c r="E270" s="4" t="s">
        <v>335</v>
      </c>
    </row>
    <row r="271">
      <c r="A271" s="4" t="s">
        <v>1443</v>
      </c>
      <c r="E271" s="4" t="s">
        <v>1457</v>
      </c>
    </row>
    <row r="272">
      <c r="A272" s="4" t="s">
        <v>1458</v>
      </c>
      <c r="E272" s="4" t="s">
        <v>1448</v>
      </c>
    </row>
    <row r="273">
      <c r="A273" s="4" t="s">
        <v>1502</v>
      </c>
      <c r="E273" s="4" t="s">
        <v>1470</v>
      </c>
    </row>
    <row r="274">
      <c r="A274" s="4" t="s">
        <v>920</v>
      </c>
      <c r="E274" s="4" t="s">
        <v>283</v>
      </c>
    </row>
    <row r="275">
      <c r="A275" s="4" t="s">
        <v>1544</v>
      </c>
      <c r="E275" s="4" t="s">
        <v>1659</v>
      </c>
    </row>
    <row r="276">
      <c r="A276" s="4" t="s">
        <v>1481</v>
      </c>
      <c r="E276" s="4" t="s">
        <v>335</v>
      </c>
    </row>
    <row r="277">
      <c r="A277" s="4" t="s">
        <v>1523</v>
      </c>
      <c r="E277" s="4" t="s">
        <v>818</v>
      </c>
    </row>
    <row r="278">
      <c r="A278" s="4" t="s">
        <v>1454</v>
      </c>
      <c r="E278" s="4" t="s">
        <v>1449</v>
      </c>
    </row>
    <row r="279">
      <c r="A279" s="4" t="s">
        <v>1654</v>
      </c>
      <c r="E279" s="4" t="s">
        <v>1660</v>
      </c>
    </row>
    <row r="280">
      <c r="A280" s="4" t="s">
        <v>1509</v>
      </c>
      <c r="E280" s="4" t="s">
        <v>1448</v>
      </c>
    </row>
    <row r="281">
      <c r="A281" s="4" t="s">
        <v>1661</v>
      </c>
      <c r="E281" s="4" t="s">
        <v>1662</v>
      </c>
    </row>
    <row r="282">
      <c r="A282" s="4" t="s">
        <v>1454</v>
      </c>
      <c r="E282" s="4" t="s">
        <v>1444</v>
      </c>
    </row>
    <row r="283">
      <c r="A283" s="4" t="s">
        <v>1506</v>
      </c>
      <c r="E283" s="4" t="s">
        <v>1448</v>
      </c>
    </row>
    <row r="284">
      <c r="A284" s="4" t="s">
        <v>1481</v>
      </c>
      <c r="E284" s="4" t="s">
        <v>1470</v>
      </c>
    </row>
    <row r="285">
      <c r="A285" s="4" t="s">
        <v>1633</v>
      </c>
      <c r="E285" s="4" t="s">
        <v>414</v>
      </c>
    </row>
    <row r="286">
      <c r="A286" s="4" t="s">
        <v>1458</v>
      </c>
      <c r="E286" s="4" t="s">
        <v>1463</v>
      </c>
    </row>
    <row r="287">
      <c r="A287" s="4" t="s">
        <v>1481</v>
      </c>
      <c r="E287" s="4" t="s">
        <v>1593</v>
      </c>
    </row>
    <row r="288">
      <c r="A288" s="4" t="s">
        <v>1496</v>
      </c>
      <c r="E288" s="4" t="s">
        <v>1663</v>
      </c>
    </row>
    <row r="289">
      <c r="A289" s="4" t="s">
        <v>1481</v>
      </c>
      <c r="E289" s="4" t="s">
        <v>1449</v>
      </c>
    </row>
    <row r="290">
      <c r="A290" s="4" t="s">
        <v>1515</v>
      </c>
      <c r="E290" s="4" t="s">
        <v>1458</v>
      </c>
    </row>
    <row r="291">
      <c r="A291" s="4" t="s">
        <v>1466</v>
      </c>
      <c r="E291" s="4" t="s">
        <v>1664</v>
      </c>
    </row>
    <row r="292">
      <c r="A292" s="4" t="s">
        <v>1481</v>
      </c>
      <c r="E292" s="4" t="s">
        <v>1448</v>
      </c>
    </row>
    <row r="293">
      <c r="A293" s="4" t="s">
        <v>1606</v>
      </c>
      <c r="E293" s="4" t="s">
        <v>1665</v>
      </c>
    </row>
    <row r="294">
      <c r="A294" s="4" t="s">
        <v>1633</v>
      </c>
      <c r="E294" s="4" t="s">
        <v>1595</v>
      </c>
    </row>
    <row r="295">
      <c r="A295" s="4" t="s">
        <v>1666</v>
      </c>
      <c r="E295" s="4" t="s">
        <v>1667</v>
      </c>
    </row>
    <row r="296">
      <c r="A296" s="4" t="s">
        <v>1458</v>
      </c>
      <c r="E296" s="4" t="s">
        <v>1668</v>
      </c>
    </row>
    <row r="297">
      <c r="A297" s="4" t="s">
        <v>1464</v>
      </c>
      <c r="E297" s="4" t="s">
        <v>1669</v>
      </c>
    </row>
    <row r="298">
      <c r="A298" s="4" t="s">
        <v>1481</v>
      </c>
      <c r="E298" s="4" t="s">
        <v>1670</v>
      </c>
    </row>
    <row r="299">
      <c r="A299" s="4" t="s">
        <v>1506</v>
      </c>
      <c r="E299" s="4" t="s">
        <v>1671</v>
      </c>
    </row>
    <row r="300">
      <c r="A300" s="4" t="s">
        <v>1672</v>
      </c>
      <c r="E300" s="4" t="s">
        <v>1595</v>
      </c>
    </row>
    <row r="301">
      <c r="A301" s="4" t="s">
        <v>1610</v>
      </c>
      <c r="E301" s="4" t="s">
        <v>1596</v>
      </c>
    </row>
    <row r="302">
      <c r="A302" s="4" t="s">
        <v>1458</v>
      </c>
      <c r="E302" s="4" t="s">
        <v>1593</v>
      </c>
    </row>
    <row r="303">
      <c r="A303" s="4" t="s">
        <v>1481</v>
      </c>
      <c r="E303" s="4" t="s">
        <v>818</v>
      </c>
    </row>
    <row r="304">
      <c r="A304" s="4" t="s">
        <v>228</v>
      </c>
      <c r="E304" s="4" t="s">
        <v>1448</v>
      </c>
    </row>
    <row r="305">
      <c r="A305" s="4" t="s">
        <v>1673</v>
      </c>
      <c r="E305" s="4" t="s">
        <v>1451</v>
      </c>
    </row>
    <row r="306">
      <c r="A306" s="4" t="s">
        <v>1481</v>
      </c>
      <c r="E306" s="4" t="s">
        <v>1448</v>
      </c>
    </row>
    <row r="307">
      <c r="A307" s="4" t="s">
        <v>920</v>
      </c>
      <c r="E307" s="4" t="s">
        <v>1470</v>
      </c>
    </row>
    <row r="308">
      <c r="A308" s="4" t="s">
        <v>1440</v>
      </c>
      <c r="E308" s="4" t="s">
        <v>1512</v>
      </c>
    </row>
    <row r="309">
      <c r="A309" s="4" t="s">
        <v>1674</v>
      </c>
      <c r="E309" s="4" t="s">
        <v>1448</v>
      </c>
    </row>
    <row r="310">
      <c r="A310" s="4" t="s">
        <v>1675</v>
      </c>
      <c r="E310" s="4" t="s">
        <v>1451</v>
      </c>
    </row>
    <row r="311">
      <c r="A311" s="4" t="s">
        <v>1676</v>
      </c>
      <c r="E311" s="4" t="s">
        <v>1677</v>
      </c>
    </row>
    <row r="312">
      <c r="A312" s="4" t="s">
        <v>1454</v>
      </c>
      <c r="E312" s="4" t="s">
        <v>1458</v>
      </c>
    </row>
    <row r="313">
      <c r="A313" s="15">
        <v>44960.0</v>
      </c>
      <c r="E313" s="4" t="s">
        <v>1678</v>
      </c>
    </row>
    <row r="314">
      <c r="A314" s="4" t="s">
        <v>1499</v>
      </c>
      <c r="E314" s="4" t="s">
        <v>1679</v>
      </c>
    </row>
    <row r="315">
      <c r="A315" s="4" t="s">
        <v>1458</v>
      </c>
      <c r="E315" s="4" t="s">
        <v>1680</v>
      </c>
    </row>
    <row r="316">
      <c r="A316" s="4" t="s">
        <v>1443</v>
      </c>
      <c r="E316" s="4" t="s">
        <v>818</v>
      </c>
    </row>
    <row r="317">
      <c r="A317" s="4" t="s">
        <v>283</v>
      </c>
      <c r="E317" s="4" t="s">
        <v>1512</v>
      </c>
    </row>
    <row r="318">
      <c r="A318" s="4" t="s">
        <v>1681</v>
      </c>
      <c r="E318" s="4" t="s">
        <v>1682</v>
      </c>
    </row>
    <row r="319">
      <c r="A319" s="4" t="s">
        <v>1466</v>
      </c>
      <c r="E319" s="4" t="s">
        <v>1448</v>
      </c>
    </row>
    <row r="320">
      <c r="A320" s="4" t="s">
        <v>1525</v>
      </c>
      <c r="E320" s="4" t="s">
        <v>1470</v>
      </c>
    </row>
    <row r="321">
      <c r="A321" s="4" t="s">
        <v>1481</v>
      </c>
      <c r="E321" s="4" t="s">
        <v>1683</v>
      </c>
    </row>
    <row r="322">
      <c r="A322" s="4" t="s">
        <v>1515</v>
      </c>
      <c r="E322" s="4" t="s">
        <v>1464</v>
      </c>
    </row>
    <row r="323">
      <c r="A323" s="4" t="s">
        <v>1466</v>
      </c>
      <c r="E323" s="4" t="s">
        <v>1463</v>
      </c>
    </row>
    <row r="324">
      <c r="A324" s="4" t="s">
        <v>720</v>
      </c>
      <c r="E324" s="4" t="s">
        <v>1458</v>
      </c>
    </row>
    <row r="325">
      <c r="A325" s="4" t="s">
        <v>1454</v>
      </c>
      <c r="E325" s="4" t="s">
        <v>1622</v>
      </c>
    </row>
    <row r="326">
      <c r="A326" s="4" t="s">
        <v>1675</v>
      </c>
      <c r="E326" s="4" t="s">
        <v>1444</v>
      </c>
    </row>
    <row r="327">
      <c r="A327" s="4" t="s">
        <v>1461</v>
      </c>
      <c r="E327" s="4" t="s">
        <v>1514</v>
      </c>
    </row>
    <row r="328">
      <c r="A328" s="4" t="s">
        <v>1684</v>
      </c>
      <c r="E328" s="4" t="s">
        <v>1685</v>
      </c>
    </row>
    <row r="329">
      <c r="A329" s="4" t="s">
        <v>1481</v>
      </c>
      <c r="E329" s="4" t="s">
        <v>1448</v>
      </c>
    </row>
    <row r="330">
      <c r="A330" s="4" t="s">
        <v>915</v>
      </c>
      <c r="E330" s="4" t="s">
        <v>1470</v>
      </c>
    </row>
    <row r="331">
      <c r="A331" s="4" t="s">
        <v>1466</v>
      </c>
      <c r="E331" s="4" t="s">
        <v>1518</v>
      </c>
    </row>
    <row r="332">
      <c r="A332" s="4" t="s">
        <v>283</v>
      </c>
      <c r="E332" s="4" t="s">
        <v>1686</v>
      </c>
    </row>
    <row r="333">
      <c r="A333" s="4" t="s">
        <v>1458</v>
      </c>
      <c r="E333" s="4" t="s">
        <v>1687</v>
      </c>
    </row>
    <row r="334">
      <c r="A334" s="4">
        <v>2.0</v>
      </c>
      <c r="E334" s="4" t="s">
        <v>1688</v>
      </c>
    </row>
    <row r="335">
      <c r="A335" s="4" t="s">
        <v>1689</v>
      </c>
      <c r="E335" s="4" t="s">
        <v>1446</v>
      </c>
    </row>
    <row r="336">
      <c r="A336" s="4" t="s">
        <v>1454</v>
      </c>
      <c r="E336" s="4" t="s">
        <v>1463</v>
      </c>
    </row>
    <row r="337">
      <c r="A337" s="4" t="s">
        <v>915</v>
      </c>
      <c r="E337" s="4" t="s">
        <v>1458</v>
      </c>
    </row>
    <row r="338">
      <c r="A338" s="4" t="s">
        <v>1541</v>
      </c>
      <c r="E338" s="4" t="s">
        <v>1465</v>
      </c>
    </row>
    <row r="339">
      <c r="A339" s="4" t="s">
        <v>1486</v>
      </c>
      <c r="E339" s="4" t="s">
        <v>1457</v>
      </c>
    </row>
    <row r="340">
      <c r="A340" s="4" t="s">
        <v>1488</v>
      </c>
      <c r="E340" s="4" t="s">
        <v>550</v>
      </c>
    </row>
    <row r="341">
      <c r="A341" s="4" t="s">
        <v>1530</v>
      </c>
      <c r="E341" s="4" t="s">
        <v>1638</v>
      </c>
    </row>
    <row r="342">
      <c r="A342" s="4" t="s">
        <v>1635</v>
      </c>
      <c r="E342" s="4" t="s">
        <v>1457</v>
      </c>
    </row>
    <row r="343">
      <c r="A343" s="4" t="s">
        <v>1493</v>
      </c>
      <c r="E343" s="4" t="s">
        <v>1690</v>
      </c>
    </row>
    <row r="344">
      <c r="A344" s="4" t="s">
        <v>1458</v>
      </c>
      <c r="E344" s="4" t="s">
        <v>273</v>
      </c>
    </row>
    <row r="345">
      <c r="A345" s="4" t="s">
        <v>1691</v>
      </c>
      <c r="E345" s="4" t="s">
        <v>1692</v>
      </c>
    </row>
    <row r="346">
      <c r="A346" s="4" t="s">
        <v>1458</v>
      </c>
      <c r="E346" s="4" t="s">
        <v>1642</v>
      </c>
    </row>
    <row r="347">
      <c r="A347" s="4" t="s">
        <v>1693</v>
      </c>
      <c r="E347" s="4" t="s">
        <v>449</v>
      </c>
    </row>
    <row r="348">
      <c r="A348" s="4" t="s">
        <v>201</v>
      </c>
      <c r="E348" s="4" t="s">
        <v>1694</v>
      </c>
    </row>
    <row r="349">
      <c r="A349" s="4" t="s">
        <v>1616</v>
      </c>
      <c r="E349" s="4" t="s">
        <v>1695</v>
      </c>
    </row>
    <row r="350">
      <c r="A350" s="4" t="s">
        <v>1696</v>
      </c>
      <c r="E350" s="4" t="s">
        <v>1458</v>
      </c>
    </row>
    <row r="351">
      <c r="A351" s="4" t="s">
        <v>1697</v>
      </c>
      <c r="E351" s="4" t="s">
        <v>1486</v>
      </c>
    </row>
    <row r="352">
      <c r="A352" s="4" t="s">
        <v>1698</v>
      </c>
      <c r="E352" s="4" t="s">
        <v>283</v>
      </c>
    </row>
    <row r="353">
      <c r="A353" s="4" t="s">
        <v>1675</v>
      </c>
      <c r="E353" s="4" t="s">
        <v>1444</v>
      </c>
    </row>
    <row r="354">
      <c r="A354" s="4" t="s">
        <v>1490</v>
      </c>
      <c r="E354" s="4" t="s">
        <v>1448</v>
      </c>
    </row>
    <row r="355">
      <c r="A355" s="4" t="s">
        <v>1530</v>
      </c>
      <c r="E355" s="4" t="s">
        <v>1470</v>
      </c>
    </row>
    <row r="356">
      <c r="A356" s="4" t="s">
        <v>1458</v>
      </c>
      <c r="E356" s="4" t="s">
        <v>1619</v>
      </c>
    </row>
    <row r="357">
      <c r="A357" s="4" t="s">
        <v>1699</v>
      </c>
      <c r="E357" s="4" t="s">
        <v>1700</v>
      </c>
    </row>
    <row r="358">
      <c r="A358" s="4" t="s">
        <v>1616</v>
      </c>
      <c r="E358" s="4" t="s">
        <v>1457</v>
      </c>
    </row>
    <row r="359">
      <c r="A359" s="4" t="s">
        <v>1701</v>
      </c>
      <c r="E359" s="4" t="s">
        <v>1679</v>
      </c>
    </row>
    <row r="360">
      <c r="A360" s="4" t="s">
        <v>1702</v>
      </c>
      <c r="E360" s="4" t="s">
        <v>1464</v>
      </c>
    </row>
    <row r="361">
      <c r="A361" s="4" t="s">
        <v>1494</v>
      </c>
      <c r="E361" s="4" t="s">
        <v>1703</v>
      </c>
    </row>
    <row r="362">
      <c r="A362" s="4" t="s">
        <v>1704</v>
      </c>
      <c r="E362" s="4" t="s">
        <v>1705</v>
      </c>
    </row>
    <row r="363">
      <c r="A363" s="4" t="s">
        <v>1706</v>
      </c>
      <c r="E363" s="4" t="s">
        <v>1707</v>
      </c>
    </row>
    <row r="364">
      <c r="A364" s="4" t="s">
        <v>1708</v>
      </c>
      <c r="E364" s="4" t="s">
        <v>1446</v>
      </c>
    </row>
    <row r="365">
      <c r="A365" s="4" t="s">
        <v>1699</v>
      </c>
      <c r="E365" s="4" t="s">
        <v>1448</v>
      </c>
    </row>
    <row r="366">
      <c r="A366" s="4" t="s">
        <v>1709</v>
      </c>
      <c r="E366" s="4" t="s">
        <v>1451</v>
      </c>
    </row>
    <row r="367">
      <c r="A367" s="4" t="s">
        <v>1710</v>
      </c>
      <c r="E367" s="4" t="s">
        <v>143</v>
      </c>
    </row>
    <row r="368">
      <c r="A368" s="4" t="s">
        <v>1697</v>
      </c>
      <c r="E368" s="4" t="s">
        <v>1463</v>
      </c>
    </row>
    <row r="369">
      <c r="A369" s="4" t="s">
        <v>721</v>
      </c>
      <c r="E369" s="4" t="s">
        <v>1458</v>
      </c>
    </row>
    <row r="370">
      <c r="A370" s="4" t="s">
        <v>1557</v>
      </c>
      <c r="E370" s="4" t="s">
        <v>1465</v>
      </c>
    </row>
    <row r="371">
      <c r="A371" s="4" t="s">
        <v>1711</v>
      </c>
      <c r="E371" s="4" t="s">
        <v>1629</v>
      </c>
    </row>
    <row r="372">
      <c r="A372" s="4" t="s">
        <v>1712</v>
      </c>
      <c r="E372" s="4" t="s">
        <v>1508</v>
      </c>
    </row>
    <row r="373">
      <c r="A373" s="4" t="s">
        <v>1713</v>
      </c>
      <c r="E373" s="4" t="s">
        <v>1448</v>
      </c>
    </row>
    <row r="374">
      <c r="A374" s="4" t="s">
        <v>1714</v>
      </c>
      <c r="E374" s="4" t="s">
        <v>1470</v>
      </c>
    </row>
    <row r="375">
      <c r="A375" s="4" t="s">
        <v>1618</v>
      </c>
      <c r="E375" s="4" t="s">
        <v>1449</v>
      </c>
    </row>
    <row r="376">
      <c r="A376" s="4" t="s">
        <v>1715</v>
      </c>
      <c r="E376" s="4" t="s">
        <v>1458</v>
      </c>
    </row>
    <row r="377">
      <c r="A377" s="4" t="s">
        <v>249</v>
      </c>
      <c r="E377" s="4" t="s">
        <v>1622</v>
      </c>
    </row>
    <row r="378">
      <c r="A378" s="4" t="s">
        <v>1481</v>
      </c>
      <c r="E378" s="4" t="s">
        <v>1444</v>
      </c>
    </row>
    <row r="379">
      <c r="A379" s="4" t="s">
        <v>1515</v>
      </c>
      <c r="E379" s="4" t="s">
        <v>1457</v>
      </c>
    </row>
    <row r="380">
      <c r="A380" s="4" t="s">
        <v>1716</v>
      </c>
      <c r="E380" s="4" t="s">
        <v>1458</v>
      </c>
    </row>
    <row r="381">
      <c r="A381" s="4" t="s">
        <v>1717</v>
      </c>
      <c r="E381" s="4" t="s">
        <v>1644</v>
      </c>
    </row>
    <row r="382">
      <c r="A382" s="4" t="s">
        <v>1588</v>
      </c>
      <c r="E382" s="4" t="s">
        <v>1524</v>
      </c>
    </row>
    <row r="383">
      <c r="A383" s="4" t="s">
        <v>1502</v>
      </c>
      <c r="E383" s="4" t="s">
        <v>335</v>
      </c>
    </row>
    <row r="384">
      <c r="A384" s="4" t="s">
        <v>1718</v>
      </c>
      <c r="E384" s="4" t="s">
        <v>1543</v>
      </c>
    </row>
    <row r="385">
      <c r="A385" s="4" t="s">
        <v>1719</v>
      </c>
      <c r="E385" s="4" t="s">
        <v>480</v>
      </c>
    </row>
    <row r="386">
      <c r="A386" s="4" t="s">
        <v>1481</v>
      </c>
      <c r="E386" s="4" t="s">
        <v>1444</v>
      </c>
    </row>
    <row r="387">
      <c r="A387" s="4" t="s">
        <v>1523</v>
      </c>
      <c r="E387" s="4" t="s">
        <v>1507</v>
      </c>
    </row>
    <row r="388">
      <c r="A388" s="4" t="s">
        <v>1454</v>
      </c>
      <c r="E388" s="4" t="s">
        <v>1458</v>
      </c>
    </row>
    <row r="389">
      <c r="A389" s="4" t="s">
        <v>1720</v>
      </c>
      <c r="E389" s="4" t="s">
        <v>1448</v>
      </c>
    </row>
    <row r="390">
      <c r="A390" s="4" t="s">
        <v>1494</v>
      </c>
      <c r="E390" s="4" t="s">
        <v>1451</v>
      </c>
    </row>
    <row r="391">
      <c r="A391" s="4" t="s">
        <v>1721</v>
      </c>
      <c r="E391" s="4" t="s">
        <v>1449</v>
      </c>
    </row>
    <row r="392">
      <c r="A392" s="4" t="s">
        <v>1722</v>
      </c>
      <c r="E392" s="4" t="s">
        <v>1723</v>
      </c>
    </row>
    <row r="393">
      <c r="A393" s="4" t="s">
        <v>1724</v>
      </c>
      <c r="E393" s="4" t="s">
        <v>1511</v>
      </c>
    </row>
    <row r="394">
      <c r="A394" s="4" t="s">
        <v>1624</v>
      </c>
      <c r="E394" s="4" t="s">
        <v>1512</v>
      </c>
    </row>
    <row r="395">
      <c r="A395" s="4" t="s">
        <v>133</v>
      </c>
      <c r="E395" s="4" t="s">
        <v>1542</v>
      </c>
    </row>
    <row r="396">
      <c r="A396" s="4" t="s">
        <v>1725</v>
      </c>
      <c r="E396" s="4" t="s">
        <v>283</v>
      </c>
    </row>
    <row r="397">
      <c r="A397" s="4" t="s">
        <v>1726</v>
      </c>
      <c r="E397" s="4" t="s">
        <v>1727</v>
      </c>
    </row>
    <row r="398">
      <c r="A398" s="4" t="s">
        <v>1447</v>
      </c>
      <c r="E398" s="4" t="s">
        <v>1508</v>
      </c>
    </row>
    <row r="399">
      <c r="A399" s="4" t="s">
        <v>1728</v>
      </c>
      <c r="E399" s="4" t="s">
        <v>1448</v>
      </c>
    </row>
    <row r="400">
      <c r="A400" s="4" t="s">
        <v>1479</v>
      </c>
      <c r="E400" s="4" t="s">
        <v>1451</v>
      </c>
    </row>
    <row r="401">
      <c r="A401" s="4" t="s">
        <v>1567</v>
      </c>
      <c r="E401" s="4" t="s">
        <v>1518</v>
      </c>
    </row>
    <row r="402">
      <c r="A402" s="4" t="s">
        <v>1458</v>
      </c>
      <c r="E402" s="4" t="s">
        <v>550</v>
      </c>
    </row>
    <row r="403">
      <c r="A403" s="4" t="s">
        <v>1467</v>
      </c>
      <c r="E403" s="4" t="s">
        <v>1482</v>
      </c>
    </row>
    <row r="404">
      <c r="A404" s="4" t="s">
        <v>1729</v>
      </c>
      <c r="E404" s="4" t="s">
        <v>283</v>
      </c>
    </row>
    <row r="405">
      <c r="A405" s="4" t="s">
        <v>1730</v>
      </c>
      <c r="E405" s="4" t="s">
        <v>1589</v>
      </c>
    </row>
    <row r="406">
      <c r="A406" s="4" t="s">
        <v>1716</v>
      </c>
      <c r="E406" s="4" t="s">
        <v>1457</v>
      </c>
    </row>
    <row r="407">
      <c r="A407" s="4" t="s">
        <v>1616</v>
      </c>
      <c r="E407" s="4" t="s">
        <v>1448</v>
      </c>
    </row>
    <row r="408">
      <c r="A408" s="4" t="s">
        <v>1591</v>
      </c>
      <c r="E408" s="4" t="s">
        <v>1470</v>
      </c>
    </row>
    <row r="409">
      <c r="A409" s="4" t="s">
        <v>423</v>
      </c>
      <c r="E409" s="4" t="s">
        <v>1543</v>
      </c>
    </row>
    <row r="410">
      <c r="A410" s="4" t="s">
        <v>1458</v>
      </c>
      <c r="E410" s="4" t="s">
        <v>1644</v>
      </c>
    </row>
    <row r="411">
      <c r="A411" s="4" t="s">
        <v>1731</v>
      </c>
      <c r="E411" s="4" t="s">
        <v>1646</v>
      </c>
    </row>
    <row r="412">
      <c r="A412" s="4" t="s">
        <v>1698</v>
      </c>
      <c r="E412" s="4" t="s">
        <v>414</v>
      </c>
    </row>
    <row r="413">
      <c r="A413" s="4" t="s">
        <v>1631</v>
      </c>
      <c r="E413" s="4" t="s">
        <v>414</v>
      </c>
    </row>
    <row r="414">
      <c r="A414" s="4" t="s">
        <v>1461</v>
      </c>
      <c r="E414" s="4" t="s">
        <v>1732</v>
      </c>
    </row>
    <row r="415">
      <c r="A415" s="4" t="s">
        <v>1632</v>
      </c>
      <c r="E415" s="4" t="s">
        <v>1733</v>
      </c>
    </row>
    <row r="416">
      <c r="A416" s="4" t="s">
        <v>1546</v>
      </c>
      <c r="E416" s="4" t="s">
        <v>1734</v>
      </c>
    </row>
    <row r="417">
      <c r="A417" s="4" t="s">
        <v>1454</v>
      </c>
      <c r="E417" s="4" t="s">
        <v>1448</v>
      </c>
    </row>
    <row r="418">
      <c r="A418" s="4" t="s">
        <v>1490</v>
      </c>
      <c r="E418" s="4" t="s">
        <v>1470</v>
      </c>
    </row>
    <row r="419">
      <c r="A419" s="4" t="s">
        <v>1458</v>
      </c>
      <c r="E419" s="4" t="s">
        <v>1457</v>
      </c>
    </row>
    <row r="420">
      <c r="A420" s="4" t="s">
        <v>1735</v>
      </c>
      <c r="E420" s="4" t="s">
        <v>1543</v>
      </c>
    </row>
    <row r="421">
      <c r="A421" s="4" t="s">
        <v>133</v>
      </c>
      <c r="E421" s="4" t="s">
        <v>311</v>
      </c>
    </row>
    <row r="422">
      <c r="A422" s="4" t="s">
        <v>1454</v>
      </c>
      <c r="E422" s="4" t="s">
        <v>1536</v>
      </c>
    </row>
    <row r="423">
      <c r="A423" s="4" t="s">
        <v>1450</v>
      </c>
      <c r="E423" s="4" t="s">
        <v>1736</v>
      </c>
    </row>
    <row r="424">
      <c r="A424" s="4" t="s">
        <v>1737</v>
      </c>
      <c r="E424" s="4" t="s">
        <v>1738</v>
      </c>
    </row>
    <row r="425">
      <c r="A425" s="4" t="s">
        <v>1606</v>
      </c>
      <c r="E425" s="4" t="s">
        <v>1474</v>
      </c>
    </row>
    <row r="426">
      <c r="A426" s="4" t="s">
        <v>1728</v>
      </c>
      <c r="E426" s="4" t="s">
        <v>1501</v>
      </c>
    </row>
    <row r="427">
      <c r="A427" s="4" t="s">
        <v>1458</v>
      </c>
      <c r="E427" s="4" t="s">
        <v>1739</v>
      </c>
    </row>
    <row r="428">
      <c r="A428" s="4" t="s">
        <v>1740</v>
      </c>
      <c r="E428" s="4" t="s">
        <v>1457</v>
      </c>
    </row>
    <row r="429">
      <c r="A429" s="4" t="s">
        <v>283</v>
      </c>
      <c r="E429" s="4" t="s">
        <v>1498</v>
      </c>
    </row>
    <row r="430">
      <c r="A430" s="4" t="s">
        <v>1741</v>
      </c>
      <c r="E430" s="4" t="s">
        <v>1463</v>
      </c>
    </row>
    <row r="431">
      <c r="A431" s="4" t="s">
        <v>1510</v>
      </c>
      <c r="E431" s="4" t="s">
        <v>1458</v>
      </c>
    </row>
    <row r="432">
      <c r="A432" s="4" t="s">
        <v>1458</v>
      </c>
      <c r="E432" s="4" t="s">
        <v>1622</v>
      </c>
    </row>
    <row r="433">
      <c r="A433" s="4" t="s">
        <v>1742</v>
      </c>
      <c r="E433" s="4" t="s">
        <v>1743</v>
      </c>
    </row>
    <row r="434">
      <c r="A434" s="4" t="s">
        <v>1440</v>
      </c>
      <c r="E434" s="4" t="s">
        <v>1744</v>
      </c>
    </row>
    <row r="435">
      <c r="A435" s="4" t="s">
        <v>1745</v>
      </c>
      <c r="E435" s="4" t="s">
        <v>1703</v>
      </c>
    </row>
    <row r="436">
      <c r="A436" s="4" t="s">
        <v>1471</v>
      </c>
      <c r="E436" s="4" t="s">
        <v>1491</v>
      </c>
    </row>
    <row r="437">
      <c r="A437" s="4" t="s">
        <v>1746</v>
      </c>
      <c r="E437" s="4" t="s">
        <v>335</v>
      </c>
    </row>
    <row r="438">
      <c r="A438" s="4" t="s">
        <v>1458</v>
      </c>
      <c r="E438" s="4" t="s">
        <v>1747</v>
      </c>
    </row>
    <row r="439">
      <c r="A439" s="4" t="s">
        <v>72</v>
      </c>
      <c r="E439" s="4" t="s">
        <v>1748</v>
      </c>
    </row>
    <row r="440">
      <c r="A440" s="4" t="s">
        <v>1749</v>
      </c>
      <c r="E440" s="4" t="s">
        <v>1446</v>
      </c>
    </row>
    <row r="441">
      <c r="A441" s="4" t="s">
        <v>1750</v>
      </c>
      <c r="E441" s="4" t="s">
        <v>1751</v>
      </c>
    </row>
    <row r="442">
      <c r="A442" s="4" t="s">
        <v>1742</v>
      </c>
      <c r="E442" s="4" t="s">
        <v>1511</v>
      </c>
    </row>
    <row r="443">
      <c r="A443" s="4" t="s">
        <v>1440</v>
      </c>
      <c r="E443" s="4" t="s">
        <v>1446</v>
      </c>
    </row>
    <row r="444">
      <c r="A444" s="4" t="s">
        <v>1458</v>
      </c>
      <c r="E444" s="4" t="s">
        <v>1448</v>
      </c>
    </row>
    <row r="445">
      <c r="A445" s="4" t="s">
        <v>1443</v>
      </c>
      <c r="E445" s="4" t="s">
        <v>1470</v>
      </c>
    </row>
    <row r="446">
      <c r="A446" s="4" t="s">
        <v>1675</v>
      </c>
      <c r="E446" s="4" t="s">
        <v>1464</v>
      </c>
    </row>
    <row r="447">
      <c r="A447" s="4" t="s">
        <v>1752</v>
      </c>
      <c r="E447" s="4" t="s">
        <v>1753</v>
      </c>
    </row>
    <row r="448">
      <c r="A448" s="4" t="s">
        <v>1754</v>
      </c>
      <c r="E448" s="4" t="s">
        <v>1755</v>
      </c>
    </row>
    <row r="449">
      <c r="A449" s="4" t="s">
        <v>1454</v>
      </c>
      <c r="E449" s="4" t="s">
        <v>1458</v>
      </c>
    </row>
    <row r="450">
      <c r="A450" s="4" t="s">
        <v>1675</v>
      </c>
      <c r="E450" s="4" t="s">
        <v>1465</v>
      </c>
    </row>
    <row r="451">
      <c r="A451" s="4" t="s">
        <v>1756</v>
      </c>
      <c r="E451" s="4" t="s">
        <v>283</v>
      </c>
    </row>
    <row r="452">
      <c r="A452" s="4" t="s">
        <v>1757</v>
      </c>
      <c r="E452" s="4" t="s">
        <v>1727</v>
      </c>
    </row>
    <row r="453">
      <c r="A453" s="4" t="s">
        <v>1506</v>
      </c>
      <c r="E453" s="4" t="s">
        <v>1508</v>
      </c>
    </row>
    <row r="454">
      <c r="A454" s="4" t="s">
        <v>1507</v>
      </c>
      <c r="E454" s="4" t="s">
        <v>335</v>
      </c>
    </row>
    <row r="455">
      <c r="A455" s="4" t="s">
        <v>1525</v>
      </c>
      <c r="E455" s="4" t="s">
        <v>1444</v>
      </c>
    </row>
    <row r="456">
      <c r="A456" s="4" t="s">
        <v>1741</v>
      </c>
      <c r="E456" s="4" t="s">
        <v>1446</v>
      </c>
    </row>
    <row r="457">
      <c r="A457" s="4" t="s">
        <v>1440</v>
      </c>
      <c r="E457" s="4" t="s">
        <v>1448</v>
      </c>
    </row>
    <row r="458">
      <c r="A458" s="4" t="s">
        <v>1458</v>
      </c>
      <c r="E458" s="4" t="s">
        <v>1470</v>
      </c>
    </row>
    <row r="459">
      <c r="A459" s="4" t="s">
        <v>1510</v>
      </c>
      <c r="E459" s="4" t="s">
        <v>550</v>
      </c>
    </row>
    <row r="460">
      <c r="A460" s="4" t="s">
        <v>1458</v>
      </c>
      <c r="E460" s="4" t="s">
        <v>1758</v>
      </c>
    </row>
    <row r="461">
      <c r="A461" s="4" t="s">
        <v>1742</v>
      </c>
      <c r="E461" s="4" t="s">
        <v>335</v>
      </c>
    </row>
    <row r="462">
      <c r="A462" s="4" t="s">
        <v>1722</v>
      </c>
      <c r="E462" s="4" t="s">
        <v>1463</v>
      </c>
    </row>
    <row r="463">
      <c r="A463" s="4" t="s">
        <v>1443</v>
      </c>
      <c r="E463" s="4" t="s">
        <v>1458</v>
      </c>
    </row>
    <row r="464">
      <c r="A464" s="4" t="s">
        <v>1458</v>
      </c>
      <c r="E464" s="4" t="s">
        <v>1465</v>
      </c>
    </row>
    <row r="465">
      <c r="A465" s="4" t="s">
        <v>1759</v>
      </c>
      <c r="E465" s="4" t="s">
        <v>1760</v>
      </c>
    </row>
    <row r="466">
      <c r="A466" s="4" t="s">
        <v>283</v>
      </c>
      <c r="E466" s="4" t="s">
        <v>311</v>
      </c>
    </row>
    <row r="467">
      <c r="A467" s="4" t="s">
        <v>1458</v>
      </c>
      <c r="E467" s="4" t="s">
        <v>1461</v>
      </c>
    </row>
    <row r="468">
      <c r="A468" s="4" t="s">
        <v>1691</v>
      </c>
      <c r="E468" s="4" t="s">
        <v>1474</v>
      </c>
    </row>
    <row r="469">
      <c r="A469" s="4" t="s">
        <v>1507</v>
      </c>
      <c r="E469" s="4" t="s">
        <v>1582</v>
      </c>
    </row>
    <row r="470">
      <c r="A470" s="4" t="s">
        <v>1479</v>
      </c>
      <c r="E470" s="4" t="s">
        <v>1604</v>
      </c>
    </row>
    <row r="471">
      <c r="A471" s="4" t="s">
        <v>1458</v>
      </c>
      <c r="E471" s="4" t="s">
        <v>1761</v>
      </c>
    </row>
    <row r="472">
      <c r="A472" s="4" t="s">
        <v>1762</v>
      </c>
      <c r="E472" s="4" t="s">
        <v>1463</v>
      </c>
    </row>
    <row r="473">
      <c r="A473" s="4" t="s">
        <v>1763</v>
      </c>
      <c r="E473" s="4" t="s">
        <v>1458</v>
      </c>
    </row>
    <row r="474">
      <c r="A474" s="4" t="s">
        <v>1764</v>
      </c>
      <c r="E474" s="4" t="s">
        <v>1465</v>
      </c>
    </row>
    <row r="475">
      <c r="A475" s="4" t="s">
        <v>1765</v>
      </c>
      <c r="E475" s="4" t="s">
        <v>1448</v>
      </c>
    </row>
    <row r="476">
      <c r="A476" s="4" t="s">
        <v>1454</v>
      </c>
      <c r="E476" s="4" t="s">
        <v>1451</v>
      </c>
    </row>
    <row r="477">
      <c r="A477" s="4" t="s">
        <v>1766</v>
      </c>
      <c r="E477" s="4" t="s">
        <v>1448</v>
      </c>
    </row>
    <row r="478">
      <c r="A478" s="4" t="s">
        <v>1505</v>
      </c>
      <c r="E478" s="4" t="s">
        <v>1470</v>
      </c>
    </row>
    <row r="479">
      <c r="A479" s="4" t="s">
        <v>1767</v>
      </c>
      <c r="E479" s="4" t="s">
        <v>1518</v>
      </c>
    </row>
    <row r="480">
      <c r="A480" s="4" t="s">
        <v>1675</v>
      </c>
      <c r="E480" s="4" t="s">
        <v>1768</v>
      </c>
    </row>
    <row r="481">
      <c r="A481" s="4" t="s">
        <v>1769</v>
      </c>
      <c r="E481" s="4" t="s">
        <v>1457</v>
      </c>
    </row>
    <row r="482">
      <c r="A482" s="4" t="s">
        <v>1464</v>
      </c>
      <c r="E482" s="4" t="s">
        <v>1458</v>
      </c>
    </row>
    <row r="483">
      <c r="A483" s="4" t="s">
        <v>1458</v>
      </c>
      <c r="E483" s="4" t="s">
        <v>1770</v>
      </c>
    </row>
    <row r="484">
      <c r="A484" s="4" t="s">
        <v>1771</v>
      </c>
      <c r="E484" s="4" t="s">
        <v>1463</v>
      </c>
    </row>
    <row r="485">
      <c r="A485" s="4" t="s">
        <v>576</v>
      </c>
      <c r="E485" s="4" t="s">
        <v>1458</v>
      </c>
    </row>
    <row r="486">
      <c r="A486" s="4" t="s">
        <v>1767</v>
      </c>
      <c r="E486" s="4" t="s">
        <v>1465</v>
      </c>
    </row>
    <row r="487">
      <c r="A487" s="4" t="s">
        <v>1456</v>
      </c>
      <c r="E487" s="4" t="s">
        <v>1457</v>
      </c>
    </row>
    <row r="488">
      <c r="A488" s="4" t="s">
        <v>1458</v>
      </c>
      <c r="E488" s="4" t="s">
        <v>1448</v>
      </c>
    </row>
    <row r="489">
      <c r="A489" s="4" t="s">
        <v>1772</v>
      </c>
      <c r="E489" s="4" t="s">
        <v>1451</v>
      </c>
    </row>
    <row r="490">
      <c r="A490" s="4" t="s">
        <v>1773</v>
      </c>
      <c r="E490" s="4" t="s">
        <v>1458</v>
      </c>
    </row>
    <row r="491">
      <c r="A491" s="4" t="s">
        <v>1481</v>
      </c>
      <c r="E491" s="4" t="s">
        <v>550</v>
      </c>
    </row>
    <row r="492">
      <c r="A492" s="4" t="s">
        <v>1743</v>
      </c>
      <c r="E492" s="4" t="s">
        <v>1638</v>
      </c>
    </row>
    <row r="493">
      <c r="A493" s="4" t="s">
        <v>1774</v>
      </c>
      <c r="E493" s="4" t="s">
        <v>1508</v>
      </c>
    </row>
    <row r="494">
      <c r="A494" s="4" t="s">
        <v>1488</v>
      </c>
      <c r="E494" s="4" t="s">
        <v>1498</v>
      </c>
    </row>
    <row r="495">
      <c r="A495" s="4" t="s">
        <v>1450</v>
      </c>
      <c r="E495" s="4" t="s">
        <v>1503</v>
      </c>
    </row>
    <row r="496">
      <c r="A496" s="4" t="s">
        <v>1507</v>
      </c>
      <c r="E496" s="4" t="s">
        <v>1463</v>
      </c>
    </row>
    <row r="497">
      <c r="A497" s="4" t="s">
        <v>1612</v>
      </c>
      <c r="E497" s="4" t="s">
        <v>1637</v>
      </c>
    </row>
    <row r="498">
      <c r="A498" s="4" t="s">
        <v>1742</v>
      </c>
      <c r="E498" s="4" t="s">
        <v>1465</v>
      </c>
    </row>
    <row r="499">
      <c r="A499" s="4" t="s">
        <v>1506</v>
      </c>
      <c r="E499" s="4" t="s">
        <v>1775</v>
      </c>
    </row>
    <row r="500">
      <c r="A500" s="4" t="s">
        <v>1741</v>
      </c>
      <c r="E500" s="4" t="s">
        <v>1550</v>
      </c>
    </row>
    <row r="501">
      <c r="A501" s="4" t="s">
        <v>1776</v>
      </c>
      <c r="E501" s="4" t="s">
        <v>283</v>
      </c>
    </row>
    <row r="502">
      <c r="A502" s="4" t="s">
        <v>1741</v>
      </c>
      <c r="E502" s="4" t="s">
        <v>1777</v>
      </c>
    </row>
    <row r="503">
      <c r="A503" s="4" t="s">
        <v>1510</v>
      </c>
      <c r="E503" s="4" t="s">
        <v>1778</v>
      </c>
    </row>
    <row r="504">
      <c r="A504" s="4" t="s">
        <v>1458</v>
      </c>
      <c r="E504" s="4" t="s">
        <v>1779</v>
      </c>
    </row>
    <row r="505">
      <c r="A505" s="4" t="s">
        <v>1780</v>
      </c>
      <c r="E505" s="4" t="s">
        <v>1448</v>
      </c>
    </row>
    <row r="506">
      <c r="A506" s="4" t="s">
        <v>1742</v>
      </c>
      <c r="E506" s="4" t="s">
        <v>1451</v>
      </c>
    </row>
    <row r="507">
      <c r="A507" s="4" t="s">
        <v>1506</v>
      </c>
      <c r="E507" s="4" t="s">
        <v>1755</v>
      </c>
    </row>
    <row r="508">
      <c r="A508" s="4" t="s">
        <v>1507</v>
      </c>
      <c r="E508" s="4" t="s">
        <v>1458</v>
      </c>
    </row>
    <row r="509">
      <c r="A509" s="4" t="s">
        <v>1450</v>
      </c>
      <c r="E509" s="4" t="s">
        <v>1465</v>
      </c>
    </row>
    <row r="510">
      <c r="A510" s="4" t="s">
        <v>1741</v>
      </c>
      <c r="E510" s="4" t="s">
        <v>1781</v>
      </c>
    </row>
    <row r="511">
      <c r="A511" s="4" t="s">
        <v>1510</v>
      </c>
      <c r="E511" s="4" t="s">
        <v>1782</v>
      </c>
    </row>
    <row r="512">
      <c r="A512" s="4" t="s">
        <v>1458</v>
      </c>
      <c r="E512" s="4" t="s">
        <v>1783</v>
      </c>
    </row>
    <row r="513">
      <c r="A513" s="4" t="s">
        <v>1721</v>
      </c>
      <c r="E513" s="4" t="s">
        <v>550</v>
      </c>
    </row>
    <row r="514">
      <c r="A514" s="4" t="s">
        <v>1515</v>
      </c>
      <c r="E514" s="4" t="s">
        <v>1638</v>
      </c>
    </row>
    <row r="515">
      <c r="A515" s="4" t="s">
        <v>1784</v>
      </c>
      <c r="E515" s="4" t="s">
        <v>1457</v>
      </c>
    </row>
    <row r="516">
      <c r="A516" s="4" t="s">
        <v>1557</v>
      </c>
      <c r="E516" s="4" t="s">
        <v>1644</v>
      </c>
    </row>
    <row r="517">
      <c r="A517" s="4" t="s">
        <v>1466</v>
      </c>
      <c r="E517" s="4" t="s">
        <v>1646</v>
      </c>
    </row>
    <row r="518">
      <c r="A518" s="4" t="s">
        <v>1461</v>
      </c>
      <c r="E518" s="4" t="s">
        <v>449</v>
      </c>
    </row>
    <row r="519">
      <c r="A519" s="4" t="s">
        <v>1584</v>
      </c>
      <c r="E519" s="4" t="s">
        <v>1680</v>
      </c>
    </row>
    <row r="520">
      <c r="A520" s="4" t="s">
        <v>1785</v>
      </c>
      <c r="E520" s="4" t="s">
        <v>1444</v>
      </c>
    </row>
    <row r="521">
      <c r="A521" s="4" t="s">
        <v>1786</v>
      </c>
      <c r="E521" s="4" t="s">
        <v>1787</v>
      </c>
    </row>
    <row r="522">
      <c r="A522" s="4" t="s">
        <v>1698</v>
      </c>
      <c r="E522" s="4" t="s">
        <v>1446</v>
      </c>
    </row>
    <row r="523">
      <c r="A523" s="4" t="s">
        <v>1675</v>
      </c>
      <c r="E523" s="4" t="s">
        <v>1788</v>
      </c>
    </row>
    <row r="524">
      <c r="A524" s="4" t="s">
        <v>1461</v>
      </c>
      <c r="E524" s="4" t="s">
        <v>1789</v>
      </c>
    </row>
    <row r="525">
      <c r="A525" s="4" t="s">
        <v>1790</v>
      </c>
      <c r="E525" s="4" t="s">
        <v>1791</v>
      </c>
    </row>
    <row r="526">
      <c r="A526" s="4" t="s">
        <v>854</v>
      </c>
      <c r="E526" s="4" t="s">
        <v>1458</v>
      </c>
    </row>
    <row r="527">
      <c r="A527" s="4" t="s">
        <v>1645</v>
      </c>
      <c r="E527" s="4" t="s">
        <v>1792</v>
      </c>
    </row>
    <row r="528">
      <c r="A528" s="4" t="s">
        <v>1576</v>
      </c>
      <c r="E528" s="4" t="s">
        <v>1466</v>
      </c>
    </row>
    <row r="529">
      <c r="A529" s="4" t="s">
        <v>1481</v>
      </c>
      <c r="E529" s="4" t="s">
        <v>1793</v>
      </c>
    </row>
    <row r="530">
      <c r="A530" s="4" t="s">
        <v>1794</v>
      </c>
      <c r="E530" s="4" t="s">
        <v>1622</v>
      </c>
    </row>
    <row r="531">
      <c r="A531" s="4" t="s">
        <v>1606</v>
      </c>
      <c r="E531" s="4" t="s">
        <v>1446</v>
      </c>
    </row>
    <row r="532">
      <c r="A532" s="4" t="s">
        <v>1481</v>
      </c>
      <c r="E532" s="4" t="s">
        <v>1444</v>
      </c>
    </row>
    <row r="533">
      <c r="A533" s="4" t="s">
        <v>1666</v>
      </c>
      <c r="E533" s="4" t="s">
        <v>1795</v>
      </c>
    </row>
    <row r="534">
      <c r="A534" s="4" t="s">
        <v>1633</v>
      </c>
      <c r="E534" s="4" t="s">
        <v>1796</v>
      </c>
    </row>
    <row r="535">
      <c r="A535" s="4" t="s">
        <v>1464</v>
      </c>
      <c r="E535" s="4" t="s">
        <v>1448</v>
      </c>
    </row>
    <row r="536">
      <c r="A536" s="4" t="s">
        <v>1576</v>
      </c>
      <c r="E536" s="4" t="s">
        <v>1470</v>
      </c>
    </row>
    <row r="537">
      <c r="A537" s="4" t="s">
        <v>1797</v>
      </c>
      <c r="E537" s="4" t="s">
        <v>1446</v>
      </c>
    </row>
    <row r="538">
      <c r="A538" s="4" t="s">
        <v>201</v>
      </c>
      <c r="E538" s="4" t="s">
        <v>1526</v>
      </c>
    </row>
    <row r="539">
      <c r="A539" s="4" t="s">
        <v>1516</v>
      </c>
      <c r="E539" s="4" t="s">
        <v>1457</v>
      </c>
    </row>
    <row r="540">
      <c r="A540" s="4" t="s">
        <v>1506</v>
      </c>
      <c r="E540" s="4" t="s">
        <v>1798</v>
      </c>
    </row>
    <row r="541">
      <c r="A541" s="4" t="s">
        <v>1443</v>
      </c>
      <c r="E541" s="4" t="s">
        <v>818</v>
      </c>
    </row>
    <row r="542">
      <c r="A542" s="4" t="s">
        <v>1458</v>
      </c>
      <c r="E542" s="4" t="s">
        <v>1799</v>
      </c>
    </row>
    <row r="543">
      <c r="A543" s="4" t="s">
        <v>1509</v>
      </c>
      <c r="E543" s="4" t="s">
        <v>283</v>
      </c>
    </row>
    <row r="544">
      <c r="A544" s="4" t="s">
        <v>1510</v>
      </c>
      <c r="E544" s="4" t="s">
        <v>1800</v>
      </c>
    </row>
    <row r="545">
      <c r="A545" s="4" t="s">
        <v>423</v>
      </c>
      <c r="E545" s="4" t="s">
        <v>1801</v>
      </c>
    </row>
    <row r="546">
      <c r="A546" s="4" t="s">
        <v>1725</v>
      </c>
      <c r="E546" s="4" t="s">
        <v>1458</v>
      </c>
    </row>
    <row r="547">
      <c r="A547" s="4" t="s">
        <v>1506</v>
      </c>
      <c r="E547" s="4" t="s">
        <v>1596</v>
      </c>
    </row>
    <row r="548">
      <c r="A548" s="4" t="s">
        <v>1450</v>
      </c>
      <c r="E548" s="4" t="s">
        <v>1802</v>
      </c>
    </row>
    <row r="549">
      <c r="A549" s="4" t="s">
        <v>1458</v>
      </c>
      <c r="E549" s="4" t="s">
        <v>1444</v>
      </c>
    </row>
    <row r="550">
      <c r="A550" s="4" t="s">
        <v>1510</v>
      </c>
      <c r="E550" s="4" t="s">
        <v>1498</v>
      </c>
    </row>
    <row r="551">
      <c r="A551" s="4" t="s">
        <v>1591</v>
      </c>
      <c r="E551" s="4" t="s">
        <v>1543</v>
      </c>
    </row>
    <row r="552">
      <c r="A552" s="4" t="s">
        <v>1803</v>
      </c>
      <c r="E552" s="4" t="s">
        <v>1474</v>
      </c>
    </row>
    <row r="553">
      <c r="A553" s="4" t="s">
        <v>1606</v>
      </c>
      <c r="E553" s="4" t="s">
        <v>1804</v>
      </c>
    </row>
    <row r="554">
      <c r="A554" s="4" t="s">
        <v>1450</v>
      </c>
      <c r="E554" s="4" t="s">
        <v>1703</v>
      </c>
    </row>
    <row r="555">
      <c r="A555" s="4" t="s">
        <v>1458</v>
      </c>
      <c r="E555" s="4" t="s">
        <v>1805</v>
      </c>
    </row>
    <row r="556">
      <c r="A556" s="4" t="s">
        <v>1759</v>
      </c>
      <c r="E556" s="4" t="s">
        <v>1463</v>
      </c>
    </row>
    <row r="557">
      <c r="A557" s="4" t="s">
        <v>1612</v>
      </c>
      <c r="E557" s="4" t="s">
        <v>1722</v>
      </c>
    </row>
    <row r="558">
      <c r="A558" s="4" t="s">
        <v>1806</v>
      </c>
      <c r="E558" s="4" t="s">
        <v>1465</v>
      </c>
    </row>
    <row r="559">
      <c r="A559" s="4" t="s">
        <v>1454</v>
      </c>
      <c r="E559" s="4" t="s">
        <v>1457</v>
      </c>
    </row>
    <row r="560">
      <c r="A560" s="4" t="s">
        <v>1481</v>
      </c>
      <c r="E560" s="4" t="s">
        <v>1686</v>
      </c>
    </row>
    <row r="561">
      <c r="A561" s="4" t="s">
        <v>1807</v>
      </c>
      <c r="E561" s="4" t="s">
        <v>1796</v>
      </c>
    </row>
    <row r="562">
      <c r="A562" s="4" t="s">
        <v>1808</v>
      </c>
      <c r="E562" s="4" t="s">
        <v>1809</v>
      </c>
    </row>
    <row r="563">
      <c r="A563" s="4" t="s">
        <v>1551</v>
      </c>
      <c r="E563" s="4" t="s">
        <v>1457</v>
      </c>
    </row>
    <row r="564">
      <c r="A564" s="4" t="s">
        <v>1810</v>
      </c>
      <c r="E564" s="4" t="s">
        <v>818</v>
      </c>
    </row>
    <row r="565">
      <c r="A565" s="4" t="s">
        <v>1481</v>
      </c>
      <c r="E565" s="4" t="s">
        <v>1703</v>
      </c>
    </row>
    <row r="566">
      <c r="A566" s="4" t="s">
        <v>1633</v>
      </c>
      <c r="E566" s="4" t="s">
        <v>1446</v>
      </c>
    </row>
    <row r="567">
      <c r="A567" s="4" t="s">
        <v>1481</v>
      </c>
      <c r="E567" s="4" t="s">
        <v>1444</v>
      </c>
    </row>
    <row r="568">
      <c r="A568" s="4" t="s">
        <v>1506</v>
      </c>
      <c r="E568" s="4" t="s">
        <v>1448</v>
      </c>
    </row>
    <row r="569">
      <c r="A569" s="4" t="s">
        <v>1458</v>
      </c>
      <c r="E569" s="4" t="s">
        <v>1470</v>
      </c>
    </row>
    <row r="570">
      <c r="A570" s="4" t="s">
        <v>1481</v>
      </c>
      <c r="E570" s="4" t="s">
        <v>335</v>
      </c>
    </row>
    <row r="571">
      <c r="A571" s="4" t="s">
        <v>1464</v>
      </c>
      <c r="E571" s="4" t="s">
        <v>1448</v>
      </c>
    </row>
    <row r="572">
      <c r="A572" s="4" t="s">
        <v>1481</v>
      </c>
      <c r="E572" s="4" t="s">
        <v>1470</v>
      </c>
    </row>
    <row r="573">
      <c r="A573" s="4" t="s">
        <v>423</v>
      </c>
      <c r="E573" s="4" t="s">
        <v>1457</v>
      </c>
    </row>
    <row r="574">
      <c r="A574" s="4" t="s">
        <v>1515</v>
      </c>
      <c r="E574" s="4" t="s">
        <v>311</v>
      </c>
    </row>
    <row r="575">
      <c r="A575" s="4" t="s">
        <v>1466</v>
      </c>
      <c r="E575" s="4" t="s">
        <v>1461</v>
      </c>
    </row>
    <row r="576">
      <c r="A576" s="4" t="s">
        <v>1481</v>
      </c>
      <c r="E576" s="4" t="s">
        <v>1542</v>
      </c>
    </row>
    <row r="577">
      <c r="A577" s="4" t="s">
        <v>1506</v>
      </c>
      <c r="E577" s="4" t="s">
        <v>413</v>
      </c>
    </row>
    <row r="578">
      <c r="A578" s="4" t="s">
        <v>1811</v>
      </c>
      <c r="E578" s="4" t="s">
        <v>1458</v>
      </c>
    </row>
    <row r="579">
      <c r="A579" s="4" t="s">
        <v>1458</v>
      </c>
      <c r="E579" s="4" t="s">
        <v>1311</v>
      </c>
    </row>
    <row r="580">
      <c r="A580" s="4" t="s">
        <v>1481</v>
      </c>
      <c r="E580" s="4" t="s">
        <v>1812</v>
      </c>
    </row>
    <row r="581">
      <c r="A581" s="4" t="s">
        <v>1813</v>
      </c>
      <c r="E581" s="4" t="s">
        <v>818</v>
      </c>
    </row>
    <row r="582">
      <c r="A582" s="4" t="s">
        <v>915</v>
      </c>
      <c r="E582" s="4" t="s">
        <v>1814</v>
      </c>
    </row>
    <row r="583">
      <c r="A583" s="4" t="s">
        <v>1440</v>
      </c>
      <c r="E583" s="4" t="s">
        <v>1448</v>
      </c>
    </row>
    <row r="584">
      <c r="A584" s="4" t="s">
        <v>1815</v>
      </c>
      <c r="E584" s="4" t="s">
        <v>1470</v>
      </c>
    </row>
    <row r="585">
      <c r="A585" s="4" t="s">
        <v>1479</v>
      </c>
      <c r="E585" s="4" t="s">
        <v>1679</v>
      </c>
    </row>
    <row r="586">
      <c r="A586" s="4" t="s">
        <v>1728</v>
      </c>
      <c r="E586" s="4" t="s">
        <v>1629</v>
      </c>
    </row>
    <row r="587">
      <c r="A587" s="4" t="s">
        <v>1495</v>
      </c>
      <c r="E587" s="4" t="s">
        <v>1449</v>
      </c>
    </row>
    <row r="588">
      <c r="A588" s="4" t="s">
        <v>1456</v>
      </c>
      <c r="E588" s="4" t="s">
        <v>1458</v>
      </c>
    </row>
    <row r="589">
      <c r="A589" s="4" t="s">
        <v>143</v>
      </c>
      <c r="E589" s="4" t="s">
        <v>1440</v>
      </c>
    </row>
    <row r="590">
      <c r="A590" s="4" t="s">
        <v>1486</v>
      </c>
      <c r="E590" s="4" t="s">
        <v>1816</v>
      </c>
    </row>
    <row r="591">
      <c r="A591" s="4" t="s">
        <v>1606</v>
      </c>
      <c r="E591" s="4" t="s">
        <v>1448</v>
      </c>
    </row>
    <row r="592">
      <c r="A592" s="4" t="s">
        <v>1507</v>
      </c>
      <c r="E592" s="4" t="s">
        <v>1470</v>
      </c>
    </row>
    <row r="593">
      <c r="A593" s="4" t="s">
        <v>1633</v>
      </c>
      <c r="E593" s="4" t="s">
        <v>1444</v>
      </c>
    </row>
    <row r="594">
      <c r="A594" s="4" t="s">
        <v>1458</v>
      </c>
      <c r="E594" s="4" t="s">
        <v>1457</v>
      </c>
    </row>
    <row r="595">
      <c r="A595" s="4" t="s">
        <v>1509</v>
      </c>
      <c r="E595" s="4" t="s">
        <v>1817</v>
      </c>
    </row>
    <row r="596">
      <c r="A596" s="4" t="s">
        <v>1456</v>
      </c>
      <c r="E596" s="4" t="s">
        <v>1727</v>
      </c>
    </row>
    <row r="597">
      <c r="A597" s="4" t="s">
        <v>1481</v>
      </c>
      <c r="E597" s="4" t="s">
        <v>1818</v>
      </c>
    </row>
    <row r="598">
      <c r="A598" s="4" t="s">
        <v>1769</v>
      </c>
      <c r="E598" s="4" t="s">
        <v>1601</v>
      </c>
    </row>
    <row r="599">
      <c r="A599" s="4" t="s">
        <v>1716</v>
      </c>
      <c r="E599" s="4" t="s">
        <v>1819</v>
      </c>
    </row>
    <row r="600">
      <c r="A600" s="4" t="s">
        <v>1516</v>
      </c>
      <c r="E600" s="4" t="s">
        <v>1454</v>
      </c>
    </row>
    <row r="601">
      <c r="A601" s="4" t="s">
        <v>1481</v>
      </c>
      <c r="E601" s="4" t="s">
        <v>1820</v>
      </c>
    </row>
    <row r="602">
      <c r="A602" s="4" t="s">
        <v>1821</v>
      </c>
      <c r="E602" s="4" t="s">
        <v>1822</v>
      </c>
    </row>
    <row r="603">
      <c r="A603" s="4" t="s">
        <v>1454</v>
      </c>
      <c r="E603" s="4" t="s">
        <v>1599</v>
      </c>
    </row>
    <row r="604">
      <c r="A604" s="4" t="s">
        <v>1754</v>
      </c>
      <c r="E604" s="4" t="s">
        <v>1458</v>
      </c>
    </row>
    <row r="605">
      <c r="A605" s="4" t="s">
        <v>1442</v>
      </c>
      <c r="E605" s="4" t="s">
        <v>1823</v>
      </c>
    </row>
    <row r="606">
      <c r="A606" s="4" t="s">
        <v>1824</v>
      </c>
      <c r="E606" s="4" t="s">
        <v>1582</v>
      </c>
    </row>
    <row r="607">
      <c r="A607" s="4" t="s">
        <v>1730</v>
      </c>
      <c r="E607" s="4" t="s">
        <v>1446</v>
      </c>
    </row>
    <row r="608">
      <c r="A608" s="4" t="s">
        <v>1825</v>
      </c>
      <c r="E608" s="4" t="s">
        <v>1503</v>
      </c>
    </row>
    <row r="609">
      <c r="A609" s="4" t="s">
        <v>1519</v>
      </c>
      <c r="E609" s="4" t="s">
        <v>1446</v>
      </c>
    </row>
    <row r="610">
      <c r="A610" s="4" t="s">
        <v>1458</v>
      </c>
      <c r="E610" s="4" t="s">
        <v>1605</v>
      </c>
    </row>
    <row r="611">
      <c r="A611" s="4" t="s">
        <v>1524</v>
      </c>
      <c r="E611" s="4" t="s">
        <v>283</v>
      </c>
    </row>
    <row r="612">
      <c r="A612" s="4" t="s">
        <v>1624</v>
      </c>
      <c r="E612" s="4" t="s">
        <v>1826</v>
      </c>
    </row>
    <row r="613">
      <c r="A613" s="4" t="s">
        <v>1827</v>
      </c>
      <c r="E613" s="4" t="s">
        <v>1828</v>
      </c>
    </row>
    <row r="614">
      <c r="A614" s="4" t="s">
        <v>1454</v>
      </c>
      <c r="E614" s="4" t="s">
        <v>1463</v>
      </c>
    </row>
    <row r="615">
      <c r="A615" s="4" t="s">
        <v>1507</v>
      </c>
      <c r="E615" s="4" t="s">
        <v>1458</v>
      </c>
    </row>
    <row r="616">
      <c r="A616" s="4" t="s">
        <v>1506</v>
      </c>
      <c r="E616" s="4" t="s">
        <v>1465</v>
      </c>
    </row>
    <row r="617">
      <c r="A617" s="4" t="s">
        <v>1525</v>
      </c>
      <c r="E617" s="4" t="s">
        <v>1457</v>
      </c>
    </row>
    <row r="618">
      <c r="A618" s="4" t="s">
        <v>1458</v>
      </c>
      <c r="E618" s="4" t="s">
        <v>1448</v>
      </c>
    </row>
    <row r="619">
      <c r="A619" s="4" t="s">
        <v>1510</v>
      </c>
      <c r="E619" s="4" t="s">
        <v>1451</v>
      </c>
    </row>
    <row r="620">
      <c r="A620" s="4" t="s">
        <v>720</v>
      </c>
      <c r="E620" s="4" t="s">
        <v>335</v>
      </c>
    </row>
    <row r="621">
      <c r="A621" s="4" t="s">
        <v>1461</v>
      </c>
      <c r="E621" s="4" t="s">
        <v>1829</v>
      </c>
    </row>
    <row r="622">
      <c r="A622" s="4" t="s">
        <v>1632</v>
      </c>
      <c r="E622" s="4" t="s">
        <v>1659</v>
      </c>
    </row>
    <row r="623">
      <c r="A623" s="4" t="s">
        <v>720</v>
      </c>
      <c r="E623" s="4" t="s">
        <v>1829</v>
      </c>
    </row>
    <row r="624">
      <c r="A624" s="4" t="s">
        <v>1454</v>
      </c>
      <c r="E624" s="4" t="s">
        <v>1830</v>
      </c>
    </row>
    <row r="625">
      <c r="A625" s="4" t="s">
        <v>1675</v>
      </c>
      <c r="E625" s="4" t="s">
        <v>1605</v>
      </c>
    </row>
    <row r="626">
      <c r="A626" s="4" t="s">
        <v>1461</v>
      </c>
      <c r="E626" s="4" t="s">
        <v>1831</v>
      </c>
    </row>
    <row r="627">
      <c r="A627" s="4" t="s">
        <v>1832</v>
      </c>
      <c r="E627" s="4" t="s">
        <v>1833</v>
      </c>
    </row>
    <row r="628">
      <c r="A628" s="4" t="s">
        <v>1450</v>
      </c>
      <c r="E628" s="4" t="s">
        <v>1834</v>
      </c>
    </row>
    <row r="629">
      <c r="A629" s="4" t="s">
        <v>1835</v>
      </c>
      <c r="E629" s="4" t="s">
        <v>1463</v>
      </c>
    </row>
    <row r="630">
      <c r="A630" s="4" t="s">
        <v>720</v>
      </c>
      <c r="E630" s="4" t="s">
        <v>1593</v>
      </c>
    </row>
    <row r="631">
      <c r="A631" s="4" t="s">
        <v>1836</v>
      </c>
      <c r="E631" s="4" t="s">
        <v>1465</v>
      </c>
    </row>
    <row r="632">
      <c r="A632" s="4" t="s">
        <v>1454</v>
      </c>
      <c r="E632" s="4" t="s">
        <v>1760</v>
      </c>
    </row>
    <row r="633">
      <c r="A633" s="4" t="s">
        <v>1461</v>
      </c>
      <c r="E633" s="4" t="s">
        <v>335</v>
      </c>
    </row>
    <row r="634">
      <c r="A634" s="4" t="s">
        <v>1837</v>
      </c>
      <c r="E634" s="4" t="s">
        <v>1838</v>
      </c>
    </row>
    <row r="635">
      <c r="A635" s="4" t="s">
        <v>1546</v>
      </c>
      <c r="E635" s="4" t="s">
        <v>1457</v>
      </c>
    </row>
    <row r="636">
      <c r="A636" s="4" t="s">
        <v>1454</v>
      </c>
      <c r="E636" s="4" t="s">
        <v>1458</v>
      </c>
    </row>
    <row r="637">
      <c r="A637" s="4" t="s">
        <v>1754</v>
      </c>
      <c r="E637" s="4" t="s">
        <v>1839</v>
      </c>
    </row>
    <row r="638">
      <c r="A638" s="4" t="s">
        <v>1516</v>
      </c>
    </row>
    <row r="639">
      <c r="A639" s="4" t="s">
        <v>1499</v>
      </c>
    </row>
    <row r="640">
      <c r="A640" s="4" t="s">
        <v>1443</v>
      </c>
    </row>
    <row r="641">
      <c r="A641" s="4" t="s">
        <v>1458</v>
      </c>
    </row>
    <row r="642">
      <c r="A642" s="4" t="s">
        <v>1494</v>
      </c>
    </row>
    <row r="643">
      <c r="A643" s="4" t="s">
        <v>1509</v>
      </c>
    </row>
    <row r="644">
      <c r="A644" s="4" t="s">
        <v>1840</v>
      </c>
    </row>
    <row r="645">
      <c r="A645" s="4" t="s">
        <v>1454</v>
      </c>
    </row>
    <row r="646">
      <c r="A646" s="4" t="s">
        <v>1519</v>
      </c>
    </row>
    <row r="647">
      <c r="A647" s="4" t="s">
        <v>1618</v>
      </c>
    </row>
    <row r="648">
      <c r="A648" s="4" t="s">
        <v>1443</v>
      </c>
    </row>
    <row r="649">
      <c r="A649" s="4" t="s">
        <v>1458</v>
      </c>
    </row>
    <row r="650">
      <c r="A650" s="4" t="s">
        <v>1653</v>
      </c>
    </row>
    <row r="651">
      <c r="A651" s="4" t="s">
        <v>1454</v>
      </c>
    </row>
    <row r="652">
      <c r="A652" s="4" t="s">
        <v>920</v>
      </c>
    </row>
    <row r="653">
      <c r="A653" s="4" t="s">
        <v>1440</v>
      </c>
    </row>
    <row r="654">
      <c r="A654" s="4" t="s">
        <v>1458</v>
      </c>
    </row>
    <row r="655">
      <c r="A655" s="4" t="s">
        <v>1513</v>
      </c>
    </row>
    <row r="656">
      <c r="A656" s="4" t="s">
        <v>1573</v>
      </c>
    </row>
    <row r="657">
      <c r="A657" s="4" t="s">
        <v>1841</v>
      </c>
    </row>
    <row r="658">
      <c r="A658" s="4" t="s">
        <v>1842</v>
      </c>
    </row>
    <row r="659">
      <c r="A659" s="4" t="s">
        <v>1717</v>
      </c>
    </row>
    <row r="660">
      <c r="A660" s="4" t="s">
        <v>1843</v>
      </c>
    </row>
    <row r="661">
      <c r="A661" s="4" t="s">
        <v>1546</v>
      </c>
    </row>
    <row r="662">
      <c r="A662" s="4" t="s">
        <v>1454</v>
      </c>
    </row>
    <row r="663">
      <c r="A663" s="4" t="s">
        <v>1844</v>
      </c>
    </row>
    <row r="664">
      <c r="A664" s="4" t="s">
        <v>1519</v>
      </c>
    </row>
    <row r="665">
      <c r="A665" s="4" t="s">
        <v>1458</v>
      </c>
    </row>
    <row r="666">
      <c r="A666" s="4" t="s">
        <v>1612</v>
      </c>
    </row>
    <row r="667">
      <c r="A667" s="4" t="s">
        <v>1462</v>
      </c>
    </row>
    <row r="668">
      <c r="A668" s="4" t="s">
        <v>1845</v>
      </c>
    </row>
    <row r="669">
      <c r="A669" s="4" t="s">
        <v>1454</v>
      </c>
    </row>
    <row r="670">
      <c r="A670" s="4" t="s">
        <v>1519</v>
      </c>
    </row>
    <row r="671">
      <c r="A671" s="4" t="s">
        <v>1466</v>
      </c>
    </row>
    <row r="672">
      <c r="A672" s="4" t="s">
        <v>1846</v>
      </c>
    </row>
    <row r="673">
      <c r="A673" s="4" t="s">
        <v>1499</v>
      </c>
    </row>
    <row r="674">
      <c r="A674" s="4" t="s">
        <v>1494</v>
      </c>
    </row>
    <row r="675">
      <c r="A675" s="4" t="s">
        <v>1443</v>
      </c>
    </row>
    <row r="676">
      <c r="A676" s="4" t="s">
        <v>1546</v>
      </c>
    </row>
    <row r="677">
      <c r="A677" s="4" t="s">
        <v>1454</v>
      </c>
    </row>
    <row r="678">
      <c r="A678" s="4" t="s">
        <v>1821</v>
      </c>
    </row>
    <row r="679">
      <c r="A679" s="4" t="s">
        <v>1458</v>
      </c>
    </row>
    <row r="680">
      <c r="A680" s="4" t="s">
        <v>1525</v>
      </c>
    </row>
    <row r="681">
      <c r="A681" s="4" t="s">
        <v>1742</v>
      </c>
    </row>
    <row r="682">
      <c r="A682" s="4" t="s">
        <v>1506</v>
      </c>
    </row>
    <row r="683">
      <c r="A683" s="4" t="s">
        <v>1742</v>
      </c>
    </row>
    <row r="684">
      <c r="A684" s="4" t="s">
        <v>1510</v>
      </c>
    </row>
    <row r="685">
      <c r="A685" s="4" t="s">
        <v>1847</v>
      </c>
    </row>
    <row r="686">
      <c r="A686" s="4" t="s">
        <v>1443</v>
      </c>
    </row>
    <row r="687">
      <c r="A687" s="4" t="s">
        <v>1513</v>
      </c>
    </row>
    <row r="688">
      <c r="A688" s="4" t="s">
        <v>1515</v>
      </c>
    </row>
    <row r="689">
      <c r="A689" s="4" t="s">
        <v>1576</v>
      </c>
    </row>
    <row r="690">
      <c r="A690" s="4" t="s">
        <v>1577</v>
      </c>
    </row>
    <row r="691">
      <c r="A691" s="4" t="s">
        <v>1616</v>
      </c>
    </row>
    <row r="692">
      <c r="A692" s="4" t="s">
        <v>1481</v>
      </c>
    </row>
    <row r="693">
      <c r="A693" s="4" t="s">
        <v>1461</v>
      </c>
    </row>
    <row r="694">
      <c r="A694" s="4" t="s">
        <v>1848</v>
      </c>
    </row>
    <row r="695">
      <c r="A695" s="4" t="s">
        <v>1722</v>
      </c>
    </row>
    <row r="696">
      <c r="A696" s="4" t="s">
        <v>1506</v>
      </c>
    </row>
    <row r="697">
      <c r="A697" s="4" t="s">
        <v>1849</v>
      </c>
    </row>
    <row r="698">
      <c r="A698" s="4" t="s">
        <v>1509</v>
      </c>
    </row>
    <row r="699">
      <c r="A699" s="4" t="s">
        <v>1850</v>
      </c>
    </row>
    <row r="700">
      <c r="A700" s="4" t="s">
        <v>1454</v>
      </c>
    </row>
    <row r="701">
      <c r="A701" s="4" t="s">
        <v>1851</v>
      </c>
    </row>
    <row r="702">
      <c r="A702" s="4" t="s">
        <v>1767</v>
      </c>
    </row>
    <row r="703">
      <c r="A703" s="4" t="s">
        <v>1481</v>
      </c>
    </row>
    <row r="704">
      <c r="A704" s="4" t="s">
        <v>1769</v>
      </c>
    </row>
    <row r="705">
      <c r="A705" s="4" t="s">
        <v>1454</v>
      </c>
    </row>
    <row r="706">
      <c r="A706" s="4" t="s">
        <v>1506</v>
      </c>
    </row>
    <row r="707">
      <c r="A707" s="4" t="s">
        <v>1852</v>
      </c>
    </row>
    <row r="708">
      <c r="A708" s="4" t="s">
        <v>1454</v>
      </c>
    </row>
    <row r="709">
      <c r="A709" s="4" t="s">
        <v>1481</v>
      </c>
    </row>
    <row r="710">
      <c r="A710" s="4" t="s">
        <v>1769</v>
      </c>
    </row>
    <row r="711">
      <c r="A711" s="4" t="s">
        <v>1454</v>
      </c>
    </row>
    <row r="712">
      <c r="A712" s="4" t="s">
        <v>1510</v>
      </c>
    </row>
    <row r="713">
      <c r="A713" s="4" t="s">
        <v>1458</v>
      </c>
    </row>
    <row r="714">
      <c r="A714" s="4" t="s">
        <v>1675</v>
      </c>
    </row>
    <row r="715">
      <c r="A715" s="4" t="s">
        <v>576</v>
      </c>
    </row>
    <row r="716">
      <c r="A716" s="4" t="s">
        <v>1852</v>
      </c>
    </row>
    <row r="717">
      <c r="A717" s="4" t="s">
        <v>1499</v>
      </c>
    </row>
    <row r="718">
      <c r="A718" s="4" t="s">
        <v>1494</v>
      </c>
    </row>
    <row r="719">
      <c r="A719" s="4" t="s">
        <v>1532</v>
      </c>
    </row>
    <row r="720">
      <c r="A720" s="4" t="s">
        <v>1853</v>
      </c>
    </row>
    <row r="721">
      <c r="A721" s="4" t="s">
        <v>249</v>
      </c>
    </row>
    <row r="722">
      <c r="A722" s="4" t="s">
        <v>1458</v>
      </c>
    </row>
    <row r="723">
      <c r="A723" s="4" t="s">
        <v>1854</v>
      </c>
    </row>
    <row r="724">
      <c r="A724" s="4" t="s">
        <v>1827</v>
      </c>
    </row>
    <row r="725">
      <c r="A725" s="4" t="s">
        <v>1454</v>
      </c>
    </row>
    <row r="726">
      <c r="A726" s="4" t="s">
        <v>1675</v>
      </c>
    </row>
    <row r="727">
      <c r="A727" s="4" t="s">
        <v>1855</v>
      </c>
    </row>
    <row r="728">
      <c r="A728" s="4" t="s">
        <v>1461</v>
      </c>
    </row>
    <row r="729">
      <c r="A729" s="4" t="s">
        <v>1466</v>
      </c>
    </row>
    <row r="730">
      <c r="A730" s="4" t="s">
        <v>1856</v>
      </c>
    </row>
    <row r="731">
      <c r="A731" s="4" t="s">
        <v>1827</v>
      </c>
    </row>
    <row r="732">
      <c r="A732" s="4" t="s">
        <v>1454</v>
      </c>
    </row>
    <row r="733">
      <c r="A733" s="4" t="s">
        <v>1443</v>
      </c>
    </row>
    <row r="734">
      <c r="A734" s="4" t="s">
        <v>283</v>
      </c>
    </row>
    <row r="735">
      <c r="A735" s="4" t="s">
        <v>915</v>
      </c>
    </row>
    <row r="736">
      <c r="A736" s="4" t="s">
        <v>1466</v>
      </c>
    </row>
    <row r="737">
      <c r="A737" s="4" t="s">
        <v>1857</v>
      </c>
    </row>
    <row r="738">
      <c r="A738" s="4" t="s">
        <v>1449</v>
      </c>
    </row>
    <row r="739">
      <c r="A739" s="4" t="s">
        <v>1728</v>
      </c>
    </row>
    <row r="740">
      <c r="A740" s="4" t="s">
        <v>1479</v>
      </c>
    </row>
    <row r="741">
      <c r="A741" s="4" t="s">
        <v>1519</v>
      </c>
    </row>
    <row r="742">
      <c r="A742" s="4" t="s">
        <v>480</v>
      </c>
    </row>
    <row r="743">
      <c r="A743" s="4" t="s">
        <v>1494</v>
      </c>
    </row>
    <row r="744">
      <c r="A744" s="4" t="s">
        <v>1858</v>
      </c>
    </row>
    <row r="745">
      <c r="A745" s="4" t="s">
        <v>1466</v>
      </c>
    </row>
    <row r="746">
      <c r="A746" s="4" t="s">
        <v>1691</v>
      </c>
    </row>
    <row r="747">
      <c r="A747" s="4" t="s">
        <v>1494</v>
      </c>
    </row>
    <row r="748">
      <c r="A748" s="4" t="s">
        <v>1859</v>
      </c>
    </row>
    <row r="749">
      <c r="A749" s="4" t="s">
        <v>1458</v>
      </c>
    </row>
    <row r="750">
      <c r="A750" s="4" t="s">
        <v>1492</v>
      </c>
    </row>
    <row r="751">
      <c r="A751" s="4" t="s">
        <v>1493</v>
      </c>
    </row>
    <row r="752">
      <c r="A752" s="4" t="s">
        <v>1494</v>
      </c>
    </row>
    <row r="753">
      <c r="A753" s="4" t="s">
        <v>1860</v>
      </c>
    </row>
    <row r="754">
      <c r="A754" s="4" t="s">
        <v>1481</v>
      </c>
    </row>
    <row r="755">
      <c r="A755" s="4" t="s">
        <v>133</v>
      </c>
    </row>
    <row r="756">
      <c r="A756" s="4" t="s">
        <v>1454</v>
      </c>
    </row>
    <row r="757">
      <c r="A757" s="4" t="s">
        <v>1519</v>
      </c>
    </row>
    <row r="758">
      <c r="A758" s="4" t="s">
        <v>1458</v>
      </c>
    </row>
    <row r="759">
      <c r="A759" s="4" t="s">
        <v>1443</v>
      </c>
    </row>
    <row r="760">
      <c r="A760" s="4" t="s">
        <v>1861</v>
      </c>
    </row>
    <row r="761">
      <c r="A761" s="4" t="s">
        <v>1862</v>
      </c>
    </row>
    <row r="762">
      <c r="A762" s="4" t="s">
        <v>1454</v>
      </c>
    </row>
    <row r="763">
      <c r="A763" s="4" t="s">
        <v>1863</v>
      </c>
    </row>
    <row r="764">
      <c r="A764" s="4" t="s">
        <v>1752</v>
      </c>
    </row>
    <row r="765">
      <c r="A765" s="4" t="s">
        <v>1461</v>
      </c>
    </row>
    <row r="766">
      <c r="A766" s="4" t="s">
        <v>1684</v>
      </c>
    </row>
    <row r="767">
      <c r="A767" s="4" t="s">
        <v>201</v>
      </c>
    </row>
    <row r="768">
      <c r="A768" s="4" t="s">
        <v>1864</v>
      </c>
    </row>
    <row r="769">
      <c r="A769" s="4" t="s">
        <v>1481</v>
      </c>
    </row>
    <row r="770">
      <c r="A770" s="4" t="s">
        <v>1440</v>
      </c>
    </row>
    <row r="771">
      <c r="A771" s="4" t="s">
        <v>1466</v>
      </c>
    </row>
    <row r="772">
      <c r="A772" s="4" t="s">
        <v>576</v>
      </c>
    </row>
    <row r="773">
      <c r="A773" s="4" t="s">
        <v>1836</v>
      </c>
    </row>
    <row r="774">
      <c r="A774" s="4" t="s">
        <v>1454</v>
      </c>
    </row>
    <row r="775">
      <c r="A775" s="4" t="s">
        <v>1675</v>
      </c>
    </row>
    <row r="776">
      <c r="A776" s="4" t="s">
        <v>1865</v>
      </c>
    </row>
    <row r="777">
      <c r="A777" s="4" t="s">
        <v>1484</v>
      </c>
    </row>
    <row r="778">
      <c r="A778" s="4" t="s">
        <v>1485</v>
      </c>
    </row>
    <row r="779">
      <c r="A779" s="4" t="s">
        <v>1443</v>
      </c>
    </row>
    <row r="780">
      <c r="A780" s="4" t="s">
        <v>1458</v>
      </c>
    </row>
    <row r="781">
      <c r="A781" s="4" t="s">
        <v>576</v>
      </c>
    </row>
    <row r="782">
      <c r="A782" s="4" t="s">
        <v>1866</v>
      </c>
    </row>
    <row r="783">
      <c r="A783" s="4" t="s">
        <v>1716</v>
      </c>
    </row>
    <row r="784">
      <c r="A784" s="4" t="s">
        <v>1867</v>
      </c>
    </row>
    <row r="785">
      <c r="A785" s="4" t="s">
        <v>1675</v>
      </c>
    </row>
    <row r="786">
      <c r="A786" s="4" t="s">
        <v>1868</v>
      </c>
    </row>
    <row r="787">
      <c r="A787" s="4" t="s">
        <v>1591</v>
      </c>
    </row>
    <row r="788">
      <c r="A788" s="4" t="s">
        <v>423</v>
      </c>
    </row>
    <row r="789">
      <c r="A789" s="4" t="s">
        <v>1466</v>
      </c>
    </row>
    <row r="790">
      <c r="A790" s="4" t="s">
        <v>1506</v>
      </c>
    </row>
    <row r="791">
      <c r="A791" s="4" t="s">
        <v>1728</v>
      </c>
    </row>
    <row r="792">
      <c r="A792" s="4" t="s">
        <v>1479</v>
      </c>
    </row>
    <row r="793">
      <c r="A793" s="4" t="s">
        <v>1672</v>
      </c>
    </row>
    <row r="794">
      <c r="A794" s="4" t="s">
        <v>1869</v>
      </c>
    </row>
    <row r="795">
      <c r="A795" s="4" t="s">
        <v>920</v>
      </c>
    </row>
    <row r="796">
      <c r="A796" s="4" t="s">
        <v>1606</v>
      </c>
    </row>
    <row r="797">
      <c r="A797" s="4" t="s">
        <v>1476</v>
      </c>
    </row>
    <row r="798">
      <c r="A798" s="4" t="s">
        <v>1499</v>
      </c>
    </row>
    <row r="799">
      <c r="A799" s="4" t="s">
        <v>1637</v>
      </c>
    </row>
    <row r="800">
      <c r="A800" s="4" t="s">
        <v>1525</v>
      </c>
    </row>
    <row r="801">
      <c r="A801" s="4" t="s">
        <v>1870</v>
      </c>
    </row>
    <row r="802">
      <c r="A802" s="4" t="s">
        <v>1728</v>
      </c>
    </row>
    <row r="803">
      <c r="A803" s="4" t="s">
        <v>1479</v>
      </c>
    </row>
    <row r="804">
      <c r="A804" s="4" t="s">
        <v>1506</v>
      </c>
    </row>
    <row r="805">
      <c r="A805" s="4" t="s">
        <v>1510</v>
      </c>
    </row>
    <row r="806">
      <c r="A806" s="4" t="s">
        <v>1697</v>
      </c>
    </row>
    <row r="807">
      <c r="A807" s="4" t="s">
        <v>1443</v>
      </c>
    </row>
    <row r="808">
      <c r="A808" s="4" t="s">
        <v>1458</v>
      </c>
    </row>
    <row r="809">
      <c r="A809" s="4" t="s">
        <v>1499</v>
      </c>
    </row>
    <row r="810">
      <c r="A810" s="4" t="s">
        <v>1485</v>
      </c>
    </row>
    <row r="811">
      <c r="A811" s="4" t="s">
        <v>1871</v>
      </c>
    </row>
    <row r="812">
      <c r="A812" s="4" t="s">
        <v>1841</v>
      </c>
    </row>
    <row r="813">
      <c r="A813" s="4" t="s">
        <v>1519</v>
      </c>
    </row>
    <row r="814">
      <c r="A814" s="4" t="s">
        <v>1458</v>
      </c>
    </row>
    <row r="815">
      <c r="A815" s="4" t="s">
        <v>1872</v>
      </c>
    </row>
    <row r="816">
      <c r="A816" s="4" t="s">
        <v>1481</v>
      </c>
    </row>
    <row r="817">
      <c r="A817" s="4" t="s">
        <v>1506</v>
      </c>
    </row>
    <row r="818">
      <c r="A818" s="4" t="s">
        <v>1450</v>
      </c>
    </row>
    <row r="819">
      <c r="A819" s="4" t="s">
        <v>1458</v>
      </c>
    </row>
    <row r="820">
      <c r="A820" s="4" t="s">
        <v>1481</v>
      </c>
    </row>
    <row r="821">
      <c r="A821" s="4" t="s">
        <v>1873</v>
      </c>
    </row>
    <row r="822">
      <c r="A822" s="4" t="s">
        <v>1874</v>
      </c>
    </row>
    <row r="823">
      <c r="A823" s="4" t="s">
        <v>1875</v>
      </c>
    </row>
    <row r="824">
      <c r="A824" s="4" t="s">
        <v>1831</v>
      </c>
    </row>
    <row r="825">
      <c r="A825" s="4" t="s">
        <v>1458</v>
      </c>
    </row>
    <row r="826">
      <c r="A826" s="4" t="s">
        <v>1856</v>
      </c>
    </row>
    <row r="827">
      <c r="A827" s="4" t="s">
        <v>1876</v>
      </c>
    </row>
    <row r="828">
      <c r="A828" s="4" t="s">
        <v>1877</v>
      </c>
    </row>
    <row r="829">
      <c r="A829" s="4" t="s">
        <v>1878</v>
      </c>
    </row>
    <row r="830">
      <c r="A830" s="4" t="s">
        <v>1879</v>
      </c>
    </row>
    <row r="831">
      <c r="A831" s="4" t="s">
        <v>1454</v>
      </c>
    </row>
    <row r="832">
      <c r="A832" s="4" t="s">
        <v>1642</v>
      </c>
    </row>
    <row r="833">
      <c r="A833" s="4" t="s">
        <v>1694</v>
      </c>
    </row>
    <row r="834">
      <c r="A834" s="4" t="s">
        <v>1880</v>
      </c>
    </row>
    <row r="835">
      <c r="A835" s="4" t="s">
        <v>1747</v>
      </c>
    </row>
    <row r="836">
      <c r="A836" s="4" t="s">
        <v>1458</v>
      </c>
    </row>
    <row r="837">
      <c r="A837" s="4" t="s">
        <v>1881</v>
      </c>
    </row>
    <row r="838">
      <c r="A838" s="4" t="s">
        <v>1479</v>
      </c>
    </row>
    <row r="839">
      <c r="A839" s="4" t="s">
        <v>1737</v>
      </c>
    </row>
    <row r="840">
      <c r="A840" s="4" t="s">
        <v>1606</v>
      </c>
    </row>
    <row r="841">
      <c r="A841" s="4" t="s">
        <v>1458</v>
      </c>
    </row>
    <row r="842">
      <c r="A842" s="4" t="s">
        <v>1481</v>
      </c>
    </row>
    <row r="843">
      <c r="A843" s="4" t="s">
        <v>1621</v>
      </c>
    </row>
    <row r="844">
      <c r="A844" s="4" t="s">
        <v>1551</v>
      </c>
    </row>
    <row r="845">
      <c r="A845" s="4" t="s">
        <v>1646</v>
      </c>
    </row>
    <row r="846">
      <c r="A846" s="4" t="s">
        <v>1870</v>
      </c>
    </row>
    <row r="847">
      <c r="A847" s="4" t="s">
        <v>1458</v>
      </c>
    </row>
    <row r="848">
      <c r="A848" s="4" t="s">
        <v>1464</v>
      </c>
    </row>
    <row r="849">
      <c r="A849" s="4" t="s">
        <v>1576</v>
      </c>
    </row>
    <row r="850">
      <c r="A850" s="4" t="s">
        <v>1882</v>
      </c>
    </row>
    <row r="851">
      <c r="A851" s="4" t="s">
        <v>1587</v>
      </c>
    </row>
    <row r="852">
      <c r="A852" s="4" t="s">
        <v>1883</v>
      </c>
    </row>
    <row r="853">
      <c r="A853" s="4" t="s">
        <v>1481</v>
      </c>
    </row>
    <row r="854">
      <c r="A854" s="4" t="s">
        <v>1513</v>
      </c>
    </row>
    <row r="855">
      <c r="A855" s="4" t="s">
        <v>1884</v>
      </c>
    </row>
    <row r="856">
      <c r="A856" s="4" t="s">
        <v>1469</v>
      </c>
    </row>
    <row r="857">
      <c r="A857" s="4" t="s">
        <v>1509</v>
      </c>
    </row>
    <row r="858">
      <c r="A858" s="4" t="s">
        <v>1661</v>
      </c>
    </row>
    <row r="859">
      <c r="A859" s="4" t="s">
        <v>1454</v>
      </c>
    </row>
    <row r="860">
      <c r="A860" s="4" t="s">
        <v>1506</v>
      </c>
    </row>
    <row r="861">
      <c r="A861" s="4" t="s">
        <v>1885</v>
      </c>
    </row>
    <row r="862">
      <c r="A862" s="4" t="s">
        <v>1606</v>
      </c>
    </row>
    <row r="863">
      <c r="A863" s="4" t="s">
        <v>1479</v>
      </c>
    </row>
    <row r="864">
      <c r="A864" s="4" t="s">
        <v>1458</v>
      </c>
    </row>
    <row r="865">
      <c r="A865" s="4" t="s">
        <v>1481</v>
      </c>
    </row>
    <row r="866">
      <c r="A866" s="4" t="s">
        <v>1621</v>
      </c>
    </row>
    <row r="867">
      <c r="A867" s="4" t="s">
        <v>1484</v>
      </c>
    </row>
    <row r="868">
      <c r="A868" s="4" t="s">
        <v>1485</v>
      </c>
    </row>
    <row r="869">
      <c r="A869" s="4" t="s">
        <v>1524</v>
      </c>
    </row>
    <row r="870">
      <c r="A870" s="4" t="s">
        <v>1494</v>
      </c>
    </row>
    <row r="871">
      <c r="A871" s="4" t="s">
        <v>1493</v>
      </c>
    </row>
    <row r="872">
      <c r="A872" s="4" t="s">
        <v>1481</v>
      </c>
    </row>
    <row r="873">
      <c r="A873" s="4" t="s">
        <v>1513</v>
      </c>
    </row>
    <row r="874">
      <c r="A874" s="4" t="s">
        <v>1515</v>
      </c>
    </row>
    <row r="875">
      <c r="A875" s="4" t="s">
        <v>1886</v>
      </c>
    </row>
    <row r="876">
      <c r="A876" s="4" t="s">
        <v>1454</v>
      </c>
    </row>
    <row r="877">
      <c r="A877" s="4" t="s">
        <v>423</v>
      </c>
    </row>
    <row r="878">
      <c r="A878" s="4" t="s">
        <v>1865</v>
      </c>
    </row>
    <row r="879">
      <c r="A879" s="4" t="s">
        <v>1466</v>
      </c>
    </row>
    <row r="880">
      <c r="A880" s="4" t="s">
        <v>1499</v>
      </c>
    </row>
    <row r="881">
      <c r="A881" s="4" t="s">
        <v>1458</v>
      </c>
    </row>
    <row r="882">
      <c r="A882" s="4" t="s">
        <v>1525</v>
      </c>
    </row>
    <row r="883">
      <c r="A883" s="4" t="s">
        <v>1887</v>
      </c>
    </row>
    <row r="884">
      <c r="A884" s="4" t="s">
        <v>1675</v>
      </c>
    </row>
    <row r="885">
      <c r="A885" s="4" t="s">
        <v>1888</v>
      </c>
    </row>
    <row r="886">
      <c r="A886" s="4" t="s">
        <v>1841</v>
      </c>
    </row>
    <row r="887">
      <c r="A887" s="4" t="s">
        <v>1577</v>
      </c>
    </row>
    <row r="888">
      <c r="A888" s="4" t="s">
        <v>1481</v>
      </c>
    </row>
    <row r="889">
      <c r="A889" s="4" t="s">
        <v>1513</v>
      </c>
    </row>
    <row r="890">
      <c r="A890" s="4" t="s">
        <v>1515</v>
      </c>
    </row>
    <row r="891">
      <c r="A891" s="4" t="s">
        <v>1616</v>
      </c>
    </row>
    <row r="892">
      <c r="A892" s="4" t="s">
        <v>423</v>
      </c>
    </row>
    <row r="893">
      <c r="A893" s="4" t="s">
        <v>1458</v>
      </c>
    </row>
    <row r="894">
      <c r="A894" s="4" t="s">
        <v>1889</v>
      </c>
    </row>
    <row r="895">
      <c r="A895" s="4" t="s">
        <v>1827</v>
      </c>
    </row>
    <row r="896">
      <c r="A896" s="4" t="s">
        <v>1454</v>
      </c>
    </row>
    <row r="897">
      <c r="A897" s="4" t="s">
        <v>1567</v>
      </c>
    </row>
    <row r="898">
      <c r="A898" s="4" t="s">
        <v>1658</v>
      </c>
    </row>
    <row r="899">
      <c r="A899" s="4" t="s">
        <v>1458</v>
      </c>
    </row>
    <row r="900">
      <c r="A900" s="4" t="s">
        <v>1890</v>
      </c>
    </row>
    <row r="901">
      <c r="A901" s="4" t="s">
        <v>915</v>
      </c>
    </row>
    <row r="902">
      <c r="A902" s="4" t="s">
        <v>1466</v>
      </c>
    </row>
    <row r="903">
      <c r="A903" s="4" t="s">
        <v>283</v>
      </c>
    </row>
    <row r="904">
      <c r="A904" s="4" t="s">
        <v>1458</v>
      </c>
    </row>
    <row r="905">
      <c r="A905" s="4" t="s">
        <v>1443</v>
      </c>
    </row>
    <row r="906">
      <c r="A906" s="4" t="s">
        <v>1466</v>
      </c>
    </row>
    <row r="907">
      <c r="A907" s="4" t="s">
        <v>1481</v>
      </c>
    </row>
    <row r="908">
      <c r="A908" s="4" t="s">
        <v>1891</v>
      </c>
    </row>
    <row r="909">
      <c r="A909" s="4" t="s">
        <v>1892</v>
      </c>
    </row>
    <row r="910">
      <c r="A910" s="4" t="s">
        <v>201</v>
      </c>
    </row>
    <row r="911">
      <c r="A911" s="4" t="s">
        <v>1469</v>
      </c>
    </row>
    <row r="912">
      <c r="A912" s="4" t="s">
        <v>1481</v>
      </c>
    </row>
    <row r="913">
      <c r="A913" s="4" t="s">
        <v>1506</v>
      </c>
    </row>
    <row r="914">
      <c r="A914" s="4" t="s">
        <v>1633</v>
      </c>
    </row>
    <row r="915">
      <c r="A915" s="4" t="s">
        <v>1507</v>
      </c>
    </row>
    <row r="916">
      <c r="A916" s="4" t="s">
        <v>1458</v>
      </c>
    </row>
    <row r="917">
      <c r="A917" s="4" t="s">
        <v>1893</v>
      </c>
    </row>
    <row r="918">
      <c r="A918" s="4" t="s">
        <v>1741</v>
      </c>
    </row>
    <row r="919">
      <c r="A919" s="4" t="s">
        <v>1894</v>
      </c>
    </row>
    <row r="920">
      <c r="A920" s="4" t="s">
        <v>1653</v>
      </c>
    </row>
    <row r="921">
      <c r="A921" s="4" t="s">
        <v>1454</v>
      </c>
    </row>
    <row r="922">
      <c r="A922" s="4" t="s">
        <v>1525</v>
      </c>
    </row>
    <row r="923">
      <c r="A923" s="4" t="s">
        <v>1481</v>
      </c>
    </row>
    <row r="924">
      <c r="A924" s="4" t="s">
        <v>1895</v>
      </c>
    </row>
    <row r="925">
      <c r="A925" s="4" t="s">
        <v>1454</v>
      </c>
    </row>
    <row r="926">
      <c r="A926" s="4" t="s">
        <v>1519</v>
      </c>
    </row>
    <row r="927">
      <c r="A927" s="4" t="s">
        <v>1484</v>
      </c>
    </row>
    <row r="928">
      <c r="A928" s="4" t="s">
        <v>1485</v>
      </c>
    </row>
    <row r="929">
      <c r="A929" s="4" t="s">
        <v>283</v>
      </c>
    </row>
    <row r="930">
      <c r="A930" s="4" t="s">
        <v>1466</v>
      </c>
    </row>
    <row r="931">
      <c r="A931" s="4" t="s">
        <v>1481</v>
      </c>
    </row>
    <row r="932">
      <c r="A932" s="4" t="s">
        <v>1530</v>
      </c>
    </row>
    <row r="933">
      <c r="A933" s="4" t="s">
        <v>1454</v>
      </c>
    </row>
    <row r="934">
      <c r="A934" s="4" t="s">
        <v>1443</v>
      </c>
    </row>
    <row r="935">
      <c r="A935" s="4" t="s">
        <v>1458</v>
      </c>
    </row>
    <row r="936">
      <c r="A936" s="4" t="s">
        <v>1896</v>
      </c>
    </row>
    <row r="937">
      <c r="A937" s="4" t="s">
        <v>1481</v>
      </c>
    </row>
    <row r="938">
      <c r="A938" s="4" t="s">
        <v>915</v>
      </c>
    </row>
    <row r="939">
      <c r="A939" s="4" t="s">
        <v>1897</v>
      </c>
    </row>
    <row r="940">
      <c r="A940" s="4" t="s">
        <v>1488</v>
      </c>
    </row>
    <row r="941">
      <c r="A941" s="4" t="s">
        <v>1642</v>
      </c>
    </row>
    <row r="942">
      <c r="A942" s="4" t="s">
        <v>1458</v>
      </c>
    </row>
    <row r="943">
      <c r="A943" s="4" t="s">
        <v>1645</v>
      </c>
    </row>
    <row r="944">
      <c r="A944" s="4" t="s">
        <v>1606</v>
      </c>
    </row>
    <row r="945">
      <c r="A945" s="4" t="s">
        <v>1654</v>
      </c>
    </row>
    <row r="946">
      <c r="A946" s="4" t="s">
        <v>1458</v>
      </c>
    </row>
    <row r="947">
      <c r="A947" s="4" t="s">
        <v>1461</v>
      </c>
    </row>
    <row r="948">
      <c r="A948" s="4" t="s">
        <v>1898</v>
      </c>
    </row>
    <row r="949">
      <c r="A949" s="4" t="s">
        <v>1440</v>
      </c>
    </row>
    <row r="950">
      <c r="A950" s="4" t="s">
        <v>1899</v>
      </c>
    </row>
    <row r="951">
      <c r="A951" s="4" t="s">
        <v>1675</v>
      </c>
    </row>
    <row r="952">
      <c r="A952" s="4" t="s">
        <v>1763</v>
      </c>
    </row>
    <row r="953">
      <c r="A953" s="4" t="s">
        <v>1540</v>
      </c>
    </row>
    <row r="954">
      <c r="A954" s="4" t="s">
        <v>1454</v>
      </c>
    </row>
    <row r="955">
      <c r="A955" s="4" t="s">
        <v>1785</v>
      </c>
    </row>
    <row r="956">
      <c r="A956" s="4" t="s">
        <v>1461</v>
      </c>
    </row>
    <row r="957">
      <c r="A957" s="4" t="s">
        <v>1594</v>
      </c>
    </row>
    <row r="958">
      <c r="A958" s="4" t="s">
        <v>1900</v>
      </c>
    </row>
    <row r="959">
      <c r="A959" s="4" t="s">
        <v>283</v>
      </c>
    </row>
    <row r="960">
      <c r="A960" s="4" t="s">
        <v>1466</v>
      </c>
    </row>
    <row r="961">
      <c r="A961" s="4" t="s">
        <v>1901</v>
      </c>
    </row>
    <row r="962">
      <c r="A962" s="4" t="s">
        <v>1902</v>
      </c>
    </row>
    <row r="963">
      <c r="A963" s="4" t="s">
        <v>1524</v>
      </c>
    </row>
    <row r="964">
      <c r="A964" s="4" t="s">
        <v>1458</v>
      </c>
    </row>
    <row r="965">
      <c r="A965" s="4" t="s">
        <v>1903</v>
      </c>
    </row>
    <row r="966">
      <c r="A966" s="4" t="s">
        <v>1607</v>
      </c>
    </row>
    <row r="967">
      <c r="A967" s="4" t="s">
        <v>1466</v>
      </c>
    </row>
    <row r="968">
      <c r="A968" s="4" t="s">
        <v>1904</v>
      </c>
    </row>
    <row r="969">
      <c r="A969" s="4" t="s">
        <v>1458</v>
      </c>
    </row>
    <row r="970">
      <c r="A970" s="4" t="s">
        <v>1481</v>
      </c>
    </row>
    <row r="971">
      <c r="A971" s="4" t="s">
        <v>1905</v>
      </c>
    </row>
    <row r="972">
      <c r="A972" s="4" t="s">
        <v>1454</v>
      </c>
    </row>
    <row r="973">
      <c r="A973" s="4" t="s">
        <v>1906</v>
      </c>
    </row>
    <row r="974">
      <c r="A974" s="4" t="s">
        <v>1907</v>
      </c>
    </row>
    <row r="975">
      <c r="A975" s="4" t="s">
        <v>1908</v>
      </c>
    </row>
    <row r="976">
      <c r="A976" s="4" t="s">
        <v>1607</v>
      </c>
    </row>
    <row r="977">
      <c r="A977" s="4" t="s">
        <v>1458</v>
      </c>
    </row>
    <row r="978">
      <c r="A978" s="4" t="s">
        <v>1519</v>
      </c>
    </row>
    <row r="979">
      <c r="A979" s="4" t="s">
        <v>283</v>
      </c>
    </row>
    <row r="980">
      <c r="A980" s="4" t="s">
        <v>1443</v>
      </c>
    </row>
    <row r="981">
      <c r="A981" s="4" t="s">
        <v>1458</v>
      </c>
    </row>
    <row r="982">
      <c r="A982" s="4" t="s">
        <v>1464</v>
      </c>
    </row>
    <row r="983">
      <c r="A983" s="4" t="s">
        <v>1576</v>
      </c>
    </row>
    <row r="984">
      <c r="A984" s="4" t="s">
        <v>1797</v>
      </c>
    </row>
    <row r="985">
      <c r="A985" s="4" t="s">
        <v>1481</v>
      </c>
    </row>
    <row r="986">
      <c r="A986" s="4" t="s">
        <v>1865</v>
      </c>
    </row>
    <row r="987">
      <c r="A987" s="4" t="s">
        <v>1716</v>
      </c>
    </row>
    <row r="988">
      <c r="A988" s="4" t="s">
        <v>1616</v>
      </c>
    </row>
    <row r="989">
      <c r="A989" s="4" t="s">
        <v>1591</v>
      </c>
    </row>
    <row r="990">
      <c r="A990" s="4" t="s">
        <v>423</v>
      </c>
    </row>
    <row r="991">
      <c r="A991" s="4" t="s">
        <v>1722</v>
      </c>
    </row>
    <row r="992">
      <c r="A992" s="4" t="s">
        <v>1909</v>
      </c>
    </row>
    <row r="993">
      <c r="A993" s="4" t="s">
        <v>1454</v>
      </c>
    </row>
    <row r="994">
      <c r="A994" s="4" t="s">
        <v>1675</v>
      </c>
    </row>
    <row r="995">
      <c r="A995" s="4" t="s">
        <v>1910</v>
      </c>
    </row>
    <row r="996">
      <c r="A996" s="4" t="s">
        <v>1911</v>
      </c>
    </row>
    <row r="997">
      <c r="A997" s="4" t="s">
        <v>1576</v>
      </c>
    </row>
    <row r="998">
      <c r="A998" s="4" t="s">
        <v>1675</v>
      </c>
    </row>
    <row r="999">
      <c r="A999" s="4" t="s">
        <v>1868</v>
      </c>
    </row>
    <row r="1000">
      <c r="A1000" s="4" t="s">
        <v>1912</v>
      </c>
    </row>
    <row r="1001">
      <c r="A1001" s="4" t="s">
        <v>1440</v>
      </c>
    </row>
    <row r="1002">
      <c r="A1002" s="4" t="s">
        <v>1458</v>
      </c>
    </row>
    <row r="1003">
      <c r="A1003" s="4" t="s">
        <v>1443</v>
      </c>
    </row>
    <row r="1004">
      <c r="A1004" s="4" t="s">
        <v>1466</v>
      </c>
    </row>
    <row r="1005">
      <c r="A1005" s="4" t="s">
        <v>1481</v>
      </c>
    </row>
    <row r="1006">
      <c r="A1006" s="4" t="s">
        <v>1535</v>
      </c>
    </row>
    <row r="1007">
      <c r="A1007" s="4" t="s">
        <v>1873</v>
      </c>
    </row>
    <row r="1008">
      <c r="A1008" s="4" t="s">
        <v>1481</v>
      </c>
    </row>
    <row r="1009">
      <c r="A1009" s="4" t="s">
        <v>1513</v>
      </c>
    </row>
    <row r="1010">
      <c r="A1010" s="4" t="s">
        <v>1515</v>
      </c>
    </row>
    <row r="1011">
      <c r="A1011" s="4" t="s">
        <v>1616</v>
      </c>
    </row>
    <row r="1012">
      <c r="A1012" s="4" t="s">
        <v>1481</v>
      </c>
    </row>
    <row r="1013">
      <c r="A1013" s="4" t="s">
        <v>1821</v>
      </c>
    </row>
    <row r="1014">
      <c r="A1014" s="4" t="s">
        <v>1454</v>
      </c>
    </row>
    <row r="1015">
      <c r="A1015" s="4" t="s">
        <v>1461</v>
      </c>
    </row>
    <row r="1016">
      <c r="A1016" s="4" t="s">
        <v>1847</v>
      </c>
    </row>
    <row r="1017">
      <c r="A1017" s="4" t="s">
        <v>721</v>
      </c>
    </row>
    <row r="1018">
      <c r="A1018" s="4" t="s">
        <v>1461</v>
      </c>
    </row>
    <row r="1019">
      <c r="A1019" s="4" t="s">
        <v>1716</v>
      </c>
    </row>
    <row r="1020">
      <c r="A1020" s="4" t="s">
        <v>1913</v>
      </c>
    </row>
    <row r="1021">
      <c r="A1021" s="4" t="s">
        <v>1717</v>
      </c>
    </row>
    <row r="1022">
      <c r="A1022" s="4" t="s">
        <v>1675</v>
      </c>
    </row>
    <row r="1023">
      <c r="A1023" s="4" t="s">
        <v>1910</v>
      </c>
    </row>
    <row r="1024">
      <c r="A1024" s="4" t="s">
        <v>1484</v>
      </c>
    </row>
    <row r="1025">
      <c r="A1025" s="4" t="s">
        <v>1485</v>
      </c>
    </row>
    <row r="1026">
      <c r="A1026" s="4" t="s">
        <v>1440</v>
      </c>
    </row>
    <row r="1027">
      <c r="A1027" s="4" t="s">
        <v>1847</v>
      </c>
    </row>
    <row r="1028">
      <c r="A1028" s="4" t="s">
        <v>1851</v>
      </c>
    </row>
    <row r="1029">
      <c r="A1029" s="4" t="s">
        <v>1847</v>
      </c>
    </row>
    <row r="1030">
      <c r="A1030" s="4" t="s">
        <v>1721</v>
      </c>
    </row>
    <row r="1031">
      <c r="A1031" s="4" t="s">
        <v>1847</v>
      </c>
    </row>
    <row r="1032">
      <c r="A1032" s="4" t="s">
        <v>1612</v>
      </c>
    </row>
    <row r="1033">
      <c r="A1033" s="4" t="s">
        <v>1847</v>
      </c>
    </row>
    <row r="1034">
      <c r="A1034" s="4" t="s">
        <v>1914</v>
      </c>
    </row>
    <row r="1035">
      <c r="A1035" s="4" t="s">
        <v>1458</v>
      </c>
    </row>
    <row r="1036">
      <c r="A1036" s="4" t="s">
        <v>1915</v>
      </c>
    </row>
    <row r="1037">
      <c r="A1037" s="4" t="s">
        <v>1546</v>
      </c>
    </row>
    <row r="1038">
      <c r="A1038" s="4" t="s">
        <v>1454</v>
      </c>
    </row>
    <row r="1039">
      <c r="A1039" s="4" t="s">
        <v>1443</v>
      </c>
    </row>
    <row r="1040">
      <c r="A1040" s="4" t="s">
        <v>1481</v>
      </c>
    </row>
    <row r="1041">
      <c r="A1041" s="4" t="s">
        <v>1506</v>
      </c>
    </row>
    <row r="1042">
      <c r="A1042" s="4" t="s">
        <v>1481</v>
      </c>
    </row>
    <row r="1043">
      <c r="A1043" s="4" t="s">
        <v>1507</v>
      </c>
    </row>
    <row r="1044">
      <c r="A1044" s="4" t="s">
        <v>1481</v>
      </c>
    </row>
    <row r="1045">
      <c r="A1045" s="4" t="s">
        <v>1672</v>
      </c>
    </row>
    <row r="1046">
      <c r="A1046" s="4" t="s">
        <v>1458</v>
      </c>
    </row>
    <row r="1047">
      <c r="A1047" s="4" t="s">
        <v>1481</v>
      </c>
    </row>
    <row r="1048">
      <c r="A1048" s="4" t="s">
        <v>915</v>
      </c>
    </row>
    <row r="1049">
      <c r="A1049" s="4" t="s">
        <v>1494</v>
      </c>
    </row>
    <row r="1050">
      <c r="A1050" s="4" t="s">
        <v>1509</v>
      </c>
    </row>
    <row r="1051">
      <c r="A1051" s="4" t="s">
        <v>1850</v>
      </c>
    </row>
    <row r="1052">
      <c r="A1052" s="4" t="s">
        <v>1454</v>
      </c>
    </row>
    <row r="1053">
      <c r="A1053" s="4" t="s">
        <v>1813</v>
      </c>
    </row>
    <row r="1054">
      <c r="A1054" s="4" t="s">
        <v>1481</v>
      </c>
    </row>
    <row r="1055">
      <c r="A1055" s="4" t="s">
        <v>1916</v>
      </c>
    </row>
    <row r="1056">
      <c r="A1056" s="4" t="s">
        <v>1454</v>
      </c>
    </row>
    <row r="1057">
      <c r="A1057" s="4" t="s">
        <v>1605</v>
      </c>
    </row>
    <row r="1058">
      <c r="A1058" s="4" t="s">
        <v>1479</v>
      </c>
    </row>
    <row r="1059">
      <c r="A1059" s="4" t="s">
        <v>1458</v>
      </c>
    </row>
    <row r="1060">
      <c r="A1060" s="4" t="s">
        <v>1544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4.25"/>
    <col customWidth="1" min="6" max="6" width="14.5"/>
  </cols>
  <sheetData>
    <row r="1">
      <c r="A1" s="10" t="s">
        <v>1917</v>
      </c>
    </row>
    <row r="3">
      <c r="A3" s="16" t="s">
        <v>1918</v>
      </c>
    </row>
    <row r="4">
      <c r="A4" s="5" t="s">
        <v>1919</v>
      </c>
      <c r="B4" s="5" t="s">
        <v>1920</v>
      </c>
      <c r="C4" s="5" t="s">
        <v>1921</v>
      </c>
      <c r="E4" s="5" t="s">
        <v>1922</v>
      </c>
      <c r="F4" s="5" t="s">
        <v>1923</v>
      </c>
      <c r="G4" s="5" t="s">
        <v>1924</v>
      </c>
    </row>
    <row r="5">
      <c r="A5" s="4" t="str">
        <f>MINIFS(food_coded.csv!E:E,food_coded.csv!H:H,"everyday",food_coded.csv!M:M,"yes") &amp; " (" &amp; MINIFS(food_coded.csv!E:E,food_coded.csv!H:H,"everyday",food_coded.csv!M:M,"yes") * 0.4536 &amp; " kg)"
</f>
        <v>110 (49.896 kg)</v>
      </c>
      <c r="B5" s="4" t="str">
        <f>MAXIFS(food_coded.csv!E:E,food_coded.csv!H:H,"everyday",food_coded.csv!M:M,"yes") &amp; " (" &amp; MAXIFS(food_coded.csv!E:E,food_coded.csv!H:H,"everyday",food_coded.csv!M:M,"yes") * 0.4536 &amp; " kg)"</f>
        <v>260 (117.936 kg)</v>
      </c>
      <c r="C5" s="4" t="str">
        <f>round(AVERAGEIFS(food_coded.csv!E:E,food_coded.csv!H:H,"everyday",food_coded.csv!M:M,"yes"),2) &amp; " (" &amp; round(AVERAGEIFS(food_coded.csv!E:E,food_coded.csv!H:H,"everyday",food_coded.csv!M:M,"yes") * 0.4536,2) &amp; "kg)"</f>
        <v>164.25 (74.5kg)</v>
      </c>
      <c r="E5" s="17" t="str">
        <f>MIN(food_coded.csv!E:E) &amp; " (" &amp; MIN(food_coded.csv!E:E) * 0.4536 &amp; " kg)"</f>
        <v>100 (45.36 kg)</v>
      </c>
      <c r="F5" s="17" t="str">
        <f>MAX(food_coded.csv!E:E) &amp; " (" &amp; MAX(food_coded.csv!E:E) * 0.4536 &amp; " kg)"</f>
        <v>265 (120.204 kg)</v>
      </c>
      <c r="G5" s="17" t="str">
        <f>round(AVERAGE(food_coded.csv!E:E),2) &amp; " (" &amp; round(AVERAGE(food_coded.csv!E:E) * 0.4536,2) &amp; "kg)"</f>
        <v>159.05 (72.14kg)</v>
      </c>
    </row>
    <row r="7">
      <c r="A7" s="16" t="s">
        <v>1925</v>
      </c>
    </row>
    <row r="8">
      <c r="A8" s="5" t="s">
        <v>1926</v>
      </c>
      <c r="B8" s="5" t="s">
        <v>1927</v>
      </c>
      <c r="C8" s="5" t="s">
        <v>1928</v>
      </c>
    </row>
    <row r="9">
      <c r="B9" s="4" t="str">
        <f>round(AVERAGEIF(food_coded.csv!T:T,"never, i really do not know my way around a kitchen",food_coded.csv!E:E),2) &amp; " (" &amp; round(AVERAGEIF(food_coded.csv!T:T,"never, i really do not know my way around a kitchen",food_coded.csv!E:E) * 0.4536,2) &amp; "kg)"</f>
        <v>177.29 (80.42kg)</v>
      </c>
      <c r="C9" s="17" t="str">
        <f>round(AVERAGEIF(food_coded.csv!T:T,"every day",food_coded.csv!E:E),2) &amp; " (" &amp; round(AVERAGEIF(food_coded.csv!T:T,"every day",food_coded.csv!E:E) * 0.4536,2) &amp; "kg)"</f>
        <v>157.25 (71.33kg)</v>
      </c>
    </row>
    <row r="10">
      <c r="A10" s="16" t="s">
        <v>1929</v>
      </c>
    </row>
    <row r="11">
      <c r="A11" s="5" t="s">
        <v>1926</v>
      </c>
      <c r="B11" s="5" t="s">
        <v>1440</v>
      </c>
      <c r="C11" s="5" t="s">
        <v>1443</v>
      </c>
    </row>
    <row r="13">
      <c r="A13" s="16" t="s">
        <v>1930</v>
      </c>
    </row>
    <row r="14">
      <c r="A14" s="5" t="s">
        <v>1926</v>
      </c>
      <c r="B14" s="18" t="s">
        <v>1441</v>
      </c>
      <c r="C14" s="18" t="s">
        <v>335</v>
      </c>
      <c r="D14" s="18" t="s">
        <v>818</v>
      </c>
      <c r="E14" s="18" t="s">
        <v>1449</v>
      </c>
      <c r="F14" s="18" t="s">
        <v>797</v>
      </c>
      <c r="G14" s="18" t="s">
        <v>283</v>
      </c>
    </row>
    <row r="16">
      <c r="A16" s="19" t="s">
        <v>1931</v>
      </c>
    </row>
    <row r="17">
      <c r="A17" s="5" t="s">
        <v>1926</v>
      </c>
      <c r="B17" s="5" t="s">
        <v>1932</v>
      </c>
    </row>
    <row r="19">
      <c r="A19" s="16" t="s">
        <v>1933</v>
      </c>
    </row>
    <row r="20">
      <c r="A20" s="5" t="s">
        <v>1926</v>
      </c>
      <c r="B20" s="4" t="str">
        <f>COUNTIF(food_coded.csv!X:X,"on everything") / countif(food_coded.csv!A:A, "&gt; 0") * 100 &amp; "%"</f>
        <v>12.8%</v>
      </c>
    </row>
    <row r="22">
      <c r="A22" s="16" t="s">
        <v>1934</v>
      </c>
    </row>
    <row r="23">
      <c r="A23" s="5" t="s">
        <v>1926</v>
      </c>
      <c r="B23" s="4" t="str">
        <f>IF(COUNTIFS(food_coded.csv!R:R, "very likely", food_coded.csv!S:S, "very likely") &gt; 0, ROUND(AVERAGEIFS(food_coded.csv!E:E, food_coded.csv!R:R, "very likely", food_coded.csv!S:S, "very likely"), ""),2) &amp; " (" &amp; IF(COUNTIFS(food_coded.csv!R:R, "very likely", food_coded.csv!S:S, "very likely") &gt; 0, ROUND(AVERAGEIFS(food_coded.csv!E:E, food_coded.csv!R:R, "very likely", food_coded.csv!S:S, "very likely"), ""),2) * 0.4536 &amp; "kg)"</f>
        <v>150 (68.04kg)</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2" max="2" width="37.13"/>
    <col customWidth="1" min="3" max="3" width="21.38"/>
    <col customWidth="1" min="4" max="4" width="21.75"/>
    <col customWidth="1" min="5" max="5" width="16.25"/>
    <col customWidth="1" min="8" max="8" width="36.0"/>
  </cols>
  <sheetData>
    <row r="1">
      <c r="A1" s="20" t="s">
        <v>1935</v>
      </c>
      <c r="H1" s="21"/>
    </row>
    <row r="3">
      <c r="A3" s="5" t="s">
        <v>1936</v>
      </c>
    </row>
    <row r="4">
      <c r="A4" s="5" t="s">
        <v>1937</v>
      </c>
      <c r="B4" s="21"/>
      <c r="C4" s="21"/>
    </row>
    <row r="5">
      <c r="A5" s="5" t="s">
        <v>1938</v>
      </c>
    </row>
    <row r="6">
      <c r="A6" s="5" t="s">
        <v>1939</v>
      </c>
    </row>
    <row r="7">
      <c r="A7" s="5" t="s">
        <v>1940</v>
      </c>
    </row>
    <row r="8">
      <c r="A8" s="5" t="s">
        <v>1941</v>
      </c>
    </row>
    <row r="9">
      <c r="A9" s="5" t="s">
        <v>1942</v>
      </c>
    </row>
    <row r="10">
      <c r="A10" s="5" t="s">
        <v>1943</v>
      </c>
    </row>
    <row r="11">
      <c r="A11" s="5" t="s">
        <v>1944</v>
      </c>
    </row>
    <row r="12">
      <c r="A12" s="5" t="s">
        <v>1945</v>
      </c>
      <c r="H12" s="21"/>
    </row>
    <row r="15">
      <c r="A15" s="21"/>
    </row>
    <row r="18">
      <c r="A18" s="21"/>
    </row>
    <row r="21">
      <c r="A21" s="21"/>
    </row>
    <row r="27">
      <c r="A27" s="21"/>
    </row>
  </sheetData>
  <drawing r:id="rId1"/>
</worksheet>
</file>