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RTP" sheetId="2" r:id="rId5"/>
    <sheet state="visible" name="Charlotte" sheetId="3" r:id="rId6"/>
    <sheet state="visible" name="Wilmington" sheetId="4" r:id="rId7"/>
    <sheet state="visible" name="Jacksonville" sheetId="5" r:id="rId8"/>
    <sheet state="visible" name="Asheville" sheetId="6" r:id="rId9"/>
    <sheet state="visible" name="Elizabeth City" sheetId="7" r:id="rId10"/>
  </sheets>
  <definedNames/>
  <calcPr/>
</workbook>
</file>

<file path=xl/sharedStrings.xml><?xml version="1.0" encoding="utf-8"?>
<sst xmlns="http://schemas.openxmlformats.org/spreadsheetml/2006/main" count="90" uniqueCount="68">
  <si>
    <t>SFHA areas</t>
  </si>
  <si>
    <t>Total Land Areas</t>
  </si>
  <si>
    <t>Percentage of SFHA</t>
  </si>
  <si>
    <t>SFHA_AREA in ft / Total Area in ft * 100</t>
  </si>
  <si>
    <t>Median Value of Owner Occupied Units in 2015 USD</t>
  </si>
  <si>
    <t>Average Elevation</t>
  </si>
  <si>
    <t>Area</t>
  </si>
  <si>
    <t>Coastal</t>
  </si>
  <si>
    <t>Wilmington</t>
  </si>
  <si>
    <t>Elizabeth City</t>
  </si>
  <si>
    <t>Jacksonville</t>
  </si>
  <si>
    <t>RTP</t>
  </si>
  <si>
    <t>Charlotte</t>
  </si>
  <si>
    <t>Asheville</t>
  </si>
  <si>
    <t>Coastal NC:</t>
  </si>
  <si>
    <t xml:space="preserve">Inland NC: </t>
  </si>
  <si>
    <t xml:space="preserve">Median Value of Owner Occupied Units </t>
  </si>
  <si>
    <t>Year</t>
  </si>
  <si>
    <t>Alamance</t>
  </si>
  <si>
    <t>Chatham</t>
  </si>
  <si>
    <t>Durham</t>
  </si>
  <si>
    <t>Franklin</t>
  </si>
  <si>
    <t>Granville</t>
  </si>
  <si>
    <t>Johnston</t>
  </si>
  <si>
    <t>Lee</t>
  </si>
  <si>
    <t>Orange</t>
  </si>
  <si>
    <t>Wake</t>
  </si>
  <si>
    <t>https://www.aier.org/cost-of-living-calculator/</t>
  </si>
  <si>
    <t>Lincoln</t>
  </si>
  <si>
    <t>Mecklenburg</t>
  </si>
  <si>
    <t>Cabarrus</t>
  </si>
  <si>
    <t>Stanly</t>
  </si>
  <si>
    <t>Gaston</t>
  </si>
  <si>
    <t>Union</t>
  </si>
  <si>
    <t>Onslow</t>
  </si>
  <si>
    <t>Bladen</t>
  </si>
  <si>
    <t>Pender</t>
  </si>
  <si>
    <t>New Hanover</t>
  </si>
  <si>
    <t>Brunswick</t>
  </si>
  <si>
    <t>Columbus</t>
  </si>
  <si>
    <t>Craven</t>
  </si>
  <si>
    <t>Pamlico</t>
  </si>
  <si>
    <t>Carteret</t>
  </si>
  <si>
    <t>Jones</t>
  </si>
  <si>
    <t>Avery</t>
  </si>
  <si>
    <t>NA</t>
  </si>
  <si>
    <t>Mitchell</t>
  </si>
  <si>
    <t>Yancey</t>
  </si>
  <si>
    <t>Madison</t>
  </si>
  <si>
    <t>Burke</t>
  </si>
  <si>
    <t>McDowell</t>
  </si>
  <si>
    <t>Buncombe</t>
  </si>
  <si>
    <t>Haywood</t>
  </si>
  <si>
    <t>Rutherford</t>
  </si>
  <si>
    <t>Henderson</t>
  </si>
  <si>
    <t>Transylvania</t>
  </si>
  <si>
    <t>Polk</t>
  </si>
  <si>
    <t>Currituck</t>
  </si>
  <si>
    <t>Dare</t>
  </si>
  <si>
    <t>Camden</t>
  </si>
  <si>
    <t>Gates</t>
  </si>
  <si>
    <t>Hertford</t>
  </si>
  <si>
    <t>Pasquotank</t>
  </si>
  <si>
    <t>Perquimans</t>
  </si>
  <si>
    <t>Chowan</t>
  </si>
  <si>
    <t>Tyrrell</t>
  </si>
  <si>
    <t>Washington</t>
  </si>
  <si>
    <t>Bertie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</si>
</sst>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&quot;Google Sans&quot;"/>
    </font>
    <font>
      <sz val="12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ier.org/cost-of-living-calculator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  <col customWidth="1" min="4" max="4" width="17.38"/>
    <col customWidth="1" min="5" max="5" width="31.25"/>
    <col customWidth="1" min="6" max="6" width="42.0"/>
    <col customWidth="1" min="7" max="7" width="18.13"/>
    <col customWidth="1" min="8" max="8" width="15.75"/>
    <col customWidth="1" min="9" max="9" width="15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B2" s="1">
        <v>3645.0</v>
      </c>
      <c r="C2" s="1">
        <f>8953</f>
        <v>8953</v>
      </c>
      <c r="D2" s="3">
        <f t="shared" ref="D2:D7" si="1">B2/C2 * 100</f>
        <v>40.7126103</v>
      </c>
      <c r="E2" s="4">
        <v>37.552</v>
      </c>
      <c r="F2" s="1">
        <v>132270.0</v>
      </c>
      <c r="G2" s="1">
        <v>29.68</v>
      </c>
      <c r="H2" s="4">
        <v>4268811.767</v>
      </c>
      <c r="I2" s="1">
        <v>1.0</v>
      </c>
    </row>
    <row r="3">
      <c r="A3" s="1" t="s">
        <v>9</v>
      </c>
      <c r="B3" s="1">
        <v>2683.0</v>
      </c>
      <c r="C3" s="1">
        <f>9334 - 201</f>
        <v>9133</v>
      </c>
      <c r="D3" s="3">
        <f t="shared" si="1"/>
        <v>29.37698456</v>
      </c>
      <c r="E3" s="1">
        <v>34.262</v>
      </c>
      <c r="F3" s="1">
        <v>111448.0</v>
      </c>
      <c r="G3" s="1">
        <v>17.63</v>
      </c>
      <c r="H3" s="4">
        <v>6778482.903</v>
      </c>
      <c r="I3" s="1">
        <v>1.0</v>
      </c>
    </row>
    <row r="4">
      <c r="A4" s="1" t="s">
        <v>10</v>
      </c>
      <c r="B4" s="1">
        <v>5828.0</v>
      </c>
      <c r="C4" s="1">
        <f>11846 - 75</f>
        <v>11771</v>
      </c>
      <c r="D4" s="3">
        <f t="shared" si="1"/>
        <v>49.51151134</v>
      </c>
      <c r="E4" s="1">
        <v>32.15</v>
      </c>
      <c r="F4" s="1">
        <v>142580.0</v>
      </c>
      <c r="G4" s="1">
        <v>33.04</v>
      </c>
      <c r="H4" s="4">
        <v>9877596.827</v>
      </c>
      <c r="I4" s="1">
        <v>1.0</v>
      </c>
    </row>
    <row r="5">
      <c r="A5" s="1" t="s">
        <v>11</v>
      </c>
      <c r="B5" s="1">
        <v>7884.0</v>
      </c>
      <c r="C5" s="1">
        <f>18595</f>
        <v>18595</v>
      </c>
      <c r="D5" s="3">
        <f t="shared" si="1"/>
        <v>42.39849422</v>
      </c>
      <c r="E5" s="1">
        <v>10.016</v>
      </c>
      <c r="F5" s="1">
        <v>162081.0</v>
      </c>
      <c r="G5" s="1">
        <v>276.18</v>
      </c>
      <c r="H5" s="4">
        <v>2893418.371</v>
      </c>
      <c r="I5" s="1">
        <v>0.0</v>
      </c>
    </row>
    <row r="6">
      <c r="A6" s="1" t="s">
        <v>12</v>
      </c>
      <c r="B6" s="1">
        <v>10933.0</v>
      </c>
      <c r="C6" s="1">
        <f>23527</f>
        <v>23527</v>
      </c>
      <c r="D6" s="3">
        <f t="shared" si="1"/>
        <v>46.47001318</v>
      </c>
      <c r="E6" s="1">
        <v>7.47</v>
      </c>
      <c r="F6" s="1">
        <v>118073.0</v>
      </c>
      <c r="G6" s="1">
        <v>652.28</v>
      </c>
      <c r="H6" s="4">
        <v>1555430.905</v>
      </c>
      <c r="I6" s="1">
        <v>0.0</v>
      </c>
    </row>
    <row r="7">
      <c r="A7" s="1" t="s">
        <v>13</v>
      </c>
      <c r="B7" s="1">
        <v>0.0</v>
      </c>
      <c r="C7" s="1">
        <f>8111</f>
        <v>8111</v>
      </c>
      <c r="D7" s="3">
        <f t="shared" si="1"/>
        <v>0</v>
      </c>
      <c r="E7" s="1">
        <v>3.409</v>
      </c>
      <c r="F7" s="1">
        <v>131178.0</v>
      </c>
      <c r="G7" s="1">
        <v>2221.83</v>
      </c>
      <c r="H7" s="4">
        <v>5860590.551</v>
      </c>
      <c r="I7" s="1">
        <v>0.0</v>
      </c>
    </row>
    <row r="9">
      <c r="F9" s="3">
        <f>CORREL(E2:E7,G2:G7)</f>
        <v>-0.7427950779</v>
      </c>
      <c r="G9" s="3">
        <f>CORREL(E2:E7,F2:F7)</f>
        <v>-0.1989084862</v>
      </c>
      <c r="H9" s="3">
        <f>CORREL(E2:E7,I2:I7)</f>
        <v>0.984279338</v>
      </c>
    </row>
    <row r="11">
      <c r="E11" s="5"/>
      <c r="G11" s="1" t="s">
        <v>14</v>
      </c>
      <c r="H11" s="3">
        <f>AVERAGE(H2:H4)</f>
        <v>6974963.832</v>
      </c>
    </row>
    <row r="12">
      <c r="G12" s="1" t="s">
        <v>15</v>
      </c>
      <c r="H12" s="3">
        <f>AVERAGE(H5:H7)</f>
        <v>3436479.942</v>
      </c>
    </row>
    <row r="13">
      <c r="H13" s="3">
        <f>H11/H12</f>
        <v>2.029682684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  <col customWidth="1" min="4" max="4" width="44.13"/>
  </cols>
  <sheetData>
    <row r="1">
      <c r="B1" s="6" t="s">
        <v>16</v>
      </c>
      <c r="C1" s="1" t="s">
        <v>17</v>
      </c>
      <c r="D1" s="6" t="s">
        <v>4</v>
      </c>
    </row>
    <row r="2">
      <c r="A2" s="7" t="s">
        <v>18</v>
      </c>
      <c r="B2" s="1">
        <v>137100.0</v>
      </c>
      <c r="C2" s="1">
        <v>2010.0</v>
      </c>
      <c r="D2" s="1">
        <v>149021.0</v>
      </c>
    </row>
    <row r="3">
      <c r="A3" s="7" t="s">
        <v>19</v>
      </c>
      <c r="B3" s="1">
        <v>127200.0</v>
      </c>
      <c r="C3" s="1">
        <v>2000.0</v>
      </c>
      <c r="D3" s="1">
        <v>175078.0</v>
      </c>
    </row>
    <row r="4">
      <c r="A4" s="7" t="s">
        <v>20</v>
      </c>
      <c r="B4" s="1">
        <v>183800.0</v>
      </c>
      <c r="C4" s="1">
        <v>2015.0</v>
      </c>
      <c r="D4" s="1">
        <v>183800.0</v>
      </c>
    </row>
    <row r="5">
      <c r="A5" s="7" t="s">
        <v>21</v>
      </c>
      <c r="B5" s="1">
        <v>129500.0</v>
      </c>
      <c r="C5" s="1">
        <v>2015.0</v>
      </c>
      <c r="D5" s="1">
        <v>129500.0</v>
      </c>
    </row>
    <row r="6">
      <c r="A6" s="7" t="s">
        <v>22</v>
      </c>
      <c r="B6" s="1">
        <v>32500.0</v>
      </c>
      <c r="C6" s="1">
        <v>1980.0</v>
      </c>
      <c r="D6" s="1">
        <v>93484.0</v>
      </c>
    </row>
    <row r="7">
      <c r="A7" s="7" t="s">
        <v>23</v>
      </c>
      <c r="B7" s="1">
        <v>145500.0</v>
      </c>
      <c r="C7" s="1">
        <v>2015.0</v>
      </c>
      <c r="D7" s="1">
        <v>145500.0</v>
      </c>
    </row>
    <row r="8">
      <c r="A8" s="7" t="s">
        <v>24</v>
      </c>
      <c r="B8" s="1">
        <v>12400.0</v>
      </c>
      <c r="C8" s="1">
        <v>1970.0</v>
      </c>
      <c r="D8" s="1">
        <v>75747.0</v>
      </c>
    </row>
    <row r="9">
      <c r="A9" s="7" t="s">
        <v>25</v>
      </c>
      <c r="B9" s="1">
        <v>272600.0</v>
      </c>
      <c r="C9" s="1">
        <v>2015.0</v>
      </c>
      <c r="D9" s="1">
        <v>272600.0</v>
      </c>
    </row>
    <row r="10">
      <c r="A10" s="7" t="s">
        <v>26</v>
      </c>
      <c r="B10" s="1">
        <v>234000.0</v>
      </c>
      <c r="C10" s="1">
        <v>2015.0</v>
      </c>
      <c r="D10" s="1">
        <v>234000.0</v>
      </c>
    </row>
    <row r="11">
      <c r="A11" s="8"/>
      <c r="D11" s="3">
        <f>AVERAGE(D2:D10)</f>
        <v>162081.1111</v>
      </c>
    </row>
    <row r="14">
      <c r="D14" s="7"/>
    </row>
    <row r="15">
      <c r="D15" s="7"/>
    </row>
    <row r="16">
      <c r="B16" s="9" t="s">
        <v>27</v>
      </c>
      <c r="D16" s="7"/>
    </row>
    <row r="17">
      <c r="D17" s="7"/>
    </row>
    <row r="18">
      <c r="D18" s="7"/>
    </row>
    <row r="19">
      <c r="D19" s="7"/>
    </row>
    <row r="20">
      <c r="D20" s="8"/>
    </row>
  </sheetData>
  <hyperlinks>
    <hyperlink r:id="rId1" ref="B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  <col customWidth="1" min="4" max="4" width="46.25"/>
  </cols>
  <sheetData>
    <row r="1">
      <c r="B1" s="6" t="s">
        <v>16</v>
      </c>
      <c r="C1" s="1" t="s">
        <v>17</v>
      </c>
      <c r="D1" s="6" t="s">
        <v>4</v>
      </c>
    </row>
    <row r="2">
      <c r="A2" s="7" t="s">
        <v>28</v>
      </c>
      <c r="B2" s="1">
        <v>146700.0</v>
      </c>
      <c r="C2" s="1">
        <v>2010.0</v>
      </c>
      <c r="D2" s="1">
        <v>15956.0</v>
      </c>
    </row>
    <row r="3">
      <c r="A3" s="7" t="s">
        <v>29</v>
      </c>
      <c r="B3" s="1">
        <v>185100.0</v>
      </c>
      <c r="C3" s="1">
        <v>2010.0</v>
      </c>
      <c r="D3" s="1">
        <v>201195.0</v>
      </c>
    </row>
    <row r="4">
      <c r="A4" s="7" t="s">
        <v>30</v>
      </c>
      <c r="B4" s="1">
        <v>65300.0</v>
      </c>
      <c r="C4" s="1">
        <v>1990.0</v>
      </c>
      <c r="D4" s="1">
        <v>118418.0</v>
      </c>
    </row>
    <row r="5">
      <c r="A5" s="7" t="s">
        <v>31</v>
      </c>
      <c r="B5" s="1">
        <v>128200.0</v>
      </c>
      <c r="C5" s="1">
        <v>2015.0</v>
      </c>
      <c r="D5" s="1">
        <v>128200.0</v>
      </c>
    </row>
    <row r="6">
      <c r="A6" s="7" t="s">
        <v>32</v>
      </c>
      <c r="B6" s="1">
        <v>11100.0</v>
      </c>
      <c r="C6" s="1">
        <v>1970.0</v>
      </c>
      <c r="D6" s="1">
        <v>67806.0</v>
      </c>
    </row>
    <row r="7">
      <c r="A7" s="7" t="s">
        <v>33</v>
      </c>
      <c r="B7" s="1">
        <v>128500.0</v>
      </c>
      <c r="C7" s="1">
        <v>2000.0</v>
      </c>
      <c r="D7" s="1">
        <v>176868.0</v>
      </c>
    </row>
    <row r="8">
      <c r="A8" s="8"/>
      <c r="D8" s="3">
        <f>AVERAGE(D2:D7)</f>
        <v>118073.8333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38"/>
    <col customWidth="1" min="4" max="4" width="43.38"/>
  </cols>
  <sheetData>
    <row r="1">
      <c r="B1" s="6" t="s">
        <v>16</v>
      </c>
      <c r="C1" s="1" t="s">
        <v>17</v>
      </c>
      <c r="D1" s="6" t="s">
        <v>4</v>
      </c>
    </row>
    <row r="2">
      <c r="A2" s="7" t="s">
        <v>34</v>
      </c>
      <c r="B2" s="1">
        <v>154000.0</v>
      </c>
      <c r="C2" s="1">
        <v>2015.0</v>
      </c>
      <c r="D2" s="1">
        <v>154000.0</v>
      </c>
    </row>
    <row r="3">
      <c r="A3" s="7" t="s">
        <v>35</v>
      </c>
      <c r="B3" s="1">
        <v>85000.0</v>
      </c>
      <c r="C3" s="1">
        <v>2015.0</v>
      </c>
      <c r="D3" s="1">
        <v>85000.0</v>
      </c>
    </row>
    <row r="4">
      <c r="A4" s="7" t="s">
        <v>36</v>
      </c>
      <c r="B4" s="1">
        <v>153400.0</v>
      </c>
      <c r="C4" s="1">
        <v>2015.0</v>
      </c>
      <c r="D4" s="1">
        <v>153400.0</v>
      </c>
    </row>
    <row r="5">
      <c r="A5" s="7" t="s">
        <v>37</v>
      </c>
      <c r="B5" s="1">
        <v>227800.0</v>
      </c>
      <c r="C5" s="1">
        <v>2010.0</v>
      </c>
      <c r="D5" s="1">
        <v>247608.0</v>
      </c>
    </row>
    <row r="6">
      <c r="A6" s="7" t="s">
        <v>38</v>
      </c>
      <c r="B6" s="1">
        <v>8000.0</v>
      </c>
      <c r="C6" s="1">
        <v>1970.0</v>
      </c>
      <c r="D6" s="1">
        <v>48869.0</v>
      </c>
    </row>
    <row r="7">
      <c r="A7" s="7" t="s">
        <v>39</v>
      </c>
      <c r="B7" s="1">
        <v>76100.0</v>
      </c>
      <c r="C7" s="1">
        <v>2000.0</v>
      </c>
      <c r="D7" s="1">
        <v>104744.0</v>
      </c>
    </row>
    <row r="8">
      <c r="A8" s="8"/>
      <c r="D8" s="3">
        <f>AVERAGE(D2:D7)</f>
        <v>132270.1667</v>
      </c>
    </row>
    <row r="11">
      <c r="C11" s="6"/>
      <c r="E1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4" max="4" width="45.63"/>
  </cols>
  <sheetData>
    <row r="1">
      <c r="B1" s="6" t="s">
        <v>16</v>
      </c>
      <c r="C1" s="1" t="s">
        <v>17</v>
      </c>
      <c r="D1" s="6" t="s">
        <v>4</v>
      </c>
    </row>
    <row r="2">
      <c r="A2" s="7" t="s">
        <v>40</v>
      </c>
      <c r="B2" s="1">
        <v>96600.0</v>
      </c>
      <c r="C2" s="1">
        <v>2000.0</v>
      </c>
      <c r="D2" s="1">
        <v>132960.0</v>
      </c>
    </row>
    <row r="3">
      <c r="A3" s="7" t="s">
        <v>41</v>
      </c>
      <c r="B3" s="1">
        <v>150800.0</v>
      </c>
      <c r="C3" s="1">
        <v>2015.0</v>
      </c>
      <c r="D3" s="1">
        <v>150800.0</v>
      </c>
    </row>
    <row r="4">
      <c r="A4" s="7" t="s">
        <v>42</v>
      </c>
      <c r="B4" s="1">
        <v>196800.0</v>
      </c>
      <c r="C4" s="1">
        <v>2015.0</v>
      </c>
      <c r="D4" s="1">
        <v>196800.0</v>
      </c>
    </row>
    <row r="5">
      <c r="A5" s="7" t="s">
        <v>43</v>
      </c>
      <c r="B5" s="1">
        <v>43200.0</v>
      </c>
      <c r="C5" s="1">
        <v>1990.0</v>
      </c>
      <c r="D5" s="1">
        <v>78340.0</v>
      </c>
    </row>
    <row r="6">
      <c r="A6" s="7" t="s">
        <v>34</v>
      </c>
      <c r="B6" s="1">
        <v>154000.0</v>
      </c>
      <c r="C6" s="1">
        <v>2015.0</v>
      </c>
      <c r="D6" s="1">
        <v>154000.0</v>
      </c>
    </row>
    <row r="7">
      <c r="A7" s="8"/>
      <c r="D7" s="3">
        <f>AVERAGE(D2:D6)</f>
        <v>142580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4" max="4" width="43.88"/>
  </cols>
  <sheetData>
    <row r="1">
      <c r="B1" s="6" t="s">
        <v>16</v>
      </c>
      <c r="C1" s="1" t="s">
        <v>17</v>
      </c>
      <c r="D1" s="6" t="s">
        <v>4</v>
      </c>
    </row>
    <row r="2">
      <c r="A2" s="7" t="s">
        <v>44</v>
      </c>
      <c r="B2" s="1" t="s">
        <v>45</v>
      </c>
      <c r="D2" s="1" t="s">
        <v>45</v>
      </c>
    </row>
    <row r="3">
      <c r="A3" s="7" t="s">
        <v>46</v>
      </c>
      <c r="B3" s="1">
        <v>141100.0</v>
      </c>
      <c r="C3" s="1">
        <v>2015.0</v>
      </c>
      <c r="D3" s="1">
        <v>141100.0</v>
      </c>
    </row>
    <row r="4">
      <c r="A4" s="7" t="s">
        <v>47</v>
      </c>
      <c r="B4" s="1">
        <v>140500.0</v>
      </c>
      <c r="C4" s="1">
        <v>2015.0</v>
      </c>
      <c r="D4" s="1">
        <v>140500.0</v>
      </c>
    </row>
    <row r="5">
      <c r="A5" s="7" t="s">
        <v>48</v>
      </c>
      <c r="B5" s="1">
        <v>94600.0</v>
      </c>
      <c r="C5" s="1">
        <v>2000.0</v>
      </c>
      <c r="D5" s="1">
        <v>130208.0</v>
      </c>
    </row>
    <row r="6">
      <c r="A6" s="7" t="s">
        <v>49</v>
      </c>
      <c r="B6" s="1">
        <v>85900.0</v>
      </c>
      <c r="C6" s="1">
        <v>2000.0</v>
      </c>
      <c r="D6" s="1">
        <v>118233.0</v>
      </c>
    </row>
    <row r="7">
      <c r="A7" s="7" t="s">
        <v>50</v>
      </c>
      <c r="B7" s="1">
        <v>28900.0</v>
      </c>
      <c r="C7" s="1">
        <v>1980.0</v>
      </c>
      <c r="D7" s="1">
        <v>83129.0</v>
      </c>
    </row>
    <row r="8">
      <c r="A8" s="7" t="s">
        <v>51</v>
      </c>
      <c r="B8" s="1">
        <v>64300.0</v>
      </c>
      <c r="C8" s="1">
        <v>1990.0</v>
      </c>
      <c r="D8" s="1">
        <v>116604.0</v>
      </c>
    </row>
    <row r="9">
      <c r="A9" s="7" t="s">
        <v>52</v>
      </c>
      <c r="B9" s="1">
        <v>161300.0</v>
      </c>
      <c r="C9" s="1">
        <v>2015.0</v>
      </c>
      <c r="D9" s="1">
        <v>161300.0</v>
      </c>
    </row>
    <row r="10">
      <c r="A10" s="7" t="s">
        <v>53</v>
      </c>
      <c r="B10" s="1">
        <v>106600.0</v>
      </c>
      <c r="C10" s="1">
        <v>2015.0</v>
      </c>
      <c r="D10" s="1">
        <v>106600.0</v>
      </c>
    </row>
    <row r="11">
      <c r="A11" s="7" t="s">
        <v>54</v>
      </c>
      <c r="B11" s="1">
        <v>78600.0</v>
      </c>
      <c r="C11" s="1">
        <v>1990.0</v>
      </c>
      <c r="D11" s="1">
        <v>142537.0</v>
      </c>
    </row>
    <row r="12">
      <c r="A12" s="7" t="s">
        <v>55</v>
      </c>
      <c r="B12" s="1">
        <v>192000.0</v>
      </c>
      <c r="C12" s="1">
        <v>2015.0</v>
      </c>
      <c r="D12" s="1">
        <v>192000.0</v>
      </c>
    </row>
    <row r="13">
      <c r="A13" s="7" t="s">
        <v>56</v>
      </c>
      <c r="B13" s="1">
        <v>38500.0</v>
      </c>
      <c r="C13" s="1">
        <v>1980.0</v>
      </c>
      <c r="D13" s="1">
        <v>110742.0</v>
      </c>
    </row>
    <row r="14">
      <c r="A14" s="8"/>
      <c r="D14" s="3">
        <f>AVERAGE(D3:D13)</f>
        <v>131177.5455</v>
      </c>
    </row>
    <row r="16">
      <c r="B16" s="6"/>
      <c r="D16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25"/>
    <col customWidth="1" min="4" max="4" width="44.25"/>
  </cols>
  <sheetData>
    <row r="1">
      <c r="B1" s="6" t="s">
        <v>16</v>
      </c>
      <c r="C1" s="1" t="s">
        <v>17</v>
      </c>
      <c r="D1" s="6" t="s">
        <v>4</v>
      </c>
    </row>
    <row r="2">
      <c r="A2" s="7" t="s">
        <v>57</v>
      </c>
      <c r="B2" s="1" t="s">
        <v>45</v>
      </c>
      <c r="D2" s="1" t="s">
        <v>45</v>
      </c>
    </row>
    <row r="3">
      <c r="A3" s="7" t="s">
        <v>58</v>
      </c>
      <c r="B3" s="1" t="s">
        <v>45</v>
      </c>
      <c r="D3" s="1" t="s">
        <v>45</v>
      </c>
    </row>
    <row r="4">
      <c r="A4" s="7" t="s">
        <v>59</v>
      </c>
      <c r="B4" s="1">
        <v>27400.0</v>
      </c>
      <c r="C4" s="1">
        <v>1980.0</v>
      </c>
      <c r="D4" s="1">
        <v>78813.0</v>
      </c>
    </row>
    <row r="5">
      <c r="A5" s="7" t="s">
        <v>60</v>
      </c>
      <c r="B5" s="1">
        <v>7300.0</v>
      </c>
      <c r="C5" s="1">
        <v>1970.0</v>
      </c>
      <c r="D5" s="1">
        <v>44593.0</v>
      </c>
    </row>
    <row r="6">
      <c r="A6" s="7" t="s">
        <v>61</v>
      </c>
      <c r="B6" s="1">
        <v>83000.0</v>
      </c>
      <c r="C6" s="1">
        <v>2010.0</v>
      </c>
      <c r="D6" s="1">
        <v>90217.0</v>
      </c>
    </row>
    <row r="7">
      <c r="A7" s="7" t="s">
        <v>62</v>
      </c>
      <c r="B7" s="1">
        <v>170700.0</v>
      </c>
      <c r="C7" s="1">
        <v>2010.0</v>
      </c>
      <c r="D7" s="1">
        <v>185543.0</v>
      </c>
    </row>
    <row r="8">
      <c r="A8" s="7" t="s">
        <v>63</v>
      </c>
      <c r="B8" s="1">
        <v>159100.0</v>
      </c>
      <c r="C8" s="1">
        <v>2010.0</v>
      </c>
      <c r="D8" s="1">
        <v>172935.0</v>
      </c>
    </row>
    <row r="9">
      <c r="A9" s="7" t="s">
        <v>64</v>
      </c>
      <c r="B9" s="1">
        <v>137000.0</v>
      </c>
      <c r="C9" s="1">
        <v>2010.0</v>
      </c>
      <c r="D9" s="1">
        <v>148913.0</v>
      </c>
    </row>
    <row r="10">
      <c r="A10" s="7" t="s">
        <v>65</v>
      </c>
      <c r="B10" s="1">
        <v>98800.0</v>
      </c>
      <c r="C10" s="1">
        <v>2015.0</v>
      </c>
      <c r="D10" s="1">
        <v>98000.0</v>
      </c>
    </row>
    <row r="11">
      <c r="A11" s="7" t="s">
        <v>66</v>
      </c>
      <c r="B11" s="1">
        <v>91900.0</v>
      </c>
      <c r="C11" s="1">
        <v>2010.0</v>
      </c>
      <c r="D11" s="1">
        <v>99891.0</v>
      </c>
    </row>
    <row r="12">
      <c r="A12" s="7" t="s">
        <v>67</v>
      </c>
      <c r="B12" s="1">
        <v>77400.0</v>
      </c>
      <c r="C12" s="1">
        <v>2010.0</v>
      </c>
      <c r="D12" s="1">
        <v>84130.0</v>
      </c>
    </row>
    <row r="13">
      <c r="A13" s="8"/>
      <c r="D13" s="3">
        <f>AVERAGE(D4:D12)</f>
        <v>111448.3333</v>
      </c>
    </row>
  </sheetData>
  <drawing r:id="rId1"/>
</worksheet>
</file>