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lip\PycharmProjects\university\erg3_algo\moran\"/>
    </mc:Choice>
  </mc:AlternateContent>
  <bookViews>
    <workbookView xWindow="0" yWindow="0" windowWidth="28800" windowHeight="12435"/>
  </bookViews>
  <sheets>
    <sheet name="Scores" sheetId="1" r:id="rId1"/>
    <sheet name="Player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9" i="1" l="1"/>
  <c r="O20" i="1"/>
  <c r="O21" i="1"/>
  <c r="O22" i="1"/>
  <c r="O23" i="1"/>
  <c r="O18" i="1"/>
  <c r="O6" i="1"/>
  <c r="P6" i="1" s="1"/>
  <c r="O7" i="1"/>
  <c r="P7" i="1" s="1"/>
  <c r="O8" i="1"/>
  <c r="P8" i="1" s="1"/>
  <c r="O9" i="1"/>
  <c r="P9" i="1" s="1"/>
  <c r="O10" i="1"/>
  <c r="P10" i="1" s="1"/>
  <c r="R6" i="1" l="1"/>
  <c r="R8" i="1"/>
  <c r="Q10" i="1"/>
  <c r="Q8" i="1"/>
  <c r="Q6" i="1"/>
  <c r="R9" i="1"/>
  <c r="R7" i="1"/>
  <c r="Q9" i="1"/>
  <c r="Q7" i="1"/>
  <c r="R10" i="1"/>
  <c r="R5" i="1"/>
  <c r="Q5" i="1"/>
  <c r="P5" i="1"/>
  <c r="O5" i="1"/>
</calcChain>
</file>

<file path=xl/sharedStrings.xml><?xml version="1.0" encoding="utf-8"?>
<sst xmlns="http://schemas.openxmlformats.org/spreadsheetml/2006/main" count="34" uniqueCount="25">
  <si>
    <t>max</t>
  </si>
  <si>
    <t>median</t>
  </si>
  <si>
    <t>min</t>
  </si>
  <si>
    <t>AVG</t>
  </si>
  <si>
    <t>STD/AVG</t>
  </si>
  <si>
    <t>seed</t>
  </si>
  <si>
    <t>wins</t>
  </si>
  <si>
    <t>Node selection by degree</t>
  </si>
  <si>
    <t>confidence interval 95%</t>
  </si>
  <si>
    <t>low</t>
  </si>
  <si>
    <t>high</t>
  </si>
  <si>
    <t>Won=1</t>
  </si>
  <si>
    <t>Score</t>
  </si>
  <si>
    <t>losing-&gt;max, winning-&gt;min</t>
  </si>
  <si>
    <t>losing-&gt;min, winning-&gt;max</t>
  </si>
  <si>
    <t>losing-&gt;median, winning-&gt;min</t>
  </si>
  <si>
    <t>Omada51</t>
  </si>
  <si>
    <t>Omada52</t>
  </si>
  <si>
    <t>Omada53</t>
  </si>
  <si>
    <t>Player agnostic: min degree node</t>
  </si>
  <si>
    <t>Omada01</t>
  </si>
  <si>
    <t>Revenge algorithm: node from player with highest attack count who is the largest</t>
  </si>
  <si>
    <t xml:space="preserve">Revenge algorithm: max degree node of player with the highest attack count </t>
  </si>
  <si>
    <t>Size algorith: max degree node of the largest player</t>
  </si>
  <si>
    <t>min+drop smallest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</si>
</sst>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0" fontId="2" fillId="0" borderId="0" xfId="1" applyNumberFormat="1" applyFont="1"/>
    <xf numFmtId="1" fontId="2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5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R24"/>
  <sheetViews>
    <sheetView tabSelected="1" workbookViewId="0">
      <selection activeCell="Q13" sqref="Q13"/>
    </sheetView>
  </sheetViews>
  <sheetFormatPr defaultRowHeight="15" x14ac:dyDescent="0.25"/>
  <cols>
    <col min="3" max="3" width="29.28515625" customWidth="1"/>
    <col min="15" max="15" width="10.28515625" customWidth="1"/>
    <col min="16" max="16" width="10.85546875" customWidth="1"/>
  </cols>
  <sheetData>
    <row r="2" spans="3:18" x14ac:dyDescent="0.25">
      <c r="D2" s="5" t="s">
        <v>12</v>
      </c>
      <c r="E2" s="5"/>
      <c r="F2" s="5"/>
      <c r="G2" s="5"/>
      <c r="H2" s="5"/>
      <c r="I2" s="5"/>
      <c r="J2" s="5"/>
      <c r="K2" s="5"/>
    </row>
    <row r="3" spans="3:18" x14ac:dyDescent="0.25">
      <c r="D3" s="5" t="s">
        <v>5</v>
      </c>
      <c r="E3" s="5"/>
      <c r="F3" s="5"/>
      <c r="G3" s="5"/>
      <c r="H3" s="5"/>
      <c r="I3" s="5"/>
      <c r="J3" s="5"/>
      <c r="K3" s="5"/>
      <c r="Q3" s="4" t="s">
        <v>8</v>
      </c>
      <c r="R3" s="4"/>
    </row>
    <row r="4" spans="3:18" x14ac:dyDescent="0.25">
      <c r="C4" t="s">
        <v>7</v>
      </c>
      <c r="D4">
        <v>42</v>
      </c>
      <c r="E4">
        <v>33</v>
      </c>
      <c r="F4">
        <v>123</v>
      </c>
      <c r="G4">
        <v>1234</v>
      </c>
      <c r="H4">
        <v>8</v>
      </c>
      <c r="I4">
        <v>2022</v>
      </c>
      <c r="J4">
        <v>27</v>
      </c>
      <c r="K4">
        <v>2000</v>
      </c>
      <c r="L4">
        <v>3000</v>
      </c>
      <c r="M4">
        <v>3</v>
      </c>
      <c r="O4" s="1" t="s">
        <v>3</v>
      </c>
      <c r="P4" s="1" t="s">
        <v>4</v>
      </c>
      <c r="Q4" s="1" t="s">
        <v>9</v>
      </c>
      <c r="R4" s="1" t="s">
        <v>10</v>
      </c>
    </row>
    <row r="5" spans="3:18" x14ac:dyDescent="0.25">
      <c r="C5" t="s">
        <v>0</v>
      </c>
      <c r="D5">
        <v>7219</v>
      </c>
      <c r="E5">
        <v>8725</v>
      </c>
      <c r="F5">
        <v>7269</v>
      </c>
      <c r="G5">
        <v>10043</v>
      </c>
      <c r="H5">
        <v>5405</v>
      </c>
      <c r="I5">
        <v>6651</v>
      </c>
      <c r="J5">
        <v>7415</v>
      </c>
      <c r="K5">
        <v>7538</v>
      </c>
      <c r="L5">
        <v>9150</v>
      </c>
      <c r="M5">
        <v>6214</v>
      </c>
      <c r="O5" s="3">
        <f>AVERAGE(D5:M5)</f>
        <v>7562.9</v>
      </c>
      <c r="P5" s="2">
        <f>_xlfn.STDEV.P(D5:M5)/O5</f>
        <v>0.17519122208814833</v>
      </c>
      <c r="Q5" s="3">
        <f>O5*(1-2*P5/SQRT(COUNT(D5:M5)))</f>
        <v>6724.9257068382103</v>
      </c>
      <c r="R5" s="3">
        <f>O5*(1+2*P5/SQRT(COUNT(D5:M5)))</f>
        <v>8400.874293161789</v>
      </c>
    </row>
    <row r="6" spans="3:18" x14ac:dyDescent="0.25">
      <c r="C6" t="s">
        <v>1</v>
      </c>
      <c r="D6">
        <v>8146</v>
      </c>
      <c r="E6">
        <v>7766</v>
      </c>
      <c r="F6">
        <v>9519</v>
      </c>
      <c r="G6">
        <v>11254</v>
      </c>
      <c r="H6">
        <v>5808</v>
      </c>
      <c r="I6">
        <v>7141</v>
      </c>
      <c r="J6">
        <v>6945</v>
      </c>
      <c r="K6">
        <v>6746</v>
      </c>
      <c r="L6">
        <v>8871</v>
      </c>
      <c r="M6">
        <v>7494</v>
      </c>
      <c r="O6" s="3">
        <f t="shared" ref="O6:O10" si="0">AVERAGE(D6:M6)</f>
        <v>7969</v>
      </c>
      <c r="P6" s="2">
        <f t="shared" ref="P6:P10" si="1">_xlfn.STDEV.P(D6:M6)/O6</f>
        <v>0.18699264091144766</v>
      </c>
      <c r="Q6" s="3">
        <f t="shared" ref="Q6:Q10" si="2">O6*(1-2*P6/SQRT(COUNT(D6:M6)))</f>
        <v>7026.5499588837611</v>
      </c>
      <c r="R6" s="3">
        <f t="shared" ref="R6:R10" si="3">O6*(1+2*P6/SQRT(COUNT(D6:M6)))</f>
        <v>8911.4500411162389</v>
      </c>
    </row>
    <row r="7" spans="3:18" x14ac:dyDescent="0.25">
      <c r="C7" t="s">
        <v>2</v>
      </c>
      <c r="D7">
        <v>6997</v>
      </c>
      <c r="E7">
        <v>9651</v>
      </c>
      <c r="F7">
        <v>9377</v>
      </c>
      <c r="G7">
        <v>9769</v>
      </c>
      <c r="H7">
        <v>6088</v>
      </c>
      <c r="I7">
        <v>9144</v>
      </c>
      <c r="J7">
        <v>8593</v>
      </c>
      <c r="K7">
        <v>6075</v>
      </c>
      <c r="L7">
        <v>9281</v>
      </c>
      <c r="M7">
        <v>7492</v>
      </c>
      <c r="O7" s="3">
        <f t="shared" si="0"/>
        <v>8246.7000000000007</v>
      </c>
      <c r="P7" s="2">
        <f t="shared" si="1"/>
        <v>0.16745152865513091</v>
      </c>
      <c r="Q7" s="3">
        <f t="shared" si="2"/>
        <v>7373.3279120558072</v>
      </c>
      <c r="R7" s="3">
        <f t="shared" si="3"/>
        <v>9120.0720879441942</v>
      </c>
    </row>
    <row r="8" spans="3:18" x14ac:dyDescent="0.25">
      <c r="C8" t="s">
        <v>13</v>
      </c>
      <c r="D8">
        <v>7652</v>
      </c>
      <c r="E8">
        <v>8116</v>
      </c>
      <c r="F8">
        <v>7737</v>
      </c>
      <c r="G8">
        <v>9983</v>
      </c>
      <c r="H8">
        <v>6886</v>
      </c>
      <c r="I8">
        <v>6596</v>
      </c>
      <c r="J8">
        <v>8565</v>
      </c>
      <c r="K8">
        <v>6382</v>
      </c>
      <c r="L8">
        <v>9585</v>
      </c>
      <c r="M8">
        <v>7774</v>
      </c>
      <c r="O8" s="3">
        <f t="shared" si="0"/>
        <v>7927.6</v>
      </c>
      <c r="P8" s="2">
        <f t="shared" si="1"/>
        <v>0.14269207044937679</v>
      </c>
      <c r="Q8" s="3">
        <f t="shared" si="2"/>
        <v>7212.1627239233339</v>
      </c>
      <c r="R8" s="3">
        <f t="shared" si="3"/>
        <v>8643.0372760766677</v>
      </c>
    </row>
    <row r="9" spans="3:18" x14ac:dyDescent="0.25">
      <c r="C9" t="s">
        <v>14</v>
      </c>
      <c r="D9">
        <v>7124</v>
      </c>
      <c r="E9">
        <v>7328</v>
      </c>
      <c r="F9">
        <v>7706</v>
      </c>
      <c r="G9">
        <v>8785</v>
      </c>
      <c r="H9">
        <v>6688</v>
      </c>
      <c r="I9">
        <v>8113</v>
      </c>
      <c r="J9">
        <v>7209</v>
      </c>
      <c r="K9">
        <v>6908</v>
      </c>
      <c r="L9">
        <v>8363</v>
      </c>
      <c r="M9">
        <v>6492</v>
      </c>
      <c r="O9" s="3">
        <f t="shared" si="0"/>
        <v>7471.6</v>
      </c>
      <c r="P9" s="2">
        <f t="shared" si="1"/>
        <v>9.5465147149902965E-2</v>
      </c>
      <c r="Q9" s="3">
        <f t="shared" si="2"/>
        <v>7020.4837666410131</v>
      </c>
      <c r="R9" s="3">
        <f t="shared" si="3"/>
        <v>7922.7162333589868</v>
      </c>
    </row>
    <row r="10" spans="3:18" x14ac:dyDescent="0.25">
      <c r="C10" t="s">
        <v>15</v>
      </c>
      <c r="D10">
        <v>6212</v>
      </c>
      <c r="E10">
        <v>10470</v>
      </c>
      <c r="F10">
        <v>7969</v>
      </c>
      <c r="G10">
        <v>9595</v>
      </c>
      <c r="H10">
        <v>6910</v>
      </c>
      <c r="I10">
        <v>6351</v>
      </c>
      <c r="J10">
        <v>8598</v>
      </c>
      <c r="K10">
        <v>7698</v>
      </c>
      <c r="L10">
        <v>9538</v>
      </c>
      <c r="M10">
        <v>8626</v>
      </c>
      <c r="O10" s="3">
        <f t="shared" si="0"/>
        <v>8196.7000000000007</v>
      </c>
      <c r="P10" s="2">
        <f t="shared" si="1"/>
        <v>0.16624910348699054</v>
      </c>
      <c r="Q10" s="3">
        <f t="shared" si="2"/>
        <v>7334.85662443806</v>
      </c>
      <c r="R10" s="3">
        <f t="shared" si="3"/>
        <v>9058.5433755619415</v>
      </c>
    </row>
    <row r="11" spans="3:18" x14ac:dyDescent="0.25">
      <c r="C11" t="s">
        <v>24</v>
      </c>
      <c r="D11">
        <v>6188</v>
      </c>
      <c r="E11">
        <v>7739</v>
      </c>
      <c r="F11">
        <v>9088</v>
      </c>
      <c r="G11">
        <v>8622</v>
      </c>
      <c r="H11">
        <v>6781</v>
      </c>
    </row>
    <row r="15" spans="3:18" x14ac:dyDescent="0.25">
      <c r="D15" s="5" t="s">
        <v>11</v>
      </c>
      <c r="E15" s="5"/>
      <c r="F15" s="5"/>
      <c r="G15" s="5"/>
      <c r="H15" s="5"/>
      <c r="I15" s="5"/>
      <c r="J15" s="5"/>
      <c r="K15" s="5"/>
    </row>
    <row r="16" spans="3:18" x14ac:dyDescent="0.25">
      <c r="D16" s="5" t="s">
        <v>5</v>
      </c>
      <c r="E16" s="5"/>
      <c r="F16" s="5"/>
      <c r="G16" s="5"/>
      <c r="H16" s="5"/>
      <c r="I16" s="5"/>
      <c r="J16" s="5"/>
      <c r="K16" s="5"/>
    </row>
    <row r="17" spans="3:16" x14ac:dyDescent="0.25">
      <c r="C17" t="s">
        <v>7</v>
      </c>
      <c r="D17">
        <v>42</v>
      </c>
      <c r="E17">
        <v>33</v>
      </c>
      <c r="F17">
        <v>123</v>
      </c>
      <c r="G17">
        <v>1234</v>
      </c>
      <c r="H17">
        <v>8</v>
      </c>
      <c r="I17">
        <v>2022</v>
      </c>
      <c r="J17">
        <v>27</v>
      </c>
      <c r="K17">
        <v>2000</v>
      </c>
      <c r="L17">
        <v>3000</v>
      </c>
      <c r="M17">
        <v>3</v>
      </c>
      <c r="O17" s="1" t="s">
        <v>6</v>
      </c>
      <c r="P17" s="1"/>
    </row>
    <row r="18" spans="3:16" x14ac:dyDescent="0.25">
      <c r="C18" t="s">
        <v>0</v>
      </c>
      <c r="E18">
        <v>1</v>
      </c>
      <c r="G18">
        <v>1</v>
      </c>
      <c r="K18">
        <v>0</v>
      </c>
      <c r="L18">
        <v>1</v>
      </c>
      <c r="M18">
        <v>0</v>
      </c>
      <c r="O18" s="1">
        <f>SUM(D18:M18)</f>
        <v>3</v>
      </c>
      <c r="P18" s="1"/>
    </row>
    <row r="19" spans="3:16" x14ac:dyDescent="0.25">
      <c r="C19" t="s">
        <v>1</v>
      </c>
      <c r="D19">
        <v>1</v>
      </c>
      <c r="F19">
        <v>1</v>
      </c>
      <c r="G19">
        <v>1</v>
      </c>
      <c r="I19">
        <v>1</v>
      </c>
      <c r="K19">
        <v>0</v>
      </c>
      <c r="L19">
        <v>1</v>
      </c>
      <c r="M19">
        <v>0</v>
      </c>
      <c r="O19" s="1">
        <f t="shared" ref="O19:O23" si="4">SUM(D19:M19)</f>
        <v>5</v>
      </c>
      <c r="P19" s="1"/>
    </row>
    <row r="20" spans="3:16" x14ac:dyDescent="0.25">
      <c r="C20" t="s">
        <v>2</v>
      </c>
      <c r="E20">
        <v>1</v>
      </c>
      <c r="F20">
        <v>1</v>
      </c>
      <c r="G20">
        <v>1</v>
      </c>
      <c r="I20">
        <v>1</v>
      </c>
      <c r="K20">
        <v>0</v>
      </c>
      <c r="L20">
        <v>1</v>
      </c>
      <c r="M20">
        <v>0</v>
      </c>
      <c r="O20" s="1">
        <f t="shared" si="4"/>
        <v>5</v>
      </c>
      <c r="P20" s="1"/>
    </row>
    <row r="21" spans="3:16" x14ac:dyDescent="0.25">
      <c r="C21" t="s">
        <v>13</v>
      </c>
      <c r="G21">
        <v>1</v>
      </c>
      <c r="J21">
        <v>1</v>
      </c>
      <c r="K21">
        <v>0</v>
      </c>
      <c r="L21">
        <v>1</v>
      </c>
      <c r="M21">
        <v>0</v>
      </c>
      <c r="O21" s="1">
        <f t="shared" si="4"/>
        <v>3</v>
      </c>
      <c r="P21" s="1"/>
    </row>
    <row r="22" spans="3:16" x14ac:dyDescent="0.25">
      <c r="C22" t="s">
        <v>14</v>
      </c>
      <c r="I22">
        <v>1</v>
      </c>
      <c r="K22">
        <v>0</v>
      </c>
      <c r="L22">
        <v>1</v>
      </c>
      <c r="M22">
        <v>0</v>
      </c>
      <c r="O22" s="1">
        <f t="shared" si="4"/>
        <v>2</v>
      </c>
      <c r="P22" s="1"/>
    </row>
    <row r="23" spans="3:16" x14ac:dyDescent="0.25">
      <c r="C23" t="s">
        <v>15</v>
      </c>
      <c r="D23">
        <v>0</v>
      </c>
      <c r="E23">
        <v>1</v>
      </c>
      <c r="F23">
        <v>0</v>
      </c>
      <c r="G23">
        <v>1</v>
      </c>
      <c r="H23">
        <v>0</v>
      </c>
      <c r="I23">
        <v>0</v>
      </c>
      <c r="J23">
        <v>1</v>
      </c>
      <c r="K23">
        <v>0</v>
      </c>
      <c r="L23">
        <v>1</v>
      </c>
      <c r="M23">
        <v>0</v>
      </c>
      <c r="O23" s="1">
        <f t="shared" si="4"/>
        <v>4</v>
      </c>
    </row>
    <row r="24" spans="3:16" x14ac:dyDescent="0.25">
      <c r="C24" t="s">
        <v>24</v>
      </c>
      <c r="D24">
        <v>0</v>
      </c>
      <c r="E24">
        <v>0</v>
      </c>
      <c r="F24">
        <v>1</v>
      </c>
      <c r="H24">
        <v>0</v>
      </c>
    </row>
  </sheetData>
  <mergeCells count="4">
    <mergeCell ref="D2:K2"/>
    <mergeCell ref="D16:K16"/>
    <mergeCell ref="D15:K15"/>
    <mergeCell ref="D3:K3"/>
  </mergeCells>
  <conditionalFormatting sqref="O5:O10">
    <cfRule type="cellIs" dxfId="18" priority="10" operator="equal">
      <formula>MAX($O$5:$O$10)</formula>
    </cfRule>
    <cfRule type="cellIs" dxfId="17" priority="5" operator="equal">
      <formula>MIN($O$5:$O$10)</formula>
    </cfRule>
  </conditionalFormatting>
  <conditionalFormatting sqref="P5:P10">
    <cfRule type="cellIs" dxfId="16" priority="9" operator="equal">
      <formula>MIN($P$5:$P$10)</formula>
    </cfRule>
    <cfRule type="cellIs" dxfId="15" priority="4" operator="equal">
      <formula>MAX($P$5:$P$10)</formula>
    </cfRule>
  </conditionalFormatting>
  <conditionalFormatting sqref="Q5:Q10">
    <cfRule type="cellIs" dxfId="14" priority="8" operator="equal">
      <formula>MAX($Q$5:$Q$10)</formula>
    </cfRule>
    <cfRule type="cellIs" dxfId="13" priority="3" operator="equal">
      <formula>MIN($Q$5:$Q$10)</formula>
    </cfRule>
  </conditionalFormatting>
  <conditionalFormatting sqref="R5:R10">
    <cfRule type="cellIs" dxfId="12" priority="7" operator="equal">
      <formula>MAX($R$5:$R$10)</formula>
    </cfRule>
    <cfRule type="cellIs" dxfId="11" priority="2" operator="equal">
      <formula>MIN($R$5:$R$10)</formula>
    </cfRule>
  </conditionalFormatting>
  <conditionalFormatting sqref="O18:O23">
    <cfRule type="cellIs" dxfId="0" priority="6" operator="equal">
      <formula>MAX($O$18:$O$23)</formula>
    </cfRule>
    <cfRule type="cellIs" dxfId="1" priority="1" operator="equal">
      <formula>MIN($O$18:$O$23)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4"/>
  <sheetViews>
    <sheetView workbookViewId="0">
      <selection activeCell="C8" sqref="C8"/>
    </sheetView>
  </sheetViews>
  <sheetFormatPr defaultRowHeight="15" x14ac:dyDescent="0.25"/>
  <cols>
    <col min="3" max="3" width="88.85546875" customWidth="1"/>
  </cols>
  <sheetData>
    <row r="1" spans="2:3" x14ac:dyDescent="0.25">
      <c r="B1" t="s">
        <v>20</v>
      </c>
      <c r="C1" t="s">
        <v>21</v>
      </c>
    </row>
    <row r="2" spans="2:3" x14ac:dyDescent="0.25">
      <c r="B2" t="s">
        <v>16</v>
      </c>
      <c r="C2" t="s">
        <v>22</v>
      </c>
    </row>
    <row r="3" spans="2:3" x14ac:dyDescent="0.25">
      <c r="B3" t="s">
        <v>17</v>
      </c>
      <c r="C3" t="s">
        <v>23</v>
      </c>
    </row>
    <row r="4" spans="2:3" x14ac:dyDescent="0.25">
      <c r="B4" t="s">
        <v>18</v>
      </c>
      <c r="C4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Scores</vt:lpstr>
      <vt:lpstr>Players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K</dc:creator>
  <cp:lastModifiedBy>Philip K</cp:lastModifiedBy>
  <dcterms:created xsi:type="dcterms:W3CDTF">2022-06-07T15:04:13Z</dcterms:created>
  <dcterms:modified xsi:type="dcterms:W3CDTF">2022-06-09T09:06:31Z</dcterms:modified>
</cp:coreProperties>
</file>