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944C129B-233E-4B8E-B351-0E7D1954B845}" xr6:coauthVersionLast="47" xr6:coauthVersionMax="47" xr10:uidLastSave="{00000000-0000-0000-0000-000000000000}"/>
  <bookViews>
    <workbookView xWindow="-108" yWindow="-108" windowWidth="23256" windowHeight="12576" xr2:uid="{09D97573-5C13-43A6-A708-242D58F1DD7B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H6" i="1"/>
  <c r="E2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<sst xmlns="http://schemas.openxmlformats.org/spreadsheetml/2006/main" count="45" uniqueCount="45">
  <si>
    <t>Kosz. Jed</t>
  </si>
  <si>
    <t>Koszt</t>
  </si>
  <si>
    <t>Mikrokontroler RP2040</t>
  </si>
  <si>
    <t>Mikrokontroler ESP12E</t>
  </si>
  <si>
    <t>Pamięć flash W25Q128JSIM</t>
  </si>
  <si>
    <t>Przetwornik napięcia AP2112K-3.3</t>
  </si>
  <si>
    <t>Wyświetlacz 2,5 cala z sterownikiem</t>
  </si>
  <si>
    <t>Akcelerometr  z żyroskopem LSM6DS33</t>
  </si>
  <si>
    <t>Magnetometr LIS3MD</t>
  </si>
  <si>
    <t>Buzzer 3,3V</t>
  </si>
  <si>
    <t>Kondesator 0603 12pF</t>
  </si>
  <si>
    <t>Kondesator 0603 100nF</t>
  </si>
  <si>
    <t>Kondesator 0603 10μF</t>
  </si>
  <si>
    <t>Kwarc 16 MHz</t>
  </si>
  <si>
    <t>Rezystor 0603 10kΩ</t>
  </si>
  <si>
    <t>Rezystor 1kΩ THT  7,2mm</t>
  </si>
  <si>
    <t>Rezystor 0603 27kΩ</t>
  </si>
  <si>
    <t>PCB</t>
  </si>
  <si>
    <t>Obudowa z tworzywa sztucznego</t>
  </si>
  <si>
    <t>Koszty wykonanej pracy</t>
  </si>
  <si>
    <t>Koszt brutto</t>
  </si>
  <si>
    <t>Koszt z marżą netto</t>
  </si>
  <si>
    <t>Uwagi</t>
  </si>
  <si>
    <t>Wyliczenia dla produkcji min 50 000 sztuk urządzenia</t>
  </si>
  <si>
    <t>Nazwa</t>
  </si>
  <si>
    <t>L.P.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</si>
  <si>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</si>
  <si>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</si>
  <si>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</si>
  <si>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</si>
  <si>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</si>
  <si>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</si>
  <si>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</si>
  <si>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</si>
  <si>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</si>
  <si>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</si>
  <si>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</si>
  <si>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</si>
  <si>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</si>
  <si>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</si>
  <si>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</si>
  <si>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</si>
  <si>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</si>
  <si>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</si>
  <si>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Ilość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</si>
</sst>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zł&quot;;[Red]\-#,##0\ &quot;zł&quot;"/>
    <numFmt numFmtId="168" formatCode="_-* #,##0.00\ [$zł-415]_-;\-* #,##0.00\ [$zł-415]_-;_-* &quot;-&quot;??\ [$zł-415]_-;_-@_-"/>
  </numFmts>
  <fonts count="3" x14ac:knownFonts="1">
    <font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68" fontId="0" fillId="0" borderId="0" xfId="0" applyNumberFormat="1"/>
    <xf numFmtId="6" fontId="0" fillId="0" borderId="0" xfId="0" applyNumberFormat="1"/>
    <xf numFmtId="0" fontId="0" fillId="2" borderId="0" xfId="0" applyFill="1" applyAlignment="1">
      <alignment horizontal="center" wrapText="1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168" fontId="0" fillId="2" borderId="0" xfId="0" applyNumberFormat="1" applyFill="1"/>
  </cellXfs>
  <cellStyles count="1">
    <cellStyle name="Normalny" xfId="0" builtinId="0"/>
  </cellStyles>
  <dxfs count="6">
    <dxf>
      <numFmt numFmtId="168" formatCode="_-* #,##0.00\ [$zł-415]_-;\-* #,##0.00\ [$zł-415]_-;_-* &quot;-&quot;??\ [$zł-415]_-;_-@_-"/>
    </dxf>
    <dxf>
      <numFmt numFmtId="168" formatCode="_-* #,##0.00\ [$zł-415]_-;\-* #,##0.00\ [$zł-415]_-;_-* &quot;-&quot;??\ [$zł-415]_-;_-@_-"/>
    </dxf>
    <dxf>
      <alignment horizontal="center" vertical="center" textRotation="0" wrapText="0" indent="0" justifyLastLine="0" shrinkToFit="0" readingOrder="0"/>
    </dxf>
    <dxf>
      <numFmt numFmtId="168" formatCode="_-* #,##0.00\ [$zł-415]_-;\-* #,##0.00\ [$zł-415]_-;_-* &quot;-&quot;??\ [$zł-415]_-;_-@_-"/>
    </dxf>
    <dxf>
      <numFmt numFmtId="168" formatCode="_-* #,##0.00\ [$zł-415]_-;\-* #,##0.00\ [$zł-415]_-;_-* &quot;-&quot;??\ [$zł-415]_-;_-@_-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65265E-6438-4369-8187-903D2DCEA881}" name="Tabela1" displayName="Tabela1" ref="A1:E20" totalsRowCount="1">
  <autoFilter ref="A1:E19" xr:uid="{4065265E-6438-4369-8187-903D2DCEA881}"/>
  <tableColumns count="5">
    <tableColumn id="1" xr3:uid="{88074517-CEF3-4A67-968E-7CFA2543DEDF}" name="L.P."/>
    <tableColumn id="2" xr3:uid="{2ADE1106-6C82-41CE-A2C2-32A57847B12B}" name="Nazwa" dataDxfId="5" totalsRowDxfId="2"/>
    <tableColumn id="3" xr3:uid="{A18EBA83-BE55-48C4-8E4F-C27A260E3758}" name="Ilość"/>
    <tableColumn id="4" xr3:uid="{CF1178EB-2F82-4A40-9903-EAE21DE47654}" name="Kosz. Jed" dataDxfId="4" totalsRowDxfId="1"/>
    <tableColumn id="5" xr3:uid="{A4E9E47C-32F9-4705-8416-CB524444B299}" name="Koszt" totalsRowFunction="sum" dataDxfId="3" totalsRowDxfId="0">
      <calculatedColumnFormula>D2*C2</calculatedColumnFormula>
    </tableColumn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EDBDE-7498-44DC-AF51-BD865765067F}">
  <dimension ref="A1:I20"/>
  <sheetViews>
    <sheetView tabSelected="1" workbookViewId="0">
      <selection activeCell="H7" sqref="H7"/>
    </sheetView>
  </sheetViews>
  <sheetFormatPr defaultRowHeight="14.4" x14ac:dyDescent="0.3"/>
  <cols>
    <col min="2" max="2" width="32.6640625" bestFit="1" customWidth="1"/>
    <col min="4" max="4" width="11.77734375" bestFit="1" customWidth="1"/>
    <col min="8" max="8" width="21.88671875" bestFit="1" customWidth="1"/>
    <col min="9" max="9" width="10.33203125" bestFit="1" customWidth="1"/>
  </cols>
  <sheetData>
    <row r="1" spans="1:9" x14ac:dyDescent="0.3">
      <c r="A1" t="s">
        <v>25</v>
      </c>
      <c r="B1" s="1" t="s">
        <v>24</v>
      </c>
      <c r="C1" t="s">
        <v>44</v>
      </c>
      <c r="D1" t="s">
        <v>0</v>
      </c>
      <c r="E1" t="s">
        <v>1</v>
      </c>
    </row>
    <row r="2" spans="1:9" x14ac:dyDescent="0.3">
      <c r="A2" t="s">
        <v>26</v>
      </c>
      <c r="B2" s="1" t="s">
        <v>2</v>
      </c>
      <c r="C2">
        <v>1</v>
      </c>
      <c r="D2" s="2">
        <v>2.88</v>
      </c>
      <c r="E2" s="2">
        <f>D2*C2</f>
        <v>2.88</v>
      </c>
    </row>
    <row r="3" spans="1:9" x14ac:dyDescent="0.3">
      <c r="A3" t="s">
        <v>27</v>
      </c>
      <c r="B3" s="1" t="s">
        <v>3</v>
      </c>
      <c r="C3">
        <v>1</v>
      </c>
      <c r="D3" s="2">
        <v>4.43</v>
      </c>
      <c r="E3" s="2">
        <f t="shared" ref="E3:E19" si="0">D3*C3</f>
        <v>4.43</v>
      </c>
    </row>
    <row r="4" spans="1:9" x14ac:dyDescent="0.3">
      <c r="A4" t="s">
        <v>28</v>
      </c>
      <c r="B4" s="1" t="s">
        <v>4</v>
      </c>
      <c r="C4">
        <v>1</v>
      </c>
      <c r="D4" s="2">
        <v>4.8899999999999997</v>
      </c>
      <c r="E4" s="2">
        <f t="shared" si="0"/>
        <v>4.8899999999999997</v>
      </c>
    </row>
    <row r="5" spans="1:9" x14ac:dyDescent="0.3">
      <c r="A5" t="s">
        <v>29</v>
      </c>
      <c r="B5" s="1" t="s">
        <v>5</v>
      </c>
      <c r="C5">
        <v>1</v>
      </c>
      <c r="D5" s="2">
        <v>0.32</v>
      </c>
      <c r="E5" s="2">
        <f t="shared" si="0"/>
        <v>0.32</v>
      </c>
      <c r="H5" s="6" t="s">
        <v>21</v>
      </c>
      <c r="I5" s="6" t="s">
        <v>20</v>
      </c>
    </row>
    <row r="6" spans="1:9" x14ac:dyDescent="0.3">
      <c r="A6" t="s">
        <v>30</v>
      </c>
      <c r="B6" s="1" t="s">
        <v>6</v>
      </c>
      <c r="C6">
        <v>1</v>
      </c>
      <c r="D6" s="2">
        <v>9.5399999999999991</v>
      </c>
      <c r="E6" s="2">
        <f t="shared" si="0"/>
        <v>9.5399999999999991</v>
      </c>
      <c r="H6" s="7">
        <f>Tabela1[[#Totals],[Koszt]]*1.1</f>
        <v>67.878800000000012</v>
      </c>
      <c r="I6" s="7">
        <f>H6*1.23</f>
        <v>83.490924000000021</v>
      </c>
    </row>
    <row r="7" spans="1:9" x14ac:dyDescent="0.3">
      <c r="A7" t="s">
        <v>31</v>
      </c>
      <c r="B7" s="1" t="s">
        <v>7</v>
      </c>
      <c r="C7">
        <v>1</v>
      </c>
      <c r="D7" s="2">
        <v>5.93</v>
      </c>
      <c r="E7" s="2">
        <f t="shared" si="0"/>
        <v>5.93</v>
      </c>
    </row>
    <row r="8" spans="1:9" x14ac:dyDescent="0.3">
      <c r="A8" t="s">
        <v>32</v>
      </c>
      <c r="B8" s="1" t="s">
        <v>8</v>
      </c>
      <c r="C8">
        <v>1</v>
      </c>
      <c r="D8" s="2">
        <v>3.2</v>
      </c>
      <c r="E8" s="2">
        <f t="shared" si="0"/>
        <v>3.2</v>
      </c>
    </row>
    <row r="9" spans="1:9" x14ac:dyDescent="0.3">
      <c r="A9" t="s">
        <v>33</v>
      </c>
      <c r="B9" s="1" t="s">
        <v>9</v>
      </c>
      <c r="C9">
        <v>1</v>
      </c>
      <c r="D9" s="2">
        <v>1.32</v>
      </c>
      <c r="E9" s="2">
        <f t="shared" si="0"/>
        <v>1.32</v>
      </c>
    </row>
    <row r="10" spans="1:9" x14ac:dyDescent="0.3">
      <c r="A10" t="s">
        <v>34</v>
      </c>
      <c r="B10" s="1" t="s">
        <v>10</v>
      </c>
      <c r="C10">
        <v>2</v>
      </c>
      <c r="D10" s="2">
        <v>0.18</v>
      </c>
      <c r="E10" s="2">
        <f t="shared" si="0"/>
        <v>0.36</v>
      </c>
    </row>
    <row r="11" spans="1:9" x14ac:dyDescent="0.3">
      <c r="A11" t="s">
        <v>35</v>
      </c>
      <c r="B11" s="1" t="s">
        <v>11</v>
      </c>
      <c r="C11">
        <v>2</v>
      </c>
      <c r="D11" s="2">
        <v>0.16</v>
      </c>
      <c r="E11" s="2">
        <f t="shared" si="0"/>
        <v>0.32</v>
      </c>
    </row>
    <row r="12" spans="1:9" x14ac:dyDescent="0.3">
      <c r="A12" t="s">
        <v>36</v>
      </c>
      <c r="B12" s="1" t="s">
        <v>12</v>
      </c>
      <c r="C12">
        <v>2</v>
      </c>
      <c r="D12" s="2">
        <v>7.3999999999999996E-2</v>
      </c>
      <c r="E12" s="2">
        <f t="shared" si="0"/>
        <v>0.14799999999999999</v>
      </c>
      <c r="H12" s="5" t="s">
        <v>22</v>
      </c>
      <c r="I12" s="5"/>
    </row>
    <row r="13" spans="1:9" x14ac:dyDescent="0.3">
      <c r="A13" t="s">
        <v>37</v>
      </c>
      <c r="B13" s="1" t="s">
        <v>13</v>
      </c>
      <c r="C13">
        <v>1</v>
      </c>
      <c r="D13" s="2">
        <v>1.53</v>
      </c>
      <c r="E13" s="2">
        <f t="shared" si="0"/>
        <v>1.53</v>
      </c>
      <c r="H13" s="4" t="s">
        <v>23</v>
      </c>
      <c r="I13" s="4"/>
    </row>
    <row r="14" spans="1:9" x14ac:dyDescent="0.3">
      <c r="A14" t="s">
        <v>38</v>
      </c>
      <c r="B14" s="1" t="s">
        <v>15</v>
      </c>
      <c r="C14">
        <v>2</v>
      </c>
      <c r="D14" s="2">
        <v>0.1</v>
      </c>
      <c r="E14" s="2">
        <f t="shared" si="0"/>
        <v>0.2</v>
      </c>
      <c r="H14" s="4"/>
      <c r="I14" s="4"/>
    </row>
    <row r="15" spans="1:9" x14ac:dyDescent="0.3">
      <c r="A15" t="s">
        <v>39</v>
      </c>
      <c r="B15" s="1" t="s">
        <v>14</v>
      </c>
      <c r="C15">
        <v>2</v>
      </c>
      <c r="D15" s="2">
        <v>0.6</v>
      </c>
      <c r="E15" s="2">
        <f t="shared" si="0"/>
        <v>1.2</v>
      </c>
    </row>
    <row r="16" spans="1:9" x14ac:dyDescent="0.3">
      <c r="A16" t="s">
        <v>40</v>
      </c>
      <c r="B16" s="1" t="s">
        <v>16</v>
      </c>
      <c r="C16">
        <v>2</v>
      </c>
      <c r="D16" s="2">
        <v>0.12</v>
      </c>
      <c r="E16" s="2">
        <f t="shared" si="0"/>
        <v>0.24</v>
      </c>
    </row>
    <row r="17" spans="1:5" x14ac:dyDescent="0.3">
      <c r="A17" t="s">
        <v>41</v>
      </c>
      <c r="B17" s="1" t="s">
        <v>17</v>
      </c>
      <c r="C17">
        <v>1</v>
      </c>
      <c r="D17" s="2">
        <v>6.2</v>
      </c>
      <c r="E17" s="2">
        <f t="shared" si="0"/>
        <v>6.2</v>
      </c>
    </row>
    <row r="18" spans="1:5" x14ac:dyDescent="0.3">
      <c r="A18" t="s">
        <v>42</v>
      </c>
      <c r="B18" s="1" t="s">
        <v>18</v>
      </c>
      <c r="C18">
        <v>1</v>
      </c>
      <c r="D18" s="2">
        <v>4</v>
      </c>
      <c r="E18" s="2">
        <f t="shared" si="0"/>
        <v>4</v>
      </c>
    </row>
    <row r="19" spans="1:5" x14ac:dyDescent="0.3">
      <c r="A19" t="s">
        <v>43</v>
      </c>
      <c r="B19" s="1" t="s">
        <v>19</v>
      </c>
      <c r="C19">
        <v>1</v>
      </c>
      <c r="D19" s="3">
        <v>15</v>
      </c>
      <c r="E19" s="2">
        <f t="shared" si="0"/>
        <v>15</v>
      </c>
    </row>
    <row r="20" spans="1:5" x14ac:dyDescent="0.3">
      <c r="B20" s="1"/>
      <c r="D20" s="2"/>
      <c r="E20" s="2">
        <f>SUBTOTAL(109,Tabela1[Koszt])</f>
        <v>61.708000000000013</v>
      </c>
    </row>
  </sheetData>
  <mergeCells count="2">
    <mergeCell ref="H12:I12"/>
    <mergeCell ref="H13:I14"/>
  </mergeCells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Marczak</dc:creator>
  <cp:lastModifiedBy>Marek Marczak</cp:lastModifiedBy>
  <dcterms:created xsi:type="dcterms:W3CDTF">2024-05-19T02:29:57Z</dcterms:created>
  <dcterms:modified xsi:type="dcterms:W3CDTF">2024-05-19T03:22:13Z</dcterms:modified>
</cp:coreProperties>
</file>