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\tubCloud\Masterarbeit\0_Final\2_Excel\"/>
    </mc:Choice>
  </mc:AlternateContent>
  <xr:revisionPtr revIDLastSave="0" documentId="13_ncr:1_{7C9D907D-F638-4F77-9C45-E8294B5B4F41}" xr6:coauthVersionLast="38" xr6:coauthVersionMax="38" xr10:uidLastSave="{00000000-0000-0000-0000-000000000000}"/>
  <bookViews>
    <workbookView xWindow="120" yWindow="105" windowWidth="11370" windowHeight="2220" firstSheet="2" activeTab="4" xr2:uid="{00000000-000D-0000-FFFF-FFFF00000000}"/>
  </bookViews>
  <sheets>
    <sheet name="Figures" sheetId="21" r:id="rId1"/>
    <sheet name="&gt;Calculations&gt;" sheetId="22" r:id="rId2"/>
    <sheet name="Official energy subsidies" sheetId="20" r:id="rId3"/>
    <sheet name="Fuel consumption" sheetId="12" r:id="rId4"/>
    <sheet name="Fuel subsidies" sheetId="6" r:id="rId5"/>
    <sheet name="Electricity subsidies" sheetId="16" r:id="rId6"/>
    <sheet name="Price scenarios" sheetId="10" r:id="rId7"/>
    <sheet name="&gt;data&gt;" sheetId="9" r:id="rId8"/>
    <sheet name="Electricity balance 2017" sheetId="13" r:id="rId9"/>
    <sheet name="Oil sector" sheetId="8" r:id="rId10"/>
    <sheet name="Public budget" sheetId="19" r:id="rId11"/>
  </sheets>
  <definedNames>
    <definedName name="_xlnm.Print_Area" localSheetId="9">'Oil sector'!$B$1:$CT$127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7" i="6" l="1"/>
  <c r="S37" i="6"/>
  <c r="R39" i="6"/>
  <c r="R42" i="6" s="1"/>
  <c r="S39" i="6"/>
  <c r="R24" i="6"/>
  <c r="R29" i="6" s="1"/>
  <c r="S24" i="6"/>
  <c r="R26" i="6"/>
  <c r="S26" i="6"/>
  <c r="S13" i="6"/>
  <c r="S11" i="6"/>
  <c r="R13" i="6"/>
  <c r="R11" i="6"/>
  <c r="R16" i="6" s="1"/>
  <c r="S16" i="6" l="1"/>
  <c r="S42" i="6"/>
  <c r="S29" i="6"/>
  <c r="N47" i="6"/>
  <c r="N55" i="6"/>
  <c r="N56" i="6"/>
  <c r="B3" i="20"/>
  <c r="C3" i="20"/>
  <c r="D3" i="20"/>
  <c r="E3" i="20"/>
  <c r="F3" i="20"/>
  <c r="G3" i="20"/>
  <c r="H3" i="20"/>
  <c r="I3" i="20"/>
  <c r="J3" i="20"/>
  <c r="K3" i="20"/>
  <c r="L3" i="20"/>
  <c r="L6" i="20"/>
  <c r="K6" i="20"/>
  <c r="J6" i="20"/>
  <c r="I6" i="20"/>
  <c r="H6" i="20"/>
  <c r="G6" i="20"/>
  <c r="F6" i="20"/>
  <c r="E6" i="20"/>
  <c r="D6" i="20"/>
  <c r="C6" i="20"/>
  <c r="B6" i="20"/>
  <c r="A2" i="20"/>
  <c r="C1" i="20"/>
  <c r="D1" i="20"/>
  <c r="E1" i="20"/>
  <c r="F1" i="20"/>
  <c r="G1" i="20"/>
  <c r="H1" i="20"/>
  <c r="I1" i="20"/>
  <c r="J1" i="20"/>
  <c r="K1" i="20"/>
  <c r="L1" i="20"/>
  <c r="M1" i="20"/>
  <c r="B1" i="20"/>
  <c r="Q39" i="6" l="1"/>
  <c r="Q37" i="6"/>
  <c r="Q42" i="6" s="1"/>
  <c r="Q26" i="6"/>
  <c r="Q24" i="6"/>
  <c r="Q29" i="6" s="1"/>
  <c r="Q13" i="6"/>
  <c r="Q11" i="6"/>
  <c r="Q16" i="6" s="1"/>
  <c r="C5" i="16" l="1"/>
  <c r="C4" i="16"/>
  <c r="C6" i="16" s="1"/>
  <c r="B63" i="13" l="1"/>
  <c r="B58" i="13"/>
  <c r="C47" i="13" s="1"/>
  <c r="B40" i="13"/>
  <c r="B36" i="13"/>
  <c r="B21" i="13"/>
  <c r="B26" i="13" s="1"/>
  <c r="B13" i="13"/>
  <c r="C4" i="13" s="1"/>
  <c r="C59" i="13" l="1"/>
  <c r="C61" i="13"/>
  <c r="B28" i="13"/>
  <c r="C26" i="13" s="1"/>
  <c r="B41" i="13"/>
  <c r="B43" i="13" s="1"/>
  <c r="C54" i="13"/>
  <c r="C58" i="13"/>
  <c r="C50" i="13"/>
  <c r="B60" i="13"/>
  <c r="C57" i="13"/>
  <c r="C53" i="13"/>
  <c r="C49" i="13"/>
  <c r="C56" i="13"/>
  <c r="C52" i="13"/>
  <c r="C48" i="13"/>
  <c r="C46" i="13"/>
  <c r="C55" i="13"/>
  <c r="C51" i="13"/>
  <c r="C5" i="13"/>
  <c r="C11" i="13"/>
  <c r="C7" i="13"/>
  <c r="C3" i="13"/>
  <c r="C10" i="13"/>
  <c r="C6" i="13"/>
  <c r="C13" i="13"/>
  <c r="C9" i="13"/>
  <c r="C12" i="13"/>
  <c r="C8" i="13"/>
  <c r="M25" i="12"/>
  <c r="M17" i="12" s="1"/>
  <c r="L25" i="12"/>
  <c r="K25" i="12"/>
  <c r="J25" i="12"/>
  <c r="J17" i="12" s="1"/>
  <c r="I25" i="12"/>
  <c r="I17" i="12" s="1"/>
  <c r="H25" i="12"/>
  <c r="G25" i="12"/>
  <c r="G17" i="12" s="1"/>
  <c r="F25" i="12"/>
  <c r="F17" i="12" s="1"/>
  <c r="E25" i="12"/>
  <c r="E17" i="12" s="1"/>
  <c r="D25" i="12"/>
  <c r="C25" i="12"/>
  <c r="M24" i="12"/>
  <c r="M16" i="12" s="1"/>
  <c r="L24" i="12"/>
  <c r="L16" i="12" s="1"/>
  <c r="K24" i="12"/>
  <c r="J24" i="12"/>
  <c r="J16" i="12" s="1"/>
  <c r="I24" i="12"/>
  <c r="I16" i="12" s="1"/>
  <c r="H24" i="12"/>
  <c r="H16" i="12" s="1"/>
  <c r="G24" i="12"/>
  <c r="F24" i="12"/>
  <c r="E24" i="12"/>
  <c r="E16" i="12" s="1"/>
  <c r="D24" i="12"/>
  <c r="C24" i="12"/>
  <c r="M23" i="12"/>
  <c r="L23" i="12"/>
  <c r="L15" i="12" s="1"/>
  <c r="K23" i="12"/>
  <c r="K15" i="12" s="1"/>
  <c r="J23" i="12"/>
  <c r="I23" i="12"/>
  <c r="H23" i="12"/>
  <c r="H15" i="12" s="1"/>
  <c r="G23" i="12"/>
  <c r="G15" i="12" s="1"/>
  <c r="F23" i="12"/>
  <c r="E23" i="12"/>
  <c r="D23" i="12"/>
  <c r="D15" i="12" s="1"/>
  <c r="C23" i="12"/>
  <c r="C15" i="12" s="1"/>
  <c r="L17" i="12"/>
  <c r="K17" i="12"/>
  <c r="H17" i="12"/>
  <c r="D17" i="12"/>
  <c r="C17" i="12"/>
  <c r="K16" i="12"/>
  <c r="G16" i="12"/>
  <c r="F16" i="12"/>
  <c r="D16" i="12"/>
  <c r="C16" i="12"/>
  <c r="M15" i="12"/>
  <c r="J15" i="12"/>
  <c r="I15" i="12"/>
  <c r="F15" i="12"/>
  <c r="E15" i="12"/>
  <c r="P3" i="12"/>
  <c r="P9" i="12" s="1"/>
  <c r="B62" i="13" l="1"/>
  <c r="C60" i="13"/>
  <c r="C21" i="13"/>
  <c r="C34" i="13"/>
  <c r="C38" i="13"/>
  <c r="C42" i="13"/>
  <c r="C35" i="13"/>
  <c r="C39" i="13"/>
  <c r="C43" i="13"/>
  <c r="C32" i="13"/>
  <c r="C36" i="13"/>
  <c r="C31" i="13"/>
  <c r="C33" i="13"/>
  <c r="C37" i="13"/>
  <c r="C20" i="13"/>
  <c r="C24" i="13"/>
  <c r="C28" i="13"/>
  <c r="C17" i="13"/>
  <c r="C25" i="13"/>
  <c r="C16" i="13"/>
  <c r="C18" i="13"/>
  <c r="C22" i="13"/>
  <c r="C19" i="13"/>
  <c r="C23" i="13"/>
  <c r="C27" i="13"/>
  <c r="C41" i="13"/>
  <c r="C40" i="13"/>
  <c r="P8" i="12"/>
  <c r="P10" i="12"/>
  <c r="I6" i="10"/>
  <c r="H6" i="10"/>
  <c r="G6" i="10"/>
  <c r="B64" i="13" l="1"/>
  <c r="C62" i="13"/>
  <c r="C63" i="13"/>
  <c r="O55" i="6"/>
  <c r="O47" i="6"/>
  <c r="C65" i="13" l="1"/>
  <c r="C70" i="13"/>
  <c r="C66" i="13"/>
  <c r="C71" i="13"/>
  <c r="C72" i="13"/>
  <c r="C69" i="13"/>
  <c r="C68" i="13"/>
  <c r="C64" i="13"/>
  <c r="B67" i="13"/>
  <c r="EG124" i="8"/>
  <c r="EF124" i="8"/>
  <c r="EE124" i="8"/>
  <c r="ED124" i="8"/>
  <c r="EC124" i="8"/>
  <c r="EB124" i="8"/>
  <c r="EA124" i="8"/>
  <c r="DZ124" i="8"/>
  <c r="DY124" i="8"/>
  <c r="DX124" i="8"/>
  <c r="DW124" i="8"/>
  <c r="DV124" i="8"/>
  <c r="DU124" i="8"/>
  <c r="DT124" i="8"/>
  <c r="DS124" i="8"/>
  <c r="DR124" i="8"/>
  <c r="DQ124" i="8"/>
  <c r="DP124" i="8"/>
  <c r="DO124" i="8"/>
  <c r="DN124" i="8"/>
  <c r="DM124" i="8"/>
  <c r="DL124" i="8"/>
  <c r="DK124" i="8"/>
  <c r="DJ124" i="8"/>
  <c r="DI124" i="8"/>
  <c r="DH124" i="8"/>
  <c r="DG124" i="8"/>
  <c r="DF124" i="8"/>
  <c r="DE124" i="8"/>
  <c r="DD124" i="8"/>
  <c r="DC124" i="8"/>
  <c r="DB124" i="8"/>
  <c r="DA124" i="8"/>
  <c r="CZ124" i="8"/>
  <c r="CY124" i="8"/>
  <c r="CX124" i="8"/>
  <c r="CW124" i="8"/>
  <c r="CV124" i="8"/>
  <c r="CU124" i="8"/>
  <c r="CU119" i="8" s="1"/>
  <c r="CT124" i="8"/>
  <c r="CS124" i="8"/>
  <c r="CR124" i="8"/>
  <c r="CQ124" i="8"/>
  <c r="CP124" i="8"/>
  <c r="CO124" i="8"/>
  <c r="CN124" i="8"/>
  <c r="CM124" i="8"/>
  <c r="CL124" i="8"/>
  <c r="CK124" i="8"/>
  <c r="CJ124" i="8"/>
  <c r="CI124" i="8"/>
  <c r="CH124" i="8"/>
  <c r="CG124" i="8"/>
  <c r="CF124" i="8"/>
  <c r="CE124" i="8"/>
  <c r="CD124" i="8"/>
  <c r="CC124" i="8"/>
  <c r="CB124" i="8"/>
  <c r="CA124" i="8"/>
  <c r="BZ124" i="8"/>
  <c r="BY124" i="8"/>
  <c r="BX124" i="8"/>
  <c r="BW124" i="8"/>
  <c r="BV124" i="8"/>
  <c r="BU124" i="8"/>
  <c r="BT124" i="8"/>
  <c r="BS124" i="8"/>
  <c r="BR124" i="8"/>
  <c r="BQ124" i="8"/>
  <c r="BP124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F119" i="8" s="1"/>
  <c r="E124" i="8"/>
  <c r="D124" i="8"/>
  <c r="C124" i="8"/>
  <c r="EG122" i="8"/>
  <c r="EF122" i="8"/>
  <c r="EE122" i="8"/>
  <c r="ED122" i="8"/>
  <c r="EC122" i="8"/>
  <c r="EB122" i="8"/>
  <c r="EA122" i="8"/>
  <c r="DZ122" i="8"/>
  <c r="DY122" i="8"/>
  <c r="DX122" i="8"/>
  <c r="DW122" i="8"/>
  <c r="DV122" i="8"/>
  <c r="DU122" i="8"/>
  <c r="DT122" i="8"/>
  <c r="DS122" i="8"/>
  <c r="DR122" i="8"/>
  <c r="DQ122" i="8"/>
  <c r="DP122" i="8"/>
  <c r="DO122" i="8"/>
  <c r="DN122" i="8"/>
  <c r="DM122" i="8"/>
  <c r="DL122" i="8"/>
  <c r="DK122" i="8"/>
  <c r="DJ122" i="8"/>
  <c r="DI122" i="8"/>
  <c r="DH122" i="8"/>
  <c r="DG122" i="8"/>
  <c r="DF122" i="8"/>
  <c r="DE122" i="8"/>
  <c r="DE119" i="8" s="1"/>
  <c r="DD122" i="8"/>
  <c r="DC122" i="8"/>
  <c r="DB122" i="8"/>
  <c r="DA122" i="8"/>
  <c r="CZ122" i="8"/>
  <c r="CY122" i="8"/>
  <c r="CX122" i="8"/>
  <c r="CW122" i="8"/>
  <c r="CV122" i="8"/>
  <c r="CU122" i="8"/>
  <c r="CT122" i="8"/>
  <c r="CS122" i="8"/>
  <c r="CR122" i="8"/>
  <c r="CQ122" i="8"/>
  <c r="CP122" i="8"/>
  <c r="CO122" i="8"/>
  <c r="CN122" i="8"/>
  <c r="CM122" i="8"/>
  <c r="CL122" i="8"/>
  <c r="CK122" i="8"/>
  <c r="CJ122" i="8"/>
  <c r="CI122" i="8"/>
  <c r="CH122" i="8"/>
  <c r="CG122" i="8"/>
  <c r="CF122" i="8"/>
  <c r="CE122" i="8"/>
  <c r="CD122" i="8"/>
  <c r="CC122" i="8"/>
  <c r="CB122" i="8"/>
  <c r="CA122" i="8"/>
  <c r="BZ122" i="8"/>
  <c r="BY122" i="8"/>
  <c r="BX122" i="8"/>
  <c r="BW122" i="8"/>
  <c r="BV122" i="8"/>
  <c r="BU122" i="8"/>
  <c r="BT122" i="8"/>
  <c r="BS122" i="8"/>
  <c r="BR122" i="8"/>
  <c r="BQ122" i="8"/>
  <c r="BP122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BB122" i="8"/>
  <c r="BA122" i="8"/>
  <c r="BA119" i="8" s="1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AL119" i="8"/>
  <c r="EG117" i="8"/>
  <c r="EF117" i="8"/>
  <c r="EE117" i="8"/>
  <c r="ED117" i="8"/>
  <c r="EC117" i="8"/>
  <c r="EB117" i="8"/>
  <c r="EA117" i="8"/>
  <c r="DZ117" i="8"/>
  <c r="DY117" i="8"/>
  <c r="DX117" i="8"/>
  <c r="DW117" i="8"/>
  <c r="DV117" i="8"/>
  <c r="DU117" i="8"/>
  <c r="DT117" i="8"/>
  <c r="DS117" i="8"/>
  <c r="DR117" i="8"/>
  <c r="DQ117" i="8"/>
  <c r="DP117" i="8"/>
  <c r="DO117" i="8"/>
  <c r="DN117" i="8"/>
  <c r="DM117" i="8"/>
  <c r="DL117" i="8"/>
  <c r="DK117" i="8"/>
  <c r="DJ117" i="8"/>
  <c r="DI117" i="8"/>
  <c r="DH117" i="8"/>
  <c r="DG117" i="8"/>
  <c r="DF117" i="8"/>
  <c r="DE117" i="8"/>
  <c r="DD117" i="8"/>
  <c r="DC117" i="8"/>
  <c r="DB117" i="8"/>
  <c r="DA117" i="8"/>
  <c r="CZ117" i="8"/>
  <c r="CY117" i="8"/>
  <c r="CX117" i="8"/>
  <c r="CW117" i="8"/>
  <c r="CV117" i="8"/>
  <c r="CU117" i="8"/>
  <c r="CT117" i="8"/>
  <c r="CS117" i="8"/>
  <c r="CR117" i="8"/>
  <c r="CQ117" i="8"/>
  <c r="CP117" i="8"/>
  <c r="CO117" i="8"/>
  <c r="CN117" i="8"/>
  <c r="CM117" i="8"/>
  <c r="CL117" i="8"/>
  <c r="CK117" i="8"/>
  <c r="CJ117" i="8"/>
  <c r="CI117" i="8"/>
  <c r="CH117" i="8"/>
  <c r="CG117" i="8"/>
  <c r="CF117" i="8"/>
  <c r="CE117" i="8"/>
  <c r="CD117" i="8"/>
  <c r="CC117" i="8"/>
  <c r="CB117" i="8"/>
  <c r="CA117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P103" i="8" s="1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EG115" i="8"/>
  <c r="EF115" i="8"/>
  <c r="EE115" i="8"/>
  <c r="ED115" i="8"/>
  <c r="EC115" i="8"/>
  <c r="EB115" i="8"/>
  <c r="EA115" i="8"/>
  <c r="DZ115" i="8"/>
  <c r="DY115" i="8"/>
  <c r="DX115" i="8"/>
  <c r="DW115" i="8"/>
  <c r="DV115" i="8"/>
  <c r="DU115" i="8"/>
  <c r="DT115" i="8"/>
  <c r="DS115" i="8"/>
  <c r="DR115" i="8"/>
  <c r="DQ115" i="8"/>
  <c r="DP115" i="8"/>
  <c r="DO115" i="8"/>
  <c r="DN115" i="8"/>
  <c r="DM115" i="8"/>
  <c r="DL115" i="8"/>
  <c r="DK115" i="8"/>
  <c r="DJ115" i="8"/>
  <c r="DI115" i="8"/>
  <c r="DH115" i="8"/>
  <c r="DG115" i="8"/>
  <c r="DF115" i="8"/>
  <c r="DE115" i="8"/>
  <c r="DD115" i="8"/>
  <c r="DC115" i="8"/>
  <c r="DB115" i="8"/>
  <c r="DA115" i="8"/>
  <c r="CZ115" i="8"/>
  <c r="CY115" i="8"/>
  <c r="CX115" i="8"/>
  <c r="CW115" i="8"/>
  <c r="CV115" i="8"/>
  <c r="CU115" i="8"/>
  <c r="CT115" i="8"/>
  <c r="CS115" i="8"/>
  <c r="CR115" i="8"/>
  <c r="CQ115" i="8"/>
  <c r="CP115" i="8"/>
  <c r="CO115" i="8"/>
  <c r="CN115" i="8"/>
  <c r="CM115" i="8"/>
  <c r="CL115" i="8"/>
  <c r="CK115" i="8"/>
  <c r="CJ115" i="8"/>
  <c r="CI115" i="8"/>
  <c r="CH115" i="8"/>
  <c r="CG115" i="8"/>
  <c r="CF115" i="8"/>
  <c r="CE115" i="8"/>
  <c r="CD115" i="8"/>
  <c r="CC115" i="8"/>
  <c r="CB115" i="8"/>
  <c r="CA115" i="8"/>
  <c r="BZ115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Z112" i="8" s="1"/>
  <c r="Y115" i="8"/>
  <c r="X115" i="8"/>
  <c r="W115" i="8"/>
  <c r="V115" i="8"/>
  <c r="U115" i="8"/>
  <c r="T115" i="8"/>
  <c r="S115" i="8"/>
  <c r="R115" i="8"/>
  <c r="Q115" i="8"/>
  <c r="P115" i="8"/>
  <c r="O115" i="8"/>
  <c r="N115" i="8"/>
  <c r="N112" i="8" s="1"/>
  <c r="M115" i="8"/>
  <c r="L115" i="8"/>
  <c r="K115" i="8"/>
  <c r="J115" i="8"/>
  <c r="I115" i="8"/>
  <c r="H115" i="8"/>
  <c r="G115" i="8"/>
  <c r="F115" i="8"/>
  <c r="E115" i="8"/>
  <c r="CS112" i="8"/>
  <c r="BE112" i="8"/>
  <c r="D112" i="8"/>
  <c r="EG110" i="8"/>
  <c r="EF110" i="8"/>
  <c r="EE110" i="8"/>
  <c r="ED110" i="8"/>
  <c r="EC110" i="8"/>
  <c r="EB110" i="8"/>
  <c r="EA110" i="8"/>
  <c r="DZ110" i="8"/>
  <c r="DY110" i="8"/>
  <c r="DX110" i="8"/>
  <c r="DW110" i="8"/>
  <c r="DV110" i="8"/>
  <c r="DU110" i="8"/>
  <c r="DT110" i="8"/>
  <c r="DS110" i="8"/>
  <c r="DR110" i="8"/>
  <c r="DQ110" i="8"/>
  <c r="DP110" i="8"/>
  <c r="DO110" i="8"/>
  <c r="DN110" i="8"/>
  <c r="DM110" i="8"/>
  <c r="DL110" i="8"/>
  <c r="DK110" i="8"/>
  <c r="DJ110" i="8"/>
  <c r="DI110" i="8"/>
  <c r="DH110" i="8"/>
  <c r="DG110" i="8"/>
  <c r="DF110" i="8"/>
  <c r="DE110" i="8"/>
  <c r="DD110" i="8"/>
  <c r="DC110" i="8"/>
  <c r="DB110" i="8"/>
  <c r="DA110" i="8"/>
  <c r="CZ110" i="8"/>
  <c r="CY110" i="8"/>
  <c r="CX110" i="8"/>
  <c r="CW110" i="8"/>
  <c r="CV110" i="8"/>
  <c r="CU110" i="8"/>
  <c r="CT110" i="8"/>
  <c r="CS110" i="8"/>
  <c r="CR110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EG108" i="8"/>
  <c r="EF108" i="8"/>
  <c r="EE108" i="8"/>
  <c r="ED108" i="8"/>
  <c r="EC108" i="8"/>
  <c r="EB108" i="8"/>
  <c r="EA108" i="8"/>
  <c r="DZ108" i="8"/>
  <c r="DY108" i="8"/>
  <c r="DY102" i="8" s="1"/>
  <c r="DX108" i="8"/>
  <c r="DW108" i="8"/>
  <c r="DV108" i="8"/>
  <c r="DU108" i="8"/>
  <c r="DT108" i="8"/>
  <c r="DS108" i="8"/>
  <c r="DR108" i="8"/>
  <c r="DQ108" i="8"/>
  <c r="DP108" i="8"/>
  <c r="DO108" i="8"/>
  <c r="DN108" i="8"/>
  <c r="DM108" i="8"/>
  <c r="DL108" i="8"/>
  <c r="DK108" i="8"/>
  <c r="DJ108" i="8"/>
  <c r="DI108" i="8"/>
  <c r="DI102" i="8" s="1"/>
  <c r="DH108" i="8"/>
  <c r="DG108" i="8"/>
  <c r="DF108" i="8"/>
  <c r="DE108" i="8"/>
  <c r="DD108" i="8"/>
  <c r="DC108" i="8"/>
  <c r="DB108" i="8"/>
  <c r="DA108" i="8"/>
  <c r="CZ108" i="8"/>
  <c r="CY108" i="8"/>
  <c r="CX108" i="8"/>
  <c r="CW108" i="8"/>
  <c r="CW102" i="8" s="1"/>
  <c r="CV108" i="8"/>
  <c r="CU108" i="8"/>
  <c r="CT108" i="8"/>
  <c r="CS108" i="8"/>
  <c r="CS102" i="8" s="1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G105" i="8" s="1"/>
  <c r="CF108" i="8"/>
  <c r="CE108" i="8"/>
  <c r="CD108" i="8"/>
  <c r="CC108" i="8"/>
  <c r="CC102" i="8" s="1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Q102" i="8" s="1"/>
  <c r="BP108" i="8"/>
  <c r="BO108" i="8"/>
  <c r="BN108" i="8"/>
  <c r="BM108" i="8"/>
  <c r="BM102" i="8" s="1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Y105" i="8" s="1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CW103" i="8"/>
  <c r="V103" i="8"/>
  <c r="O102" i="8"/>
  <c r="I101" i="8"/>
  <c r="H101" i="8"/>
  <c r="G101" i="8"/>
  <c r="F101" i="8"/>
  <c r="E101" i="8"/>
  <c r="D101" i="8"/>
  <c r="C101" i="8"/>
  <c r="EG93" i="8"/>
  <c r="EF93" i="8"/>
  <c r="EE93" i="8"/>
  <c r="ED93" i="8"/>
  <c r="EC93" i="8"/>
  <c r="EB93" i="8"/>
  <c r="EA93" i="8"/>
  <c r="DZ93" i="8"/>
  <c r="DY93" i="8"/>
  <c r="DX93" i="8"/>
  <c r="DW93" i="8"/>
  <c r="DV93" i="8"/>
  <c r="DU93" i="8"/>
  <c r="DT93" i="8"/>
  <c r="DS93" i="8"/>
  <c r="DR93" i="8"/>
  <c r="DQ93" i="8"/>
  <c r="DP93" i="8"/>
  <c r="DO93" i="8"/>
  <c r="DN93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EG84" i="8"/>
  <c r="EF84" i="8"/>
  <c r="EE84" i="8"/>
  <c r="ED84" i="8"/>
  <c r="EC84" i="8"/>
  <c r="EB84" i="8"/>
  <c r="EA84" i="8"/>
  <c r="DZ84" i="8"/>
  <c r="DY84" i="8"/>
  <c r="DX84" i="8"/>
  <c r="DW84" i="8"/>
  <c r="DV84" i="8"/>
  <c r="DU84" i="8"/>
  <c r="DT84" i="8"/>
  <c r="DS84" i="8"/>
  <c r="DR84" i="8"/>
  <c r="DQ84" i="8"/>
  <c r="DP84" i="8"/>
  <c r="DO84" i="8"/>
  <c r="DN84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EG70" i="8"/>
  <c r="EF70" i="8"/>
  <c r="EF66" i="8" s="1"/>
  <c r="EE70" i="8"/>
  <c r="EE66" i="8" s="1"/>
  <c r="ED70" i="8"/>
  <c r="ED66" i="8" s="1"/>
  <c r="EC70" i="8"/>
  <c r="EB70" i="8"/>
  <c r="EA70" i="8"/>
  <c r="EA66" i="8" s="1"/>
  <c r="DZ70" i="8"/>
  <c r="DY70" i="8"/>
  <c r="DY66" i="8" s="1"/>
  <c r="DX70" i="8"/>
  <c r="DX66" i="8" s="1"/>
  <c r="DW70" i="8"/>
  <c r="DW66" i="8" s="1"/>
  <c r="DV70" i="8"/>
  <c r="DV66" i="8" s="1"/>
  <c r="DU70" i="8"/>
  <c r="DT70" i="8"/>
  <c r="DS70" i="8"/>
  <c r="DS66" i="8" s="1"/>
  <c r="DR70" i="8"/>
  <c r="DR66" i="8" s="1"/>
  <c r="DQ70" i="8"/>
  <c r="DQ66" i="8" s="1"/>
  <c r="DP70" i="8"/>
  <c r="DP66" i="8" s="1"/>
  <c r="DO70" i="8"/>
  <c r="DO66" i="8" s="1"/>
  <c r="DN70" i="8"/>
  <c r="DN66" i="8" s="1"/>
  <c r="DM70" i="8"/>
  <c r="DM66" i="8" s="1"/>
  <c r="DL70" i="8"/>
  <c r="DK70" i="8"/>
  <c r="DK66" i="8" s="1"/>
  <c r="DJ70" i="8"/>
  <c r="DI70" i="8"/>
  <c r="DH70" i="8"/>
  <c r="DH66" i="8" s="1"/>
  <c r="DG70" i="8"/>
  <c r="DG66" i="8" s="1"/>
  <c r="DF70" i="8"/>
  <c r="DF66" i="8" s="1"/>
  <c r="DE70" i="8"/>
  <c r="DD70" i="8"/>
  <c r="DC70" i="8"/>
  <c r="DC66" i="8" s="1"/>
  <c r="DB70" i="8"/>
  <c r="DB66" i="8" s="1"/>
  <c r="DA70" i="8"/>
  <c r="DA66" i="8" s="1"/>
  <c r="CZ70" i="8"/>
  <c r="CY70" i="8"/>
  <c r="CY66" i="8" s="1"/>
  <c r="CX70" i="8"/>
  <c r="CX66" i="8" s="1"/>
  <c r="CW70" i="8"/>
  <c r="CW66" i="8" s="1"/>
  <c r="EG68" i="8"/>
  <c r="EG71" i="8" s="1"/>
  <c r="EF68" i="8"/>
  <c r="EE68" i="8"/>
  <c r="ED68" i="8"/>
  <c r="EC68" i="8"/>
  <c r="EC71" i="8" s="1"/>
  <c r="EB68" i="8"/>
  <c r="EA68" i="8"/>
  <c r="EA71" i="8" s="1"/>
  <c r="DZ68" i="8"/>
  <c r="DZ71" i="8" s="1"/>
  <c r="DY68" i="8"/>
  <c r="DY69" i="8" s="1"/>
  <c r="DX68" i="8"/>
  <c r="DW68" i="8"/>
  <c r="DW71" i="8" s="1"/>
  <c r="DV68" i="8"/>
  <c r="DV71" i="8" s="1"/>
  <c r="DU68" i="8"/>
  <c r="DU71" i="8" s="1"/>
  <c r="DT68" i="8"/>
  <c r="DS68" i="8"/>
  <c r="DS71" i="8" s="1"/>
  <c r="DR68" i="8"/>
  <c r="DR71" i="8" s="1"/>
  <c r="DQ68" i="8"/>
  <c r="DQ71" i="8" s="1"/>
  <c r="DP68" i="8"/>
  <c r="DO68" i="8"/>
  <c r="DN68" i="8"/>
  <c r="DN71" i="8" s="1"/>
  <c r="DM68" i="8"/>
  <c r="DM69" i="8" s="1"/>
  <c r="DL68" i="8"/>
  <c r="DK68" i="8"/>
  <c r="DK71" i="8" s="1"/>
  <c r="DJ68" i="8"/>
  <c r="DJ71" i="8" s="1"/>
  <c r="DI68" i="8"/>
  <c r="DI71" i="8" s="1"/>
  <c r="DH68" i="8"/>
  <c r="DG68" i="8"/>
  <c r="DG71" i="8" s="1"/>
  <c r="DF68" i="8"/>
  <c r="DF71" i="8" s="1"/>
  <c r="DE68" i="8"/>
  <c r="DE71" i="8" s="1"/>
  <c r="DD68" i="8"/>
  <c r="DC68" i="8"/>
  <c r="DC71" i="8" s="1"/>
  <c r="DB68" i="8"/>
  <c r="DB71" i="8" s="1"/>
  <c r="DA68" i="8"/>
  <c r="DA71" i="8" s="1"/>
  <c r="CZ68" i="8"/>
  <c r="CY68" i="8"/>
  <c r="CX68" i="8"/>
  <c r="CX71" i="8" s="1"/>
  <c r="CW68" i="8"/>
  <c r="CW71" i="8" s="1"/>
  <c r="CV68" i="8"/>
  <c r="CV69" i="8" s="1"/>
  <c r="CU68" i="8"/>
  <c r="CU64" i="8" s="1"/>
  <c r="CT68" i="8"/>
  <c r="CT71" i="8" s="1"/>
  <c r="CS68" i="8"/>
  <c r="CS69" i="8" s="1"/>
  <c r="CR68" i="8"/>
  <c r="CQ68" i="8"/>
  <c r="CQ64" i="8" s="1"/>
  <c r="CP68" i="8"/>
  <c r="CP71" i="8" s="1"/>
  <c r="CO68" i="8"/>
  <c r="CO71" i="8" s="1"/>
  <c r="CN68" i="8"/>
  <c r="CN69" i="8" s="1"/>
  <c r="CM68" i="8"/>
  <c r="CL68" i="8"/>
  <c r="CK68" i="8"/>
  <c r="CK71" i="8" s="1"/>
  <c r="CJ68" i="8"/>
  <c r="CI68" i="8"/>
  <c r="CI64" i="8" s="1"/>
  <c r="CH68" i="8"/>
  <c r="CH71" i="8" s="1"/>
  <c r="CG68" i="8"/>
  <c r="CG69" i="8" s="1"/>
  <c r="CF68" i="8"/>
  <c r="CF69" i="8" s="1"/>
  <c r="CE68" i="8"/>
  <c r="CE64" i="8" s="1"/>
  <c r="CD68" i="8"/>
  <c r="CC68" i="8"/>
  <c r="CC71" i="8" s="1"/>
  <c r="CB68" i="8"/>
  <c r="CA68" i="8"/>
  <c r="CA64" i="8" s="1"/>
  <c r="BZ68" i="8"/>
  <c r="BZ71" i="8" s="1"/>
  <c r="BY68" i="8"/>
  <c r="BY69" i="8" s="1"/>
  <c r="BX68" i="8"/>
  <c r="BW68" i="8"/>
  <c r="BW64" i="8" s="1"/>
  <c r="BV68" i="8"/>
  <c r="BV69" i="8" s="1"/>
  <c r="BU68" i="8"/>
  <c r="BU69" i="8" s="1"/>
  <c r="BT68" i="8"/>
  <c r="BS68" i="8"/>
  <c r="BR68" i="8"/>
  <c r="BR69" i="8" s="1"/>
  <c r="BQ68" i="8"/>
  <c r="BQ69" i="8" s="1"/>
  <c r="BP68" i="8"/>
  <c r="BP64" i="8" s="1"/>
  <c r="BO68" i="8"/>
  <c r="BO69" i="8" s="1"/>
  <c r="BN68" i="8"/>
  <c r="BN69" i="8" s="1"/>
  <c r="BM68" i="8"/>
  <c r="BM69" i="8" s="1"/>
  <c r="BL68" i="8"/>
  <c r="BK68" i="8"/>
  <c r="BK69" i="8" s="1"/>
  <c r="BJ68" i="8"/>
  <c r="BI68" i="8"/>
  <c r="BI69" i="8" s="1"/>
  <c r="BH68" i="8"/>
  <c r="BG68" i="8"/>
  <c r="BG69" i="8" s="1"/>
  <c r="BF68" i="8"/>
  <c r="BF69" i="8" s="1"/>
  <c r="BE68" i="8"/>
  <c r="BE69" i="8" s="1"/>
  <c r="BD68" i="8"/>
  <c r="BC68" i="8"/>
  <c r="BB68" i="8"/>
  <c r="BA68" i="8"/>
  <c r="BA69" i="8" s="1"/>
  <c r="AZ68" i="8"/>
  <c r="AZ64" i="8" s="1"/>
  <c r="AY68" i="8"/>
  <c r="AX68" i="8"/>
  <c r="AX69" i="8" s="1"/>
  <c r="AW68" i="8"/>
  <c r="AW64" i="8" s="1"/>
  <c r="AV68" i="8"/>
  <c r="AU68" i="8"/>
  <c r="AT68" i="8"/>
  <c r="AS68" i="8"/>
  <c r="AS69" i="8" s="1"/>
  <c r="AR68" i="8"/>
  <c r="AQ68" i="8"/>
  <c r="AP68" i="8"/>
  <c r="AP69" i="8" s="1"/>
  <c r="AO68" i="8"/>
  <c r="AO69" i="8" s="1"/>
  <c r="AN68" i="8"/>
  <c r="AM68" i="8"/>
  <c r="AL68" i="8"/>
  <c r="AL69" i="8" s="1"/>
  <c r="AK68" i="8"/>
  <c r="AK69" i="8" s="1"/>
  <c r="AJ68" i="8"/>
  <c r="AJ64" i="8" s="1"/>
  <c r="AI68" i="8"/>
  <c r="AH68" i="8"/>
  <c r="AH69" i="8" s="1"/>
  <c r="AG68" i="8"/>
  <c r="AG69" i="8" s="1"/>
  <c r="AF68" i="8"/>
  <c r="AE68" i="8"/>
  <c r="AD68" i="8"/>
  <c r="AD69" i="8" s="1"/>
  <c r="AC68" i="8"/>
  <c r="AC64" i="8" s="1"/>
  <c r="AB68" i="8"/>
  <c r="AB64" i="8" s="1"/>
  <c r="AA68" i="8"/>
  <c r="Z68" i="8"/>
  <c r="Z69" i="8" s="1"/>
  <c r="Y68" i="8"/>
  <c r="Y69" i="8" s="1"/>
  <c r="X68" i="8"/>
  <c r="W68" i="8"/>
  <c r="W69" i="8" s="1"/>
  <c r="V68" i="8"/>
  <c r="V69" i="8" s="1"/>
  <c r="U68" i="8"/>
  <c r="U69" i="8" s="1"/>
  <c r="T68" i="8"/>
  <c r="T64" i="8" s="1"/>
  <c r="S68" i="8"/>
  <c r="R68" i="8"/>
  <c r="Q68" i="8"/>
  <c r="Q69" i="8" s="1"/>
  <c r="P68" i="8"/>
  <c r="O68" i="8"/>
  <c r="N68" i="8"/>
  <c r="N69" i="8" s="1"/>
  <c r="M68" i="8"/>
  <c r="M69" i="8" s="1"/>
  <c r="L68" i="8"/>
  <c r="K68" i="8"/>
  <c r="J68" i="8"/>
  <c r="I68" i="8"/>
  <c r="I69" i="8" s="1"/>
  <c r="H68" i="8"/>
  <c r="G68" i="8"/>
  <c r="G69" i="8" s="1"/>
  <c r="F68" i="8"/>
  <c r="F69" i="8" s="1"/>
  <c r="E68" i="8"/>
  <c r="E64" i="8" s="1"/>
  <c r="D68" i="8"/>
  <c r="C68" i="8"/>
  <c r="EC66" i="8"/>
  <c r="DU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DZ64" i="8"/>
  <c r="DR64" i="8"/>
  <c r="DJ64" i="8"/>
  <c r="DB64" i="8"/>
  <c r="CT64" i="8"/>
  <c r="CM64" i="8"/>
  <c r="BV64" i="8"/>
  <c r="BF64" i="8"/>
  <c r="AL64" i="8"/>
  <c r="AD64" i="8"/>
  <c r="N64" i="8"/>
  <c r="I64" i="8"/>
  <c r="EG54" i="8"/>
  <c r="EG55" i="8" s="1"/>
  <c r="EF54" i="8"/>
  <c r="EF55" i="8" s="1"/>
  <c r="EE54" i="8"/>
  <c r="EE55" i="8" s="1"/>
  <c r="ED54" i="8"/>
  <c r="ED55" i="8" s="1"/>
  <c r="EC54" i="8"/>
  <c r="EC55" i="8" s="1"/>
  <c r="EB54" i="8"/>
  <c r="EB55" i="8" s="1"/>
  <c r="EA54" i="8"/>
  <c r="EA55" i="8" s="1"/>
  <c r="DZ54" i="8"/>
  <c r="DZ55" i="8" s="1"/>
  <c r="DY54" i="8"/>
  <c r="DY55" i="8" s="1"/>
  <c r="DX54" i="8"/>
  <c r="DX55" i="8" s="1"/>
  <c r="DW54" i="8"/>
  <c r="DW55" i="8" s="1"/>
  <c r="DV54" i="8"/>
  <c r="DV55" i="8" s="1"/>
  <c r="DU54" i="8"/>
  <c r="DU55" i="8" s="1"/>
  <c r="DT54" i="8"/>
  <c r="DT55" i="8" s="1"/>
  <c r="DS54" i="8"/>
  <c r="DS55" i="8" s="1"/>
  <c r="DR54" i="8"/>
  <c r="DR55" i="8" s="1"/>
  <c r="DQ54" i="8"/>
  <c r="DQ55" i="8" s="1"/>
  <c r="DP54" i="8"/>
  <c r="DP55" i="8" s="1"/>
  <c r="DO54" i="8"/>
  <c r="DO55" i="8" s="1"/>
  <c r="DN54" i="8"/>
  <c r="DN55" i="8" s="1"/>
  <c r="DM54" i="8"/>
  <c r="DM55" i="8" s="1"/>
  <c r="DL54" i="8"/>
  <c r="DL55" i="8" s="1"/>
  <c r="DK54" i="8"/>
  <c r="DK55" i="8" s="1"/>
  <c r="DJ54" i="8"/>
  <c r="DJ55" i="8" s="1"/>
  <c r="DI54" i="8"/>
  <c r="DI55" i="8" s="1"/>
  <c r="DH54" i="8"/>
  <c r="DH55" i="8" s="1"/>
  <c r="DG54" i="8"/>
  <c r="DG55" i="8" s="1"/>
  <c r="DF54" i="8"/>
  <c r="DF55" i="8" s="1"/>
  <c r="DE54" i="8"/>
  <c r="DE55" i="8" s="1"/>
  <c r="DD54" i="8"/>
  <c r="DD55" i="8" s="1"/>
  <c r="DC54" i="8"/>
  <c r="DC55" i="8" s="1"/>
  <c r="DB54" i="8"/>
  <c r="DB55" i="8" s="1"/>
  <c r="DA54" i="8"/>
  <c r="DA55" i="8" s="1"/>
  <c r="CZ54" i="8"/>
  <c r="CZ55" i="8" s="1"/>
  <c r="CY54" i="8"/>
  <c r="CY55" i="8" s="1"/>
  <c r="CX54" i="8"/>
  <c r="CX55" i="8" s="1"/>
  <c r="CW54" i="8"/>
  <c r="CW55" i="8" s="1"/>
  <c r="CV54" i="8"/>
  <c r="CV55" i="8" s="1"/>
  <c r="CU54" i="8"/>
  <c r="CU55" i="8" s="1"/>
  <c r="CT54" i="8"/>
  <c r="CT55" i="8" s="1"/>
  <c r="CR54" i="8"/>
  <c r="CR55" i="8" s="1"/>
  <c r="CQ54" i="8"/>
  <c r="CQ55" i="8" s="1"/>
  <c r="CP54" i="8"/>
  <c r="CP55" i="8" s="1"/>
  <c r="CO54" i="8"/>
  <c r="CO55" i="8" s="1"/>
  <c r="CN54" i="8"/>
  <c r="CN55" i="8" s="1"/>
  <c r="CM54" i="8"/>
  <c r="CM55" i="8" s="1"/>
  <c r="CL54" i="8"/>
  <c r="CL55" i="8" s="1"/>
  <c r="CK54" i="8"/>
  <c r="CK55" i="8" s="1"/>
  <c r="CJ54" i="8"/>
  <c r="CJ55" i="8" s="1"/>
  <c r="CI54" i="8"/>
  <c r="CI55" i="8" s="1"/>
  <c r="CH54" i="8"/>
  <c r="CH55" i="8" s="1"/>
  <c r="CG54" i="8"/>
  <c r="CG55" i="8" s="1"/>
  <c r="CF54" i="8"/>
  <c r="CF55" i="8" s="1"/>
  <c r="CE54" i="8"/>
  <c r="CE55" i="8" s="1"/>
  <c r="CD54" i="8"/>
  <c r="CD55" i="8" s="1"/>
  <c r="CC54" i="8"/>
  <c r="CC55" i="8" s="1"/>
  <c r="CB54" i="8"/>
  <c r="CB55" i="8" s="1"/>
  <c r="CA54" i="8"/>
  <c r="CA55" i="8" s="1"/>
  <c r="BZ54" i="8"/>
  <c r="BZ55" i="8" s="1"/>
  <c r="BY54" i="8"/>
  <c r="BY55" i="8" s="1"/>
  <c r="BX54" i="8"/>
  <c r="BX55" i="8" s="1"/>
  <c r="BW54" i="8"/>
  <c r="BW55" i="8" s="1"/>
  <c r="BV54" i="8"/>
  <c r="BV55" i="8" s="1"/>
  <c r="BU54" i="8"/>
  <c r="BU55" i="8" s="1"/>
  <c r="BT54" i="8"/>
  <c r="BT55" i="8" s="1"/>
  <c r="BS54" i="8"/>
  <c r="BS55" i="8" s="1"/>
  <c r="BR54" i="8"/>
  <c r="BR55" i="8" s="1"/>
  <c r="BQ54" i="8"/>
  <c r="BQ55" i="8" s="1"/>
  <c r="BP54" i="8"/>
  <c r="BP55" i="8" s="1"/>
  <c r="BO54" i="8"/>
  <c r="BO55" i="8" s="1"/>
  <c r="BN54" i="8"/>
  <c r="BN55" i="8" s="1"/>
  <c r="BM54" i="8"/>
  <c r="BM55" i="8" s="1"/>
  <c r="BL54" i="8"/>
  <c r="BL55" i="8" s="1"/>
  <c r="BK54" i="8"/>
  <c r="BK55" i="8" s="1"/>
  <c r="BJ54" i="8"/>
  <c r="BJ55" i="8" s="1"/>
  <c r="BI54" i="8"/>
  <c r="BI55" i="8" s="1"/>
  <c r="BH54" i="8"/>
  <c r="BH55" i="8" s="1"/>
  <c r="BG54" i="8"/>
  <c r="BG55" i="8" s="1"/>
  <c r="BF54" i="8"/>
  <c r="BF55" i="8" s="1"/>
  <c r="BE54" i="8"/>
  <c r="BE55" i="8" s="1"/>
  <c r="BD54" i="8"/>
  <c r="BD55" i="8" s="1"/>
  <c r="BC54" i="8"/>
  <c r="BC55" i="8" s="1"/>
  <c r="BB54" i="8"/>
  <c r="BB55" i="8" s="1"/>
  <c r="BA54" i="8"/>
  <c r="BA55" i="8" s="1"/>
  <c r="AZ54" i="8"/>
  <c r="AZ55" i="8" s="1"/>
  <c r="AY54" i="8"/>
  <c r="AY55" i="8" s="1"/>
  <c r="AX54" i="8"/>
  <c r="AX55" i="8" s="1"/>
  <c r="AW54" i="8"/>
  <c r="AW55" i="8" s="1"/>
  <c r="AV54" i="8"/>
  <c r="AV55" i="8" s="1"/>
  <c r="AU54" i="8"/>
  <c r="AU55" i="8" s="1"/>
  <c r="AT54" i="8"/>
  <c r="AT55" i="8" s="1"/>
  <c r="AS54" i="8"/>
  <c r="AS55" i="8" s="1"/>
  <c r="AR54" i="8"/>
  <c r="AR55" i="8" s="1"/>
  <c r="AQ54" i="8"/>
  <c r="AQ55" i="8" s="1"/>
  <c r="AP54" i="8"/>
  <c r="AP55" i="8" s="1"/>
  <c r="AO54" i="8"/>
  <c r="AO55" i="8" s="1"/>
  <c r="AN54" i="8"/>
  <c r="AN55" i="8" s="1"/>
  <c r="AM54" i="8"/>
  <c r="AM55" i="8" s="1"/>
  <c r="AL54" i="8"/>
  <c r="AL55" i="8" s="1"/>
  <c r="AK54" i="8"/>
  <c r="AK55" i="8" s="1"/>
  <c r="AJ54" i="8"/>
  <c r="AJ55" i="8" s="1"/>
  <c r="AI54" i="8"/>
  <c r="AI55" i="8" s="1"/>
  <c r="AH54" i="8"/>
  <c r="AH55" i="8" s="1"/>
  <c r="AG54" i="8"/>
  <c r="AG55" i="8" s="1"/>
  <c r="AF54" i="8"/>
  <c r="AF55" i="8" s="1"/>
  <c r="AE54" i="8"/>
  <c r="AE55" i="8" s="1"/>
  <c r="AD54" i="8"/>
  <c r="AD55" i="8" s="1"/>
  <c r="AC54" i="8"/>
  <c r="AC55" i="8" s="1"/>
  <c r="AB54" i="8"/>
  <c r="AB55" i="8" s="1"/>
  <c r="AA54" i="8"/>
  <c r="AA55" i="8" s="1"/>
  <c r="Z54" i="8"/>
  <c r="Z55" i="8" s="1"/>
  <c r="Y54" i="8"/>
  <c r="Y55" i="8" s="1"/>
  <c r="X54" i="8"/>
  <c r="X55" i="8" s="1"/>
  <c r="W54" i="8"/>
  <c r="W55" i="8" s="1"/>
  <c r="V54" i="8"/>
  <c r="V55" i="8" s="1"/>
  <c r="U54" i="8"/>
  <c r="U55" i="8" s="1"/>
  <c r="T54" i="8"/>
  <c r="T55" i="8" s="1"/>
  <c r="S54" i="8"/>
  <c r="S55" i="8" s="1"/>
  <c r="R54" i="8"/>
  <c r="R55" i="8" s="1"/>
  <c r="Q54" i="8"/>
  <c r="Q55" i="8" s="1"/>
  <c r="P54" i="8"/>
  <c r="P55" i="8" s="1"/>
  <c r="O54" i="8"/>
  <c r="O55" i="8" s="1"/>
  <c r="N54" i="8"/>
  <c r="N55" i="8" s="1"/>
  <c r="M54" i="8"/>
  <c r="M55" i="8" s="1"/>
  <c r="L54" i="8"/>
  <c r="L55" i="8" s="1"/>
  <c r="K54" i="8"/>
  <c r="K55" i="8" s="1"/>
  <c r="J54" i="8"/>
  <c r="J55" i="8" s="1"/>
  <c r="I54" i="8"/>
  <c r="I55" i="8" s="1"/>
  <c r="H54" i="8"/>
  <c r="H55" i="8" s="1"/>
  <c r="G54" i="8"/>
  <c r="G55" i="8" s="1"/>
  <c r="F54" i="8"/>
  <c r="F55" i="8" s="1"/>
  <c r="E54" i="8"/>
  <c r="E55" i="8" s="1"/>
  <c r="D54" i="8"/>
  <c r="D55" i="8" s="1"/>
  <c r="C54" i="8"/>
  <c r="C55" i="8" s="1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EG38" i="8"/>
  <c r="EG39" i="8" s="1"/>
  <c r="EF38" i="8"/>
  <c r="EF39" i="8" s="1"/>
  <c r="EE38" i="8"/>
  <c r="EE39" i="8" s="1"/>
  <c r="ED38" i="8"/>
  <c r="ED39" i="8" s="1"/>
  <c r="EC38" i="8"/>
  <c r="EC39" i="8" s="1"/>
  <c r="EB38" i="8"/>
  <c r="EB39" i="8" s="1"/>
  <c r="EA38" i="8"/>
  <c r="EA39" i="8" s="1"/>
  <c r="DZ38" i="8"/>
  <c r="DZ39" i="8" s="1"/>
  <c r="DY38" i="8"/>
  <c r="DY39" i="8" s="1"/>
  <c r="DX38" i="8"/>
  <c r="DX39" i="8" s="1"/>
  <c r="DW38" i="8"/>
  <c r="DW39" i="8" s="1"/>
  <c r="DV38" i="8"/>
  <c r="DV39" i="8" s="1"/>
  <c r="DU38" i="8"/>
  <c r="DU39" i="8" s="1"/>
  <c r="DT38" i="8"/>
  <c r="DT39" i="8" s="1"/>
  <c r="DS38" i="8"/>
  <c r="DS39" i="8" s="1"/>
  <c r="DR38" i="8"/>
  <c r="DR39" i="8" s="1"/>
  <c r="DQ38" i="8"/>
  <c r="DQ39" i="8" s="1"/>
  <c r="DP38" i="8"/>
  <c r="DP39" i="8" s="1"/>
  <c r="DO38" i="8"/>
  <c r="DO39" i="8" s="1"/>
  <c r="DN38" i="8"/>
  <c r="DN39" i="8" s="1"/>
  <c r="DM38" i="8"/>
  <c r="DM39" i="8" s="1"/>
  <c r="DL38" i="8"/>
  <c r="DL39" i="8" s="1"/>
  <c r="DK38" i="8"/>
  <c r="DK39" i="8" s="1"/>
  <c r="DJ38" i="8"/>
  <c r="DJ39" i="8" s="1"/>
  <c r="DI38" i="8"/>
  <c r="DI39" i="8" s="1"/>
  <c r="DH38" i="8"/>
  <c r="DH39" i="8" s="1"/>
  <c r="DG38" i="8"/>
  <c r="DG39" i="8" s="1"/>
  <c r="DF38" i="8"/>
  <c r="DF39" i="8" s="1"/>
  <c r="DE38" i="8"/>
  <c r="DE39" i="8" s="1"/>
  <c r="DD38" i="8"/>
  <c r="DD39" i="8" s="1"/>
  <c r="DC38" i="8"/>
  <c r="DC39" i="8" s="1"/>
  <c r="DB38" i="8"/>
  <c r="DB39" i="8" s="1"/>
  <c r="DA38" i="8"/>
  <c r="DA39" i="8" s="1"/>
  <c r="CZ38" i="8"/>
  <c r="CZ39" i="8" s="1"/>
  <c r="CY38" i="8"/>
  <c r="CY39" i="8" s="1"/>
  <c r="CX38" i="8"/>
  <c r="CX39" i="8" s="1"/>
  <c r="CW38" i="8"/>
  <c r="CW39" i="8" s="1"/>
  <c r="CV38" i="8"/>
  <c r="CV39" i="8" s="1"/>
  <c r="CU38" i="8"/>
  <c r="CU39" i="8" s="1"/>
  <c r="CT38" i="8"/>
  <c r="CT39" i="8" s="1"/>
  <c r="CS38" i="8"/>
  <c r="CS39" i="8" s="1"/>
  <c r="CR38" i="8"/>
  <c r="CR39" i="8" s="1"/>
  <c r="CQ38" i="8"/>
  <c r="CQ39" i="8" s="1"/>
  <c r="CP38" i="8"/>
  <c r="CP39" i="8" s="1"/>
  <c r="CO38" i="8"/>
  <c r="CO39" i="8" s="1"/>
  <c r="CN38" i="8"/>
  <c r="CN39" i="8" s="1"/>
  <c r="CM38" i="8"/>
  <c r="CM39" i="8" s="1"/>
  <c r="CL38" i="8"/>
  <c r="CL39" i="8" s="1"/>
  <c r="CK38" i="8"/>
  <c r="CK39" i="8" s="1"/>
  <c r="CJ38" i="8"/>
  <c r="CJ39" i="8" s="1"/>
  <c r="CI38" i="8"/>
  <c r="CI39" i="8" s="1"/>
  <c r="CH38" i="8"/>
  <c r="CH39" i="8" s="1"/>
  <c r="CG38" i="8"/>
  <c r="CG39" i="8" s="1"/>
  <c r="CF38" i="8"/>
  <c r="CF39" i="8" s="1"/>
  <c r="CE38" i="8"/>
  <c r="CE39" i="8" s="1"/>
  <c r="CD38" i="8"/>
  <c r="CD39" i="8" s="1"/>
  <c r="CC38" i="8"/>
  <c r="CC39" i="8" s="1"/>
  <c r="CB38" i="8"/>
  <c r="CB39" i="8" s="1"/>
  <c r="CA38" i="8"/>
  <c r="CA39" i="8" s="1"/>
  <c r="BZ38" i="8"/>
  <c r="BZ39" i="8" s="1"/>
  <c r="BY38" i="8"/>
  <c r="BY39" i="8" s="1"/>
  <c r="BX38" i="8"/>
  <c r="BX39" i="8" s="1"/>
  <c r="BW38" i="8"/>
  <c r="BW39" i="8" s="1"/>
  <c r="BV38" i="8"/>
  <c r="BV39" i="8" s="1"/>
  <c r="BU38" i="8"/>
  <c r="BU39" i="8" s="1"/>
  <c r="BT38" i="8"/>
  <c r="BT39" i="8" s="1"/>
  <c r="BS38" i="8"/>
  <c r="BS39" i="8" s="1"/>
  <c r="BR38" i="8"/>
  <c r="BR39" i="8" s="1"/>
  <c r="BQ38" i="8"/>
  <c r="BQ39" i="8" s="1"/>
  <c r="BP38" i="8"/>
  <c r="BP39" i="8" s="1"/>
  <c r="BO38" i="8"/>
  <c r="BO39" i="8" s="1"/>
  <c r="BN38" i="8"/>
  <c r="BN39" i="8" s="1"/>
  <c r="BM38" i="8"/>
  <c r="BM39" i="8" s="1"/>
  <c r="BL38" i="8"/>
  <c r="BL39" i="8" s="1"/>
  <c r="BK38" i="8"/>
  <c r="BK39" i="8" s="1"/>
  <c r="BJ38" i="8"/>
  <c r="BJ39" i="8" s="1"/>
  <c r="BI38" i="8"/>
  <c r="BI39" i="8" s="1"/>
  <c r="BH38" i="8"/>
  <c r="BH39" i="8" s="1"/>
  <c r="BG38" i="8"/>
  <c r="BG39" i="8" s="1"/>
  <c r="BF38" i="8"/>
  <c r="BF39" i="8" s="1"/>
  <c r="BE38" i="8"/>
  <c r="BE39" i="8" s="1"/>
  <c r="BD38" i="8"/>
  <c r="BD39" i="8" s="1"/>
  <c r="BC38" i="8"/>
  <c r="BC39" i="8" s="1"/>
  <c r="BB38" i="8"/>
  <c r="BB39" i="8" s="1"/>
  <c r="BA38" i="8"/>
  <c r="BA39" i="8" s="1"/>
  <c r="AZ38" i="8"/>
  <c r="AZ39" i="8" s="1"/>
  <c r="AY38" i="8"/>
  <c r="AY39" i="8" s="1"/>
  <c r="AX38" i="8"/>
  <c r="AX39" i="8" s="1"/>
  <c r="AW38" i="8"/>
  <c r="AW39" i="8" s="1"/>
  <c r="AV38" i="8"/>
  <c r="AV39" i="8" s="1"/>
  <c r="AU38" i="8"/>
  <c r="AU39" i="8" s="1"/>
  <c r="AT38" i="8"/>
  <c r="AT39" i="8" s="1"/>
  <c r="AS38" i="8"/>
  <c r="AS39" i="8" s="1"/>
  <c r="AR38" i="8"/>
  <c r="AR39" i="8" s="1"/>
  <c r="AQ38" i="8"/>
  <c r="AQ39" i="8" s="1"/>
  <c r="AP38" i="8"/>
  <c r="AP39" i="8" s="1"/>
  <c r="AO38" i="8"/>
  <c r="AO39" i="8" s="1"/>
  <c r="AN38" i="8"/>
  <c r="AN39" i="8" s="1"/>
  <c r="AM38" i="8"/>
  <c r="AM39" i="8" s="1"/>
  <c r="AL38" i="8"/>
  <c r="AL39" i="8" s="1"/>
  <c r="AK38" i="8"/>
  <c r="AK39" i="8" s="1"/>
  <c r="AJ38" i="8"/>
  <c r="AJ39" i="8" s="1"/>
  <c r="AI38" i="8"/>
  <c r="AI39" i="8" s="1"/>
  <c r="AH38" i="8"/>
  <c r="AH39" i="8" s="1"/>
  <c r="AG38" i="8"/>
  <c r="AG39" i="8" s="1"/>
  <c r="AF38" i="8"/>
  <c r="AF39" i="8" s="1"/>
  <c r="AE38" i="8"/>
  <c r="AE39" i="8" s="1"/>
  <c r="AD38" i="8"/>
  <c r="AD39" i="8" s="1"/>
  <c r="AC38" i="8"/>
  <c r="AC39" i="8" s="1"/>
  <c r="AB38" i="8"/>
  <c r="AB39" i="8" s="1"/>
  <c r="AA38" i="8"/>
  <c r="AA39" i="8" s="1"/>
  <c r="Z38" i="8"/>
  <c r="Z39" i="8" s="1"/>
  <c r="Y38" i="8"/>
  <c r="Y39" i="8" s="1"/>
  <c r="X38" i="8"/>
  <c r="X39" i="8" s="1"/>
  <c r="W38" i="8"/>
  <c r="W39" i="8" s="1"/>
  <c r="V38" i="8"/>
  <c r="V39" i="8" s="1"/>
  <c r="U38" i="8"/>
  <c r="U39" i="8" s="1"/>
  <c r="T38" i="8"/>
  <c r="T39" i="8" s="1"/>
  <c r="S38" i="8"/>
  <c r="S39" i="8" s="1"/>
  <c r="R38" i="8"/>
  <c r="R39" i="8" s="1"/>
  <c r="Q38" i="8"/>
  <c r="Q39" i="8" s="1"/>
  <c r="P38" i="8"/>
  <c r="P39" i="8" s="1"/>
  <c r="O38" i="8"/>
  <c r="O39" i="8" s="1"/>
  <c r="N38" i="8"/>
  <c r="N39" i="8" s="1"/>
  <c r="M38" i="8"/>
  <c r="M39" i="8" s="1"/>
  <c r="L38" i="8"/>
  <c r="L39" i="8" s="1"/>
  <c r="K38" i="8"/>
  <c r="K39" i="8" s="1"/>
  <c r="J38" i="8"/>
  <c r="J39" i="8" s="1"/>
  <c r="I38" i="8"/>
  <c r="I39" i="8" s="1"/>
  <c r="H38" i="8"/>
  <c r="H39" i="8" s="1"/>
  <c r="G38" i="8"/>
  <c r="G39" i="8" s="1"/>
  <c r="F38" i="8"/>
  <c r="F39" i="8" s="1"/>
  <c r="E38" i="8"/>
  <c r="E39" i="8" s="1"/>
  <c r="D38" i="8"/>
  <c r="D39" i="8" s="1"/>
  <c r="C38" i="8"/>
  <c r="C39" i="8" s="1"/>
  <c r="EG33" i="8"/>
  <c r="EG34" i="8" s="1"/>
  <c r="EF33" i="8"/>
  <c r="EF34" i="8" s="1"/>
  <c r="EE33" i="8"/>
  <c r="EE34" i="8" s="1"/>
  <c r="ED33" i="8"/>
  <c r="ED34" i="8" s="1"/>
  <c r="EC33" i="8"/>
  <c r="EC34" i="8" s="1"/>
  <c r="EB33" i="8"/>
  <c r="EB34" i="8" s="1"/>
  <c r="EA33" i="8"/>
  <c r="EA34" i="8" s="1"/>
  <c r="DZ33" i="8"/>
  <c r="DZ34" i="8" s="1"/>
  <c r="DY33" i="8"/>
  <c r="DY34" i="8" s="1"/>
  <c r="DX33" i="8"/>
  <c r="DX34" i="8" s="1"/>
  <c r="DW33" i="8"/>
  <c r="DW34" i="8" s="1"/>
  <c r="DV33" i="8"/>
  <c r="DV34" i="8" s="1"/>
  <c r="DU33" i="8"/>
  <c r="DU34" i="8" s="1"/>
  <c r="DT33" i="8"/>
  <c r="DT34" i="8" s="1"/>
  <c r="DS33" i="8"/>
  <c r="DS34" i="8" s="1"/>
  <c r="DR33" i="8"/>
  <c r="DR34" i="8" s="1"/>
  <c r="DQ33" i="8"/>
  <c r="DQ34" i="8" s="1"/>
  <c r="DP33" i="8"/>
  <c r="DP34" i="8" s="1"/>
  <c r="DO33" i="8"/>
  <c r="DO34" i="8" s="1"/>
  <c r="DN33" i="8"/>
  <c r="DN34" i="8" s="1"/>
  <c r="DM33" i="8"/>
  <c r="DM34" i="8" s="1"/>
  <c r="DL33" i="8"/>
  <c r="DL34" i="8" s="1"/>
  <c r="DK33" i="8"/>
  <c r="DK34" i="8" s="1"/>
  <c r="DJ33" i="8"/>
  <c r="DJ34" i="8" s="1"/>
  <c r="DI33" i="8"/>
  <c r="DI34" i="8" s="1"/>
  <c r="DH33" i="8"/>
  <c r="DH34" i="8" s="1"/>
  <c r="DG33" i="8"/>
  <c r="DG34" i="8" s="1"/>
  <c r="DF33" i="8"/>
  <c r="DF34" i="8" s="1"/>
  <c r="DE33" i="8"/>
  <c r="DE34" i="8" s="1"/>
  <c r="DD33" i="8"/>
  <c r="DD34" i="8" s="1"/>
  <c r="DC33" i="8"/>
  <c r="DC34" i="8" s="1"/>
  <c r="DB33" i="8"/>
  <c r="DB34" i="8" s="1"/>
  <c r="DA33" i="8"/>
  <c r="DA34" i="8" s="1"/>
  <c r="CZ33" i="8"/>
  <c r="CZ34" i="8" s="1"/>
  <c r="CY33" i="8"/>
  <c r="CY34" i="8" s="1"/>
  <c r="CX33" i="8"/>
  <c r="CX34" i="8" s="1"/>
  <c r="CW33" i="8"/>
  <c r="CW34" i="8" s="1"/>
  <c r="CV33" i="8"/>
  <c r="CV34" i="8" s="1"/>
  <c r="CU33" i="8"/>
  <c r="CU34" i="8" s="1"/>
  <c r="CT33" i="8"/>
  <c r="CT34" i="8" s="1"/>
  <c r="CS33" i="8"/>
  <c r="CS34" i="8" s="1"/>
  <c r="CR33" i="8"/>
  <c r="CR34" i="8" s="1"/>
  <c r="CQ33" i="8"/>
  <c r="CQ34" i="8" s="1"/>
  <c r="CP33" i="8"/>
  <c r="CP34" i="8" s="1"/>
  <c r="CO33" i="8"/>
  <c r="CO34" i="8" s="1"/>
  <c r="CN33" i="8"/>
  <c r="CN34" i="8" s="1"/>
  <c r="CM33" i="8"/>
  <c r="CM34" i="8" s="1"/>
  <c r="CL33" i="8"/>
  <c r="CL34" i="8" s="1"/>
  <c r="CK33" i="8"/>
  <c r="CK34" i="8" s="1"/>
  <c r="CJ33" i="8"/>
  <c r="CJ34" i="8" s="1"/>
  <c r="CI33" i="8"/>
  <c r="CI34" i="8" s="1"/>
  <c r="CH33" i="8"/>
  <c r="CH34" i="8" s="1"/>
  <c r="CG33" i="8"/>
  <c r="CG34" i="8" s="1"/>
  <c r="CF33" i="8"/>
  <c r="CF34" i="8" s="1"/>
  <c r="CE33" i="8"/>
  <c r="CE34" i="8" s="1"/>
  <c r="CD33" i="8"/>
  <c r="CD34" i="8" s="1"/>
  <c r="CC33" i="8"/>
  <c r="CC34" i="8" s="1"/>
  <c r="CB33" i="8"/>
  <c r="CB34" i="8" s="1"/>
  <c r="CA33" i="8"/>
  <c r="CA34" i="8" s="1"/>
  <c r="BZ33" i="8"/>
  <c r="BZ34" i="8" s="1"/>
  <c r="BY33" i="8"/>
  <c r="BY34" i="8" s="1"/>
  <c r="BX33" i="8"/>
  <c r="BX34" i="8" s="1"/>
  <c r="BW33" i="8"/>
  <c r="BW34" i="8" s="1"/>
  <c r="BV33" i="8"/>
  <c r="BV34" i="8" s="1"/>
  <c r="BU33" i="8"/>
  <c r="BU34" i="8" s="1"/>
  <c r="BT33" i="8"/>
  <c r="BT34" i="8" s="1"/>
  <c r="BS33" i="8"/>
  <c r="BS34" i="8" s="1"/>
  <c r="BR33" i="8"/>
  <c r="BR34" i="8" s="1"/>
  <c r="BQ33" i="8"/>
  <c r="BQ34" i="8" s="1"/>
  <c r="BP33" i="8"/>
  <c r="BP34" i="8" s="1"/>
  <c r="BO33" i="8"/>
  <c r="BO34" i="8" s="1"/>
  <c r="BN33" i="8"/>
  <c r="BN34" i="8" s="1"/>
  <c r="BM33" i="8"/>
  <c r="BM34" i="8" s="1"/>
  <c r="BL33" i="8"/>
  <c r="BL34" i="8" s="1"/>
  <c r="BK33" i="8"/>
  <c r="BK34" i="8" s="1"/>
  <c r="BJ33" i="8"/>
  <c r="BJ34" i="8" s="1"/>
  <c r="BI33" i="8"/>
  <c r="BI34" i="8" s="1"/>
  <c r="BH33" i="8"/>
  <c r="BH34" i="8" s="1"/>
  <c r="BG33" i="8"/>
  <c r="BG34" i="8" s="1"/>
  <c r="BF33" i="8"/>
  <c r="BF34" i="8" s="1"/>
  <c r="BE33" i="8"/>
  <c r="BE34" i="8" s="1"/>
  <c r="BD33" i="8"/>
  <c r="BD34" i="8" s="1"/>
  <c r="BC33" i="8"/>
  <c r="BC34" i="8" s="1"/>
  <c r="BB33" i="8"/>
  <c r="BB34" i="8" s="1"/>
  <c r="BA33" i="8"/>
  <c r="BA34" i="8" s="1"/>
  <c r="AZ33" i="8"/>
  <c r="AZ34" i="8" s="1"/>
  <c r="AY33" i="8"/>
  <c r="AY34" i="8" s="1"/>
  <c r="AX33" i="8"/>
  <c r="AX34" i="8" s="1"/>
  <c r="AW33" i="8"/>
  <c r="AW34" i="8" s="1"/>
  <c r="AV33" i="8"/>
  <c r="AV34" i="8" s="1"/>
  <c r="AU33" i="8"/>
  <c r="AU34" i="8" s="1"/>
  <c r="AT33" i="8"/>
  <c r="AT34" i="8" s="1"/>
  <c r="AS33" i="8"/>
  <c r="AS34" i="8" s="1"/>
  <c r="AR33" i="8"/>
  <c r="AR34" i="8" s="1"/>
  <c r="AQ33" i="8"/>
  <c r="AQ34" i="8" s="1"/>
  <c r="AP33" i="8"/>
  <c r="AP34" i="8" s="1"/>
  <c r="AO33" i="8"/>
  <c r="AO34" i="8" s="1"/>
  <c r="AN33" i="8"/>
  <c r="AN34" i="8" s="1"/>
  <c r="AM33" i="8"/>
  <c r="AM34" i="8" s="1"/>
  <c r="AL33" i="8"/>
  <c r="AL34" i="8" s="1"/>
  <c r="AK33" i="8"/>
  <c r="AK34" i="8" s="1"/>
  <c r="AJ33" i="8"/>
  <c r="AJ34" i="8" s="1"/>
  <c r="AI33" i="8"/>
  <c r="AI34" i="8" s="1"/>
  <c r="AH33" i="8"/>
  <c r="AH34" i="8" s="1"/>
  <c r="AG33" i="8"/>
  <c r="AG34" i="8" s="1"/>
  <c r="AF33" i="8"/>
  <c r="AF34" i="8" s="1"/>
  <c r="AE33" i="8"/>
  <c r="AE34" i="8" s="1"/>
  <c r="AD33" i="8"/>
  <c r="AD34" i="8" s="1"/>
  <c r="AC33" i="8"/>
  <c r="AC34" i="8" s="1"/>
  <c r="AB33" i="8"/>
  <c r="AB34" i="8" s="1"/>
  <c r="AA33" i="8"/>
  <c r="AA34" i="8" s="1"/>
  <c r="Z33" i="8"/>
  <c r="Z34" i="8" s="1"/>
  <c r="Y33" i="8"/>
  <c r="Y34" i="8" s="1"/>
  <c r="X33" i="8"/>
  <c r="X34" i="8" s="1"/>
  <c r="W33" i="8"/>
  <c r="W34" i="8" s="1"/>
  <c r="V33" i="8"/>
  <c r="V34" i="8" s="1"/>
  <c r="U33" i="8"/>
  <c r="U34" i="8" s="1"/>
  <c r="T33" i="8"/>
  <c r="T34" i="8" s="1"/>
  <c r="S33" i="8"/>
  <c r="S34" i="8" s="1"/>
  <c r="R33" i="8"/>
  <c r="R34" i="8" s="1"/>
  <c r="Q33" i="8"/>
  <c r="Q34" i="8" s="1"/>
  <c r="P33" i="8"/>
  <c r="P34" i="8" s="1"/>
  <c r="O33" i="8"/>
  <c r="O34" i="8" s="1"/>
  <c r="N33" i="8"/>
  <c r="N34" i="8" s="1"/>
  <c r="M33" i="8"/>
  <c r="M34" i="8" s="1"/>
  <c r="L33" i="8"/>
  <c r="L34" i="8" s="1"/>
  <c r="K33" i="8"/>
  <c r="K34" i="8" s="1"/>
  <c r="J33" i="8"/>
  <c r="J34" i="8" s="1"/>
  <c r="I33" i="8"/>
  <c r="I34" i="8" s="1"/>
  <c r="H33" i="8"/>
  <c r="H34" i="8" s="1"/>
  <c r="G33" i="8"/>
  <c r="G34" i="8" s="1"/>
  <c r="F33" i="8"/>
  <c r="F34" i="8" s="1"/>
  <c r="E33" i="8"/>
  <c r="E34" i="8" s="1"/>
  <c r="D33" i="8"/>
  <c r="D34" i="8" s="1"/>
  <c r="C33" i="8"/>
  <c r="C34" i="8" s="1"/>
  <c r="EG26" i="8"/>
  <c r="EG27" i="8" s="1"/>
  <c r="EF26" i="8"/>
  <c r="EF27" i="8" s="1"/>
  <c r="EE26" i="8"/>
  <c r="EE27" i="8" s="1"/>
  <c r="ED26" i="8"/>
  <c r="ED27" i="8" s="1"/>
  <c r="EC26" i="8"/>
  <c r="EC27" i="8" s="1"/>
  <c r="EB26" i="8"/>
  <c r="EB27" i="8" s="1"/>
  <c r="EA26" i="8"/>
  <c r="EA27" i="8" s="1"/>
  <c r="DZ26" i="8"/>
  <c r="DZ27" i="8" s="1"/>
  <c r="DY26" i="8"/>
  <c r="DY27" i="8" s="1"/>
  <c r="DX26" i="8"/>
  <c r="DX27" i="8" s="1"/>
  <c r="DW26" i="8"/>
  <c r="DW27" i="8" s="1"/>
  <c r="DV26" i="8"/>
  <c r="DV27" i="8" s="1"/>
  <c r="DU26" i="8"/>
  <c r="DU27" i="8" s="1"/>
  <c r="DT26" i="8"/>
  <c r="DT27" i="8" s="1"/>
  <c r="DS26" i="8"/>
  <c r="DS27" i="8" s="1"/>
  <c r="DR26" i="8"/>
  <c r="DR27" i="8" s="1"/>
  <c r="DQ26" i="8"/>
  <c r="DQ27" i="8" s="1"/>
  <c r="DP26" i="8"/>
  <c r="DP27" i="8" s="1"/>
  <c r="DO26" i="8"/>
  <c r="DO27" i="8" s="1"/>
  <c r="DN26" i="8"/>
  <c r="DN27" i="8" s="1"/>
  <c r="DM26" i="8"/>
  <c r="DM27" i="8" s="1"/>
  <c r="DL26" i="8"/>
  <c r="DL27" i="8" s="1"/>
  <c r="DK26" i="8"/>
  <c r="DK27" i="8" s="1"/>
  <c r="DJ26" i="8"/>
  <c r="DJ27" i="8" s="1"/>
  <c r="DI26" i="8"/>
  <c r="DI27" i="8" s="1"/>
  <c r="DH26" i="8"/>
  <c r="DH27" i="8" s="1"/>
  <c r="DG26" i="8"/>
  <c r="DG27" i="8" s="1"/>
  <c r="DF26" i="8"/>
  <c r="DF27" i="8" s="1"/>
  <c r="DE26" i="8"/>
  <c r="DE27" i="8" s="1"/>
  <c r="DD26" i="8"/>
  <c r="DD27" i="8" s="1"/>
  <c r="DC26" i="8"/>
  <c r="DC27" i="8" s="1"/>
  <c r="DB26" i="8"/>
  <c r="DB27" i="8" s="1"/>
  <c r="DA26" i="8"/>
  <c r="DA27" i="8" s="1"/>
  <c r="CZ26" i="8"/>
  <c r="CZ27" i="8" s="1"/>
  <c r="CY26" i="8"/>
  <c r="CY27" i="8" s="1"/>
  <c r="CX26" i="8"/>
  <c r="CX27" i="8" s="1"/>
  <c r="CW26" i="8"/>
  <c r="CW27" i="8" s="1"/>
  <c r="CV26" i="8"/>
  <c r="CV27" i="8" s="1"/>
  <c r="CU26" i="8"/>
  <c r="CU27" i="8" s="1"/>
  <c r="CT26" i="8"/>
  <c r="CT27" i="8" s="1"/>
  <c r="CS26" i="8"/>
  <c r="CS27" i="8" s="1"/>
  <c r="CR26" i="8"/>
  <c r="CR27" i="8" s="1"/>
  <c r="CQ26" i="8"/>
  <c r="CQ27" i="8" s="1"/>
  <c r="CP26" i="8"/>
  <c r="CP27" i="8" s="1"/>
  <c r="CO26" i="8"/>
  <c r="CO27" i="8" s="1"/>
  <c r="CN26" i="8"/>
  <c r="CN27" i="8" s="1"/>
  <c r="CM26" i="8"/>
  <c r="CM27" i="8" s="1"/>
  <c r="CL26" i="8"/>
  <c r="CL27" i="8" s="1"/>
  <c r="CK26" i="8"/>
  <c r="CK27" i="8" s="1"/>
  <c r="CJ26" i="8"/>
  <c r="CJ27" i="8" s="1"/>
  <c r="CI26" i="8"/>
  <c r="CI27" i="8" s="1"/>
  <c r="CH26" i="8"/>
  <c r="CH27" i="8" s="1"/>
  <c r="CG26" i="8"/>
  <c r="CG27" i="8" s="1"/>
  <c r="CF26" i="8"/>
  <c r="CF27" i="8" s="1"/>
  <c r="CE26" i="8"/>
  <c r="CE27" i="8" s="1"/>
  <c r="CD26" i="8"/>
  <c r="CD27" i="8" s="1"/>
  <c r="CC26" i="8"/>
  <c r="CC27" i="8" s="1"/>
  <c r="CB26" i="8"/>
  <c r="CB27" i="8" s="1"/>
  <c r="CA26" i="8"/>
  <c r="CA27" i="8" s="1"/>
  <c r="BZ26" i="8"/>
  <c r="BZ27" i="8" s="1"/>
  <c r="BY26" i="8"/>
  <c r="BY27" i="8" s="1"/>
  <c r="BX26" i="8"/>
  <c r="BX27" i="8" s="1"/>
  <c r="BW26" i="8"/>
  <c r="BW27" i="8" s="1"/>
  <c r="BV26" i="8"/>
  <c r="BV27" i="8" s="1"/>
  <c r="BU26" i="8"/>
  <c r="BU27" i="8" s="1"/>
  <c r="BT26" i="8"/>
  <c r="BT27" i="8" s="1"/>
  <c r="BS26" i="8"/>
  <c r="BS27" i="8" s="1"/>
  <c r="BR26" i="8"/>
  <c r="BR27" i="8" s="1"/>
  <c r="BQ26" i="8"/>
  <c r="BQ27" i="8" s="1"/>
  <c r="BP26" i="8"/>
  <c r="BP27" i="8" s="1"/>
  <c r="BO26" i="8"/>
  <c r="BO27" i="8" s="1"/>
  <c r="BN26" i="8"/>
  <c r="BN27" i="8" s="1"/>
  <c r="BM26" i="8"/>
  <c r="BM27" i="8" s="1"/>
  <c r="BL26" i="8"/>
  <c r="BL27" i="8" s="1"/>
  <c r="BK26" i="8"/>
  <c r="BK27" i="8" s="1"/>
  <c r="BJ26" i="8"/>
  <c r="BJ27" i="8" s="1"/>
  <c r="BI26" i="8"/>
  <c r="BI27" i="8" s="1"/>
  <c r="BH26" i="8"/>
  <c r="BH27" i="8" s="1"/>
  <c r="BG26" i="8"/>
  <c r="BG27" i="8" s="1"/>
  <c r="BF26" i="8"/>
  <c r="BF27" i="8" s="1"/>
  <c r="BE26" i="8"/>
  <c r="BE27" i="8" s="1"/>
  <c r="BD26" i="8"/>
  <c r="BD27" i="8" s="1"/>
  <c r="BC26" i="8"/>
  <c r="BC27" i="8" s="1"/>
  <c r="BB26" i="8"/>
  <c r="BB27" i="8" s="1"/>
  <c r="BA26" i="8"/>
  <c r="BA27" i="8" s="1"/>
  <c r="AZ26" i="8"/>
  <c r="AZ27" i="8" s="1"/>
  <c r="AY26" i="8"/>
  <c r="AY27" i="8" s="1"/>
  <c r="AX26" i="8"/>
  <c r="AX27" i="8" s="1"/>
  <c r="AW26" i="8"/>
  <c r="AW27" i="8" s="1"/>
  <c r="AV26" i="8"/>
  <c r="AV27" i="8" s="1"/>
  <c r="AU26" i="8"/>
  <c r="AU27" i="8" s="1"/>
  <c r="AT26" i="8"/>
  <c r="AT27" i="8" s="1"/>
  <c r="AS26" i="8"/>
  <c r="AS27" i="8" s="1"/>
  <c r="AR26" i="8"/>
  <c r="AR27" i="8" s="1"/>
  <c r="AQ26" i="8"/>
  <c r="AQ27" i="8" s="1"/>
  <c r="AP26" i="8"/>
  <c r="AP27" i="8" s="1"/>
  <c r="AO26" i="8"/>
  <c r="AO27" i="8" s="1"/>
  <c r="AN26" i="8"/>
  <c r="AN27" i="8" s="1"/>
  <c r="AM26" i="8"/>
  <c r="AM27" i="8" s="1"/>
  <c r="AL26" i="8"/>
  <c r="AL27" i="8" s="1"/>
  <c r="AK26" i="8"/>
  <c r="AK27" i="8" s="1"/>
  <c r="AJ26" i="8"/>
  <c r="AJ27" i="8" s="1"/>
  <c r="AI26" i="8"/>
  <c r="AI27" i="8" s="1"/>
  <c r="AH26" i="8"/>
  <c r="AH27" i="8" s="1"/>
  <c r="AG26" i="8"/>
  <c r="AG27" i="8" s="1"/>
  <c r="AF26" i="8"/>
  <c r="AF27" i="8" s="1"/>
  <c r="AE26" i="8"/>
  <c r="AE27" i="8" s="1"/>
  <c r="AD26" i="8"/>
  <c r="AD27" i="8" s="1"/>
  <c r="AC26" i="8"/>
  <c r="AC27" i="8" s="1"/>
  <c r="AB26" i="8"/>
  <c r="AB27" i="8" s="1"/>
  <c r="AA26" i="8"/>
  <c r="AA27" i="8" s="1"/>
  <c r="Z26" i="8"/>
  <c r="Z27" i="8" s="1"/>
  <c r="Y26" i="8"/>
  <c r="Y27" i="8" s="1"/>
  <c r="X26" i="8"/>
  <c r="X27" i="8" s="1"/>
  <c r="W26" i="8"/>
  <c r="W27" i="8" s="1"/>
  <c r="V26" i="8"/>
  <c r="V27" i="8" s="1"/>
  <c r="U26" i="8"/>
  <c r="U27" i="8" s="1"/>
  <c r="T26" i="8"/>
  <c r="T27" i="8" s="1"/>
  <c r="S26" i="8"/>
  <c r="S27" i="8" s="1"/>
  <c r="R26" i="8"/>
  <c r="R27" i="8" s="1"/>
  <c r="Q26" i="8"/>
  <c r="Q27" i="8" s="1"/>
  <c r="P26" i="8"/>
  <c r="P27" i="8" s="1"/>
  <c r="O26" i="8"/>
  <c r="O27" i="8" s="1"/>
  <c r="N26" i="8"/>
  <c r="N27" i="8" s="1"/>
  <c r="M26" i="8"/>
  <c r="M27" i="8" s="1"/>
  <c r="L26" i="8"/>
  <c r="L27" i="8" s="1"/>
  <c r="K26" i="8"/>
  <c r="K27" i="8" s="1"/>
  <c r="J26" i="8"/>
  <c r="J27" i="8" s="1"/>
  <c r="I26" i="8"/>
  <c r="I27" i="8" s="1"/>
  <c r="H26" i="8"/>
  <c r="H27" i="8" s="1"/>
  <c r="G26" i="8"/>
  <c r="G27" i="8" s="1"/>
  <c r="F26" i="8"/>
  <c r="F27" i="8" s="1"/>
  <c r="E26" i="8"/>
  <c r="E27" i="8" s="1"/>
  <c r="D26" i="8"/>
  <c r="D27" i="8" s="1"/>
  <c r="C26" i="8"/>
  <c r="C27" i="8" s="1"/>
  <c r="EG21" i="8"/>
  <c r="EG20" i="8" s="1"/>
  <c r="EF21" i="8"/>
  <c r="EF20" i="8" s="1"/>
  <c r="EE21" i="8"/>
  <c r="EE20" i="8" s="1"/>
  <c r="ED21" i="8"/>
  <c r="ED20" i="8" s="1"/>
  <c r="EC21" i="8"/>
  <c r="EC20" i="8" s="1"/>
  <c r="EB21" i="8"/>
  <c r="EB20" i="8" s="1"/>
  <c r="EA21" i="8"/>
  <c r="EA20" i="8" s="1"/>
  <c r="DZ21" i="8"/>
  <c r="DZ20" i="8" s="1"/>
  <c r="DY21" i="8"/>
  <c r="DY20" i="8" s="1"/>
  <c r="DX21" i="8"/>
  <c r="DX20" i="8" s="1"/>
  <c r="DW21" i="8"/>
  <c r="DW20" i="8" s="1"/>
  <c r="DV21" i="8"/>
  <c r="DV20" i="8" s="1"/>
  <c r="DU21" i="8"/>
  <c r="DU20" i="8" s="1"/>
  <c r="DT21" i="8"/>
  <c r="DT20" i="8" s="1"/>
  <c r="DS21" i="8"/>
  <c r="DS20" i="8" s="1"/>
  <c r="DR21" i="8"/>
  <c r="DR20" i="8" s="1"/>
  <c r="DQ21" i="8"/>
  <c r="DQ20" i="8" s="1"/>
  <c r="DP21" i="8"/>
  <c r="DP20" i="8" s="1"/>
  <c r="DO21" i="8"/>
  <c r="DO20" i="8" s="1"/>
  <c r="DN21" i="8"/>
  <c r="DN20" i="8" s="1"/>
  <c r="DM21" i="8"/>
  <c r="DM20" i="8" s="1"/>
  <c r="DL21" i="8"/>
  <c r="DL20" i="8" s="1"/>
  <c r="DK21" i="8"/>
  <c r="DK20" i="8" s="1"/>
  <c r="DJ21" i="8"/>
  <c r="DJ20" i="8" s="1"/>
  <c r="DI21" i="8"/>
  <c r="DI20" i="8" s="1"/>
  <c r="DH21" i="8"/>
  <c r="DH20" i="8" s="1"/>
  <c r="DG21" i="8"/>
  <c r="DG20" i="8" s="1"/>
  <c r="DF21" i="8"/>
  <c r="DF20" i="8" s="1"/>
  <c r="DE21" i="8"/>
  <c r="DE20" i="8" s="1"/>
  <c r="DD21" i="8"/>
  <c r="DD20" i="8" s="1"/>
  <c r="DC21" i="8"/>
  <c r="DC20" i="8" s="1"/>
  <c r="DB21" i="8"/>
  <c r="DB20" i="8" s="1"/>
  <c r="DA21" i="8"/>
  <c r="DA20" i="8" s="1"/>
  <c r="CZ21" i="8"/>
  <c r="CZ20" i="8" s="1"/>
  <c r="CY21" i="8"/>
  <c r="CY20" i="8" s="1"/>
  <c r="CX21" i="8"/>
  <c r="CX20" i="8" s="1"/>
  <c r="CW21" i="8"/>
  <c r="CW20" i="8" s="1"/>
  <c r="CV21" i="8"/>
  <c r="CV20" i="8" s="1"/>
  <c r="CU21" i="8"/>
  <c r="CU20" i="8" s="1"/>
  <c r="CT21" i="8"/>
  <c r="CT20" i="8" s="1"/>
  <c r="CS21" i="8"/>
  <c r="CS20" i="8" s="1"/>
  <c r="CR21" i="8"/>
  <c r="CR20" i="8" s="1"/>
  <c r="CQ21" i="8"/>
  <c r="CP21" i="8"/>
  <c r="CP20" i="8" s="1"/>
  <c r="CO21" i="8"/>
  <c r="CO20" i="8" s="1"/>
  <c r="CN21" i="8"/>
  <c r="CN20" i="8" s="1"/>
  <c r="CM21" i="8"/>
  <c r="CM20" i="8" s="1"/>
  <c r="CL21" i="8"/>
  <c r="CL20" i="8" s="1"/>
  <c r="CK21" i="8"/>
  <c r="CK20" i="8" s="1"/>
  <c r="CJ21" i="8"/>
  <c r="CJ20" i="8" s="1"/>
  <c r="CI21" i="8"/>
  <c r="CI20" i="8" s="1"/>
  <c r="CH21" i="8"/>
  <c r="CH20" i="8" s="1"/>
  <c r="CG21" i="8"/>
  <c r="CG20" i="8" s="1"/>
  <c r="CF21" i="8"/>
  <c r="CF20" i="8" s="1"/>
  <c r="CE21" i="8"/>
  <c r="CE20" i="8" s="1"/>
  <c r="CD21" i="8"/>
  <c r="CD20" i="8" s="1"/>
  <c r="CC21" i="8"/>
  <c r="CC20" i="8" s="1"/>
  <c r="CB21" i="8"/>
  <c r="CB20" i="8" s="1"/>
  <c r="CA21" i="8"/>
  <c r="CA20" i="8" s="1"/>
  <c r="BZ21" i="8"/>
  <c r="BZ20" i="8" s="1"/>
  <c r="BY21" i="8"/>
  <c r="BY20" i="8" s="1"/>
  <c r="BX21" i="8"/>
  <c r="BX20" i="8" s="1"/>
  <c r="BW21" i="8"/>
  <c r="BW20" i="8" s="1"/>
  <c r="BV21" i="8"/>
  <c r="BV20" i="8" s="1"/>
  <c r="BU21" i="8"/>
  <c r="BU20" i="8" s="1"/>
  <c r="BT21" i="8"/>
  <c r="BT20" i="8" s="1"/>
  <c r="BS21" i="8"/>
  <c r="BS20" i="8" s="1"/>
  <c r="BR21" i="8"/>
  <c r="BR20" i="8" s="1"/>
  <c r="BQ21" i="8"/>
  <c r="BQ20" i="8" s="1"/>
  <c r="BP21" i="8"/>
  <c r="BP20" i="8" s="1"/>
  <c r="BO21" i="8"/>
  <c r="BO20" i="8" s="1"/>
  <c r="BN21" i="8"/>
  <c r="BN20" i="8" s="1"/>
  <c r="BM21" i="8"/>
  <c r="BM20" i="8" s="1"/>
  <c r="BL21" i="8"/>
  <c r="BL20" i="8" s="1"/>
  <c r="BK21" i="8"/>
  <c r="BK20" i="8" s="1"/>
  <c r="BJ21" i="8"/>
  <c r="BJ20" i="8" s="1"/>
  <c r="BI21" i="8"/>
  <c r="BI20" i="8" s="1"/>
  <c r="BH21" i="8"/>
  <c r="BH20" i="8" s="1"/>
  <c r="BG21" i="8"/>
  <c r="BG20" i="8" s="1"/>
  <c r="BF21" i="8"/>
  <c r="BF20" i="8" s="1"/>
  <c r="BE21" i="8"/>
  <c r="BE20" i="8" s="1"/>
  <c r="BD21" i="8"/>
  <c r="BD20" i="8" s="1"/>
  <c r="BC21" i="8"/>
  <c r="BC20" i="8" s="1"/>
  <c r="BB21" i="8"/>
  <c r="BB20" i="8" s="1"/>
  <c r="BA21" i="8"/>
  <c r="BA20" i="8" s="1"/>
  <c r="AZ21" i="8"/>
  <c r="AZ20" i="8" s="1"/>
  <c r="AY21" i="8"/>
  <c r="AX21" i="8"/>
  <c r="AX20" i="8" s="1"/>
  <c r="AW21" i="8"/>
  <c r="AW20" i="8" s="1"/>
  <c r="AV21" i="8"/>
  <c r="AV20" i="8" s="1"/>
  <c r="AU21" i="8"/>
  <c r="AU20" i="8" s="1"/>
  <c r="AT21" i="8"/>
  <c r="AT20" i="8" s="1"/>
  <c r="AS21" i="8"/>
  <c r="AS20" i="8" s="1"/>
  <c r="AR21" i="8"/>
  <c r="AR20" i="8" s="1"/>
  <c r="AQ21" i="8"/>
  <c r="AQ20" i="8" s="1"/>
  <c r="AP21" i="8"/>
  <c r="AP20" i="8" s="1"/>
  <c r="AO21" i="8"/>
  <c r="AO20" i="8" s="1"/>
  <c r="AN21" i="8"/>
  <c r="AN20" i="8" s="1"/>
  <c r="AM21" i="8"/>
  <c r="AM20" i="8" s="1"/>
  <c r="AL21" i="8"/>
  <c r="AL20" i="8" s="1"/>
  <c r="AK21" i="8"/>
  <c r="AK20" i="8" s="1"/>
  <c r="AJ21" i="8"/>
  <c r="AJ20" i="8" s="1"/>
  <c r="AI21" i="8"/>
  <c r="AI20" i="8" s="1"/>
  <c r="AH21" i="8"/>
  <c r="AH20" i="8" s="1"/>
  <c r="AG21" i="8"/>
  <c r="AG20" i="8" s="1"/>
  <c r="AF21" i="8"/>
  <c r="AF20" i="8" s="1"/>
  <c r="AE21" i="8"/>
  <c r="AE20" i="8" s="1"/>
  <c r="AD21" i="8"/>
  <c r="AD20" i="8" s="1"/>
  <c r="AC21" i="8"/>
  <c r="AC20" i="8" s="1"/>
  <c r="AB21" i="8"/>
  <c r="AB20" i="8" s="1"/>
  <c r="AA21" i="8"/>
  <c r="AA20" i="8" s="1"/>
  <c r="Z21" i="8"/>
  <c r="Z20" i="8" s="1"/>
  <c r="Y21" i="8"/>
  <c r="Y20" i="8" s="1"/>
  <c r="X21" i="8"/>
  <c r="X20" i="8" s="1"/>
  <c r="W21" i="8"/>
  <c r="W20" i="8" s="1"/>
  <c r="V21" i="8"/>
  <c r="V20" i="8" s="1"/>
  <c r="U21" i="8"/>
  <c r="U20" i="8" s="1"/>
  <c r="T21" i="8"/>
  <c r="T20" i="8" s="1"/>
  <c r="S21" i="8"/>
  <c r="S20" i="8" s="1"/>
  <c r="R21" i="8"/>
  <c r="R20" i="8" s="1"/>
  <c r="Q21" i="8"/>
  <c r="Q20" i="8" s="1"/>
  <c r="P21" i="8"/>
  <c r="P20" i="8" s="1"/>
  <c r="O21" i="8"/>
  <c r="O20" i="8" s="1"/>
  <c r="N21" i="8"/>
  <c r="N20" i="8" s="1"/>
  <c r="M21" i="8"/>
  <c r="M20" i="8" s="1"/>
  <c r="L21" i="8"/>
  <c r="L20" i="8" s="1"/>
  <c r="K21" i="8"/>
  <c r="J21" i="8"/>
  <c r="J20" i="8" s="1"/>
  <c r="I21" i="8"/>
  <c r="I20" i="8" s="1"/>
  <c r="H21" i="8"/>
  <c r="H20" i="8" s="1"/>
  <c r="G21" i="8"/>
  <c r="G20" i="8" s="1"/>
  <c r="F21" i="8"/>
  <c r="F20" i="8" s="1"/>
  <c r="E21" i="8"/>
  <c r="E20" i="8" s="1"/>
  <c r="D21" i="8"/>
  <c r="D20" i="8" s="1"/>
  <c r="C21" i="8"/>
  <c r="C20" i="8" s="1"/>
  <c r="CQ20" i="8"/>
  <c r="AY20" i="8"/>
  <c r="K20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EG9" i="8"/>
  <c r="EG14" i="8" s="1"/>
  <c r="EF9" i="8"/>
  <c r="EF14" i="8" s="1"/>
  <c r="EE9" i="8"/>
  <c r="EE5" i="8" s="1"/>
  <c r="EE6" i="8" s="1"/>
  <c r="ED9" i="8"/>
  <c r="EC9" i="8"/>
  <c r="EC14" i="8" s="1"/>
  <c r="EB9" i="8"/>
  <c r="EA9" i="8"/>
  <c r="EA14" i="8" s="1"/>
  <c r="DZ9" i="8"/>
  <c r="DZ14" i="8" s="1"/>
  <c r="DY9" i="8"/>
  <c r="DY14" i="8" s="1"/>
  <c r="DX9" i="8"/>
  <c r="DX14" i="8" s="1"/>
  <c r="DW9" i="8"/>
  <c r="DW14" i="8" s="1"/>
  <c r="DV9" i="8"/>
  <c r="DU9" i="8"/>
  <c r="DU14" i="8" s="1"/>
  <c r="DT9" i="8"/>
  <c r="DS9" i="8"/>
  <c r="DS5" i="8" s="1"/>
  <c r="DS6" i="8" s="1"/>
  <c r="DR9" i="8"/>
  <c r="DR14" i="8" s="1"/>
  <c r="DQ9" i="8"/>
  <c r="DQ14" i="8" s="1"/>
  <c r="DP9" i="8"/>
  <c r="DP14" i="8" s="1"/>
  <c r="DO9" i="8"/>
  <c r="DO14" i="8" s="1"/>
  <c r="DN9" i="8"/>
  <c r="DM9" i="8"/>
  <c r="DM14" i="8" s="1"/>
  <c r="DL9" i="8"/>
  <c r="DL5" i="8" s="1"/>
  <c r="DL6" i="8" s="1"/>
  <c r="DK9" i="8"/>
  <c r="DK14" i="8" s="1"/>
  <c r="DJ9" i="8"/>
  <c r="DJ14" i="8" s="1"/>
  <c r="DI9" i="8"/>
  <c r="DI14" i="8" s="1"/>
  <c r="DH9" i="8"/>
  <c r="DH14" i="8" s="1"/>
  <c r="DG9" i="8"/>
  <c r="DG5" i="8" s="1"/>
  <c r="DG6" i="8" s="1"/>
  <c r="DF9" i="8"/>
  <c r="DE9" i="8"/>
  <c r="DE14" i="8" s="1"/>
  <c r="DD9" i="8"/>
  <c r="DC9" i="8"/>
  <c r="DC5" i="8" s="1"/>
  <c r="DC6" i="8" s="1"/>
  <c r="DB9" i="8"/>
  <c r="DB14" i="8" s="1"/>
  <c r="DA9" i="8"/>
  <c r="DA14" i="8" s="1"/>
  <c r="CZ9" i="8"/>
  <c r="CZ14" i="8" s="1"/>
  <c r="CY9" i="8"/>
  <c r="CY5" i="8" s="1"/>
  <c r="CY6" i="8" s="1"/>
  <c r="CX9" i="8"/>
  <c r="CW9" i="8"/>
  <c r="CW14" i="8" s="1"/>
  <c r="CV9" i="8"/>
  <c r="CU9" i="8"/>
  <c r="CU14" i="8" s="1"/>
  <c r="CT9" i="8"/>
  <c r="CT14" i="8" s="1"/>
  <c r="CS9" i="8"/>
  <c r="CS14" i="8" s="1"/>
  <c r="CR9" i="8"/>
  <c r="CR14" i="8" s="1"/>
  <c r="CQ9" i="8"/>
  <c r="CQ5" i="8" s="1"/>
  <c r="CQ6" i="8" s="1"/>
  <c r="CP9" i="8"/>
  <c r="CO9" i="8"/>
  <c r="CO14" i="8" s="1"/>
  <c r="CN9" i="8"/>
  <c r="CM9" i="8"/>
  <c r="CM14" i="8" s="1"/>
  <c r="CL9" i="8"/>
  <c r="CL14" i="8" s="1"/>
  <c r="CK9" i="8"/>
  <c r="CK14" i="8" s="1"/>
  <c r="CJ9" i="8"/>
  <c r="CJ14" i="8" s="1"/>
  <c r="CI9" i="8"/>
  <c r="CI14" i="8" s="1"/>
  <c r="CH9" i="8"/>
  <c r="CG9" i="8"/>
  <c r="CG14" i="8" s="1"/>
  <c r="CF9" i="8"/>
  <c r="CE9" i="8"/>
  <c r="CE14" i="8" s="1"/>
  <c r="CD9" i="8"/>
  <c r="CD14" i="8" s="1"/>
  <c r="CC9" i="8"/>
  <c r="CC14" i="8" s="1"/>
  <c r="CB9" i="8"/>
  <c r="CB14" i="8" s="1"/>
  <c r="CA9" i="8"/>
  <c r="CA14" i="8" s="1"/>
  <c r="BZ9" i="8"/>
  <c r="BY9" i="8"/>
  <c r="BY14" i="8" s="1"/>
  <c r="BX9" i="8"/>
  <c r="BW9" i="8"/>
  <c r="BW14" i="8" s="1"/>
  <c r="BV9" i="8"/>
  <c r="BV14" i="8" s="1"/>
  <c r="BU9" i="8"/>
  <c r="BU14" i="8" s="1"/>
  <c r="BT9" i="8"/>
  <c r="BT14" i="8" s="1"/>
  <c r="BS9" i="8"/>
  <c r="BS14" i="8" s="1"/>
  <c r="BR9" i="8"/>
  <c r="BQ9" i="8"/>
  <c r="BQ14" i="8" s="1"/>
  <c r="BP9" i="8"/>
  <c r="BO9" i="8"/>
  <c r="BO5" i="8" s="1"/>
  <c r="BO6" i="8" s="1"/>
  <c r="BN9" i="8"/>
  <c r="BN14" i="8" s="1"/>
  <c r="BM9" i="8"/>
  <c r="BM14" i="8" s="1"/>
  <c r="BL9" i="8"/>
  <c r="BL14" i="8" s="1"/>
  <c r="BK9" i="8"/>
  <c r="BK14" i="8" s="1"/>
  <c r="BJ9" i="8"/>
  <c r="BI9" i="8"/>
  <c r="BI14" i="8" s="1"/>
  <c r="BH9" i="8"/>
  <c r="BG9" i="8"/>
  <c r="BG14" i="8" s="1"/>
  <c r="BF9" i="8"/>
  <c r="BF14" i="8" s="1"/>
  <c r="BE9" i="8"/>
  <c r="BE14" i="8" s="1"/>
  <c r="BD9" i="8"/>
  <c r="BD14" i="8" s="1"/>
  <c r="BC9" i="8"/>
  <c r="BC14" i="8" s="1"/>
  <c r="BB9" i="8"/>
  <c r="BA9" i="8"/>
  <c r="BA14" i="8" s="1"/>
  <c r="AZ9" i="8"/>
  <c r="AY9" i="8"/>
  <c r="AY14" i="8" s="1"/>
  <c r="AX9" i="8"/>
  <c r="AX14" i="8" s="1"/>
  <c r="AW9" i="8"/>
  <c r="AW14" i="8" s="1"/>
  <c r="AV9" i="8"/>
  <c r="AV14" i="8" s="1"/>
  <c r="AU9" i="8"/>
  <c r="AU14" i="8" s="1"/>
  <c r="AT9" i="8"/>
  <c r="AS9" i="8"/>
  <c r="AS14" i="8" s="1"/>
  <c r="AR9" i="8"/>
  <c r="AQ9" i="8"/>
  <c r="AQ14" i="8" s="1"/>
  <c r="AP9" i="8"/>
  <c r="AP14" i="8" s="1"/>
  <c r="AO9" i="8"/>
  <c r="AO14" i="8" s="1"/>
  <c r="AN9" i="8"/>
  <c r="AN14" i="8" s="1"/>
  <c r="AM9" i="8"/>
  <c r="AM14" i="8" s="1"/>
  <c r="AL9" i="8"/>
  <c r="AK9" i="8"/>
  <c r="AK14" i="8" s="1"/>
  <c r="AJ9" i="8"/>
  <c r="AI9" i="8"/>
  <c r="AI14" i="8" s="1"/>
  <c r="AH9" i="8"/>
  <c r="AH14" i="8" s="1"/>
  <c r="AG9" i="8"/>
  <c r="AG14" i="8" s="1"/>
  <c r="AF9" i="8"/>
  <c r="AF14" i="8" s="1"/>
  <c r="AE9" i="8"/>
  <c r="AE14" i="8" s="1"/>
  <c r="AD9" i="8"/>
  <c r="AC9" i="8"/>
  <c r="AC14" i="8" s="1"/>
  <c r="AB9" i="8"/>
  <c r="AA9" i="8"/>
  <c r="AA5" i="8" s="1"/>
  <c r="AA6" i="8" s="1"/>
  <c r="Z9" i="8"/>
  <c r="Z14" i="8" s="1"/>
  <c r="Y9" i="8"/>
  <c r="Y5" i="8" s="1"/>
  <c r="Y6" i="8" s="1"/>
  <c r="X9" i="8"/>
  <c r="X14" i="8" s="1"/>
  <c r="W9" i="8"/>
  <c r="W14" i="8" s="1"/>
  <c r="V9" i="8"/>
  <c r="U9" i="8"/>
  <c r="U14" i="8" s="1"/>
  <c r="T9" i="8"/>
  <c r="S9" i="8"/>
  <c r="S14" i="8" s="1"/>
  <c r="R9" i="8"/>
  <c r="R14" i="8" s="1"/>
  <c r="Q9" i="8"/>
  <c r="Q5" i="8" s="1"/>
  <c r="Q6" i="8" s="1"/>
  <c r="P9" i="8"/>
  <c r="P14" i="8" s="1"/>
  <c r="O9" i="8"/>
  <c r="O14" i="8" s="1"/>
  <c r="N9" i="8"/>
  <c r="M9" i="8"/>
  <c r="M14" i="8" s="1"/>
  <c r="L9" i="8"/>
  <c r="K9" i="8"/>
  <c r="K14" i="8" s="1"/>
  <c r="J9" i="8"/>
  <c r="J14" i="8" s="1"/>
  <c r="I9" i="8"/>
  <c r="I14" i="8" s="1"/>
  <c r="H9" i="8"/>
  <c r="H14" i="8" s="1"/>
  <c r="G9" i="8"/>
  <c r="G5" i="8" s="1"/>
  <c r="G6" i="8" s="1"/>
  <c r="F9" i="8"/>
  <c r="E9" i="8"/>
  <c r="E14" i="8" s="1"/>
  <c r="D9" i="8"/>
  <c r="C9" i="8"/>
  <c r="C14" i="8" s="1"/>
  <c r="EC5" i="8"/>
  <c r="EC6" i="8" s="1"/>
  <c r="DM5" i="8"/>
  <c r="DM6" i="8" s="1"/>
  <c r="DH5" i="8"/>
  <c r="DH6" i="8" s="1"/>
  <c r="DA5" i="8"/>
  <c r="DA6" i="8" s="1"/>
  <c r="CK5" i="8"/>
  <c r="CK6" i="8" s="1"/>
  <c r="CB5" i="8"/>
  <c r="CB6" i="8" s="1"/>
  <c r="BY5" i="8"/>
  <c r="BY6" i="8" s="1"/>
  <c r="BI5" i="8"/>
  <c r="BI6" i="8" s="1"/>
  <c r="AV5" i="8"/>
  <c r="AV6" i="8" s="1"/>
  <c r="AG5" i="8"/>
  <c r="AG6" i="8" s="1"/>
  <c r="X5" i="8"/>
  <c r="X6" i="8" s="1"/>
  <c r="M5" i="8"/>
  <c r="M6" i="8" s="1"/>
  <c r="EA64" i="8" l="1"/>
  <c r="K102" i="8"/>
  <c r="AA102" i="8"/>
  <c r="AE102" i="8"/>
  <c r="AQ102" i="8"/>
  <c r="AU102" i="8"/>
  <c r="BG102" i="8"/>
  <c r="BK102" i="8"/>
  <c r="BW102" i="8"/>
  <c r="CA102" i="8"/>
  <c r="CM102" i="8"/>
  <c r="CQ102" i="8"/>
  <c r="DC102" i="8"/>
  <c r="DG102" i="8"/>
  <c r="DS102" i="8"/>
  <c r="DW102" i="8"/>
  <c r="DW101" i="8" s="1"/>
  <c r="T103" i="8"/>
  <c r="H112" i="8"/>
  <c r="L112" i="8"/>
  <c r="P112" i="8"/>
  <c r="T112" i="8"/>
  <c r="X112" i="8"/>
  <c r="AB112" i="8"/>
  <c r="AF112" i="8"/>
  <c r="AJ112" i="8"/>
  <c r="AN112" i="8"/>
  <c r="AR112" i="8"/>
  <c r="AV112" i="8"/>
  <c r="AZ112" i="8"/>
  <c r="BD112" i="8"/>
  <c r="BH112" i="8"/>
  <c r="BL112" i="8"/>
  <c r="BP112" i="8"/>
  <c r="BT112" i="8"/>
  <c r="BX112" i="8"/>
  <c r="CB112" i="8"/>
  <c r="CF112" i="8"/>
  <c r="CJ112" i="8"/>
  <c r="CN112" i="8"/>
  <c r="CR112" i="8"/>
  <c r="C119" i="8"/>
  <c r="G119" i="8"/>
  <c r="K119" i="8"/>
  <c r="S119" i="8"/>
  <c r="W119" i="8"/>
  <c r="AE119" i="8"/>
  <c r="AI119" i="8"/>
  <c r="AQ119" i="8"/>
  <c r="AS103" i="8"/>
  <c r="BM103" i="8"/>
  <c r="CG103" i="8"/>
  <c r="DA103" i="8"/>
  <c r="DU103" i="8"/>
  <c r="EC103" i="8"/>
  <c r="E112" i="8"/>
  <c r="I112" i="8"/>
  <c r="Q112" i="8"/>
  <c r="AG112" i="8"/>
  <c r="AK112" i="8"/>
  <c r="AW112" i="8"/>
  <c r="BA112" i="8"/>
  <c r="BM112" i="8"/>
  <c r="BQ112" i="8"/>
  <c r="CC112" i="8"/>
  <c r="CG112" i="8"/>
  <c r="CW112" i="8"/>
  <c r="DI112" i="8"/>
  <c r="DM112" i="8"/>
  <c r="DY112" i="8"/>
  <c r="EC112" i="8"/>
  <c r="H119" i="8"/>
  <c r="R105" i="8"/>
  <c r="V102" i="8"/>
  <c r="AL102" i="8"/>
  <c r="BR102" i="8"/>
  <c r="CH102" i="8"/>
  <c r="ED102" i="8"/>
  <c r="G112" i="8"/>
  <c r="K112" i="8"/>
  <c r="O103" i="8"/>
  <c r="O101" i="8" s="1"/>
  <c r="S112" i="8"/>
  <c r="W112" i="8"/>
  <c r="AA103" i="8"/>
  <c r="AA101" i="8" s="1"/>
  <c r="AE112" i="8"/>
  <c r="AI112" i="8"/>
  <c r="AQ112" i="8"/>
  <c r="AU112" i="8"/>
  <c r="AY112" i="8"/>
  <c r="BC112" i="8"/>
  <c r="BG112" i="8"/>
  <c r="BK112" i="8"/>
  <c r="BO112" i="8"/>
  <c r="BS112" i="8"/>
  <c r="BW103" i="8"/>
  <c r="CA112" i="8"/>
  <c r="CE112" i="8"/>
  <c r="CQ112" i="8"/>
  <c r="CU112" i="8"/>
  <c r="CY112" i="8"/>
  <c r="DC112" i="8"/>
  <c r="DG112" i="8"/>
  <c r="DK112" i="8"/>
  <c r="DO112" i="8"/>
  <c r="DS112" i="8"/>
  <c r="DW112" i="8"/>
  <c r="EA112" i="8"/>
  <c r="AK102" i="8"/>
  <c r="AW102" i="8"/>
  <c r="N119" i="8"/>
  <c r="V119" i="8"/>
  <c r="AD103" i="8"/>
  <c r="BW119" i="8"/>
  <c r="CQ119" i="8"/>
  <c r="CM65" i="8"/>
  <c r="E65" i="8"/>
  <c r="AC65" i="8"/>
  <c r="AW65" i="8"/>
  <c r="U5" i="8"/>
  <c r="U6" i="8" s="1"/>
  <c r="AK5" i="8"/>
  <c r="AK6" i="8" s="1"/>
  <c r="AW5" i="8"/>
  <c r="AW6" i="8" s="1"/>
  <c r="BM5" i="8"/>
  <c r="BM6" i="8" s="1"/>
  <c r="CO5" i="8"/>
  <c r="CO6" i="8" s="1"/>
  <c r="DE5" i="8"/>
  <c r="DE6" i="8" s="1"/>
  <c r="DQ5" i="8"/>
  <c r="DQ6" i="8" s="1"/>
  <c r="EG5" i="8"/>
  <c r="EG6" i="8" s="1"/>
  <c r="BO64" i="8"/>
  <c r="BO65" i="8" s="1"/>
  <c r="CK64" i="8"/>
  <c r="CK65" i="8" s="1"/>
  <c r="DE64" i="8"/>
  <c r="F105" i="8"/>
  <c r="V105" i="8"/>
  <c r="Z105" i="8"/>
  <c r="AL105" i="8"/>
  <c r="BB105" i="8"/>
  <c r="BF105" i="8"/>
  <c r="BR105" i="8"/>
  <c r="CD105" i="8"/>
  <c r="CH105" i="8"/>
  <c r="CL105" i="8"/>
  <c r="CX105" i="8"/>
  <c r="DN105" i="8"/>
  <c r="DR105" i="8"/>
  <c r="ED105" i="8"/>
  <c r="AO5" i="8"/>
  <c r="AO6" i="8" s="1"/>
  <c r="BQ5" i="8"/>
  <c r="BQ6" i="8" s="1"/>
  <c r="CC5" i="8"/>
  <c r="CC6" i="8" s="1"/>
  <c r="CS5" i="8"/>
  <c r="CS6" i="8" s="1"/>
  <c r="DU5" i="8"/>
  <c r="DU6" i="8" s="1"/>
  <c r="U64" i="8"/>
  <c r="U65" i="8" s="1"/>
  <c r="AO64" i="8"/>
  <c r="DE69" i="8"/>
  <c r="DI69" i="8"/>
  <c r="DU69" i="8"/>
  <c r="EC69" i="8"/>
  <c r="EG69" i="8"/>
  <c r="AU119" i="8"/>
  <c r="BC119" i="8"/>
  <c r="BG119" i="8"/>
  <c r="BK119" i="8"/>
  <c r="BO119" i="8"/>
  <c r="CA119" i="8"/>
  <c r="CI119" i="8"/>
  <c r="CM119" i="8"/>
  <c r="CY119" i="8"/>
  <c r="DC119" i="8"/>
  <c r="DK119" i="8"/>
  <c r="DO119" i="8"/>
  <c r="DW119" i="8"/>
  <c r="EA119" i="8"/>
  <c r="EE119" i="8"/>
  <c r="BA5" i="8"/>
  <c r="BA6" i="8" s="1"/>
  <c r="I5" i="8"/>
  <c r="I6" i="8" s="1"/>
  <c r="AC5" i="8"/>
  <c r="AC6" i="8" s="1"/>
  <c r="AS5" i="8"/>
  <c r="AS6" i="8" s="1"/>
  <c r="BE5" i="8"/>
  <c r="BE6" i="8" s="1"/>
  <c r="BU5" i="8"/>
  <c r="BU6" i="8" s="1"/>
  <c r="CG5" i="8"/>
  <c r="CG6" i="8" s="1"/>
  <c r="CW5" i="8"/>
  <c r="CW6" i="8" s="1"/>
  <c r="DI5" i="8"/>
  <c r="DI6" i="8" s="1"/>
  <c r="DY5" i="8"/>
  <c r="DY6" i="8" s="1"/>
  <c r="W64" i="8"/>
  <c r="W65" i="8" s="1"/>
  <c r="BE64" i="8"/>
  <c r="BE65" i="8" s="1"/>
  <c r="BY64" i="8"/>
  <c r="DQ64" i="8"/>
  <c r="DQ65" i="8" s="1"/>
  <c r="E119" i="8"/>
  <c r="I119" i="8"/>
  <c r="AO119" i="8"/>
  <c r="AT119" i="8"/>
  <c r="C67" i="13"/>
  <c r="D67" i="13"/>
  <c r="AW69" i="8"/>
  <c r="DQ69" i="8"/>
  <c r="CS71" i="8"/>
  <c r="EF5" i="8"/>
  <c r="EF6" i="8" s="1"/>
  <c r="Q14" i="8"/>
  <c r="M64" i="8"/>
  <c r="M65" i="8" s="1"/>
  <c r="AG64" i="8"/>
  <c r="AG65" i="8" s="1"/>
  <c r="AS64" i="8"/>
  <c r="AS65" i="8" s="1"/>
  <c r="BQ64" i="8"/>
  <c r="BQ65" i="8" s="1"/>
  <c r="CW64" i="8"/>
  <c r="CW65" i="8" s="1"/>
  <c r="DI64" i="8"/>
  <c r="EG66" i="8"/>
  <c r="E69" i="8"/>
  <c r="AC69" i="8"/>
  <c r="AZ69" i="8"/>
  <c r="CC69" i="8"/>
  <c r="CW69" i="8"/>
  <c r="BY71" i="8"/>
  <c r="DY71" i="8"/>
  <c r="E105" i="8"/>
  <c r="I105" i="8"/>
  <c r="M105" i="8"/>
  <c r="Q105" i="8"/>
  <c r="U105" i="8"/>
  <c r="AC105" i="8"/>
  <c r="AG105" i="8"/>
  <c r="AK105" i="8"/>
  <c r="AO105" i="8"/>
  <c r="AW105" i="8"/>
  <c r="BM101" i="8"/>
  <c r="BY105" i="8"/>
  <c r="CC105" i="8"/>
  <c r="CW105" i="8"/>
  <c r="DI105" i="8"/>
  <c r="P5" i="8"/>
  <c r="P6" i="8" s="1"/>
  <c r="AN5" i="8"/>
  <c r="AN6" i="8" s="1"/>
  <c r="BT5" i="8"/>
  <c r="BT6" i="8" s="1"/>
  <c r="CZ5" i="8"/>
  <c r="CZ6" i="8" s="1"/>
  <c r="H5" i="8"/>
  <c r="H6" i="8" s="1"/>
  <c r="AF5" i="8"/>
  <c r="AF6" i="8" s="1"/>
  <c r="BL5" i="8"/>
  <c r="BL6" i="8" s="1"/>
  <c r="CR5" i="8"/>
  <c r="CR6" i="8" s="1"/>
  <c r="DX5" i="8"/>
  <c r="DX6" i="8" s="1"/>
  <c r="Y64" i="8"/>
  <c r="Y65" i="8" s="1"/>
  <c r="AK64" i="8"/>
  <c r="AK65" i="8" s="1"/>
  <c r="BI64" i="8"/>
  <c r="BI65" i="8" s="1"/>
  <c r="BU64" i="8"/>
  <c r="CC64" i="8"/>
  <c r="CC65" i="8" s="1"/>
  <c r="CO64" i="8"/>
  <c r="CO65" i="8" s="1"/>
  <c r="DA64" i="8"/>
  <c r="DA65" i="8" s="1"/>
  <c r="DU64" i="8"/>
  <c r="EC64" i="8"/>
  <c r="DE66" i="8"/>
  <c r="CK69" i="8"/>
  <c r="BW101" i="8"/>
  <c r="BD5" i="8"/>
  <c r="BD6" i="8" s="1"/>
  <c r="CJ5" i="8"/>
  <c r="CJ6" i="8" s="1"/>
  <c r="DP5" i="8"/>
  <c r="DP6" i="8" s="1"/>
  <c r="Q64" i="8"/>
  <c r="Q65" i="8" s="1"/>
  <c r="BA64" i="8"/>
  <c r="BA65" i="8" s="1"/>
  <c r="BM64" i="8"/>
  <c r="BM65" i="8" s="1"/>
  <c r="CG64" i="8"/>
  <c r="CG65" i="8" s="1"/>
  <c r="CS64" i="8"/>
  <c r="DM64" i="8"/>
  <c r="DY64" i="8"/>
  <c r="DY65" i="8" s="1"/>
  <c r="EG64" i="8"/>
  <c r="BY65" i="8"/>
  <c r="DI66" i="8"/>
  <c r="CO69" i="8"/>
  <c r="CG71" i="8"/>
  <c r="DM71" i="8"/>
  <c r="U102" i="8"/>
  <c r="AO102" i="8"/>
  <c r="BE102" i="8"/>
  <c r="CG102" i="8"/>
  <c r="DA102" i="8"/>
  <c r="N103" i="8"/>
  <c r="Z103" i="8"/>
  <c r="AL103" i="8"/>
  <c r="AP103" i="8"/>
  <c r="AS119" i="8"/>
  <c r="AW119" i="8"/>
  <c r="BE119" i="8"/>
  <c r="BI119" i="8"/>
  <c r="BM119" i="8"/>
  <c r="BQ119" i="8"/>
  <c r="BU119" i="8"/>
  <c r="BY119" i="8"/>
  <c r="CC119" i="8"/>
  <c r="CG119" i="8"/>
  <c r="CK119" i="8"/>
  <c r="CO119" i="8"/>
  <c r="CS119" i="8"/>
  <c r="CW119" i="8"/>
  <c r="DA119" i="8"/>
  <c r="DI119" i="8"/>
  <c r="DM119" i="8"/>
  <c r="DQ119" i="8"/>
  <c r="DU119" i="8"/>
  <c r="DY119" i="8"/>
  <c r="EC119" i="8"/>
  <c r="AT69" i="8"/>
  <c r="AT64" i="8"/>
  <c r="BB69" i="8"/>
  <c r="BB64" i="8"/>
  <c r="BB65" i="8" s="1"/>
  <c r="CL71" i="8"/>
  <c r="CL64" i="8"/>
  <c r="ED71" i="8"/>
  <c r="ED64" i="8"/>
  <c r="ED65" i="8" s="1"/>
  <c r="BA103" i="8"/>
  <c r="BA105" i="8"/>
  <c r="BI105" i="8"/>
  <c r="BI103" i="8"/>
  <c r="BU103" i="8"/>
  <c r="BU105" i="8"/>
  <c r="CK103" i="8"/>
  <c r="CK105" i="8"/>
  <c r="DE103" i="8"/>
  <c r="DE105" i="8"/>
  <c r="DM103" i="8"/>
  <c r="DM105" i="8"/>
  <c r="BB112" i="8"/>
  <c r="BB102" i="8"/>
  <c r="EE112" i="8"/>
  <c r="EE103" i="8"/>
  <c r="Y14" i="8"/>
  <c r="F64" i="8"/>
  <c r="AX64" i="8"/>
  <c r="AX65" i="8" s="1"/>
  <c r="DU65" i="8"/>
  <c r="AM69" i="8"/>
  <c r="AM64" i="8"/>
  <c r="CE65" i="8"/>
  <c r="CQ65" i="8"/>
  <c r="DS103" i="8"/>
  <c r="DS101" i="8" s="1"/>
  <c r="AS105" i="8"/>
  <c r="DA105" i="8"/>
  <c r="J69" i="8"/>
  <c r="J64" i="8"/>
  <c r="J65" i="8" s="1"/>
  <c r="BJ69" i="8"/>
  <c r="BJ64" i="8"/>
  <c r="BJ65" i="8" s="1"/>
  <c r="CW101" i="8"/>
  <c r="CO103" i="8"/>
  <c r="CO105" i="8"/>
  <c r="CS103" i="8"/>
  <c r="CS101" i="8" s="1"/>
  <c r="CS105" i="8"/>
  <c r="DQ103" i="8"/>
  <c r="DQ105" i="8"/>
  <c r="DY103" i="8"/>
  <c r="DY101" i="8" s="1"/>
  <c r="DY105" i="8"/>
  <c r="EG103" i="8"/>
  <c r="EG105" i="8"/>
  <c r="E5" i="8"/>
  <c r="E6" i="8" s="1"/>
  <c r="Z64" i="8"/>
  <c r="Z65" i="8" s="1"/>
  <c r="AH64" i="8"/>
  <c r="AP64" i="8"/>
  <c r="BR64" i="8"/>
  <c r="BR65" i="8" s="1"/>
  <c r="BZ64" i="8"/>
  <c r="BZ65" i="8" s="1"/>
  <c r="CH64" i="8"/>
  <c r="CH65" i="8" s="1"/>
  <c r="CP64" i="8"/>
  <c r="CX64" i="8"/>
  <c r="CX65" i="8" s="1"/>
  <c r="DF64" i="8"/>
  <c r="DF65" i="8" s="1"/>
  <c r="DN64" i="8"/>
  <c r="DN65" i="8" s="1"/>
  <c r="DV64" i="8"/>
  <c r="T65" i="8"/>
  <c r="AB65" i="8"/>
  <c r="AJ65" i="8"/>
  <c r="AZ65" i="8"/>
  <c r="BP65" i="8"/>
  <c r="BG103" i="8"/>
  <c r="BM105" i="8"/>
  <c r="DU105" i="8"/>
  <c r="DC103" i="8"/>
  <c r="DC101" i="8" s="1"/>
  <c r="O112" i="8"/>
  <c r="BW112" i="8"/>
  <c r="R69" i="8"/>
  <c r="R64" i="8"/>
  <c r="R65" i="8" s="1"/>
  <c r="CD71" i="8"/>
  <c r="CD64" i="8"/>
  <c r="CD65" i="8" s="1"/>
  <c r="BE103" i="8"/>
  <c r="BE105" i="8"/>
  <c r="BQ105" i="8"/>
  <c r="BQ103" i="8"/>
  <c r="BQ101" i="8" s="1"/>
  <c r="CM112" i="8"/>
  <c r="CM103" i="8"/>
  <c r="V64" i="8"/>
  <c r="V65" i="8" s="1"/>
  <c r="BN64" i="8"/>
  <c r="BN65" i="8" s="1"/>
  <c r="CA65" i="8"/>
  <c r="DT66" i="8"/>
  <c r="DT69" i="8"/>
  <c r="BG101" i="8"/>
  <c r="BY103" i="8"/>
  <c r="AA112" i="8"/>
  <c r="AL101" i="8"/>
  <c r="BZ112" i="8"/>
  <c r="CL112" i="8"/>
  <c r="DN112" i="8"/>
  <c r="F65" i="8"/>
  <c r="N65" i="8"/>
  <c r="AD65" i="8"/>
  <c r="AL65" i="8"/>
  <c r="AT65" i="8"/>
  <c r="BF65" i="8"/>
  <c r="CL65" i="8"/>
  <c r="CT65" i="8"/>
  <c r="DA69" i="8"/>
  <c r="Q102" i="8"/>
  <c r="AG102" i="8"/>
  <c r="CX102" i="8"/>
  <c r="DN102" i="8"/>
  <c r="EC102" i="8"/>
  <c r="EC101" i="8" s="1"/>
  <c r="J119" i="8"/>
  <c r="R119" i="8"/>
  <c r="Z119" i="8"/>
  <c r="AD119" i="8"/>
  <c r="AH119" i="8"/>
  <c r="AP119" i="8"/>
  <c r="R102" i="8"/>
  <c r="AX102" i="8"/>
  <c r="CD102" i="8"/>
  <c r="DJ102" i="8"/>
  <c r="K103" i="8"/>
  <c r="K101" i="8" s="1"/>
  <c r="S103" i="8"/>
  <c r="W103" i="8"/>
  <c r="AE103" i="8"/>
  <c r="AI103" i="8"/>
  <c r="AQ103" i="8"/>
  <c r="AQ101" i="8" s="1"/>
  <c r="AU103" i="8"/>
  <c r="AU101" i="8" s="1"/>
  <c r="BC103" i="8"/>
  <c r="BO103" i="8"/>
  <c r="BS103" i="8"/>
  <c r="CA103" i="8"/>
  <c r="CA101" i="8" s="1"/>
  <c r="CE103" i="8"/>
  <c r="CQ103" i="8"/>
  <c r="CY103" i="8"/>
  <c r="DK103" i="8"/>
  <c r="DO103" i="8"/>
  <c r="DW103" i="8"/>
  <c r="EA103" i="8"/>
  <c r="U112" i="8"/>
  <c r="D105" i="8"/>
  <c r="H105" i="8"/>
  <c r="P105" i="8"/>
  <c r="T105" i="8"/>
  <c r="F112" i="8"/>
  <c r="J112" i="8"/>
  <c r="V112" i="8"/>
  <c r="AD112" i="8"/>
  <c r="AL112" i="8"/>
  <c r="AT112" i="8"/>
  <c r="AX112" i="8"/>
  <c r="BF112" i="8"/>
  <c r="BJ112" i="8"/>
  <c r="BN112" i="8"/>
  <c r="BR112" i="8"/>
  <c r="BV112" i="8"/>
  <c r="CD112" i="8"/>
  <c r="CH112" i="8"/>
  <c r="CP112" i="8"/>
  <c r="CT112" i="8"/>
  <c r="CX112" i="8"/>
  <c r="DB112" i="8"/>
  <c r="DF112" i="8"/>
  <c r="DJ112" i="8"/>
  <c r="DR112" i="8"/>
  <c r="DV112" i="8"/>
  <c r="DZ112" i="8"/>
  <c r="ED112" i="8"/>
  <c r="AI102" i="8"/>
  <c r="AY102" i="8"/>
  <c r="EG119" i="8"/>
  <c r="AM65" i="8"/>
  <c r="D14" i="8"/>
  <c r="D5" i="8"/>
  <c r="D6" i="8" s="1"/>
  <c r="L14" i="8"/>
  <c r="L5" i="8"/>
  <c r="L6" i="8" s="1"/>
  <c r="BH14" i="8"/>
  <c r="BH5" i="8"/>
  <c r="BH6" i="8" s="1"/>
  <c r="T14" i="8"/>
  <c r="T5" i="8"/>
  <c r="T6" i="8" s="1"/>
  <c r="AB14" i="8"/>
  <c r="AB5" i="8"/>
  <c r="AB6" i="8" s="1"/>
  <c r="AJ14" i="8"/>
  <c r="AJ5" i="8"/>
  <c r="AJ6" i="8" s="1"/>
  <c r="AR14" i="8"/>
  <c r="AR5" i="8"/>
  <c r="AR6" i="8" s="1"/>
  <c r="AZ14" i="8"/>
  <c r="AZ5" i="8"/>
  <c r="AZ6" i="8" s="1"/>
  <c r="BP14" i="8"/>
  <c r="BP5" i="8"/>
  <c r="BP6" i="8" s="1"/>
  <c r="BX14" i="8"/>
  <c r="BX5" i="8"/>
  <c r="BX6" i="8" s="1"/>
  <c r="CF14" i="8"/>
  <c r="CF5" i="8"/>
  <c r="CF6" i="8" s="1"/>
  <c r="CN14" i="8"/>
  <c r="CN5" i="8"/>
  <c r="CN6" i="8" s="1"/>
  <c r="CV14" i="8"/>
  <c r="CV5" i="8"/>
  <c r="CV6" i="8" s="1"/>
  <c r="DD5" i="8"/>
  <c r="DD6" i="8" s="1"/>
  <c r="DD14" i="8"/>
  <c r="DT14" i="8"/>
  <c r="DT5" i="8"/>
  <c r="DT6" i="8" s="1"/>
  <c r="EB14" i="8"/>
  <c r="EB5" i="8"/>
  <c r="EB6" i="8" s="1"/>
  <c r="J5" i="8"/>
  <c r="J6" i="8" s="1"/>
  <c r="R5" i="8"/>
  <c r="R6" i="8" s="1"/>
  <c r="Z5" i="8"/>
  <c r="Z6" i="8" s="1"/>
  <c r="AH5" i="8"/>
  <c r="AH6" i="8" s="1"/>
  <c r="AP5" i="8"/>
  <c r="AP6" i="8" s="1"/>
  <c r="AX5" i="8"/>
  <c r="AX6" i="8" s="1"/>
  <c r="BF5" i="8"/>
  <c r="BF6" i="8" s="1"/>
  <c r="BN5" i="8"/>
  <c r="BN6" i="8" s="1"/>
  <c r="BV5" i="8"/>
  <c r="BV6" i="8" s="1"/>
  <c r="CD5" i="8"/>
  <c r="CD6" i="8" s="1"/>
  <c r="CL5" i="8"/>
  <c r="CL6" i="8" s="1"/>
  <c r="CT5" i="8"/>
  <c r="CT6" i="8" s="1"/>
  <c r="DB5" i="8"/>
  <c r="DB6" i="8" s="1"/>
  <c r="DJ5" i="8"/>
  <c r="DJ6" i="8" s="1"/>
  <c r="DR5" i="8"/>
  <c r="DR6" i="8" s="1"/>
  <c r="DZ5" i="8"/>
  <c r="DZ6" i="8" s="1"/>
  <c r="G64" i="8"/>
  <c r="G65" i="8" s="1"/>
  <c r="F14" i="8"/>
  <c r="F5" i="8"/>
  <c r="F6" i="8" s="1"/>
  <c r="N14" i="8"/>
  <c r="N5" i="8"/>
  <c r="N6" i="8" s="1"/>
  <c r="V14" i="8"/>
  <c r="V5" i="8"/>
  <c r="V6" i="8" s="1"/>
  <c r="AD14" i="8"/>
  <c r="AD5" i="8"/>
  <c r="AD6" i="8" s="1"/>
  <c r="AL14" i="8"/>
  <c r="AL5" i="8"/>
  <c r="AL6" i="8" s="1"/>
  <c r="AT14" i="8"/>
  <c r="AT5" i="8"/>
  <c r="AT6" i="8" s="1"/>
  <c r="BB14" i="8"/>
  <c r="BB5" i="8"/>
  <c r="BB6" i="8" s="1"/>
  <c r="BJ14" i="8"/>
  <c r="BJ5" i="8"/>
  <c r="BJ6" i="8" s="1"/>
  <c r="BR14" i="8"/>
  <c r="BR5" i="8"/>
  <c r="BR6" i="8" s="1"/>
  <c r="BZ14" i="8"/>
  <c r="BZ5" i="8"/>
  <c r="BZ6" i="8" s="1"/>
  <c r="CH14" i="8"/>
  <c r="CH5" i="8"/>
  <c r="CH6" i="8" s="1"/>
  <c r="CP14" i="8"/>
  <c r="CP5" i="8"/>
  <c r="CP6" i="8" s="1"/>
  <c r="CX14" i="8"/>
  <c r="CX5" i="8"/>
  <c r="CX6" i="8" s="1"/>
  <c r="DF14" i="8"/>
  <c r="DF5" i="8"/>
  <c r="DF6" i="8" s="1"/>
  <c r="DN14" i="8"/>
  <c r="DN5" i="8"/>
  <c r="DN6" i="8" s="1"/>
  <c r="DV14" i="8"/>
  <c r="DV5" i="8"/>
  <c r="DV6" i="8" s="1"/>
  <c r="ED14" i="8"/>
  <c r="ED5" i="8"/>
  <c r="ED6" i="8" s="1"/>
  <c r="DL14" i="8"/>
  <c r="C69" i="8"/>
  <c r="C64" i="8"/>
  <c r="K69" i="8"/>
  <c r="K64" i="8"/>
  <c r="K65" i="8" s="1"/>
  <c r="O69" i="8"/>
  <c r="O64" i="8"/>
  <c r="S69" i="8"/>
  <c r="S64" i="8"/>
  <c r="S65" i="8" s="1"/>
  <c r="AA69" i="8"/>
  <c r="AA64" i="8"/>
  <c r="AE69" i="8"/>
  <c r="AE64" i="8"/>
  <c r="AE65" i="8" s="1"/>
  <c r="AI69" i="8"/>
  <c r="AI64" i="8"/>
  <c r="AI65" i="8" s="1"/>
  <c r="AQ69" i="8"/>
  <c r="AQ64" i="8"/>
  <c r="AQ65" i="8" s="1"/>
  <c r="AU69" i="8"/>
  <c r="AU64" i="8"/>
  <c r="AU65" i="8" s="1"/>
  <c r="AY69" i="8"/>
  <c r="AY64" i="8"/>
  <c r="BC69" i="8"/>
  <c r="BC64" i="8"/>
  <c r="BC65" i="8" s="1"/>
  <c r="BW65" i="8"/>
  <c r="CU65" i="8"/>
  <c r="BS69" i="8"/>
  <c r="BS64" i="8"/>
  <c r="BS65" i="8" s="1"/>
  <c r="CI65" i="8"/>
  <c r="CY71" i="8"/>
  <c r="CY64" i="8"/>
  <c r="CY65" i="8" s="1"/>
  <c r="DO71" i="8"/>
  <c r="DO64" i="8"/>
  <c r="DO65" i="8" s="1"/>
  <c r="EE71" i="8"/>
  <c r="EE64" i="8"/>
  <c r="EE65" i="8" s="1"/>
  <c r="BK64" i="8"/>
  <c r="DK64" i="8"/>
  <c r="DK65" i="8" s="1"/>
  <c r="DW64" i="8"/>
  <c r="DW65" i="8" s="1"/>
  <c r="I65" i="8"/>
  <c r="AO65" i="8"/>
  <c r="BU65" i="8"/>
  <c r="CS65" i="8"/>
  <c r="DB65" i="8"/>
  <c r="DV65" i="8"/>
  <c r="EC65" i="8"/>
  <c r="D64" i="8"/>
  <c r="D65" i="8" s="1"/>
  <c r="D69" i="8"/>
  <c r="H69" i="8"/>
  <c r="H64" i="8"/>
  <c r="H65" i="8" s="1"/>
  <c r="L69" i="8"/>
  <c r="L64" i="8"/>
  <c r="L65" i="8" s="1"/>
  <c r="P69" i="8"/>
  <c r="P64" i="8"/>
  <c r="P65" i="8" s="1"/>
  <c r="X69" i="8"/>
  <c r="X64" i="8"/>
  <c r="X65" i="8" s="1"/>
  <c r="AF69" i="8"/>
  <c r="AF64" i="8"/>
  <c r="AF65" i="8" s="1"/>
  <c r="AN69" i="8"/>
  <c r="AN64" i="8"/>
  <c r="AN65" i="8" s="1"/>
  <c r="AR69" i="8"/>
  <c r="AR64" i="8"/>
  <c r="AR65" i="8" s="1"/>
  <c r="AV69" i="8"/>
  <c r="AV64" i="8"/>
  <c r="AV65" i="8" s="1"/>
  <c r="BD69" i="8"/>
  <c r="BD64" i="8"/>
  <c r="BD65" i="8" s="1"/>
  <c r="BH64" i="8"/>
  <c r="BH65" i="8" s="1"/>
  <c r="BH69" i="8"/>
  <c r="BL69" i="8"/>
  <c r="BL64" i="8"/>
  <c r="BL65" i="8" s="1"/>
  <c r="BT69" i="8"/>
  <c r="BT64" i="8"/>
  <c r="BT65" i="8" s="1"/>
  <c r="BX71" i="8"/>
  <c r="BX69" i="8"/>
  <c r="BX64" i="8"/>
  <c r="BX65" i="8" s="1"/>
  <c r="CB71" i="8"/>
  <c r="CB64" i="8"/>
  <c r="CB65" i="8" s="1"/>
  <c r="CF71" i="8"/>
  <c r="CF64" i="8"/>
  <c r="CF65" i="8" s="1"/>
  <c r="CJ71" i="8"/>
  <c r="CJ64" i="8"/>
  <c r="CJ65" i="8" s="1"/>
  <c r="CN71" i="8"/>
  <c r="CN64" i="8"/>
  <c r="CN65" i="8" s="1"/>
  <c r="CR71" i="8"/>
  <c r="CR64" i="8"/>
  <c r="CR65" i="8" s="1"/>
  <c r="CV71" i="8"/>
  <c r="CV64" i="8"/>
  <c r="CV65" i="8" s="1"/>
  <c r="CZ71" i="8"/>
  <c r="CZ64" i="8"/>
  <c r="DD71" i="8"/>
  <c r="DD64" i="8"/>
  <c r="DH71" i="8"/>
  <c r="DH64" i="8"/>
  <c r="DH65" i="8" s="1"/>
  <c r="DL71" i="8"/>
  <c r="DL64" i="8"/>
  <c r="DP71" i="8"/>
  <c r="DP64" i="8"/>
  <c r="DP65" i="8" s="1"/>
  <c r="DT71" i="8"/>
  <c r="DT64" i="8"/>
  <c r="DX71" i="8"/>
  <c r="DX64" i="8"/>
  <c r="DX65" i="8" s="1"/>
  <c r="EB71" i="8"/>
  <c r="EB64" i="8"/>
  <c r="EF71" i="8"/>
  <c r="EF64" i="8"/>
  <c r="EF65" i="8" s="1"/>
  <c r="AB69" i="8"/>
  <c r="CZ69" i="8"/>
  <c r="CZ66" i="8"/>
  <c r="DD66" i="8"/>
  <c r="DD69" i="8"/>
  <c r="DL66" i="8"/>
  <c r="DL69" i="8"/>
  <c r="EB66" i="8"/>
  <c r="EB69" i="8"/>
  <c r="BF102" i="8"/>
  <c r="DR102" i="8"/>
  <c r="DJ105" i="8"/>
  <c r="BG64" i="8"/>
  <c r="BG65" i="8" s="1"/>
  <c r="DG64" i="8"/>
  <c r="DG65" i="8" s="1"/>
  <c r="DS64" i="8"/>
  <c r="BV65" i="8"/>
  <c r="CP65" i="8"/>
  <c r="AM103" i="8"/>
  <c r="AY103" i="8"/>
  <c r="BK103" i="8"/>
  <c r="CI103" i="8"/>
  <c r="CU103" i="8"/>
  <c r="DG103" i="8"/>
  <c r="AH65" i="8"/>
  <c r="AP65" i="8"/>
  <c r="J105" i="8"/>
  <c r="J102" i="8"/>
  <c r="N105" i="8"/>
  <c r="N102" i="8"/>
  <c r="AD105" i="8"/>
  <c r="AD102" i="8"/>
  <c r="AH105" i="8"/>
  <c r="AH102" i="8"/>
  <c r="AP105" i="8"/>
  <c r="AP102" i="8"/>
  <c r="AT105" i="8"/>
  <c r="AT102" i="8"/>
  <c r="BJ105" i="8"/>
  <c r="BJ102" i="8"/>
  <c r="BN105" i="8"/>
  <c r="BN102" i="8"/>
  <c r="BV105" i="8"/>
  <c r="BV102" i="8"/>
  <c r="BZ105" i="8"/>
  <c r="BZ102" i="8"/>
  <c r="CP105" i="8"/>
  <c r="CP102" i="8"/>
  <c r="CT105" i="8"/>
  <c r="CT102" i="8"/>
  <c r="DB105" i="8"/>
  <c r="DB102" i="8"/>
  <c r="DF105" i="8"/>
  <c r="DF102" i="8"/>
  <c r="DV105" i="8"/>
  <c r="DV102" i="8"/>
  <c r="DZ105" i="8"/>
  <c r="DZ102" i="8"/>
  <c r="DC64" i="8"/>
  <c r="DC65" i="8" s="1"/>
  <c r="DR65" i="8"/>
  <c r="T69" i="8"/>
  <c r="AJ69" i="8"/>
  <c r="BP69" i="8"/>
  <c r="Z102" i="8"/>
  <c r="CL102" i="8"/>
  <c r="V101" i="8"/>
  <c r="AX105" i="8"/>
  <c r="AO112" i="8"/>
  <c r="DA112" i="8"/>
  <c r="DM65" i="8"/>
  <c r="CX69" i="8"/>
  <c r="DB69" i="8"/>
  <c r="DF69" i="8"/>
  <c r="DJ69" i="8"/>
  <c r="DJ66" i="8"/>
  <c r="DJ65" i="8" s="1"/>
  <c r="DN69" i="8"/>
  <c r="DR69" i="8"/>
  <c r="DV69" i="8"/>
  <c r="DZ69" i="8"/>
  <c r="DZ66" i="8"/>
  <c r="DZ65" i="8" s="1"/>
  <c r="ED69" i="8"/>
  <c r="BA102" i="8"/>
  <c r="DM102" i="8"/>
  <c r="DM101" i="8" s="1"/>
  <c r="J103" i="8"/>
  <c r="C105" i="8"/>
  <c r="G105" i="8"/>
  <c r="K105" i="8"/>
  <c r="O105" i="8"/>
  <c r="S105" i="8"/>
  <c r="W105" i="8"/>
  <c r="W102" i="8"/>
  <c r="AA105" i="8"/>
  <c r="AE105" i="8"/>
  <c r="AI105" i="8"/>
  <c r="AM105" i="8"/>
  <c r="AM102" i="8"/>
  <c r="AQ105" i="8"/>
  <c r="AU105" i="8"/>
  <c r="AY105" i="8"/>
  <c r="BC105" i="8"/>
  <c r="BC102" i="8"/>
  <c r="BG105" i="8"/>
  <c r="BK105" i="8"/>
  <c r="BO105" i="8"/>
  <c r="BO102" i="8"/>
  <c r="BS105" i="8"/>
  <c r="BS102" i="8"/>
  <c r="BS101" i="8" s="1"/>
  <c r="BW105" i="8"/>
  <c r="CA105" i="8"/>
  <c r="CE105" i="8"/>
  <c r="CE102" i="8"/>
  <c r="CI105" i="8"/>
  <c r="CI102" i="8"/>
  <c r="CM105" i="8"/>
  <c r="CQ105" i="8"/>
  <c r="CU105" i="8"/>
  <c r="CU102" i="8"/>
  <c r="CY105" i="8"/>
  <c r="CY102" i="8"/>
  <c r="CY101" i="8" s="1"/>
  <c r="DC105" i="8"/>
  <c r="DG105" i="8"/>
  <c r="DK105" i="8"/>
  <c r="DK102" i="8"/>
  <c r="DO105" i="8"/>
  <c r="DO102" i="8"/>
  <c r="DS105" i="8"/>
  <c r="DW105" i="8"/>
  <c r="EA105" i="8"/>
  <c r="EA102" i="8"/>
  <c r="EE105" i="8"/>
  <c r="EE102" i="8"/>
  <c r="L105" i="8"/>
  <c r="L103" i="8"/>
  <c r="AP112" i="8"/>
  <c r="M112" i="8"/>
  <c r="M102" i="8"/>
  <c r="Y112" i="8"/>
  <c r="Y102" i="8"/>
  <c r="AC112" i="8"/>
  <c r="AC102" i="8"/>
  <c r="AS112" i="8"/>
  <c r="AS102" i="8"/>
  <c r="AS101" i="8" s="1"/>
  <c r="BI112" i="8"/>
  <c r="BI102" i="8"/>
  <c r="BU102" i="8"/>
  <c r="BU112" i="8"/>
  <c r="BY112" i="8"/>
  <c r="BY102" i="8"/>
  <c r="CK112" i="8"/>
  <c r="CK102" i="8"/>
  <c r="CO112" i="8"/>
  <c r="CO102" i="8"/>
  <c r="DE112" i="8"/>
  <c r="DE102" i="8"/>
  <c r="DQ102" i="8"/>
  <c r="DQ112" i="8"/>
  <c r="DU112" i="8"/>
  <c r="DU102" i="8"/>
  <c r="DU101" i="8" s="1"/>
  <c r="EG112" i="8"/>
  <c r="EG102" i="8"/>
  <c r="R112" i="8"/>
  <c r="R103" i="8"/>
  <c r="R101" i="8" s="1"/>
  <c r="AH112" i="8"/>
  <c r="AH103" i="8"/>
  <c r="C112" i="8"/>
  <c r="AM112" i="8"/>
  <c r="BS119" i="8"/>
  <c r="CE119" i="8"/>
  <c r="S102" i="8"/>
  <c r="AW103" i="8"/>
  <c r="CC103" i="8"/>
  <c r="CC101" i="8" s="1"/>
  <c r="DI103" i="8"/>
  <c r="DI101" i="8" s="1"/>
  <c r="EC105" i="8"/>
  <c r="O119" i="8"/>
  <c r="AA119" i="8"/>
  <c r="AM119" i="8"/>
  <c r="DG119" i="8"/>
  <c r="DS119" i="8"/>
  <c r="CI112" i="8"/>
  <c r="AY119" i="8"/>
  <c r="CV112" i="8"/>
  <c r="CZ112" i="8"/>
  <c r="DD112" i="8"/>
  <c r="DH112" i="8"/>
  <c r="DL112" i="8"/>
  <c r="DP112" i="8"/>
  <c r="DT112" i="8"/>
  <c r="DX112" i="8"/>
  <c r="EB112" i="8"/>
  <c r="EF112" i="8"/>
  <c r="L119" i="8"/>
  <c r="L102" i="8"/>
  <c r="T119" i="8"/>
  <c r="T102" i="8"/>
  <c r="T101" i="8" s="1"/>
  <c r="AB119" i="8"/>
  <c r="AB102" i="8"/>
  <c r="AF119" i="8"/>
  <c r="AF102" i="8"/>
  <c r="AJ119" i="8"/>
  <c r="AJ102" i="8"/>
  <c r="AN119" i="8"/>
  <c r="AN102" i="8"/>
  <c r="AR119" i="8"/>
  <c r="AR102" i="8"/>
  <c r="AV119" i="8"/>
  <c r="AV102" i="8"/>
  <c r="AZ119" i="8"/>
  <c r="AZ102" i="8"/>
  <c r="BD119" i="8"/>
  <c r="BD102" i="8"/>
  <c r="BH119" i="8"/>
  <c r="BH102" i="8"/>
  <c r="BL119" i="8"/>
  <c r="BL102" i="8"/>
  <c r="BP119" i="8"/>
  <c r="BP102" i="8"/>
  <c r="BT119" i="8"/>
  <c r="BT102" i="8"/>
  <c r="BX119" i="8"/>
  <c r="BX102" i="8"/>
  <c r="CB119" i="8"/>
  <c r="CB102" i="8"/>
  <c r="CF119" i="8"/>
  <c r="CF102" i="8"/>
  <c r="CJ119" i="8"/>
  <c r="CJ102" i="8"/>
  <c r="CN119" i="8"/>
  <c r="CN102" i="8"/>
  <c r="CR119" i="8"/>
  <c r="CR102" i="8"/>
  <c r="CV119" i="8"/>
  <c r="CV102" i="8"/>
  <c r="CZ119" i="8"/>
  <c r="CZ102" i="8"/>
  <c r="DD119" i="8"/>
  <c r="DD102" i="8"/>
  <c r="DH119" i="8"/>
  <c r="DH102" i="8"/>
  <c r="DL119" i="8"/>
  <c r="DL102" i="8"/>
  <c r="DP119" i="8"/>
  <c r="DP102" i="8"/>
  <c r="DT119" i="8"/>
  <c r="DT102" i="8"/>
  <c r="DX119" i="8"/>
  <c r="DX102" i="8"/>
  <c r="EB119" i="8"/>
  <c r="EB102" i="8"/>
  <c r="EF119" i="8"/>
  <c r="EF102" i="8"/>
  <c r="M119" i="8"/>
  <c r="M103" i="8"/>
  <c r="Q119" i="8"/>
  <c r="Q103" i="8"/>
  <c r="U119" i="8"/>
  <c r="U103" i="8"/>
  <c r="Y119" i="8"/>
  <c r="Y103" i="8"/>
  <c r="Y101" i="8" s="1"/>
  <c r="AC119" i="8"/>
  <c r="AC103" i="8"/>
  <c r="AG119" i="8"/>
  <c r="AG103" i="8"/>
  <c r="AK119" i="8"/>
  <c r="AK103" i="8"/>
  <c r="AX119" i="8"/>
  <c r="AX103" i="8"/>
  <c r="BB119" i="8"/>
  <c r="BB103" i="8"/>
  <c r="BB101" i="8" s="1"/>
  <c r="BF119" i="8"/>
  <c r="BF103" i="8"/>
  <c r="BJ119" i="8"/>
  <c r="BJ103" i="8"/>
  <c r="BN119" i="8"/>
  <c r="BN103" i="8"/>
  <c r="BR119" i="8"/>
  <c r="BR103" i="8"/>
  <c r="BV119" i="8"/>
  <c r="BV103" i="8"/>
  <c r="BV101" i="8" s="1"/>
  <c r="BZ119" i="8"/>
  <c r="BZ103" i="8"/>
  <c r="CD119" i="8"/>
  <c r="CD103" i="8"/>
  <c r="CH119" i="8"/>
  <c r="CH103" i="8"/>
  <c r="CL119" i="8"/>
  <c r="CL103" i="8"/>
  <c r="CP119" i="8"/>
  <c r="CP103" i="8"/>
  <c r="CT119" i="8"/>
  <c r="CT103" i="8"/>
  <c r="CX119" i="8"/>
  <c r="CX103" i="8"/>
  <c r="DB119" i="8"/>
  <c r="DB103" i="8"/>
  <c r="DB101" i="8" s="1"/>
  <c r="DF119" i="8"/>
  <c r="DF103" i="8"/>
  <c r="DJ119" i="8"/>
  <c r="DJ103" i="8"/>
  <c r="DN119" i="8"/>
  <c r="DN103" i="8"/>
  <c r="DR119" i="8"/>
  <c r="DR103" i="8"/>
  <c r="DV119" i="8"/>
  <c r="DV103" i="8"/>
  <c r="DZ119" i="8"/>
  <c r="DZ103" i="8"/>
  <c r="ED119" i="8"/>
  <c r="ED103" i="8"/>
  <c r="ED101" i="8" s="1"/>
  <c r="DC14" i="8"/>
  <c r="AO103" i="8"/>
  <c r="AT103" i="8"/>
  <c r="DG14" i="8"/>
  <c r="DS14" i="8"/>
  <c r="P119" i="8"/>
  <c r="P102" i="8"/>
  <c r="P101" i="8" s="1"/>
  <c r="C5" i="8"/>
  <c r="O5" i="8"/>
  <c r="O6" i="8" s="1"/>
  <c r="W5" i="8"/>
  <c r="W6" i="8" s="1"/>
  <c r="AI5" i="8"/>
  <c r="AI6" i="8" s="1"/>
  <c r="AQ5" i="8"/>
  <c r="AQ6" i="8" s="1"/>
  <c r="AY5" i="8"/>
  <c r="AY6" i="8" s="1"/>
  <c r="BG5" i="8"/>
  <c r="BG6" i="8" s="1"/>
  <c r="BS5" i="8"/>
  <c r="BS6" i="8" s="1"/>
  <c r="CA5" i="8"/>
  <c r="CA6" i="8" s="1"/>
  <c r="CI5" i="8"/>
  <c r="CI6" i="8" s="1"/>
  <c r="CU5" i="8"/>
  <c r="CU6" i="8" s="1"/>
  <c r="DK5" i="8"/>
  <c r="DK6" i="8" s="1"/>
  <c r="EA5" i="8"/>
  <c r="EA6" i="8" s="1"/>
  <c r="G14" i="8"/>
  <c r="AA14" i="8"/>
  <c r="BO14" i="8"/>
  <c r="CQ14" i="8"/>
  <c r="CY14" i="8"/>
  <c r="EE14" i="8"/>
  <c r="X119" i="8"/>
  <c r="X102" i="8"/>
  <c r="K5" i="8"/>
  <c r="K6" i="8" s="1"/>
  <c r="S5" i="8"/>
  <c r="S6" i="8" s="1"/>
  <c r="AE5" i="8"/>
  <c r="AE6" i="8" s="1"/>
  <c r="AM5" i="8"/>
  <c r="AM6" i="8" s="1"/>
  <c r="AU5" i="8"/>
  <c r="AU6" i="8" s="1"/>
  <c r="BC5" i="8"/>
  <c r="BC6" i="8" s="1"/>
  <c r="BK5" i="8"/>
  <c r="BK6" i="8" s="1"/>
  <c r="BW5" i="8"/>
  <c r="BW6" i="8" s="1"/>
  <c r="CE5" i="8"/>
  <c r="CE6" i="8" s="1"/>
  <c r="CM5" i="8"/>
  <c r="CM6" i="8" s="1"/>
  <c r="DO5" i="8"/>
  <c r="DO6" i="8" s="1"/>
  <c r="DW5" i="8"/>
  <c r="DW6" i="8" s="1"/>
  <c r="EA65" i="8"/>
  <c r="BW71" i="8"/>
  <c r="BW69" i="8"/>
  <c r="CA71" i="8"/>
  <c r="CA69" i="8"/>
  <c r="CE71" i="8"/>
  <c r="CE69" i="8"/>
  <c r="CI71" i="8"/>
  <c r="CI69" i="8"/>
  <c r="CM71" i="8"/>
  <c r="CM69" i="8"/>
  <c r="CQ71" i="8"/>
  <c r="CQ69" i="8"/>
  <c r="CU71" i="8"/>
  <c r="CU69" i="8"/>
  <c r="CB69" i="8"/>
  <c r="CJ69" i="8"/>
  <c r="CR69" i="8"/>
  <c r="DH69" i="8"/>
  <c r="DP69" i="8"/>
  <c r="DX69" i="8"/>
  <c r="EF69" i="8"/>
  <c r="CY69" i="8"/>
  <c r="DC69" i="8"/>
  <c r="DG69" i="8"/>
  <c r="DK69" i="8"/>
  <c r="DO69" i="8"/>
  <c r="DS69" i="8"/>
  <c r="DW69" i="8"/>
  <c r="EA69" i="8"/>
  <c r="EE69" i="8"/>
  <c r="BZ69" i="8"/>
  <c r="CD69" i="8"/>
  <c r="CH69" i="8"/>
  <c r="CL69" i="8"/>
  <c r="CP69" i="8"/>
  <c r="CT69" i="8"/>
  <c r="X103" i="8"/>
  <c r="X105" i="8"/>
  <c r="AB103" i="8"/>
  <c r="AB105" i="8"/>
  <c r="AF103" i="8"/>
  <c r="AF105" i="8"/>
  <c r="AJ103" i="8"/>
  <c r="AJ105" i="8"/>
  <c r="AN103" i="8"/>
  <c r="AN105" i="8"/>
  <c r="AR103" i="8"/>
  <c r="AR105" i="8"/>
  <c r="AV103" i="8"/>
  <c r="AV105" i="8"/>
  <c r="AZ103" i="8"/>
  <c r="AZ105" i="8"/>
  <c r="BD103" i="8"/>
  <c r="BD105" i="8"/>
  <c r="BH103" i="8"/>
  <c r="BH105" i="8"/>
  <c r="BL103" i="8"/>
  <c r="BL105" i="8"/>
  <c r="BP103" i="8"/>
  <c r="BP105" i="8"/>
  <c r="BT103" i="8"/>
  <c r="BT105" i="8"/>
  <c r="BX103" i="8"/>
  <c r="BX105" i="8"/>
  <c r="CB103" i="8"/>
  <c r="CB105" i="8"/>
  <c r="CF103" i="8"/>
  <c r="CF105" i="8"/>
  <c r="CJ103" i="8"/>
  <c r="CJ105" i="8"/>
  <c r="CN103" i="8"/>
  <c r="CN105" i="8"/>
  <c r="CR103" i="8"/>
  <c r="CR105" i="8"/>
  <c r="CV103" i="8"/>
  <c r="CV105" i="8"/>
  <c r="CZ103" i="8"/>
  <c r="CZ105" i="8"/>
  <c r="DD103" i="8"/>
  <c r="DD105" i="8"/>
  <c r="DH103" i="8"/>
  <c r="DH105" i="8"/>
  <c r="DL103" i="8"/>
  <c r="DL105" i="8"/>
  <c r="DP103" i="8"/>
  <c r="DP105" i="8"/>
  <c r="DT103" i="8"/>
  <c r="DT105" i="8"/>
  <c r="DX103" i="8"/>
  <c r="DX105" i="8"/>
  <c r="EB103" i="8"/>
  <c r="EB105" i="8"/>
  <c r="EF103" i="8"/>
  <c r="EF105" i="8"/>
  <c r="AX101" i="8" l="1"/>
  <c r="Q101" i="8"/>
  <c r="DE65" i="8"/>
  <c r="S101" i="8"/>
  <c r="BU101" i="8"/>
  <c r="BO101" i="8"/>
  <c r="AE101" i="8"/>
  <c r="CM101" i="8"/>
  <c r="DA101" i="8"/>
  <c r="AW101" i="8"/>
  <c r="CQ101" i="8"/>
  <c r="DN101" i="8"/>
  <c r="CH101" i="8"/>
  <c r="CG101" i="8"/>
  <c r="AD101" i="8"/>
  <c r="AO101" i="8"/>
  <c r="BR101" i="8"/>
  <c r="AK101" i="8"/>
  <c r="DT65" i="8"/>
  <c r="L101" i="8"/>
  <c r="EG101" i="8"/>
  <c r="CO101" i="8"/>
  <c r="BE101" i="8"/>
  <c r="DQ101" i="8"/>
  <c r="DK101" i="8"/>
  <c r="W101" i="8"/>
  <c r="AP101" i="8"/>
  <c r="BF101" i="8"/>
  <c r="DE101" i="8"/>
  <c r="BA101" i="8"/>
  <c r="Z101" i="8"/>
  <c r="CK101" i="8"/>
  <c r="DI65" i="8"/>
  <c r="DV101" i="8"/>
  <c r="CP101" i="8"/>
  <c r="BJ101" i="8"/>
  <c r="U101" i="8"/>
  <c r="EA101" i="8"/>
  <c r="EF101" i="8"/>
  <c r="DX101" i="8"/>
  <c r="DP101" i="8"/>
  <c r="DH101" i="8"/>
  <c r="CZ101" i="8"/>
  <c r="CR101" i="8"/>
  <c r="CJ101" i="8"/>
  <c r="CB101" i="8"/>
  <c r="BT101" i="8"/>
  <c r="BL101" i="8"/>
  <c r="BD101" i="8"/>
  <c r="AV101" i="8"/>
  <c r="AN101" i="8"/>
  <c r="AF101" i="8"/>
  <c r="BY101" i="8"/>
  <c r="BI101" i="8"/>
  <c r="N101" i="8"/>
  <c r="CE101" i="8"/>
  <c r="EG65" i="8"/>
  <c r="CX101" i="8"/>
  <c r="AC101" i="8"/>
  <c r="M101" i="8"/>
  <c r="X101" i="8"/>
  <c r="AT101" i="8"/>
  <c r="EB65" i="8"/>
  <c r="DD65" i="8"/>
  <c r="DF101" i="8"/>
  <c r="BZ101" i="8"/>
  <c r="EE101" i="8"/>
  <c r="DZ101" i="8"/>
  <c r="DR101" i="8"/>
  <c r="DJ101" i="8"/>
  <c r="CT101" i="8"/>
  <c r="CL101" i="8"/>
  <c r="CD101" i="8"/>
  <c r="BN101" i="8"/>
  <c r="AG101" i="8"/>
  <c r="AH101" i="8"/>
  <c r="DO101" i="8"/>
  <c r="BC101" i="8"/>
  <c r="AI101" i="8"/>
  <c r="CU101" i="8"/>
  <c r="AM101" i="8"/>
  <c r="J101" i="8"/>
  <c r="DG101" i="8"/>
  <c r="DL65" i="8"/>
  <c r="BK65" i="8"/>
  <c r="AY65" i="8"/>
  <c r="K40" i="6"/>
  <c r="EB101" i="8"/>
  <c r="DT101" i="8"/>
  <c r="DL101" i="8"/>
  <c r="DD101" i="8"/>
  <c r="CV101" i="8"/>
  <c r="CN101" i="8"/>
  <c r="CF101" i="8"/>
  <c r="BX101" i="8"/>
  <c r="BP101" i="8"/>
  <c r="BH101" i="8"/>
  <c r="AZ101" i="8"/>
  <c r="AR101" i="8"/>
  <c r="AJ101" i="8"/>
  <c r="AB101" i="8"/>
  <c r="CI101" i="8"/>
  <c r="AY101" i="8"/>
  <c r="DS65" i="8"/>
  <c r="C6" i="8"/>
  <c r="K34" i="6" s="1"/>
  <c r="M36" i="6"/>
  <c r="L11" i="6"/>
  <c r="C10" i="6"/>
  <c r="C18" i="6" s="1"/>
  <c r="D23" i="6"/>
  <c r="F39" i="6"/>
  <c r="G36" i="6"/>
  <c r="G44" i="6" s="1"/>
  <c r="F11" i="6"/>
  <c r="F26" i="6"/>
  <c r="J23" i="6"/>
  <c r="J31" i="6" s="1"/>
  <c r="C37" i="6"/>
  <c r="M11" i="6"/>
  <c r="M26" i="6"/>
  <c r="C24" i="6"/>
  <c r="M37" i="6"/>
  <c r="K26" i="6"/>
  <c r="D36" i="6"/>
  <c r="G26" i="6"/>
  <c r="C26" i="6"/>
  <c r="M13" i="6"/>
  <c r="I23" i="6"/>
  <c r="I31" i="6" s="1"/>
  <c r="M40" i="6"/>
  <c r="J38" i="6"/>
  <c r="E14" i="6"/>
  <c r="K3" i="6"/>
  <c r="D25" i="6"/>
  <c r="H4" i="6"/>
  <c r="BK101" i="8"/>
  <c r="CZ65" i="8"/>
  <c r="AA65" i="8"/>
  <c r="O65" i="8"/>
  <c r="C65" i="8"/>
  <c r="K52" i="6" l="1"/>
  <c r="D44" i="6"/>
  <c r="D31" i="6"/>
  <c r="I25" i="6"/>
  <c r="M2" i="6"/>
  <c r="L2" i="20" s="1"/>
  <c r="L4" i="20" s="1"/>
  <c r="L5" i="20" s="1"/>
  <c r="S13" i="12"/>
  <c r="P13" i="12"/>
  <c r="O12" i="12"/>
  <c r="V11" i="12"/>
  <c r="U11" i="12"/>
  <c r="P11" i="12"/>
  <c r="M15" i="6"/>
  <c r="M16" i="6" s="1"/>
  <c r="L52" i="6"/>
  <c r="D27" i="6"/>
  <c r="L21" i="6"/>
  <c r="G12" i="6"/>
  <c r="C23" i="6"/>
  <c r="C31" i="6" s="1"/>
  <c r="L36" i="6"/>
  <c r="G11" i="6"/>
  <c r="F10" i="6"/>
  <c r="F18" i="6" s="1"/>
  <c r="I37" i="6"/>
  <c r="J10" i="6"/>
  <c r="J18" i="6" s="1"/>
  <c r="G39" i="6"/>
  <c r="J24" i="6"/>
  <c r="H10" i="6"/>
  <c r="H18" i="6" s="1"/>
  <c r="G13" i="6"/>
  <c r="K37" i="6"/>
  <c r="F23" i="6"/>
  <c r="F31" i="6" s="1"/>
  <c r="J26" i="6"/>
  <c r="D13" i="6"/>
  <c r="K36" i="6"/>
  <c r="K44" i="6" s="1"/>
  <c r="J39" i="6"/>
  <c r="G24" i="6"/>
  <c r="G28" i="6" s="1"/>
  <c r="G29" i="6" s="1"/>
  <c r="G10" i="6"/>
  <c r="G18" i="6" s="1"/>
  <c r="F13" i="6"/>
  <c r="F15" i="6" s="1"/>
  <c r="F16" i="6" s="1"/>
  <c r="J37" i="6"/>
  <c r="C40" i="6"/>
  <c r="J2" i="6"/>
  <c r="C14" i="6"/>
  <c r="F40" i="6"/>
  <c r="I38" i="6"/>
  <c r="I27" i="6"/>
  <c r="H21" i="6"/>
  <c r="F70" i="6" s="1"/>
  <c r="D52" i="6"/>
  <c r="E21" i="6"/>
  <c r="C70" i="6" s="1"/>
  <c r="M38" i="6"/>
  <c r="G27" i="6"/>
  <c r="C3" i="6"/>
  <c r="F21" i="6"/>
  <c r="D70" i="6" s="1"/>
  <c r="C12" i="6"/>
  <c r="D34" i="6"/>
  <c r="L14" i="6"/>
  <c r="M12" i="6"/>
  <c r="L24" i="6"/>
  <c r="M23" i="6"/>
  <c r="E37" i="6"/>
  <c r="K11" i="6"/>
  <c r="C39" i="6"/>
  <c r="C41" i="6" s="1"/>
  <c r="I13" i="6"/>
  <c r="K23" i="6"/>
  <c r="K31" i="6" s="1"/>
  <c r="E26" i="6"/>
  <c r="L10" i="6"/>
  <c r="F36" i="6"/>
  <c r="F44" i="6" s="1"/>
  <c r="E39" i="6"/>
  <c r="E41" i="6" s="1"/>
  <c r="E42" i="6" s="1"/>
  <c r="M24" i="6"/>
  <c r="M28" i="6" s="1"/>
  <c r="M29" i="6" s="1"/>
  <c r="I10" i="6"/>
  <c r="I18" i="6" s="1"/>
  <c r="H13" i="6"/>
  <c r="D37" i="6"/>
  <c r="L23" i="6"/>
  <c r="D26" i="6"/>
  <c r="K10" i="6"/>
  <c r="K18" i="6" s="1"/>
  <c r="E36" i="6"/>
  <c r="E44" i="6" s="1"/>
  <c r="E45" i="6" s="1"/>
  <c r="D39" i="6"/>
  <c r="G14" i="6"/>
  <c r="J4" i="6"/>
  <c r="F14" i="6"/>
  <c r="C8" i="6"/>
  <c r="J40" i="6"/>
  <c r="C2" i="6"/>
  <c r="B2" i="20" s="1"/>
  <c r="B4" i="20" s="1"/>
  <c r="B5" i="20" s="1"/>
  <c r="J27" i="6"/>
  <c r="H14" i="6"/>
  <c r="F52" i="6"/>
  <c r="D4" i="6"/>
  <c r="H2" i="6"/>
  <c r="C25" i="6"/>
  <c r="I21" i="6"/>
  <c r="G70" i="6" s="1"/>
  <c r="G8" i="6"/>
  <c r="E71" i="6" s="1"/>
  <c r="F38" i="6"/>
  <c r="I40" i="6"/>
  <c r="E40" i="6"/>
  <c r="C11" i="6"/>
  <c r="H24" i="6"/>
  <c r="D24" i="6"/>
  <c r="E13" i="6"/>
  <c r="E23" i="6"/>
  <c r="E31" i="6" s="1"/>
  <c r="H36" i="6"/>
  <c r="H44" i="6" s="1"/>
  <c r="G23" i="6"/>
  <c r="G31" i="6" s="1"/>
  <c r="I26" i="6"/>
  <c r="E11" i="6"/>
  <c r="J36" i="6"/>
  <c r="J44" i="6" s="1"/>
  <c r="J45" i="6" s="1"/>
  <c r="I39" i="6"/>
  <c r="I41" i="6" s="1"/>
  <c r="E24" i="6"/>
  <c r="M10" i="6"/>
  <c r="L13" i="6"/>
  <c r="L15" i="6" s="1"/>
  <c r="L16" i="6" s="1"/>
  <c r="L37" i="6"/>
  <c r="H23" i="6"/>
  <c r="H31" i="6" s="1"/>
  <c r="H26" i="6"/>
  <c r="H11" i="6"/>
  <c r="I36" i="6"/>
  <c r="I44" i="6" s="1"/>
  <c r="I45" i="6" s="1"/>
  <c r="H39" i="6"/>
  <c r="G21" i="6"/>
  <c r="E70" i="6" s="1"/>
  <c r="G38" i="6"/>
  <c r="E2" i="6"/>
  <c r="C13" i="6"/>
  <c r="I72" i="6"/>
  <c r="C53" i="6"/>
  <c r="C52" i="6"/>
  <c r="E52" i="6"/>
  <c r="L51" i="6"/>
  <c r="G53" i="6"/>
  <c r="F24" i="6"/>
  <c r="F28" i="6" s="1"/>
  <c r="D10" i="6"/>
  <c r="I11" i="6"/>
  <c r="K13" i="6"/>
  <c r="G37" i="6"/>
  <c r="M39" i="6"/>
  <c r="M41" i="6" s="1"/>
  <c r="M42" i="6" s="1"/>
  <c r="I24" i="6"/>
  <c r="E10" i="6"/>
  <c r="E18" i="6" s="1"/>
  <c r="J11" i="6"/>
  <c r="C36" i="6"/>
  <c r="C44" i="6" s="1"/>
  <c r="H37" i="6"/>
  <c r="K39" i="6"/>
  <c r="K24" i="6"/>
  <c r="K28" i="6" s="1"/>
  <c r="K29" i="6" s="1"/>
  <c r="L26" i="6"/>
  <c r="D11" i="6"/>
  <c r="J13" i="6"/>
  <c r="F37" i="6"/>
  <c r="F41" i="6" s="1"/>
  <c r="F42" i="6" s="1"/>
  <c r="L39" i="6"/>
  <c r="L34" i="6"/>
  <c r="J52" i="6"/>
  <c r="G2" i="6"/>
  <c r="F2" i="20" s="1"/>
  <c r="F4" i="20" s="1"/>
  <c r="F5" i="20" s="1"/>
  <c r="L27" i="6"/>
  <c r="E25" i="6"/>
  <c r="J21" i="6"/>
  <c r="J14" i="6"/>
  <c r="K38" i="6"/>
  <c r="J8" i="6"/>
  <c r="J12" i="6"/>
  <c r="F12" i="6"/>
  <c r="J51" i="6"/>
  <c r="H52" i="6"/>
  <c r="K27" i="6"/>
  <c r="E53" i="6"/>
  <c r="C4" i="6"/>
  <c r="J25" i="6"/>
  <c r="F8" i="6"/>
  <c r="H38" i="6"/>
  <c r="G3" i="6"/>
  <c r="C27" i="6"/>
  <c r="K2" i="6"/>
  <c r="J2" i="20" s="1"/>
  <c r="J4" i="20" s="1"/>
  <c r="J5" i="20" s="1"/>
  <c r="C21" i="6"/>
  <c r="K25" i="6"/>
  <c r="L40" i="6"/>
  <c r="J34" i="6"/>
  <c r="J46" i="6" s="1"/>
  <c r="E27" i="6"/>
  <c r="I34" i="6"/>
  <c r="M3" i="6"/>
  <c r="E51" i="6"/>
  <c r="D51" i="6"/>
  <c r="K51" i="6"/>
  <c r="K12" i="6"/>
  <c r="D40" i="6"/>
  <c r="K14" i="6"/>
  <c r="E4" i="6"/>
  <c r="G4" i="6"/>
  <c r="M4" i="6"/>
  <c r="F25" i="6"/>
  <c r="L25" i="6"/>
  <c r="D12" i="6"/>
  <c r="M34" i="6"/>
  <c r="I12" i="6"/>
  <c r="D14" i="6"/>
  <c r="G51" i="6"/>
  <c r="D3" i="6"/>
  <c r="L2" i="6"/>
  <c r="K2" i="20" s="1"/>
  <c r="K4" i="20" s="1"/>
  <c r="K5" i="20" s="1"/>
  <c r="I53" i="6"/>
  <c r="F3" i="6"/>
  <c r="K21" i="6"/>
  <c r="H12" i="6"/>
  <c r="L38" i="6"/>
  <c r="L12" i="6"/>
  <c r="F2" i="6"/>
  <c r="E2" i="20" s="1"/>
  <c r="E4" i="20" s="1"/>
  <c r="E5" i="20" s="1"/>
  <c r="K4" i="6"/>
  <c r="D21" i="6"/>
  <c r="M25" i="6"/>
  <c r="M53" i="6"/>
  <c r="I4" i="6"/>
  <c r="H3" i="6"/>
  <c r="D2" i="6"/>
  <c r="K53" i="6"/>
  <c r="C28" i="6"/>
  <c r="C29" i="6" s="1"/>
  <c r="F51" i="6"/>
  <c r="M51" i="6"/>
  <c r="D53" i="6"/>
  <c r="E38" i="6"/>
  <c r="M14" i="6"/>
  <c r="G34" i="6"/>
  <c r="I2" i="6"/>
  <c r="H2" i="20" s="1"/>
  <c r="I14" i="6"/>
  <c r="F34" i="6"/>
  <c r="G52" i="6"/>
  <c r="F27" i="6"/>
  <c r="L4" i="6"/>
  <c r="M27" i="6"/>
  <c r="G25" i="6"/>
  <c r="M21" i="6"/>
  <c r="M22" i="6" s="1"/>
  <c r="C38" i="6"/>
  <c r="G40" i="6"/>
  <c r="H40" i="6"/>
  <c r="F4" i="6"/>
  <c r="F53" i="6"/>
  <c r="H25" i="6"/>
  <c r="D8" i="6"/>
  <c r="K8" i="6"/>
  <c r="E8" i="6"/>
  <c r="L3" i="6"/>
  <c r="L53" i="6"/>
  <c r="H8" i="6"/>
  <c r="I8" i="6"/>
  <c r="C51" i="6"/>
  <c r="I52" i="6"/>
  <c r="M52" i="6"/>
  <c r="H53" i="6"/>
  <c r="I51" i="6"/>
  <c r="H51" i="6"/>
  <c r="M48" i="6"/>
  <c r="E34" i="6"/>
  <c r="E12" i="6"/>
  <c r="H27" i="6"/>
  <c r="J53" i="6"/>
  <c r="J3" i="6"/>
  <c r="D38" i="6"/>
  <c r="H34" i="6"/>
  <c r="E3" i="6"/>
  <c r="M8" i="6"/>
  <c r="M9" i="6" s="1"/>
  <c r="L8" i="6"/>
  <c r="C34" i="6"/>
  <c r="I3" i="6"/>
  <c r="M54" i="6" l="1"/>
  <c r="M35" i="6"/>
  <c r="N38" i="6"/>
  <c r="N53" i="6"/>
  <c r="N40" i="6"/>
  <c r="N37" i="6"/>
  <c r="N52" i="6"/>
  <c r="N34" i="6"/>
  <c r="N36" i="6"/>
  <c r="N51" i="6"/>
  <c r="N39" i="6"/>
  <c r="N44" i="6"/>
  <c r="N21" i="6"/>
  <c r="N25" i="6"/>
  <c r="N31" i="6"/>
  <c r="N11" i="6"/>
  <c r="N23" i="6"/>
  <c r="N26" i="6"/>
  <c r="N27" i="6"/>
  <c r="N24" i="6"/>
  <c r="N8" i="6"/>
  <c r="N12" i="6"/>
  <c r="N4" i="6"/>
  <c r="D18" i="6"/>
  <c r="N18" i="6" s="1"/>
  <c r="N10" i="6"/>
  <c r="N13" i="6"/>
  <c r="N14" i="6"/>
  <c r="N3" i="6"/>
  <c r="C2" i="20"/>
  <c r="N2" i="6"/>
  <c r="H4" i="20"/>
  <c r="H5" i="20" s="1"/>
  <c r="J48" i="6"/>
  <c r="I2" i="20"/>
  <c r="I4" i="20" s="1"/>
  <c r="I5" i="20" s="1"/>
  <c r="E48" i="6"/>
  <c r="D2" i="20"/>
  <c r="D4" i="20" s="1"/>
  <c r="D5" i="20" s="1"/>
  <c r="H48" i="6"/>
  <c r="G2" i="20"/>
  <c r="G4" i="20" s="1"/>
  <c r="G5" i="20" s="1"/>
  <c r="G45" i="6"/>
  <c r="G46" i="6" s="1"/>
  <c r="C45" i="6"/>
  <c r="C46" i="6" s="1"/>
  <c r="E46" i="6"/>
  <c r="D45" i="6"/>
  <c r="I46" i="6"/>
  <c r="H45" i="6"/>
  <c r="H46" i="6" s="1"/>
  <c r="F45" i="6"/>
  <c r="F46" i="6" s="1"/>
  <c r="K45" i="6"/>
  <c r="K46" i="6" s="1"/>
  <c r="C19" i="6"/>
  <c r="K19" i="6"/>
  <c r="K20" i="6" s="1"/>
  <c r="I19" i="6"/>
  <c r="I20" i="6" s="1"/>
  <c r="G19" i="6"/>
  <c r="G20" i="6" s="1"/>
  <c r="J19" i="6"/>
  <c r="J20" i="6" s="1"/>
  <c r="H19" i="6"/>
  <c r="H20" i="6" s="1"/>
  <c r="E19" i="6"/>
  <c r="E20" i="6" s="1"/>
  <c r="F19" i="6"/>
  <c r="F20" i="6" s="1"/>
  <c r="O13" i="12"/>
  <c r="U13" i="12"/>
  <c r="V13" i="12"/>
  <c r="T13" i="12"/>
  <c r="Q13" i="12"/>
  <c r="R13" i="12"/>
  <c r="W13" i="12"/>
  <c r="P12" i="12"/>
  <c r="U12" i="12"/>
  <c r="S12" i="12"/>
  <c r="V12" i="12"/>
  <c r="T12" i="12"/>
  <c r="Q12" i="12"/>
  <c r="R12" i="12"/>
  <c r="W12" i="12"/>
  <c r="J54" i="6"/>
  <c r="I32" i="6"/>
  <c r="D32" i="6"/>
  <c r="G32" i="6"/>
  <c r="C32" i="6"/>
  <c r="J32" i="6"/>
  <c r="H32" i="6"/>
  <c r="K32" i="6"/>
  <c r="F32" i="6"/>
  <c r="E22" i="6"/>
  <c r="E32" i="6"/>
  <c r="J28" i="6"/>
  <c r="J29" i="6" s="1"/>
  <c r="S11" i="12"/>
  <c r="W11" i="12"/>
  <c r="R11" i="12"/>
  <c r="Q11" i="12"/>
  <c r="T11" i="12"/>
  <c r="O11" i="12"/>
  <c r="D15" i="6"/>
  <c r="I22" i="6"/>
  <c r="G15" i="6"/>
  <c r="G16" i="6" s="1"/>
  <c r="D28" i="6"/>
  <c r="C9" i="6"/>
  <c r="C48" i="6"/>
  <c r="G41" i="6"/>
  <c r="G42" i="6" s="1"/>
  <c r="H15" i="6"/>
  <c r="H16" i="6" s="1"/>
  <c r="C15" i="6"/>
  <c r="C16" i="6" s="1"/>
  <c r="K15" i="6"/>
  <c r="K16" i="6" s="1"/>
  <c r="O40" i="6"/>
  <c r="E15" i="6"/>
  <c r="E16" i="6" s="1"/>
  <c r="L28" i="6"/>
  <c r="L29" i="6" s="1"/>
  <c r="C54" i="6"/>
  <c r="E54" i="6"/>
  <c r="L41" i="6"/>
  <c r="L42" i="6" s="1"/>
  <c r="O10" i="6"/>
  <c r="H41" i="6"/>
  <c r="H42" i="6" s="1"/>
  <c r="P26" i="6"/>
  <c r="G9" i="6"/>
  <c r="G22" i="6"/>
  <c r="D41" i="6"/>
  <c r="H22" i="6"/>
  <c r="O23" i="6"/>
  <c r="E28" i="6"/>
  <c r="E29" i="6" s="1"/>
  <c r="O36" i="6"/>
  <c r="H28" i="6"/>
  <c r="H29" i="6" s="1"/>
  <c r="H54" i="6"/>
  <c r="O37" i="6"/>
  <c r="J41" i="6"/>
  <c r="J42" i="6" s="1"/>
  <c r="I28" i="6"/>
  <c r="O38" i="6"/>
  <c r="O39" i="6"/>
  <c r="O26" i="6"/>
  <c r="P13" i="6"/>
  <c r="L9" i="6"/>
  <c r="O25" i="6"/>
  <c r="O27" i="6"/>
  <c r="O51" i="6"/>
  <c r="O14" i="6"/>
  <c r="O3" i="6"/>
  <c r="G71" i="6"/>
  <c r="I9" i="6"/>
  <c r="O8" i="6"/>
  <c r="C71" i="6"/>
  <c r="E9" i="6"/>
  <c r="O4" i="6"/>
  <c r="L54" i="6"/>
  <c r="L48" i="6"/>
  <c r="O12" i="6"/>
  <c r="G72" i="6"/>
  <c r="I35" i="6"/>
  <c r="O34" i="6"/>
  <c r="C72" i="6"/>
  <c r="E35" i="6"/>
  <c r="F71" i="6"/>
  <c r="H9" i="6"/>
  <c r="I71" i="6"/>
  <c r="K9" i="6"/>
  <c r="I48" i="6"/>
  <c r="I54" i="6"/>
  <c r="O2" i="6"/>
  <c r="F48" i="6"/>
  <c r="F54" i="6"/>
  <c r="I70" i="6"/>
  <c r="K22" i="6"/>
  <c r="L22" i="6"/>
  <c r="C22" i="6"/>
  <c r="G54" i="6"/>
  <c r="G48" i="6"/>
  <c r="C42" i="6"/>
  <c r="D9" i="6"/>
  <c r="D48" i="6"/>
  <c r="D54" i="6"/>
  <c r="H72" i="6"/>
  <c r="J35" i="6"/>
  <c r="K48" i="6"/>
  <c r="K54" i="6"/>
  <c r="D71" i="6"/>
  <c r="F9" i="6"/>
  <c r="H70" i="6"/>
  <c r="J22" i="6"/>
  <c r="J15" i="6"/>
  <c r="J16" i="6" s="1"/>
  <c r="C76" i="6"/>
  <c r="C77" i="6" s="1"/>
  <c r="K41" i="6"/>
  <c r="K42" i="6" s="1"/>
  <c r="O13" i="6"/>
  <c r="P39" i="6"/>
  <c r="F22" i="6"/>
  <c r="K35" i="6"/>
  <c r="E72" i="6"/>
  <c r="G35" i="6"/>
  <c r="C35" i="6"/>
  <c r="F72" i="6"/>
  <c r="H35" i="6"/>
  <c r="O52" i="6"/>
  <c r="I42" i="6"/>
  <c r="D72" i="6"/>
  <c r="F35" i="6"/>
  <c r="D22" i="6"/>
  <c r="O53" i="6"/>
  <c r="O21" i="6"/>
  <c r="H71" i="6"/>
  <c r="J9" i="6"/>
  <c r="L35" i="6"/>
  <c r="O24" i="6"/>
  <c r="O11" i="6"/>
  <c r="I15" i="6"/>
  <c r="D35" i="6"/>
  <c r="F29" i="6"/>
  <c r="C4" i="20" l="1"/>
  <c r="C5" i="20" s="1"/>
  <c r="M2" i="20"/>
  <c r="M4" i="20" s="1"/>
  <c r="N48" i="6"/>
  <c r="N32" i="6"/>
  <c r="N35" i="6"/>
  <c r="D46" i="6"/>
  <c r="N46" i="6" s="1"/>
  <c r="N45" i="6"/>
  <c r="N22" i="6"/>
  <c r="N54" i="6"/>
  <c r="D42" i="6"/>
  <c r="N42" i="6" s="1"/>
  <c r="N41" i="6"/>
  <c r="D29" i="6"/>
  <c r="N28" i="6"/>
  <c r="N9" i="6"/>
  <c r="D19" i="6"/>
  <c r="D5" i="6" s="1"/>
  <c r="D16" i="6"/>
  <c r="N15" i="6"/>
  <c r="C20" i="6"/>
  <c r="F33" i="6"/>
  <c r="F5" i="6"/>
  <c r="F49" i="6" s="1"/>
  <c r="K33" i="6"/>
  <c r="K5" i="6"/>
  <c r="K49" i="6" s="1"/>
  <c r="E33" i="6"/>
  <c r="E5" i="6"/>
  <c r="E49" i="6" s="1"/>
  <c r="H33" i="6"/>
  <c r="H5" i="6"/>
  <c r="H49" i="6" s="1"/>
  <c r="D33" i="6"/>
  <c r="G33" i="6"/>
  <c r="G5" i="6"/>
  <c r="G49" i="6" s="1"/>
  <c r="J33" i="6"/>
  <c r="J5" i="6"/>
  <c r="J49" i="6" s="1"/>
  <c r="I33" i="6"/>
  <c r="I5" i="6"/>
  <c r="I49" i="6" s="1"/>
  <c r="C33" i="6"/>
  <c r="C5" i="6"/>
  <c r="C49" i="6" s="1"/>
  <c r="T9" i="12"/>
  <c r="T10" i="12"/>
  <c r="T8" i="12"/>
  <c r="O28" i="6"/>
  <c r="C3" i="10"/>
  <c r="C8" i="10" s="1"/>
  <c r="D4" i="10"/>
  <c r="C4" i="10"/>
  <c r="I29" i="6"/>
  <c r="O29" i="6" s="1"/>
  <c r="B4" i="10"/>
  <c r="B9" i="10" s="1"/>
  <c r="O42" i="6"/>
  <c r="O22" i="6"/>
  <c r="J72" i="6"/>
  <c r="J71" i="6"/>
  <c r="C5" i="10"/>
  <c r="I16" i="6"/>
  <c r="O16" i="6" s="1"/>
  <c r="O15" i="6"/>
  <c r="B3" i="10"/>
  <c r="B8" i="10" s="1"/>
  <c r="D5" i="10"/>
  <c r="D10" i="10" s="1"/>
  <c r="O41" i="6"/>
  <c r="B5" i="10"/>
  <c r="B10" i="10" s="1"/>
  <c r="O35" i="6"/>
  <c r="J70" i="6"/>
  <c r="O54" i="6"/>
  <c r="D3" i="10"/>
  <c r="D8" i="10" s="1"/>
  <c r="O48" i="6"/>
  <c r="O9" i="6"/>
  <c r="N5" i="6" l="1"/>
  <c r="N33" i="6"/>
  <c r="D20" i="6"/>
  <c r="N20" i="6" s="1"/>
  <c r="N19" i="6"/>
  <c r="N29" i="6"/>
  <c r="D49" i="6"/>
  <c r="N49" i="6" s="1"/>
  <c r="N16" i="6"/>
  <c r="H8" i="10"/>
  <c r="C10" i="10"/>
  <c r="K8" i="10" s="1"/>
  <c r="H7" i="10"/>
  <c r="C9" i="10"/>
  <c r="K7" i="10" s="1"/>
  <c r="D9" i="10"/>
  <c r="L7" i="10" s="1"/>
  <c r="J7" i="10"/>
  <c r="J5" i="10"/>
  <c r="H6" i="6"/>
  <c r="H7" i="6"/>
  <c r="G6" i="6"/>
  <c r="G7" i="6"/>
  <c r="K6" i="6"/>
  <c r="K7" i="6"/>
  <c r="J6" i="6"/>
  <c r="J7" i="6"/>
  <c r="D6" i="6"/>
  <c r="D7" i="6"/>
  <c r="E6" i="6"/>
  <c r="E7" i="6"/>
  <c r="F6" i="6"/>
  <c r="F7" i="6"/>
  <c r="I6" i="6"/>
  <c r="I7" i="6"/>
  <c r="C6" i="6"/>
  <c r="C7" i="6"/>
  <c r="H5" i="10"/>
  <c r="I7" i="10"/>
  <c r="G7" i="10"/>
  <c r="K5" i="10"/>
  <c r="J8" i="10"/>
  <c r="G8" i="10"/>
  <c r="I5" i="10"/>
  <c r="L8" i="10"/>
  <c r="I8" i="10"/>
  <c r="G5" i="10"/>
  <c r="N7" i="6" l="1"/>
  <c r="N6" i="6"/>
  <c r="L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</author>
  </authors>
  <commentList>
    <comment ref="A4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Filip:</t>
        </r>
        <r>
          <rPr>
            <sz val="9"/>
            <color indexed="81"/>
            <rFont val="Tahoma"/>
            <family val="2"/>
          </rPr>
          <t xml:space="preserve">
Consumer pay only this share of actual 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</author>
  </authors>
  <commentList>
    <comment ref="A30" authorId="0" shapeId="0" xr:uid="{76B5A10E-E15B-4BBC-AC24-D5C1273E53F8}">
      <text>
        <r>
          <rPr>
            <b/>
            <sz val="9"/>
            <color indexed="81"/>
            <rFont val="Tahoma"/>
            <family val="2"/>
          </rPr>
          <t>Filip:</t>
        </r>
        <r>
          <rPr>
            <sz val="9"/>
            <color indexed="81"/>
            <rFont val="Tahoma"/>
            <family val="2"/>
          </rPr>
          <t xml:space="preserve">
S.N.I.: Sistema Nacional Interconectado (exludes autonomous grids in the amazon, e.g. for oil extraction)</t>
        </r>
      </text>
    </comment>
  </commentList>
</comments>
</file>

<file path=xl/sharedStrings.xml><?xml version="1.0" encoding="utf-8"?>
<sst xmlns="http://schemas.openxmlformats.org/spreadsheetml/2006/main" count="976" uniqueCount="367">
  <si>
    <t>Year</t>
  </si>
  <si>
    <t>Diesel</t>
  </si>
  <si>
    <t>LPG</t>
  </si>
  <si>
    <t>Gasoline</t>
  </si>
  <si>
    <t>in mn USD</t>
  </si>
  <si>
    <t>GDP</t>
  </si>
  <si>
    <t>Sources:</t>
  </si>
  <si>
    <t>https://www.statista.com/statistics/262858/change-in-opec-crude-oil-prices-since-1960/</t>
  </si>
  <si>
    <t>Annual OPEC crude oil price</t>
  </si>
  <si>
    <t>in USD per barrel</t>
  </si>
  <si>
    <t>Total fossil fuel subsidies</t>
  </si>
  <si>
    <t>GDP 2017</t>
  </si>
  <si>
    <t>https://contenido.bce.fin.ec/documentos/PublicacionesNotas/Catalogo/CuentasNacionales/Anuales/Dolares/indicecn1.htm</t>
  </si>
  <si>
    <t>GDP 2010-2016</t>
  </si>
  <si>
    <t>Total import costs</t>
  </si>
  <si>
    <t>Gasoline subsidies</t>
  </si>
  <si>
    <t>Volume</t>
  </si>
  <si>
    <t>Import price</t>
  </si>
  <si>
    <t>Import costs</t>
  </si>
  <si>
    <t>Domestic sales price</t>
  </si>
  <si>
    <t>Revenues</t>
  </si>
  <si>
    <t>mn barrels</t>
  </si>
  <si>
    <t>USD/barrel</t>
  </si>
  <si>
    <t>mn USD</t>
  </si>
  <si>
    <t>Total revenues</t>
  </si>
  <si>
    <t>Diesel subsidies</t>
  </si>
  <si>
    <t>LPG subsidies</t>
  </si>
  <si>
    <t>%</t>
  </si>
  <si>
    <t>Crude oil exports</t>
  </si>
  <si>
    <t>in mn barrels</t>
  </si>
  <si>
    <t>-</t>
  </si>
  <si>
    <t>low</t>
  </si>
  <si>
    <t>high</t>
  </si>
  <si>
    <t>Difference Gasoline</t>
  </si>
  <si>
    <t>Difference Diesel</t>
  </si>
  <si>
    <t>Difference LPG</t>
  </si>
  <si>
    <t>Possible reasons</t>
  </si>
  <si>
    <t>Conversion from barril to gallon is not reproducible (should be 42 gl/bbl) to get the prices,
Volume for total consumption is taken from other source (MICSE)</t>
  </si>
  <si>
    <t>Difference sales/import price</t>
  </si>
  <si>
    <t>Doublecheck with Espinoza (2017)</t>
  </si>
  <si>
    <t>Electricity</t>
  </si>
  <si>
    <t>Cifras mensuales del Sector Petrolero Ecuatoriano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</si>
  <si>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</si>
  <si>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</si>
  <si>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</si>
  <si>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</si>
  <si>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</si>
  <si>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</si>
  <si>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</si>
  <si>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</si>
  <si>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</si>
  <si>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</si>
  <si>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</si>
  <si>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</si>
  <si>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PRODUCCIÓN DE PETRÓLEO</t>
  </si>
  <si>
    <t>PRODUCCIÓN DE PETRÓLEO (Miles de barriles)</t>
  </si>
  <si>
    <t>TOTAL NACIONAL</t>
  </si>
  <si>
    <t>Producción Promedio Diaria</t>
  </si>
  <si>
    <t xml:space="preserve">Tasa de crecimiento anual </t>
  </si>
  <si>
    <t>Tasa de crecimiento anual (t / t-12)</t>
  </si>
  <si>
    <t>Tasa de crecimiento mensual (1)</t>
  </si>
  <si>
    <t>Tasa de crecimiento mensual (t / t-1) (1)</t>
  </si>
  <si>
    <t>PETROECUADOR</t>
  </si>
  <si>
    <t>EMPRESAS PÚBLICAS</t>
  </si>
  <si>
    <t xml:space="preserve">     EP Petroecuador</t>
  </si>
  <si>
    <t>Petroproducción</t>
  </si>
  <si>
    <t xml:space="preserve">     Petroamazonas EP (Bloque 15)(2)(3)</t>
  </si>
  <si>
    <t>Bloque 15 y Campos Unificados,  Bloque 27 (2)</t>
  </si>
  <si>
    <t xml:space="preserve">     Operadora Río Napo (Sacha)(4)</t>
  </si>
  <si>
    <t xml:space="preserve">      - EP Petroecuador Producción Promedio Diario</t>
  </si>
  <si>
    <t xml:space="preserve"> - Petroecuador Producción Prom. Diaria</t>
  </si>
  <si>
    <t xml:space="preserve">      - Empresas Públicas Producción Promedio Diario</t>
  </si>
  <si>
    <t xml:space="preserve"> - Petroproducción Producción Prom. Diaria</t>
  </si>
  <si>
    <t xml:space="preserve">      - Petroamazonas EP Producción Promedio Diario</t>
  </si>
  <si>
    <t xml:space="preserve"> - Bloque 15 y C. Unif., Bloque 27 Prod. Prom. Diaria</t>
  </si>
  <si>
    <t xml:space="preserve">      - Operad. Río Napo Producción Promedio Diario</t>
  </si>
  <si>
    <t>COMPAÑÍAS PRIVADAS</t>
  </si>
  <si>
    <t>EXPORTACIONES DE PETRÓLEO</t>
  </si>
  <si>
    <t>EXPORTACIONES DE PETRÓLEO (Miles de barriles)</t>
  </si>
  <si>
    <t>Crudo Oriente (3)</t>
  </si>
  <si>
    <t>Crudo Oriente (5)</t>
  </si>
  <si>
    <t>Crudo Napo (4)</t>
  </si>
  <si>
    <t>Crudo Napo (6)</t>
  </si>
  <si>
    <t>SECRETARÍA DE HIDROCARBUROS (SHE)</t>
  </si>
  <si>
    <t>CONSUMO DE PETRÓLEO</t>
  </si>
  <si>
    <t>CONSUMO DE PETRÓLEO (Miles de barriles)</t>
  </si>
  <si>
    <t>Consumo Promedio Diario</t>
  </si>
  <si>
    <t>Refinería Esmeraldas</t>
  </si>
  <si>
    <t>Refinería Libertad</t>
  </si>
  <si>
    <t>Refinería Amazonas</t>
  </si>
  <si>
    <t>Otros (5)</t>
  </si>
  <si>
    <t xml:space="preserve">Otros (7) </t>
  </si>
  <si>
    <t>TRANSPORTE POR OLEODUCTOS</t>
  </si>
  <si>
    <t>TRANSPORTE POR OLEODUCTOS (Miles de barriles)</t>
  </si>
  <si>
    <t>Transporte Promedio Diario</t>
  </si>
  <si>
    <t>SOTE</t>
  </si>
  <si>
    <t>OCP</t>
  </si>
  <si>
    <t>PRODUCCIÓN DE DERIVADOS</t>
  </si>
  <si>
    <t>PRODUCCIÓN DE DERIVADOS (Miles de barriles)</t>
  </si>
  <si>
    <t>Gasolina Super</t>
  </si>
  <si>
    <t>Gasolina Extra</t>
  </si>
  <si>
    <t xml:space="preserve">Diesel </t>
  </si>
  <si>
    <t>Fuel Oil # 4</t>
  </si>
  <si>
    <t>Fuel Oil # 6</t>
  </si>
  <si>
    <t>Gas Licuado de Petróleo</t>
  </si>
  <si>
    <t>Otros (6)</t>
  </si>
  <si>
    <t>Otros (8)</t>
  </si>
  <si>
    <t>IMPORTACIÓN DE DERIVADOS</t>
  </si>
  <si>
    <t>IMPORTACIÓN DE DERIVADOS (Miles de barriles)</t>
  </si>
  <si>
    <t>Nafta de Alto Octano</t>
  </si>
  <si>
    <t>Nafta de Alto Octano (9)</t>
  </si>
  <si>
    <t>Otros (7)</t>
  </si>
  <si>
    <t>Otros (10)</t>
  </si>
  <si>
    <t>CONSUMO INTERNO DE DERIVADOS</t>
  </si>
  <si>
    <t>CONSUMO INTERNO DE DERIVADOS (Miles de barriles)</t>
  </si>
  <si>
    <t>Fuel Oil #  4</t>
  </si>
  <si>
    <t>Otros (11)</t>
  </si>
  <si>
    <t xml:space="preserve">EXPORTACIONES DE PETRÓLEO Y DERIVADOS </t>
  </si>
  <si>
    <t>TOTAL NACIONAL DE EXPORTACIONES DE PETRÓLEO</t>
  </si>
  <si>
    <t>Exportaciones de Petróleo (miles de barriles)</t>
  </si>
  <si>
    <t>Precio (USD por barril) (12)</t>
  </si>
  <si>
    <t>Ingreso por Exportaciones de Petróleo (miles de USD)</t>
  </si>
  <si>
    <t>Exportaciones de Petróleo de las EMPRESAS PÚBLICAS</t>
  </si>
  <si>
    <t xml:space="preserve">TOTAL EXPORTACIONES DE PETRÓLEO (miles de barriles) </t>
  </si>
  <si>
    <t>Precio (USD por barril)</t>
  </si>
  <si>
    <t>Exportación Total de las Empresas Públicas /  Días Mes (13)</t>
  </si>
  <si>
    <t>Exportaciones Crudo Oriente Ventas Directas (miles de barriles)</t>
  </si>
  <si>
    <t>Exportaciones Crudo Oriente por Regalías (miles de barriles)</t>
  </si>
  <si>
    <t>Exportaciones Crudo Napo Bloque 15 (miles de barriles)</t>
  </si>
  <si>
    <t>Exportaciones Crudo Napo Ventas Directas (miles de barriles)</t>
  </si>
  <si>
    <t>Exportaciones Crudo Napo por Regalías (miles de barriles)</t>
  </si>
  <si>
    <t>Exportaciones de Petróleo de las COMPAÑÍAS PRIVADAS</t>
  </si>
  <si>
    <t>Exportaciones de Petróleo de las Compañías Privadas (miles de barriles)</t>
  </si>
  <si>
    <t>Precio (dólares por barril)</t>
  </si>
  <si>
    <t>Ingreso por Exportaciones de Petróleo (miles de dólares)</t>
  </si>
  <si>
    <t>Precio Crudo Oriente (USD por barril)</t>
  </si>
  <si>
    <t>Precio Crudo Napo (USD por barril)</t>
  </si>
  <si>
    <t>EXPORTACIONES DE DERIVADOS DE LAS EMPRESAS PÚBLICAS</t>
  </si>
  <si>
    <t>TOTAL EXPORTACIONES DE DERIVADOS (miles de barriles)</t>
  </si>
  <si>
    <t>Exportaciones de Fuel Oil # 6 (miles de barriles)</t>
  </si>
  <si>
    <t>Exportaciones de Fuel Oil #4 (miles de barriles)</t>
  </si>
  <si>
    <t>Exportaciones de Gasóleo (VGO)(miles de barriles)</t>
  </si>
  <si>
    <t>Exportaciones de Nafta Bajo Octano (miles de barriles)</t>
  </si>
  <si>
    <t>Ingresos de las Empresas Públicas por Exportaciones (miles de USD)</t>
  </si>
  <si>
    <t>Ingreso por Exportaciones de Derivados (miles de USD)</t>
  </si>
  <si>
    <t>EXPORTACIONES DE PETRÓLEO DE LA SECRETARÍA DE HIDROCARBUROS (SHE)(14)</t>
  </si>
  <si>
    <t>Exportaciones de Petróleo (miles de USD)</t>
  </si>
  <si>
    <r>
      <t>COMERCIALIZACIÓN INTERNA DE DERIVADOS IMPORTADOS (</t>
    </r>
    <r>
      <rPr>
        <sz val="12"/>
        <color indexed="9"/>
        <rFont val="Calibri"/>
        <family val="2"/>
        <scheme val="minor"/>
      </rPr>
      <t>15</t>
    </r>
    <r>
      <rPr>
        <b/>
        <sz val="12"/>
        <color indexed="9"/>
        <rFont val="Calibri"/>
        <family val="2"/>
        <scheme val="minor"/>
      </rPr>
      <t>)</t>
    </r>
  </si>
  <si>
    <t>DIFERENCIA INGRESOS Y EGRESOS (miles de USD)</t>
  </si>
  <si>
    <t xml:space="preserve">Costos Totales Importaciones (miles de USD) </t>
  </si>
  <si>
    <t>Ingresos Totales Ventas Internas (miles de USD)</t>
  </si>
  <si>
    <t>Nafta Alto Octano</t>
  </si>
  <si>
    <t>Diferencia Ingreso y Costo (miles de USD)</t>
  </si>
  <si>
    <t>Volumen Importado (miles de barriles)</t>
  </si>
  <si>
    <t>Precio Importación (USD por barril)</t>
  </si>
  <si>
    <t>Costo  Importación (miles de USD)</t>
  </si>
  <si>
    <t>Precio Venta Interna (USD por barril)</t>
  </si>
  <si>
    <t>Ingreso Venta Interna (miles de USD)</t>
  </si>
  <si>
    <t>PRECIOS INTERNACIONALES DE RELEVANCIA</t>
  </si>
  <si>
    <t>Precio Promedio Mensual WTI</t>
  </si>
  <si>
    <t>Precio Promedio Mensual Brent</t>
  </si>
  <si>
    <r>
      <t>Fuente:</t>
    </r>
    <r>
      <rPr>
        <sz val="9"/>
        <color theme="6" tint="-0.499984740745262"/>
        <rFont val="Calibri"/>
        <family val="2"/>
        <scheme val="minor"/>
      </rPr>
      <t xml:space="preserve"> EP PETROECUADOR, PETROAMAZONAS EP, OPEP, BLOOMBERG y BCE, Cifras Provisionales</t>
    </r>
  </si>
  <si>
    <t>Notas:</t>
  </si>
  <si>
    <t>(1) Tasa de crecimiento mensual calculada en base a la Producción Promedio Diaria.</t>
  </si>
  <si>
    <t>(2) Mediante Decreto Ejecutivo 1351-A de 1 de noviembre de 2012, los intereses económicos de propiedad de EP PETROECUADOR en empresas subsidiarias u otros tipos de emprendimiento</t>
  </si>
  <si>
    <t xml:space="preserve">    dedicados a las actividades de exploración y explotación de hidrocarburos, pasarán a formar parte de PETROAMAZONAS EP, observando las disposiciones legales correspondientes. Además, dispone</t>
  </si>
  <si>
    <t xml:space="preserve">    a Petroamazonas EP, el control del 70% del paquete accionario de Operación Río Napo, Compañía de Economía Mixta y el consecuente control en el cumplimiento operacional del bloque 60 (Sacha).</t>
  </si>
  <si>
    <t xml:space="preserve">(3) Petroamazonas Sociedad Anónima, que empezó a operar el 12 de agosto de 2008. </t>
  </si>
  <si>
    <t xml:space="preserve">     A partir del 6 de Abril del 2010 por Decreto Ejecutivo Petroecuador pasó a ser EP Petroecuador y Petroamazonas pasó a ser Petroamazonas EP.</t>
  </si>
  <si>
    <t xml:space="preserve">(4) El Campo Sacha pasa a ser operado por Rio Napo a partir del 3 de noviembre de 2009. </t>
  </si>
  <si>
    <t>(5) Crudo medio y agrio, superior a 20 grados API y con porcentaje de azufre mayor al 1% y se transporta por el SOTE.</t>
  </si>
  <si>
    <t>(6) Crudo pesado y agrio, inferior a 20 grados API y con porcentaje de azufre mayor al 1% y se transporta por el OCP.</t>
  </si>
  <si>
    <t xml:space="preserve">(7) Incluye Refinería Lago Agrio y consumo estaciones SOTE. </t>
  </si>
  <si>
    <t>(8) Incluye Residuo Termoesmeraldas, Crudo Reducido, Residuo Sector Eléctrico e Industrial, Jet Fuel, Spray Oil, Solventes, Asfaltos, Absorver Oil, Nafta 90, Combustible Pesca Artesanal y Gasolina Natural.</t>
  </si>
  <si>
    <t>(9) Incluye Gasolina Extra</t>
  </si>
  <si>
    <t>(10) Incluye Avgas, Jet Fuel y Cutter Stock que se mezcla con residuo para obtener Fuel Oil # 4 y Fuel Oil # 6.</t>
  </si>
  <si>
    <t>(11) Incluye Gasolina Extra con Ethanol, Asfalto, Solventes, Spray Oil, Jet Fuel, Nafta Base 90, Combustible Pesca Artesanal y Residuo.</t>
  </si>
  <si>
    <t>(12) Este precio difiere de los crudos Oriente y Napo porque para su cálculo incluye las exportaciones de la Secretaría de Hidrocarburos.</t>
  </si>
  <si>
    <t>(13) Dato obtenido dividiendo las exportaciones mensuales por el número de días de cada mes, sin que signifique que las exportaciones se realicen diariamente.</t>
  </si>
  <si>
    <t xml:space="preserve">(14) A partir de 2011, y en el marco de la Ley Reformatoria a la Ley de Hidrocarburos, publicada en el Suplemento del Registro Oficial No. 244 de julio 27 de 2010, en las estadísticas de las exportaciones </t>
  </si>
  <si>
    <t xml:space="preserve">       de petróleo crudo, se incluye a la Secretaría de Hidrocarburos (SH), del Ministerio de Recursos Naturales no Renovables del Ecuador (MRNNR),</t>
  </si>
  <si>
    <t>(15) Datos tomados de la Información Estadística Mensual del BCE, Cuadro 4.1.4.</t>
  </si>
  <si>
    <t>Share</t>
  </si>
  <si>
    <t>current mn USD</t>
  </si>
  <si>
    <t>% of GDP</t>
  </si>
  <si>
    <t>https://www.bce.fin.ec/index.php/hidrocarburos</t>
  </si>
  <si>
    <t xml:space="preserve">BCE (2018): Cifras del Sector Petrolero </t>
  </si>
  <si>
    <t>10Y average</t>
  </si>
  <si>
    <t>5Y average</t>
  </si>
  <si>
    <t>Max</t>
  </si>
  <si>
    <t>Median</t>
  </si>
  <si>
    <t>Min</t>
  </si>
  <si>
    <t>medium</t>
  </si>
  <si>
    <t>https://www.bce.fin.ec/index.php/boletines-de-prensa-archivo/item/1080-ecuador-crecio-30-en-2017-y-confirma-el-dinamismo-de-su-economia</t>
  </si>
  <si>
    <t>USD/gallon</t>
  </si>
  <si>
    <t>USD/bbl</t>
  </si>
  <si>
    <t>Conversion</t>
  </si>
  <si>
    <t>gallon/bbl</t>
  </si>
  <si>
    <t>Sales price 2015</t>
  </si>
  <si>
    <t>Espinoza</t>
  </si>
  <si>
    <t>BCE</t>
  </si>
  <si>
    <t>in % of total</t>
  </si>
  <si>
    <t>Average price</t>
  </si>
  <si>
    <t>in % of oil export revenues</t>
  </si>
  <si>
    <t>Unit</t>
  </si>
  <si>
    <t>Scenario</t>
  </si>
  <si>
    <t>official cost</t>
  </si>
  <si>
    <t>assumed cost</t>
  </si>
  <si>
    <t>Price increase scenarios and saved subsidies due to subsidy removal</t>
  </si>
  <si>
    <t>Price increase in %</t>
  </si>
  <si>
    <t>Equivalent CO2-price</t>
  </si>
  <si>
    <t>Consumption</t>
  </si>
  <si>
    <t>Consumption, Production, Import, Export</t>
  </si>
  <si>
    <t>Production</t>
  </si>
  <si>
    <t>Import</t>
  </si>
  <si>
    <t>Export</t>
  </si>
  <si>
    <t>MICSE, 2016: Balance Energético Nacional 2016</t>
  </si>
  <si>
    <t>mn boe</t>
  </si>
  <si>
    <t>1 boe</t>
  </si>
  <si>
    <t>BTU</t>
  </si>
  <si>
    <t>1 barrel</t>
  </si>
  <si>
    <t>gallon</t>
  </si>
  <si>
    <t>barrel</t>
  </si>
  <si>
    <t>1 gallon</t>
  </si>
  <si>
    <t>Import volume</t>
  </si>
  <si>
    <t>vs.</t>
  </si>
  <si>
    <t>Production - export</t>
  </si>
  <si>
    <t>Gasoline IM</t>
  </si>
  <si>
    <t>Diesel IM</t>
  </si>
  <si>
    <t>LPG IM</t>
  </si>
  <si>
    <t>Gasoline P-X</t>
  </si>
  <si>
    <t>Diesel P-X</t>
  </si>
  <si>
    <t>LPG P-X</t>
  </si>
  <si>
    <t>% of I+P-X</t>
  </si>
  <si>
    <t>Sources</t>
  </si>
  <si>
    <t>Fossil fuel consumption and share of imports</t>
  </si>
  <si>
    <t>Figure:</t>
  </si>
  <si>
    <t>Price-gap approach</t>
  </si>
  <si>
    <t>Total consumption</t>
  </si>
  <si>
    <t>Estimated subsidy</t>
  </si>
  <si>
    <t>Total estimated (price-gap)</t>
  </si>
  <si>
    <t>Difference total</t>
  </si>
  <si>
    <t>Difference relative</t>
  </si>
  <si>
    <t>Ratio import/sales price</t>
  </si>
  <si>
    <t>Difference absolute</t>
  </si>
  <si>
    <t>Ratio sales/import price</t>
  </si>
  <si>
    <t>Implicit subsidies</t>
  </si>
  <si>
    <t>MW</t>
  </si>
  <si>
    <t>Hydro</t>
  </si>
  <si>
    <t>Wind</t>
  </si>
  <si>
    <t>PV</t>
  </si>
  <si>
    <t>Biomass</t>
  </si>
  <si>
    <t>Biogas</t>
  </si>
  <si>
    <t>Thermal MCI</t>
  </si>
  <si>
    <t>Thermal Turbovapor</t>
  </si>
  <si>
    <t>Thermal Turbogas</t>
  </si>
  <si>
    <t>Total nominal capacity</t>
  </si>
  <si>
    <t>Total renewables</t>
  </si>
  <si>
    <t>Total conventional</t>
  </si>
  <si>
    <t>1. Nominal capacity of electricity generation</t>
  </si>
  <si>
    <t>GWh</t>
  </si>
  <si>
    <t>3. Total production and imports</t>
  </si>
  <si>
    <t>Total domestic production</t>
  </si>
  <si>
    <t>Imports</t>
  </si>
  <si>
    <t>Total domestic production + imports</t>
  </si>
  <si>
    <t>3.1 Total production and imports S.N.I.</t>
  </si>
  <si>
    <t>4. Electricity delivered for public service</t>
  </si>
  <si>
    <t>Total electricity available for public service</t>
  </si>
  <si>
    <t>Total available electricity + exports</t>
  </si>
  <si>
    <t>Total available electricity for distribution</t>
  </si>
  <si>
    <t>- Exports</t>
  </si>
  <si>
    <t>+ Electricity delivered to unregulated clients</t>
  </si>
  <si>
    <t>- Transmission losses</t>
  </si>
  <si>
    <t>Final electriciy consumption</t>
  </si>
  <si>
    <t>Residential</t>
  </si>
  <si>
    <t>Comercial</t>
  </si>
  <si>
    <t>Industrial</t>
  </si>
  <si>
    <t>Public</t>
  </si>
  <si>
    <t>Other</t>
  </si>
  <si>
    <t>- Technical losses</t>
  </si>
  <si>
    <t>- Non-technical losses</t>
  </si>
  <si>
    <t>Total revenues in mn USD</t>
  </si>
  <si>
    <t>USD/kWh</t>
  </si>
  <si>
    <t>Source:</t>
  </si>
  <si>
    <t>Agency for Electricity Regulation and Control (ARCONEL) (2018a): Balance Nacional de Energía Eléctrica Enero 2018. URL: http://www.regulacionelectrica.gob.ec/estadistica-del-sector-electrico/balance-nacional/, retrieved.</t>
  </si>
  <si>
    <t>Electricity balance 2017</t>
  </si>
  <si>
    <t>real costs</t>
  </si>
  <si>
    <t>price</t>
  </si>
  <si>
    <t>Total costs</t>
  </si>
  <si>
    <t>Consumed</t>
  </si>
  <si>
    <t>Subsidies in mn USD per year</t>
  </si>
  <si>
    <t>Low</t>
  </si>
  <si>
    <t>Medium</t>
  </si>
  <si>
    <t>High</t>
  </si>
  <si>
    <t>Diesel*</t>
  </si>
  <si>
    <t>Gasoline*</t>
  </si>
  <si>
    <t>LPG*</t>
  </si>
  <si>
    <t>Electricity**</t>
  </si>
  <si>
    <t>OPERACIONES DEL SECTOR PUBLICO NO FINANCIERO (base devengado)</t>
  </si>
  <si>
    <t>Transacciones \  Período</t>
  </si>
  <si>
    <t>2008(p)</t>
  </si>
  <si>
    <t>2009(p)</t>
  </si>
  <si>
    <t>2010(p)</t>
  </si>
  <si>
    <t>2011(p)</t>
  </si>
  <si>
    <t>2012(p)</t>
  </si>
  <si>
    <t>2013(p)</t>
  </si>
  <si>
    <t>2014(p)</t>
  </si>
  <si>
    <t>2015(p)</t>
  </si>
  <si>
    <t>2016(p)</t>
  </si>
  <si>
    <t>2017 (p)</t>
  </si>
  <si>
    <t>2018 (p)</t>
  </si>
  <si>
    <t>INGRESOS TOTALES</t>
  </si>
  <si>
    <t>Petroleros</t>
  </si>
  <si>
    <t xml:space="preserve">      Por exportaciones (1)</t>
  </si>
  <si>
    <t xml:space="preserve">      Por venta de derivados</t>
  </si>
  <si>
    <t>No Petroleros</t>
  </si>
  <si>
    <t xml:space="preserve">      IVA</t>
  </si>
  <si>
    <t xml:space="preserve">      ICE</t>
  </si>
  <si>
    <t xml:space="preserve">      A la renta</t>
  </si>
  <si>
    <t xml:space="preserve">      Arancelarios</t>
  </si>
  <si>
    <t xml:space="preserve">      Otros impuestos</t>
  </si>
  <si>
    <t xml:space="preserve">      Contribuciones Seguridad Social</t>
  </si>
  <si>
    <t xml:space="preserve">      Otros </t>
  </si>
  <si>
    <t>Superávit operacional de empresas públicas no financieras</t>
  </si>
  <si>
    <t>GASTOS TOTALES  (2)</t>
  </si>
  <si>
    <t>Gastos corrientes</t>
  </si>
  <si>
    <t xml:space="preserve">      Intereses</t>
  </si>
  <si>
    <t xml:space="preserve">            Externos</t>
  </si>
  <si>
    <t xml:space="preserve">            Internos</t>
  </si>
  <si>
    <t xml:space="preserve">      Sueldos</t>
  </si>
  <si>
    <t xml:space="preserve">      Compra de bienes y servicios</t>
  </si>
  <si>
    <t xml:space="preserve">      Prestaciones de Seguridad Social</t>
  </si>
  <si>
    <t xml:space="preserve">      Otros (3)</t>
  </si>
  <si>
    <t>Gastos de capital</t>
  </si>
  <si>
    <t xml:space="preserve">      Formación bruta de capital fijo</t>
  </si>
  <si>
    <t xml:space="preserve">           Empresas públicas no financieras</t>
  </si>
  <si>
    <t xml:space="preserve">           Gobiernos seccionales</t>
  </si>
  <si>
    <t xml:space="preserve">           Otros</t>
  </si>
  <si>
    <t xml:space="preserve">      Otros de capital</t>
  </si>
  <si>
    <t>AJUSTE DEL TESORO NACIONAL (4)</t>
  </si>
  <si>
    <t xml:space="preserve">RESULTADO GLOBAL </t>
  </si>
  <si>
    <t xml:space="preserve">    Reducción de personal</t>
  </si>
  <si>
    <t>RESULTADO GLOBAL + REDUCCION + FORTALECIMIENTO</t>
  </si>
  <si>
    <t>RESULTADO PRIMARIO</t>
  </si>
  <si>
    <t>Millones de dólares</t>
  </si>
  <si>
    <t xml:space="preserve">           Presupuesto General del Estado (6)</t>
  </si>
  <si>
    <t>Tipo de cambio 1US$ = S/     (5)</t>
  </si>
  <si>
    <r>
      <t>(1)</t>
    </r>
    <r>
      <rPr>
        <sz val="10"/>
        <rFont val="Arial"/>
        <family val="2"/>
      </rPr>
      <t xml:space="preserve"> Incluye recursos de los Fondos CEREPS, FEISEH hasta abril 2008 y se incluye desde enero 2008 fondos del CFDD.</t>
    </r>
  </si>
  <si>
    <r>
      <t xml:space="preserve">(2) </t>
    </r>
    <r>
      <rPr>
        <sz val="10"/>
        <rFont val="Arial"/>
        <family val="2"/>
      </rPr>
      <t>Los registros de gastos corresponden a valores devengados.</t>
    </r>
  </si>
  <si>
    <r>
      <t xml:space="preserve">(3) </t>
    </r>
    <r>
      <rPr>
        <sz val="10"/>
        <rFont val="Arial"/>
        <family val="2"/>
      </rPr>
      <t>A partir del 2008, incluye financiamiento CFDD con ingresos petroleros</t>
    </r>
  </si>
  <si>
    <r>
      <t>(4)</t>
    </r>
    <r>
      <rPr>
        <sz val="10"/>
        <rFont val="Arial"/>
        <family val="2"/>
      </rPr>
      <t xml:space="preserve"> Corresponden a gastos no ejecutados y reversados al Gobierno Central.</t>
    </r>
  </si>
  <si>
    <r>
      <t>(5)</t>
    </r>
    <r>
      <rPr>
        <sz val="11"/>
        <rFont val="Calibri"/>
        <family val="2"/>
        <scheme val="minor"/>
      </rPr>
      <t xml:space="preserve"> Corresponde al tipo de cambio promedio simple de venta del mercado de intervención.</t>
    </r>
  </si>
  <si>
    <r>
      <rPr>
        <b/>
        <sz val="9"/>
        <rFont val="Calibri"/>
        <family val="2"/>
        <scheme val="minor"/>
      </rPr>
      <t>(6)</t>
    </r>
    <r>
      <rPr>
        <sz val="9"/>
        <rFont val="Calibri"/>
        <family val="2"/>
        <scheme val="minor"/>
      </rPr>
      <t xml:space="preserve"> Estructura del Sector Público,  de acuerdo a la constitución de la República del Ecuador del año 2008</t>
    </r>
  </si>
  <si>
    <r>
      <t xml:space="preserve">(p) </t>
    </r>
    <r>
      <rPr>
        <sz val="10"/>
        <rFont val="Arial"/>
        <family val="2"/>
      </rPr>
      <t>Cifras provisionales.</t>
    </r>
  </si>
  <si>
    <r>
      <t>FUENTE:</t>
    </r>
    <r>
      <rPr>
        <sz val="10"/>
        <rFont val="Arial"/>
        <family val="2"/>
      </rPr>
      <t xml:space="preserve"> Ministerio de Economía y Finanzas, Entidades del Sector Público no Financiero y Banco Central del Ecuador.</t>
    </r>
  </si>
  <si>
    <t>Dignity tariff</t>
  </si>
  <si>
    <t>Senior citizens</t>
  </si>
  <si>
    <t>Volcanic eruption of Tungurahua</t>
  </si>
  <si>
    <t>Consumers with disabilities</t>
  </si>
  <si>
    <t>Total</t>
  </si>
  <si>
    <t>Explicit subsidies</t>
  </si>
  <si>
    <t>in M US$</t>
  </si>
  <si>
    <t>Official energy subsidies</t>
  </si>
  <si>
    <t>Public spending</t>
  </si>
  <si>
    <t>Official energy subsidies in % of public spending</t>
  </si>
  <si>
    <t>Electricity (value for 2017 assumed to be constant over time)</t>
  </si>
  <si>
    <t>Total fossil fuel subsidies in million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</si>
</sst>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\ _€_-;\-* #,##0.00\ _€_-;_-* &quot;-&quot;??\ _€_-;_-@_-"/>
    <numFmt numFmtId="164" formatCode="0.0%"/>
    <numFmt numFmtId="165" formatCode="#,##0.0"/>
    <numFmt numFmtId="166" formatCode="_-* #,##0\ _€_-;\-* #,##0\ _€_-;_-* &quot;-&quot;??\ _€_-;_-@_-"/>
    <numFmt numFmtId="167" formatCode="_-* #,##0.00\ _$_-;\-* #,##0.00\ _$_-;_-* &quot;-&quot;??\ _$_-;_-@_-"/>
    <numFmt numFmtId="168" formatCode="0.0"/>
    <numFmt numFmtId="169" formatCode="_ * #,##0.0_ ;_ * \-#,##0.0_ ;_ * &quot;-&quot;??_ ;_ @_ "/>
    <numFmt numFmtId="170" formatCode="_ * #,##0.00_ ;_ * \-#,##0.00_ ;_ * &quot;-&quot;??_ ;_ @_ "/>
    <numFmt numFmtId="171" formatCode="_(* #,##0.00_);_(* \(#,##0.00\);_(* &quot;-&quot;??_);_(@_)"/>
    <numFmt numFmtId="172" formatCode="#,##0.000"/>
    <numFmt numFmtId="173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6" tint="-0.4999847407452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17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0" fontId="5" fillId="0" borderId="0"/>
    <xf numFmtId="171" fontId="1" fillId="0" borderId="0" applyFont="0" applyFill="0" applyBorder="0" applyAlignment="0" applyProtection="0"/>
    <xf numFmtId="0" fontId="28" fillId="0" borderId="0"/>
    <xf numFmtId="3" fontId="5" fillId="0" borderId="0" applyFill="0" applyBorder="0" applyAlignment="0" applyProtection="0"/>
    <xf numFmtId="0" fontId="5" fillId="0" borderId="0" applyNumberFormat="0" applyFill="0" applyBorder="0" applyAlignment="0" applyProtection="0"/>
    <xf numFmtId="0" fontId="34" fillId="0" borderId="0"/>
  </cellStyleXfs>
  <cellXfs count="302">
    <xf numFmtId="0" fontId="0" fillId="0" borderId="0" xfId="0"/>
    <xf numFmtId="0" fontId="0" fillId="0" borderId="0" xfId="0" applyBorder="1"/>
    <xf numFmtId="4" fontId="2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left"/>
    </xf>
    <xf numFmtId="0" fontId="3" fillId="0" borderId="0" xfId="3" applyBorder="1" applyAlignment="1">
      <alignment horizontal="left" vertical="top"/>
    </xf>
    <xf numFmtId="0" fontId="3" fillId="0" borderId="0" xfId="3" applyBorder="1" applyAlignment="1">
      <alignment horizontal="left"/>
    </xf>
    <xf numFmtId="0" fontId="0" fillId="0" borderId="0" xfId="0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Font="1"/>
    <xf numFmtId="3" fontId="0" fillId="0" borderId="0" xfId="0" applyNumberFormat="1"/>
    <xf numFmtId="0" fontId="2" fillId="0" borderId="0" xfId="0" applyFont="1"/>
    <xf numFmtId="164" fontId="0" fillId="0" borderId="0" xfId="2" applyNumberFormat="1" applyFont="1"/>
    <xf numFmtId="0" fontId="0" fillId="0" borderId="0" xfId="0" applyFont="1" applyBorder="1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9" fontId="0" fillId="0" borderId="0" xfId="2" applyFont="1"/>
    <xf numFmtId="0" fontId="0" fillId="0" borderId="0" xfId="0" quotePrefix="1"/>
    <xf numFmtId="0" fontId="7" fillId="0" borderId="0" xfId="7" applyFont="1" applyBorder="1"/>
    <xf numFmtId="0" fontId="8" fillId="4" borderId="0" xfId="7" applyFont="1" applyFill="1" applyBorder="1" applyAlignment="1"/>
    <xf numFmtId="0" fontId="7" fillId="0" borderId="0" xfId="7" applyFont="1" applyFill="1" applyBorder="1"/>
    <xf numFmtId="0" fontId="8" fillId="0" borderId="0" xfId="7" applyFont="1" applyFill="1" applyBorder="1" applyAlignment="1"/>
    <xf numFmtId="0" fontId="10" fillId="0" borderId="0" xfId="7" applyFont="1" applyBorder="1"/>
    <xf numFmtId="0" fontId="11" fillId="0" borderId="0" xfId="7" applyFont="1" applyBorder="1"/>
    <xf numFmtId="17" fontId="11" fillId="0" borderId="5" xfId="7" applyNumberFormat="1" applyFont="1" applyBorder="1" applyAlignment="1">
      <alignment horizontal="center"/>
    </xf>
    <xf numFmtId="17" fontId="11" fillId="0" borderId="1" xfId="7" applyNumberFormat="1" applyFont="1" applyBorder="1" applyAlignment="1">
      <alignment horizontal="center"/>
    </xf>
    <xf numFmtId="0" fontId="11" fillId="0" borderId="1" xfId="7" applyFont="1" applyBorder="1" applyAlignment="1">
      <alignment horizontal="center"/>
    </xf>
    <xf numFmtId="0" fontId="11" fillId="0" borderId="6" xfId="7" applyFont="1" applyBorder="1" applyAlignment="1">
      <alignment horizontal="center"/>
    </xf>
    <xf numFmtId="0" fontId="12" fillId="4" borderId="0" xfId="7" applyFont="1" applyFill="1"/>
    <xf numFmtId="0" fontId="13" fillId="4" borderId="0" xfId="7" applyFont="1" applyFill="1" applyBorder="1"/>
    <xf numFmtId="0" fontId="14" fillId="0" borderId="0" xfId="7" applyFont="1"/>
    <xf numFmtId="0" fontId="11" fillId="5" borderId="0" xfId="7" applyFont="1" applyFill="1" applyBorder="1"/>
    <xf numFmtId="169" fontId="11" fillId="5" borderId="0" xfId="7" applyNumberFormat="1" applyFont="1" applyFill="1" applyBorder="1"/>
    <xf numFmtId="0" fontId="15" fillId="0" borderId="0" xfId="7" applyFont="1"/>
    <xf numFmtId="0" fontId="10" fillId="6" borderId="0" xfId="7" applyFont="1" applyFill="1" applyBorder="1"/>
    <xf numFmtId="169" fontId="10" fillId="6" borderId="0" xfId="8" applyNumberFormat="1" applyFont="1" applyFill="1" applyBorder="1"/>
    <xf numFmtId="0" fontId="10" fillId="5" borderId="0" xfId="7" applyFont="1" applyFill="1" applyBorder="1"/>
    <xf numFmtId="10" fontId="10" fillId="0" borderId="0" xfId="9" applyNumberFormat="1" applyFont="1" applyBorder="1"/>
    <xf numFmtId="10" fontId="10" fillId="5" borderId="0" xfId="9" applyNumberFormat="1" applyFont="1" applyFill="1" applyBorder="1"/>
    <xf numFmtId="0" fontId="15" fillId="0" borderId="1" xfId="7" applyFont="1" applyBorder="1"/>
    <xf numFmtId="10" fontId="10" fillId="6" borderId="0" xfId="9" applyNumberFormat="1" applyFont="1" applyFill="1" applyBorder="1"/>
    <xf numFmtId="169" fontId="10" fillId="5" borderId="0" xfId="7" applyNumberFormat="1" applyFont="1" applyFill="1" applyBorder="1"/>
    <xf numFmtId="0" fontId="15" fillId="0" borderId="0" xfId="7" applyFont="1" applyBorder="1"/>
    <xf numFmtId="169" fontId="10" fillId="6" borderId="0" xfId="7" applyNumberFormat="1" applyFont="1" applyFill="1" applyBorder="1"/>
    <xf numFmtId="169" fontId="10" fillId="5" borderId="0" xfId="8" applyNumberFormat="1" applyFont="1" applyFill="1" applyBorder="1"/>
    <xf numFmtId="169" fontId="11" fillId="5" borderId="0" xfId="8" applyNumberFormat="1" applyFont="1" applyFill="1" applyBorder="1"/>
    <xf numFmtId="0" fontId="7" fillId="4" borderId="0" xfId="7" applyFont="1" applyFill="1" applyBorder="1"/>
    <xf numFmtId="0" fontId="14" fillId="0" borderId="1" xfId="7" applyFont="1" applyBorder="1"/>
    <xf numFmtId="169" fontId="11" fillId="6" borderId="0" xfId="7" applyNumberFormat="1" applyFont="1" applyFill="1" applyBorder="1"/>
    <xf numFmtId="169" fontId="13" fillId="4" borderId="0" xfId="7" applyNumberFormat="1" applyFont="1" applyFill="1" applyBorder="1"/>
    <xf numFmtId="169" fontId="11" fillId="0" borderId="0" xfId="8" applyNumberFormat="1" applyFont="1" applyBorder="1"/>
    <xf numFmtId="168" fontId="10" fillId="6" borderId="0" xfId="7" applyNumberFormat="1" applyFont="1" applyFill="1" applyBorder="1"/>
    <xf numFmtId="169" fontId="10" fillId="0" borderId="0" xfId="8" applyNumberFormat="1" applyFont="1" applyBorder="1"/>
    <xf numFmtId="169" fontId="13" fillId="4" borderId="0" xfId="8" applyNumberFormat="1" applyFont="1" applyFill="1" applyBorder="1"/>
    <xf numFmtId="169" fontId="14" fillId="0" borderId="1" xfId="8" applyNumberFormat="1" applyFont="1" applyBorder="1"/>
    <xf numFmtId="0" fontId="11" fillId="5" borderId="0" xfId="7" applyFont="1" applyFill="1" applyBorder="1" applyAlignment="1"/>
    <xf numFmtId="0" fontId="11" fillId="6" borderId="0" xfId="7" applyFont="1" applyFill="1" applyBorder="1"/>
    <xf numFmtId="0" fontId="10" fillId="5" borderId="0" xfId="7" applyFont="1" applyFill="1" applyBorder="1" applyAlignment="1">
      <alignment horizontal="left"/>
    </xf>
    <xf numFmtId="0" fontId="11" fillId="6" borderId="0" xfId="7" applyFont="1" applyFill="1" applyBorder="1" applyAlignment="1">
      <alignment horizontal="left"/>
    </xf>
    <xf numFmtId="169" fontId="15" fillId="6" borderId="0" xfId="7" applyNumberFormat="1" applyFont="1" applyFill="1" applyBorder="1"/>
    <xf numFmtId="169" fontId="10" fillId="5" borderId="0" xfId="8" applyNumberFormat="1" applyFont="1" applyFill="1" applyBorder="1" applyAlignment="1">
      <alignment horizontal="right"/>
    </xf>
    <xf numFmtId="170" fontId="10" fillId="5" borderId="0" xfId="8" applyFont="1" applyFill="1" applyBorder="1"/>
    <xf numFmtId="0" fontId="11" fillId="5" borderId="0" xfId="7" applyFont="1" applyFill="1" applyBorder="1" applyAlignment="1">
      <alignment horizontal="left"/>
    </xf>
    <xf numFmtId="0" fontId="10" fillId="6" borderId="0" xfId="7" applyFont="1" applyFill="1" applyBorder="1" applyAlignment="1">
      <alignment horizontal="left"/>
    </xf>
    <xf numFmtId="169" fontId="11" fillId="6" borderId="0" xfId="8" applyNumberFormat="1" applyFont="1" applyFill="1" applyBorder="1" applyAlignment="1">
      <alignment horizontal="right"/>
    </xf>
    <xf numFmtId="169" fontId="10" fillId="6" borderId="0" xfId="8" applyNumberFormat="1" applyFont="1" applyFill="1" applyBorder="1" applyAlignment="1">
      <alignment horizontal="right"/>
    </xf>
    <xf numFmtId="170" fontId="10" fillId="5" borderId="0" xfId="8" applyFont="1" applyFill="1" applyBorder="1" applyAlignment="1">
      <alignment horizontal="left"/>
    </xf>
    <xf numFmtId="170" fontId="11" fillId="6" borderId="0" xfId="8" applyFont="1" applyFill="1" applyBorder="1" applyAlignment="1">
      <alignment horizontal="left"/>
    </xf>
    <xf numFmtId="0" fontId="13" fillId="4" borderId="0" xfId="7" applyFont="1" applyFill="1" applyBorder="1" applyAlignment="1">
      <alignment horizontal="left"/>
    </xf>
    <xf numFmtId="0" fontId="13" fillId="4" borderId="0" xfId="7" applyFont="1" applyFill="1" applyBorder="1" applyAlignment="1">
      <alignment horizontal="center"/>
    </xf>
    <xf numFmtId="169" fontId="11" fillId="0" borderId="0" xfId="7" applyNumberFormat="1" applyFont="1" applyFill="1" applyBorder="1"/>
    <xf numFmtId="169" fontId="10" fillId="0" borderId="0" xfId="7" applyNumberFormat="1" applyFont="1" applyFill="1" applyBorder="1"/>
    <xf numFmtId="0" fontId="11" fillId="6" borderId="0" xfId="7" applyFont="1" applyFill="1" applyBorder="1" applyAlignment="1">
      <alignment horizontal="center"/>
    </xf>
    <xf numFmtId="169" fontId="11" fillId="0" borderId="0" xfId="8" applyNumberFormat="1" applyFont="1" applyFill="1" applyBorder="1"/>
    <xf numFmtId="169" fontId="10" fillId="0" borderId="0" xfId="8" applyNumberFormat="1" applyFont="1" applyFill="1" applyBorder="1"/>
    <xf numFmtId="169" fontId="11" fillId="6" borderId="0" xfId="8" applyNumberFormat="1" applyFont="1" applyFill="1" applyBorder="1"/>
    <xf numFmtId="0" fontId="11" fillId="5" borderId="0" xfId="7" applyFont="1" applyFill="1" applyBorder="1" applyAlignment="1">
      <alignment horizontal="center"/>
    </xf>
    <xf numFmtId="0" fontId="11" fillId="0" borderId="0" xfId="7" applyFont="1" applyFill="1" applyBorder="1" applyAlignment="1">
      <alignment horizontal="center"/>
    </xf>
    <xf numFmtId="0" fontId="12" fillId="4" borderId="0" xfId="7" applyFont="1" applyFill="1" applyBorder="1" applyAlignment="1">
      <alignment horizontal="center"/>
    </xf>
    <xf numFmtId="168" fontId="10" fillId="5" borderId="0" xfId="7" applyNumberFormat="1" applyFont="1" applyFill="1" applyBorder="1"/>
    <xf numFmtId="168" fontId="10" fillId="5" borderId="0" xfId="7" applyNumberFormat="1" applyFont="1" applyFill="1" applyBorder="1" applyAlignment="1">
      <alignment horizontal="right"/>
    </xf>
    <xf numFmtId="0" fontId="10" fillId="6" borderId="1" xfId="7" applyFont="1" applyFill="1" applyBorder="1"/>
    <xf numFmtId="168" fontId="10" fillId="6" borderId="1" xfId="7" applyNumberFormat="1" applyFont="1" applyFill="1" applyBorder="1"/>
    <xf numFmtId="169" fontId="10" fillId="6" borderId="0" xfId="7" applyNumberFormat="1" applyFont="1" applyFill="1" applyBorder="1" applyAlignment="1">
      <alignment horizontal="right"/>
    </xf>
    <xf numFmtId="0" fontId="17" fillId="0" borderId="0" xfId="7" applyFont="1" applyFill="1" applyBorder="1"/>
    <xf numFmtId="0" fontId="11" fillId="0" borderId="0" xfId="7" applyFont="1" applyFill="1" applyBorder="1"/>
    <xf numFmtId="0" fontId="11" fillId="0" borderId="3" xfId="7" applyFont="1" applyFill="1" applyBorder="1"/>
    <xf numFmtId="0" fontId="18" fillId="0" borderId="0" xfId="7" applyFont="1" applyFill="1" applyBorder="1"/>
    <xf numFmtId="0" fontId="10" fillId="0" borderId="0" xfId="7" applyFont="1" applyFill="1" applyBorder="1"/>
    <xf numFmtId="0" fontId="18" fillId="0" borderId="0" xfId="7" quotePrefix="1" applyFont="1" applyFill="1" applyBorder="1"/>
    <xf numFmtId="0" fontId="10" fillId="0" borderId="0" xfId="7" quotePrefix="1" applyFont="1" applyFill="1" applyBorder="1"/>
    <xf numFmtId="0" fontId="18" fillId="0" borderId="0" xfId="7" applyFont="1" applyBorder="1"/>
    <xf numFmtId="0" fontId="18" fillId="0" borderId="0" xfId="7" quotePrefix="1" applyFont="1" applyBorder="1"/>
    <xf numFmtId="0" fontId="10" fillId="0" borderId="0" xfId="7" quotePrefix="1" applyFont="1" applyBorder="1"/>
    <xf numFmtId="0" fontId="19" fillId="0" borderId="0" xfId="7" applyFont="1"/>
    <xf numFmtId="0" fontId="9" fillId="0" borderId="2" xfId="7" applyFont="1" applyFill="1" applyBorder="1" applyAlignment="1"/>
    <xf numFmtId="0" fontId="9" fillId="0" borderId="3" xfId="7" applyFont="1" applyFill="1" applyBorder="1" applyAlignment="1"/>
    <xf numFmtId="0" fontId="9" fillId="0" borderId="4" xfId="7" applyFont="1" applyFill="1" applyBorder="1" applyAlignment="1"/>
    <xf numFmtId="164" fontId="1" fillId="0" borderId="0" xfId="2" applyNumberFormat="1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right" vertical="center"/>
    </xf>
    <xf numFmtId="0" fontId="3" fillId="0" borderId="0" xfId="3" applyBorder="1" applyAlignment="1"/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25" fillId="3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vertical="center"/>
    </xf>
    <xf numFmtId="0" fontId="25" fillId="2" borderId="6" xfId="0" applyFont="1" applyFill="1" applyBorder="1" applyAlignment="1">
      <alignment vertical="center"/>
    </xf>
    <xf numFmtId="0" fontId="25" fillId="3" borderId="0" xfId="0" applyFont="1" applyFill="1" applyBorder="1" applyAlignment="1">
      <alignment horizontal="left" vertical="center" wrapText="1"/>
    </xf>
    <xf numFmtId="0" fontId="25" fillId="2" borderId="0" xfId="0" applyFont="1" applyFill="1" applyBorder="1" applyAlignment="1">
      <alignment horizontal="left" vertical="center"/>
    </xf>
    <xf numFmtId="165" fontId="25" fillId="0" borderId="0" xfId="0" applyNumberFormat="1" applyFont="1" applyBorder="1" applyAlignment="1">
      <alignment horizontal="right" vertical="center" wrapText="1"/>
    </xf>
    <xf numFmtId="165" fontId="25" fillId="0" borderId="7" xfId="0" applyNumberFormat="1" applyFont="1" applyBorder="1" applyAlignment="1">
      <alignment horizontal="right" vertical="center" wrapText="1"/>
    </xf>
    <xf numFmtId="0" fontId="26" fillId="3" borderId="0" xfId="0" applyFont="1" applyFill="1" applyBorder="1" applyAlignment="1">
      <alignment horizontal="left" vertical="center" wrapText="1" indent="1"/>
    </xf>
    <xf numFmtId="0" fontId="26" fillId="2" borderId="0" xfId="0" applyFont="1" applyFill="1" applyBorder="1" applyAlignment="1">
      <alignment horizontal="left"/>
    </xf>
    <xf numFmtId="165" fontId="26" fillId="0" borderId="0" xfId="0" applyNumberFormat="1" applyFont="1" applyBorder="1" applyAlignment="1">
      <alignment horizontal="right" vertical="center" wrapText="1"/>
    </xf>
    <xf numFmtId="165" fontId="26" fillId="0" borderId="7" xfId="0" applyNumberFormat="1" applyFont="1" applyBorder="1" applyAlignment="1">
      <alignment horizontal="right" vertical="center" wrapText="1"/>
    </xf>
    <xf numFmtId="0" fontId="25" fillId="3" borderId="0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26" fillId="3" borderId="0" xfId="0" applyFont="1" applyFill="1" applyBorder="1" applyAlignment="1">
      <alignment horizontal="left" indent="1"/>
    </xf>
    <xf numFmtId="164" fontId="26" fillId="0" borderId="0" xfId="2" applyNumberFormat="1" applyFont="1" applyBorder="1" applyAlignment="1">
      <alignment horizontal="right" vertical="center" wrapText="1"/>
    </xf>
    <xf numFmtId="164" fontId="26" fillId="0" borderId="7" xfId="2" applyNumberFormat="1" applyFont="1" applyBorder="1" applyAlignment="1">
      <alignment horizontal="right" vertical="center" wrapText="1"/>
    </xf>
    <xf numFmtId="0" fontId="26" fillId="3" borderId="0" xfId="0" applyFont="1" applyFill="1" applyBorder="1" applyAlignment="1">
      <alignment horizontal="left" vertical="center" wrapText="1" indent="2"/>
    </xf>
    <xf numFmtId="0" fontId="26" fillId="2" borderId="0" xfId="0" applyFont="1" applyFill="1" applyBorder="1" applyAlignment="1">
      <alignment horizontal="left" vertical="center"/>
    </xf>
    <xf numFmtId="164" fontId="26" fillId="0" borderId="0" xfId="2" applyNumberFormat="1" applyFont="1"/>
    <xf numFmtId="164" fontId="26" fillId="0" borderId="7" xfId="2" applyNumberFormat="1" applyFont="1" applyBorder="1"/>
    <xf numFmtId="0" fontId="26" fillId="3" borderId="1" xfId="0" applyFont="1" applyFill="1" applyBorder="1" applyAlignment="1">
      <alignment horizontal="left" vertical="center" wrapText="1" indent="1"/>
    </xf>
    <xf numFmtId="164" fontId="26" fillId="0" borderId="1" xfId="2" applyNumberFormat="1" applyFont="1" applyBorder="1"/>
    <xf numFmtId="164" fontId="26" fillId="0" borderId="6" xfId="2" applyNumberFormat="1" applyFont="1" applyBorder="1"/>
    <xf numFmtId="4" fontId="25" fillId="0" borderId="1" xfId="0" applyNumberFormat="1" applyFont="1" applyBorder="1" applyAlignment="1">
      <alignment horizontal="right" vertical="center" wrapText="1"/>
    </xf>
    <xf numFmtId="4" fontId="25" fillId="0" borderId="6" xfId="0" applyNumberFormat="1" applyFont="1" applyBorder="1" applyAlignment="1">
      <alignment horizontal="right" vertical="center" wrapText="1"/>
    </xf>
    <xf numFmtId="0" fontId="25" fillId="3" borderId="0" xfId="0" applyFont="1" applyFill="1" applyBorder="1" applyAlignment="1">
      <alignment horizontal="left" vertical="center"/>
    </xf>
    <xf numFmtId="165" fontId="25" fillId="0" borderId="0" xfId="0" applyNumberFormat="1" applyFont="1" applyBorder="1" applyAlignment="1">
      <alignment horizontal="right" vertical="center"/>
    </xf>
    <xf numFmtId="165" fontId="25" fillId="0" borderId="7" xfId="0" applyNumberFormat="1" applyFont="1" applyBorder="1" applyAlignment="1">
      <alignment horizontal="right" vertical="center"/>
    </xf>
    <xf numFmtId="0" fontId="26" fillId="2" borderId="1" xfId="0" applyFont="1" applyFill="1" applyBorder="1" applyAlignment="1">
      <alignment horizontal="left" vertical="center"/>
    </xf>
    <xf numFmtId="0" fontId="26" fillId="0" borderId="0" xfId="0" applyFont="1"/>
    <xf numFmtId="4" fontId="25" fillId="0" borderId="0" xfId="0" applyNumberFormat="1" applyFont="1" applyBorder="1" applyAlignment="1">
      <alignment horizontal="right" vertical="center" wrapText="1"/>
    </xf>
    <xf numFmtId="4" fontId="25" fillId="0" borderId="7" xfId="0" applyNumberFormat="1" applyFont="1" applyBorder="1" applyAlignment="1">
      <alignment horizontal="right" vertical="center" wrapText="1"/>
    </xf>
    <xf numFmtId="0" fontId="26" fillId="3" borderId="0" xfId="0" applyFont="1" applyFill="1" applyBorder="1" applyAlignment="1">
      <alignment horizontal="left" vertical="center" indent="2"/>
    </xf>
    <xf numFmtId="165" fontId="23" fillId="0" borderId="8" xfId="0" applyNumberFormat="1" applyFont="1" applyFill="1" applyBorder="1" applyAlignment="1">
      <alignment horizontal="left" vertical="center" wrapText="1"/>
    </xf>
    <xf numFmtId="165" fontId="0" fillId="0" borderId="0" xfId="0" applyNumberFormat="1"/>
    <xf numFmtId="0" fontId="23" fillId="0" borderId="8" xfId="0" applyFont="1" applyBorder="1" applyAlignment="1">
      <alignment vertical="center"/>
    </xf>
    <xf numFmtId="0" fontId="23" fillId="0" borderId="8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4" fontId="0" fillId="0" borderId="0" xfId="0" applyNumberFormat="1" applyFill="1"/>
    <xf numFmtId="0" fontId="24" fillId="0" borderId="0" xfId="0" applyFont="1" applyFill="1" applyBorder="1" applyAlignment="1">
      <alignment vertical="center"/>
    </xf>
    <xf numFmtId="0" fontId="2" fillId="0" borderId="8" xfId="0" applyFont="1" applyBorder="1"/>
    <xf numFmtId="164" fontId="26" fillId="7" borderId="0" xfId="2" applyNumberFormat="1" applyFont="1" applyFill="1"/>
    <xf numFmtId="165" fontId="0" fillId="0" borderId="0" xfId="2" applyNumberFormat="1" applyFont="1"/>
    <xf numFmtId="165" fontId="0" fillId="0" borderId="1" xfId="2" applyNumberFormat="1" applyFont="1" applyBorder="1"/>
    <xf numFmtId="0" fontId="23" fillId="0" borderId="9" xfId="0" applyFont="1" applyBorder="1" applyAlignment="1">
      <alignment vertical="center"/>
    </xf>
    <xf numFmtId="0" fontId="23" fillId="0" borderId="9" xfId="0" applyFont="1" applyBorder="1" applyAlignment="1">
      <alignment horizontal="left" vertical="center"/>
    </xf>
    <xf numFmtId="166" fontId="0" fillId="0" borderId="0" xfId="1" applyNumberFormat="1" applyFont="1" applyBorder="1"/>
    <xf numFmtId="165" fontId="26" fillId="0" borderId="0" xfId="0" applyNumberFormat="1" applyFont="1" applyFill="1" applyBorder="1" applyAlignment="1">
      <alignment horizontal="right" vertical="center" wrapText="1"/>
    </xf>
    <xf numFmtId="4" fontId="26" fillId="0" borderId="0" xfId="0" applyNumberFormat="1" applyFont="1" applyFill="1" applyBorder="1" applyAlignment="1">
      <alignment horizontal="right" vertical="center" wrapText="1"/>
    </xf>
    <xf numFmtId="164" fontId="26" fillId="0" borderId="0" xfId="2" applyNumberFormat="1" applyFont="1" applyFill="1" applyBorder="1" applyAlignment="1">
      <alignment horizontal="right" vertical="center" wrapText="1"/>
    </xf>
    <xf numFmtId="0" fontId="26" fillId="3" borderId="0" xfId="0" applyFont="1" applyFill="1" applyBorder="1" applyAlignment="1">
      <alignment horizontal="left" vertical="center" wrapText="1"/>
    </xf>
    <xf numFmtId="4" fontId="26" fillId="0" borderId="0" xfId="0" applyNumberFormat="1" applyFont="1" applyBorder="1" applyAlignment="1">
      <alignment horizontal="right" vertical="center" wrapText="1"/>
    </xf>
    <xf numFmtId="164" fontId="26" fillId="0" borderId="0" xfId="2" applyNumberFormat="1" applyFont="1" applyBorder="1"/>
    <xf numFmtId="4" fontId="26" fillId="0" borderId="7" xfId="0" applyNumberFormat="1" applyFont="1" applyBorder="1" applyAlignment="1">
      <alignment horizontal="right" vertical="center" wrapText="1"/>
    </xf>
    <xf numFmtId="164" fontId="24" fillId="0" borderId="0" xfId="2" applyNumberFormat="1" applyFont="1" applyBorder="1" applyAlignment="1">
      <alignment vertical="center"/>
    </xf>
    <xf numFmtId="164" fontId="24" fillId="0" borderId="1" xfId="2" applyNumberFormat="1" applyFont="1" applyBorder="1" applyAlignment="1">
      <alignment vertical="center"/>
    </xf>
    <xf numFmtId="0" fontId="0" fillId="0" borderId="0" xfId="0" applyAlignment="1">
      <alignment wrapText="1"/>
    </xf>
    <xf numFmtId="0" fontId="25" fillId="2" borderId="1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horizontal="left" vertical="center" wrapText="1"/>
    </xf>
    <xf numFmtId="165" fontId="0" fillId="0" borderId="0" xfId="0" applyNumberFormat="1" applyAlignment="1">
      <alignment wrapText="1"/>
    </xf>
    <xf numFmtId="172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4" fontId="0" fillId="0" borderId="0" xfId="0" applyNumberFormat="1" applyAlignment="1">
      <alignment wrapText="1"/>
    </xf>
    <xf numFmtId="4" fontId="25" fillId="0" borderId="0" xfId="0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center" vertical="center" wrapText="1" readingOrder="1"/>
    </xf>
    <xf numFmtId="166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horizontal="left" wrapText="1"/>
    </xf>
    <xf numFmtId="4" fontId="0" fillId="0" borderId="0" xfId="0" applyNumberFormat="1"/>
    <xf numFmtId="0" fontId="0" fillId="0" borderId="0" xfId="0" applyAlignment="1">
      <alignment horizontal="left" indent="1"/>
    </xf>
    <xf numFmtId="10" fontId="0" fillId="0" borderId="0" xfId="2" applyNumberFormat="1" applyFont="1"/>
    <xf numFmtId="0" fontId="0" fillId="0" borderId="10" xfId="0" applyBorder="1" applyAlignment="1">
      <alignment horizontal="left"/>
    </xf>
    <xf numFmtId="4" fontId="0" fillId="0" borderId="10" xfId="0" applyNumberFormat="1" applyBorder="1"/>
    <xf numFmtId="10" fontId="0" fillId="0" borderId="10" xfId="2" applyNumberFormat="1" applyFont="1" applyBorder="1"/>
    <xf numFmtId="0" fontId="0" fillId="0" borderId="1" xfId="0" applyBorder="1"/>
    <xf numFmtId="4" fontId="0" fillId="0" borderId="1" xfId="0" applyNumberFormat="1" applyBorder="1"/>
    <xf numFmtId="10" fontId="0" fillId="0" borderId="1" xfId="2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3" fontId="0" fillId="0" borderId="0" xfId="0" applyNumberFormat="1"/>
    <xf numFmtId="17" fontId="0" fillId="0" borderId="0" xfId="0" applyNumberFormat="1" applyAlignment="1"/>
    <xf numFmtId="17" fontId="11" fillId="0" borderId="5" xfId="14" applyNumberFormat="1" applyFont="1" applyBorder="1" applyAlignment="1">
      <alignment horizontal="center"/>
    </xf>
    <xf numFmtId="0" fontId="13" fillId="4" borderId="0" xfId="14" applyFont="1" applyFill="1" applyBorder="1"/>
    <xf numFmtId="169" fontId="11" fillId="5" borderId="0" xfId="14" applyNumberFormat="1" applyFont="1" applyFill="1" applyBorder="1"/>
    <xf numFmtId="169" fontId="10" fillId="6" borderId="0" xfId="8" applyNumberFormat="1" applyFont="1" applyFill="1" applyBorder="1"/>
    <xf numFmtId="10" fontId="10" fillId="6" borderId="0" xfId="9" applyNumberFormat="1" applyFont="1" applyFill="1" applyBorder="1"/>
    <xf numFmtId="169" fontId="10" fillId="5" borderId="0" xfId="14" applyNumberFormat="1" applyFont="1" applyFill="1" applyBorder="1"/>
    <xf numFmtId="169" fontId="10" fillId="5" borderId="0" xfId="8" applyNumberFormat="1" applyFont="1" applyFill="1" applyBorder="1"/>
    <xf numFmtId="169" fontId="11" fillId="5" borderId="0" xfId="8" applyNumberFormat="1" applyFont="1" applyFill="1" applyBorder="1"/>
    <xf numFmtId="0" fontId="7" fillId="4" borderId="0" xfId="14" applyFont="1" applyFill="1" applyBorder="1"/>
    <xf numFmtId="169" fontId="11" fillId="6" borderId="0" xfId="14" applyNumberFormat="1" applyFont="1" applyFill="1" applyBorder="1"/>
    <xf numFmtId="169" fontId="13" fillId="4" borderId="0" xfId="14" applyNumberFormat="1" applyFont="1" applyFill="1" applyBorder="1"/>
    <xf numFmtId="169" fontId="11" fillId="0" borderId="0" xfId="8" applyNumberFormat="1" applyFont="1" applyBorder="1"/>
    <xf numFmtId="168" fontId="10" fillId="6" borderId="0" xfId="14" applyNumberFormat="1" applyFont="1" applyFill="1" applyBorder="1"/>
    <xf numFmtId="169" fontId="10" fillId="0" borderId="0" xfId="8" applyNumberFormat="1" applyFont="1" applyBorder="1"/>
    <xf numFmtId="169" fontId="13" fillId="4" borderId="0" xfId="8" applyNumberFormat="1" applyFont="1" applyFill="1" applyBorder="1"/>
    <xf numFmtId="0" fontId="11" fillId="5" borderId="0" xfId="14" applyFont="1" applyFill="1" applyBorder="1" applyAlignment="1"/>
    <xf numFmtId="169" fontId="10" fillId="5" borderId="0" xfId="8" applyNumberFormat="1" applyFont="1" applyFill="1" applyBorder="1" applyAlignment="1">
      <alignment horizontal="right"/>
    </xf>
    <xf numFmtId="169" fontId="11" fillId="6" borderId="0" xfId="8" applyNumberFormat="1" applyFont="1" applyFill="1" applyBorder="1" applyAlignment="1">
      <alignment horizontal="right"/>
    </xf>
    <xf numFmtId="169" fontId="10" fillId="6" borderId="0" xfId="8" applyNumberFormat="1" applyFont="1" applyFill="1" applyBorder="1" applyAlignment="1">
      <alignment horizontal="right"/>
    </xf>
    <xf numFmtId="0" fontId="13" fillId="4" borderId="0" xfId="14" applyFont="1" applyFill="1" applyBorder="1" applyAlignment="1">
      <alignment horizontal="center"/>
    </xf>
    <xf numFmtId="169" fontId="10" fillId="6" borderId="0" xfId="14" applyNumberFormat="1" applyFont="1" applyFill="1" applyBorder="1"/>
    <xf numFmtId="0" fontId="11" fillId="6" borderId="0" xfId="14" applyFont="1" applyFill="1" applyBorder="1" applyAlignment="1">
      <alignment horizontal="center"/>
    </xf>
    <xf numFmtId="169" fontId="11" fillId="6" borderId="0" xfId="8" applyNumberFormat="1" applyFont="1" applyFill="1" applyBorder="1"/>
    <xf numFmtId="0" fontId="11" fillId="5" borderId="0" xfId="14" applyFont="1" applyFill="1" applyBorder="1" applyAlignment="1">
      <alignment horizontal="center"/>
    </xf>
    <xf numFmtId="10" fontId="10" fillId="5" borderId="0" xfId="9" applyNumberFormat="1" applyFont="1" applyFill="1" applyBorder="1"/>
    <xf numFmtId="168" fontId="10" fillId="5" borderId="0" xfId="14" applyNumberFormat="1" applyFont="1" applyFill="1" applyBorder="1" applyAlignment="1">
      <alignment horizontal="right"/>
    </xf>
    <xf numFmtId="169" fontId="10" fillId="6" borderId="0" xfId="14" applyNumberFormat="1" applyFont="1" applyFill="1" applyBorder="1" applyAlignment="1">
      <alignment horizontal="right"/>
    </xf>
    <xf numFmtId="168" fontId="0" fillId="0" borderId="0" xfId="0" applyNumberFormat="1"/>
    <xf numFmtId="0" fontId="1" fillId="0" borderId="0" xfId="0" applyFont="1" applyBorder="1"/>
    <xf numFmtId="0" fontId="29" fillId="0" borderId="0" xfId="16" applyFont="1" applyBorder="1" applyAlignment="1">
      <alignment horizontal="left"/>
    </xf>
    <xf numFmtId="17" fontId="30" fillId="0" borderId="1" xfId="16" applyNumberFormat="1" applyFont="1" applyFill="1" applyBorder="1" applyAlignment="1">
      <alignment horizontal="right" vertical="center"/>
    </xf>
    <xf numFmtId="0" fontId="30" fillId="0" borderId="0" xfId="16" applyFont="1"/>
    <xf numFmtId="0" fontId="29" fillId="0" borderId="0" xfId="16" applyFont="1"/>
    <xf numFmtId="165" fontId="2" fillId="0" borderId="0" xfId="0" applyNumberFormat="1" applyFont="1"/>
    <xf numFmtId="0" fontId="29" fillId="0" borderId="0" xfId="16" applyFont="1" applyAlignment="1">
      <alignment vertical="center" wrapText="1"/>
    </xf>
    <xf numFmtId="165" fontId="0" fillId="0" borderId="0" xfId="0" applyNumberFormat="1" applyFont="1"/>
    <xf numFmtId="0" fontId="29" fillId="0" borderId="0" xfId="16" applyFont="1" applyFill="1"/>
    <xf numFmtId="0" fontId="1" fillId="0" borderId="10" xfId="0" applyFont="1" applyBorder="1"/>
    <xf numFmtId="165" fontId="29" fillId="0" borderId="0" xfId="16" applyNumberFormat="1" applyFont="1" applyAlignment="1">
      <alignment horizontal="left"/>
    </xf>
    <xf numFmtId="165" fontId="1" fillId="0" borderId="0" xfId="0" applyNumberFormat="1" applyFont="1" applyFill="1" applyBorder="1"/>
    <xf numFmtId="0" fontId="1" fillId="0" borderId="0" xfId="0" applyFont="1" applyFill="1" applyBorder="1"/>
    <xf numFmtId="165" fontId="29" fillId="0" borderId="0" xfId="16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165" fontId="30" fillId="0" borderId="11" xfId="16" applyNumberFormat="1" applyFont="1" applyFill="1" applyBorder="1" applyAlignment="1">
      <alignment horizontal="right"/>
    </xf>
    <xf numFmtId="165" fontId="30" fillId="0" borderId="8" xfId="16" applyNumberFormat="1" applyFont="1" applyFill="1" applyBorder="1" applyAlignment="1">
      <alignment horizontal="right"/>
    </xf>
    <xf numFmtId="165" fontId="30" fillId="0" borderId="8" xfId="16" applyNumberFormat="1" applyFont="1" applyFill="1" applyBorder="1" applyAlignment="1">
      <alignment horizontal="right" vertical="center"/>
    </xf>
    <xf numFmtId="165" fontId="30" fillId="0" borderId="1" xfId="16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165" fontId="0" fillId="0" borderId="0" xfId="0" applyNumberFormat="1" applyFont="1" applyFill="1" applyBorder="1"/>
    <xf numFmtId="165" fontId="15" fillId="0" borderId="0" xfId="16" applyNumberFormat="1" applyFont="1" applyFill="1" applyAlignment="1">
      <alignment horizontal="left"/>
    </xf>
    <xf numFmtId="0" fontId="2" fillId="0" borderId="0" xfId="0" applyFont="1" applyFill="1" applyBorder="1"/>
    <xf numFmtId="0" fontId="29" fillId="0" borderId="0" xfId="16" applyFont="1" applyFill="1" applyBorder="1"/>
    <xf numFmtId="165" fontId="30" fillId="0" borderId="0" xfId="16" applyNumberFormat="1" applyFont="1" applyFill="1" applyBorder="1"/>
    <xf numFmtId="165" fontId="1" fillId="0" borderId="10" xfId="0" applyNumberFormat="1" applyFont="1" applyBorder="1"/>
    <xf numFmtId="0" fontId="31" fillId="5" borderId="0" xfId="16" applyFont="1" applyFill="1"/>
    <xf numFmtId="165" fontId="1" fillId="0" borderId="0" xfId="0" applyNumberFormat="1" applyFont="1" applyFill="1"/>
    <xf numFmtId="0" fontId="24" fillId="0" borderId="15" xfId="0" applyFont="1" applyBorder="1" applyAlignment="1">
      <alignment horizontal="left" vertical="center" wrapText="1"/>
    </xf>
    <xf numFmtId="3" fontId="24" fillId="0" borderId="15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left" vertical="center" wrapText="1"/>
    </xf>
    <xf numFmtId="3" fontId="24" fillId="0" borderId="0" xfId="0" applyNumberFormat="1" applyFont="1" applyAlignment="1">
      <alignment horizontal="right" vertical="center" wrapText="1"/>
    </xf>
    <xf numFmtId="0" fontId="24" fillId="0" borderId="10" xfId="0" applyFont="1" applyBorder="1" applyAlignment="1">
      <alignment horizontal="left" vertical="center" wrapText="1"/>
    </xf>
    <xf numFmtId="3" fontId="24" fillId="0" borderId="10" xfId="0" applyNumberFormat="1" applyFont="1" applyBorder="1" applyAlignment="1">
      <alignment horizontal="right" vertical="center" wrapText="1"/>
    </xf>
    <xf numFmtId="0" fontId="24" fillId="0" borderId="16" xfId="0" applyFont="1" applyBorder="1" applyAlignment="1">
      <alignment horizontal="left" vertical="center" wrapText="1"/>
    </xf>
    <xf numFmtId="3" fontId="24" fillId="0" borderId="16" xfId="0" applyNumberFormat="1" applyFont="1" applyBorder="1" applyAlignment="1">
      <alignment horizontal="right" vertical="center" wrapText="1"/>
    </xf>
    <xf numFmtId="165" fontId="25" fillId="0" borderId="5" xfId="0" applyNumberFormat="1" applyFont="1" applyBorder="1" applyAlignment="1">
      <alignment horizontal="right" vertical="center" wrapText="1"/>
    </xf>
    <xf numFmtId="164" fontId="26" fillId="0" borderId="5" xfId="2" applyNumberFormat="1" applyFont="1" applyBorder="1" applyAlignment="1">
      <alignment horizontal="right" vertical="center" wrapText="1"/>
    </xf>
    <xf numFmtId="164" fontId="26" fillId="0" borderId="0" xfId="0" applyNumberFormat="1" applyFont="1" applyBorder="1" applyAlignment="1">
      <alignment horizontal="right" vertical="center" wrapText="1"/>
    </xf>
    <xf numFmtId="0" fontId="13" fillId="4" borderId="0" xfId="17" applyFont="1" applyFill="1" applyBorder="1"/>
    <xf numFmtId="169" fontId="11" fillId="5" borderId="0" xfId="17" applyNumberFormat="1" applyFont="1" applyFill="1" applyBorder="1"/>
    <xf numFmtId="169" fontId="10" fillId="6" borderId="0" xfId="8" applyNumberFormat="1" applyFont="1" applyFill="1" applyBorder="1"/>
    <xf numFmtId="10" fontId="10" fillId="6" borderId="0" xfId="9" applyNumberFormat="1" applyFont="1" applyFill="1" applyBorder="1"/>
    <xf numFmtId="169" fontId="10" fillId="5" borderId="0" xfId="17" applyNumberFormat="1" applyFont="1" applyFill="1" applyBorder="1"/>
    <xf numFmtId="169" fontId="10" fillId="5" borderId="0" xfId="8" applyNumberFormat="1" applyFont="1" applyFill="1" applyBorder="1"/>
    <xf numFmtId="169" fontId="11" fillId="5" borderId="0" xfId="8" applyNumberFormat="1" applyFont="1" applyFill="1" applyBorder="1"/>
    <xf numFmtId="0" fontId="7" fillId="4" borderId="0" xfId="17" applyFont="1" applyFill="1" applyBorder="1"/>
    <xf numFmtId="169" fontId="11" fillId="6" borderId="0" xfId="17" applyNumberFormat="1" applyFont="1" applyFill="1" applyBorder="1"/>
    <xf numFmtId="169" fontId="13" fillId="4" borderId="0" xfId="17" applyNumberFormat="1" applyFont="1" applyFill="1" applyBorder="1"/>
    <xf numFmtId="169" fontId="11" fillId="0" borderId="0" xfId="8" applyNumberFormat="1" applyFont="1" applyBorder="1"/>
    <xf numFmtId="168" fontId="10" fillId="6" borderId="0" xfId="17" applyNumberFormat="1" applyFont="1" applyFill="1" applyBorder="1"/>
    <xf numFmtId="169" fontId="10" fillId="0" borderId="0" xfId="8" applyNumberFormat="1" applyFont="1" applyBorder="1"/>
    <xf numFmtId="169" fontId="13" fillId="4" borderId="0" xfId="8" applyNumberFormat="1" applyFont="1" applyFill="1" applyBorder="1"/>
    <xf numFmtId="0" fontId="11" fillId="5" borderId="0" xfId="17" applyFont="1" applyFill="1" applyBorder="1" applyAlignment="1"/>
    <xf numFmtId="169" fontId="10" fillId="5" borderId="0" xfId="8" applyNumberFormat="1" applyFont="1" applyFill="1" applyBorder="1" applyAlignment="1">
      <alignment horizontal="right"/>
    </xf>
    <xf numFmtId="169" fontId="11" fillId="6" borderId="0" xfId="8" applyNumberFormat="1" applyFont="1" applyFill="1" applyBorder="1" applyAlignment="1">
      <alignment horizontal="right"/>
    </xf>
    <xf numFmtId="169" fontId="10" fillId="6" borderId="0" xfId="8" applyNumberFormat="1" applyFont="1" applyFill="1" applyBorder="1" applyAlignment="1">
      <alignment horizontal="right"/>
    </xf>
    <xf numFmtId="0" fontId="13" fillId="4" borderId="0" xfId="17" applyFont="1" applyFill="1" applyBorder="1" applyAlignment="1">
      <alignment horizontal="center"/>
    </xf>
    <xf numFmtId="169" fontId="10" fillId="6" borderId="0" xfId="17" applyNumberFormat="1" applyFont="1" applyFill="1" applyBorder="1"/>
    <xf numFmtId="0" fontId="11" fillId="6" borderId="0" xfId="17" applyFont="1" applyFill="1" applyBorder="1" applyAlignment="1">
      <alignment horizontal="center"/>
    </xf>
    <xf numFmtId="169" fontId="11" fillId="6" borderId="0" xfId="8" applyNumberFormat="1" applyFont="1" applyFill="1" applyBorder="1"/>
    <xf numFmtId="0" fontId="11" fillId="5" borderId="0" xfId="17" applyFont="1" applyFill="1" applyBorder="1" applyAlignment="1">
      <alignment horizontal="center"/>
    </xf>
    <xf numFmtId="10" fontId="10" fillId="5" borderId="0" xfId="9" applyNumberFormat="1" applyFont="1" applyFill="1" applyBorder="1"/>
    <xf numFmtId="168" fontId="10" fillId="5" borderId="0" xfId="17" applyNumberFormat="1" applyFont="1" applyFill="1" applyBorder="1" applyAlignment="1">
      <alignment horizontal="right"/>
    </xf>
    <xf numFmtId="169" fontId="10" fillId="6" borderId="0" xfId="17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5" fontId="29" fillId="0" borderId="11" xfId="16" applyNumberFormat="1" applyFont="1" applyBorder="1" applyAlignment="1">
      <alignment horizontal="center" vertical="center"/>
    </xf>
    <xf numFmtId="165" fontId="29" fillId="0" borderId="8" xfId="16" applyNumberFormat="1" applyFont="1" applyBorder="1" applyAlignment="1">
      <alignment horizontal="center" vertical="center"/>
    </xf>
    <xf numFmtId="165" fontId="29" fillId="0" borderId="9" xfId="16" applyNumberFormat="1" applyFont="1" applyBorder="1" applyAlignment="1">
      <alignment horizontal="center" vertical="center"/>
    </xf>
    <xf numFmtId="0" fontId="30" fillId="0" borderId="13" xfId="16" applyFont="1" applyBorder="1" applyAlignment="1">
      <alignment horizontal="center" vertical="center"/>
    </xf>
    <xf numFmtId="0" fontId="30" fillId="0" borderId="14" xfId="16" applyFont="1" applyBorder="1" applyAlignment="1">
      <alignment horizontal="center" vertical="center"/>
    </xf>
    <xf numFmtId="0" fontId="29" fillId="0" borderId="11" xfId="16" applyNumberFormat="1" applyFont="1" applyBorder="1" applyAlignment="1">
      <alignment horizontal="center" vertical="center"/>
    </xf>
    <xf numFmtId="0" fontId="29" fillId="0" borderId="8" xfId="16" applyNumberFormat="1" applyFont="1" applyBorder="1" applyAlignment="1">
      <alignment horizontal="center" vertical="center"/>
    </xf>
    <xf numFmtId="0" fontId="29" fillId="0" borderId="9" xfId="16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9" fillId="0" borderId="12" xfId="16" applyNumberFormat="1" applyFont="1" applyBorder="1" applyAlignment="1">
      <alignment horizontal="center" vertical="center"/>
    </xf>
  </cellXfs>
  <cellStyles count="18">
    <cellStyle name="ANCLAS,REZONES Y SUS PARTES,DE FUNDICION,DE HIERRO O DE ACERO" xfId="16" xr:uid="{A31713EF-48D3-4D96-A90A-3ACBF7E102E6}"/>
    <cellStyle name="Comma" xfId="1" builtinId="3"/>
    <cellStyle name="Comma 2" xfId="4" xr:uid="{00000000-0005-0000-0000-000000000000}"/>
    <cellStyle name="Comma 3" xfId="8" xr:uid="{00000000-0005-0000-0000-000001000000}"/>
    <cellStyle name="Comma0" xfId="15" xr:uid="{00000000-0005-0000-0000-000001000000}"/>
    <cellStyle name="Hipervínculo 2" xfId="10" xr:uid="{00000000-0005-0000-0000-000002000000}"/>
    <cellStyle name="Hyperlink" xfId="3" builtinId="8"/>
    <cellStyle name="Hyperlink 2" xfId="5" xr:uid="{00000000-0005-0000-0000-000003000000}"/>
    <cellStyle name="Millares 2" xfId="11" xr:uid="{00000000-0005-0000-0000-000006000000}"/>
    <cellStyle name="Millares 2 21 3 2" xfId="13" xr:uid="{00000000-0005-0000-0000-000007000000}"/>
    <cellStyle name="Normal" xfId="0" builtinId="0"/>
    <cellStyle name="Normal 2" xfId="6" xr:uid="{00000000-0005-0000-0000-000008000000}"/>
    <cellStyle name="Normal 2 10" xfId="12" xr:uid="{00000000-0005-0000-0000-000009000000}"/>
    <cellStyle name="Normal 3" xfId="7" xr:uid="{00000000-0005-0000-0000-00000A000000}"/>
    <cellStyle name="Normal 4" xfId="14" xr:uid="{00000000-0005-0000-0000-00003C000000}"/>
    <cellStyle name="Normal 5" xfId="17" xr:uid="{00000000-0005-0000-0000-00003E000000}"/>
    <cellStyle name="Percent" xfId="2" builtinId="5"/>
    <cellStyle name="Percent 2" xfId="9" xr:uid="{00000000-0005-0000-0000-00000B000000}"/>
  </cellStyles>
  <dxfs count="0"/>
  <tableStyles count="0" defaultTableStyle="TableStyleMedium2" defaultPivotStyle="PivotStyleLight16"/>
  <colors>
    <mruColors>
      <color rgb="FF9DC3E6"/>
      <color rgb="FF2E75B6"/>
      <color rgb="FF1F4E79"/>
      <color rgb="FFFFFF00"/>
      <color rgb="FFD0E7B9"/>
      <color rgb="FFFFED0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806569633341289E-2"/>
          <c:y val="4.6116363803824265E-2"/>
          <c:w val="0.76660865876613904"/>
          <c:h val="0.766189745212706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'Fuel subsidies'!$A$8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'Fuel subsidies'!$C$1:$M$1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'Fuel subsidies'!$C$8:$M$8</c:f>
              <c:numCache>
                <c:formatCode>#,##0.0</c:formatCode>
                <c:ptCount val="11"/>
                <c:pt idx="0">
                  <c:v>606.97678167016966</c:v>
                </c:pt>
                <c:pt idx="1">
                  <c:v>942.09153007659029</c:v>
                </c:pt>
                <c:pt idx="2">
                  <c:v>564.57657355422305</c:v>
                </c:pt>
                <c:pt idx="3">
                  <c:v>1078.3001457822875</c:v>
                </c:pt>
                <c:pt idx="4">
                  <c:v>1335.6280428791088</c:v>
                </c:pt>
                <c:pt idx="5">
                  <c:v>1599.3270356660771</c:v>
                </c:pt>
                <c:pt idx="6">
                  <c:v>1882.1920646156827</c:v>
                </c:pt>
                <c:pt idx="7">
                  <c:v>1985.9486989066475</c:v>
                </c:pt>
                <c:pt idx="8">
                  <c:v>864.9040025095494</c:v>
                </c:pt>
                <c:pt idx="9">
                  <c:v>294.25620701688541</c:v>
                </c:pt>
                <c:pt idx="10">
                  <c:v>468.78136379960461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041-8493-F8DDA511D285}"/>
            </c:ext>
          </c:extLst>
        </c:ser>
        <c:ser>
          <c:idx val="0"/>
          <c:order val="1"/>
          <c:tx>
            <c:strRef>
              <c:f>'Fuel subsidies'!$A$21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97000"/>
              </a:schemeClr>
            </a:solidFill>
          </c:spPr>
          <c:invertIfNegative val="0"/>
          <c:cat>
            <c:numRef>
              <c:f>'Fuel subsidies'!$C$1:$M$1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'Fuel subsidies'!$C$21:$M$21</c:f>
              <c:numCache>
                <c:formatCode>#,##0.0</c:formatCode>
                <c:ptCount val="11"/>
                <c:pt idx="0">
                  <c:v>288.4293270056915</c:v>
                </c:pt>
                <c:pt idx="1">
                  <c:v>404.16891927565194</c:v>
                </c:pt>
                <c:pt idx="2">
                  <c:v>231.13161937808144</c:v>
                </c:pt>
                <c:pt idx="3">
                  <c:v>547.78120883013526</c:v>
                </c:pt>
                <c:pt idx="4">
                  <c:v>975.28664899334944</c:v>
                </c:pt>
                <c:pt idx="5">
                  <c:v>1280.1546727035447</c:v>
                </c:pt>
                <c:pt idx="6">
                  <c:v>1261.6599513778185</c:v>
                </c:pt>
                <c:pt idx="7">
                  <c:v>1381.3763560650241</c:v>
                </c:pt>
                <c:pt idx="8">
                  <c:v>599.10588832461713</c:v>
                </c:pt>
                <c:pt idx="9">
                  <c:v>147.38305451908101</c:v>
                </c:pt>
                <c:pt idx="10">
                  <c:v>329.87189965298217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C-4041-8493-F8DDA511D285}"/>
            </c:ext>
          </c:extLst>
        </c:ser>
        <c:ser>
          <c:idx val="2"/>
          <c:order val="2"/>
          <c:tx>
            <c:strRef>
              <c:f>'Fuel subsidies'!$A$34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ED01"/>
            </a:solidFill>
          </c:spPr>
          <c:invertIfNegative val="0"/>
          <c:cat>
            <c:numRef>
              <c:f>'Fuel subsidies'!$C$1:$M$1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'Fuel subsidies'!$C$34:$M$34</c:f>
              <c:numCache>
                <c:formatCode>#,##0.0</c:formatCode>
                <c:ptCount val="11"/>
                <c:pt idx="0">
                  <c:v>530.63999265756649</c:v>
                </c:pt>
                <c:pt idx="1">
                  <c:v>585.48188689220137</c:v>
                </c:pt>
                <c:pt idx="2">
                  <c:v>313.10214219548112</c:v>
                </c:pt>
                <c:pt idx="3">
                  <c:v>476.81925252057283</c:v>
                </c:pt>
                <c:pt idx="4">
                  <c:v>631.93981402890063</c:v>
                </c:pt>
                <c:pt idx="5">
                  <c:v>521.44848476486652</c:v>
                </c:pt>
                <c:pt idx="6">
                  <c:v>522.56982532124289</c:v>
                </c:pt>
                <c:pt idx="7">
                  <c:v>540.11782797871285</c:v>
                </c:pt>
                <c:pt idx="8">
                  <c:v>249.08355143584691</c:v>
                </c:pt>
                <c:pt idx="9">
                  <c:v>186.06264475598002</c:v>
                </c:pt>
                <c:pt idx="10">
                  <c:v>324.01075487594608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C-4041-8493-F8DDA511D285}"/>
            </c:ext>
          </c:extLst>
        </c:ser>
        <c:ser>
          <c:idx val="3"/>
          <c:order val="3"/>
          <c:tx>
            <c:strRef>
              <c:f>'Official energy subsidies'!$A$2</c:f>
              <c:strCache>
                <c:ptCount val="1"/>
                <c:pt idx="0">
                  <c:v>Total fossil fuel subsidies</c:v>
                </c:pt>
              </c:strCache>
            </c:strRef>
          </c:tx>
          <c:spPr>
            <a:noFill/>
          </c:spPr>
          <c:invertIfNegative val="0"/>
          <c:dLbls>
            <c:numFmt formatCode="#,##0" sourceLinked="0"/>
            <c:spPr>
              <a:solidFill>
                <a:srgbClr val="FFFFFF">
                  <a:alpha val="65098"/>
                </a:srgbClr>
              </a:solidFill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'Fuel subsidies'!$C$1:$M$1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'Official energy subsidies'!$B$2:$L$2</c:f>
              <c:numCache>
                <c:formatCode>0.0</c:formatCode>
                <c:ptCount val="11"/>
                <c:pt idx="0">
                  <c:v>1426.0461021632307</c:v>
                </c:pt>
                <c:pt idx="1">
                  <c:v>1931.7423362444433</c:v>
                </c:pt>
                <c:pt idx="2">
                  <c:v>1108.8103351277855</c:v>
                </c:pt>
                <c:pt idx="3">
                  <c:v>2102.9006071329954</c:v>
                </c:pt>
                <c:pt idx="4">
                  <c:v>2942.8545059013586</c:v>
                </c:pt>
                <c:pt idx="5">
                  <c:v>3400.930193134488</c:v>
                </c:pt>
                <c:pt idx="6">
                  <c:v>3666.4218413147446</c:v>
                </c:pt>
                <c:pt idx="7">
                  <c:v>3907.4428829503845</c:v>
                </c:pt>
                <c:pt idx="8">
                  <c:v>1713.0934422700134</c:v>
                </c:pt>
                <c:pt idx="9">
                  <c:v>627.70190629194644</c:v>
                </c:pt>
                <c:pt idx="10">
                  <c:v>1122.6640183285331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C-4041-8493-F8DDA511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18784"/>
        <c:axId val="84520320"/>
      </c:barChart>
      <c:scatterChart>
        <c:scatterStyle val="smoothMarker"/>
        <c:varyColors val="0"/>
        <c:ser>
          <c:idx val="4"/>
          <c:order val="4"/>
          <c:tx>
            <c:strRef>
              <c:f>'Fuel subsidies'!$A$55</c:f>
              <c:strCache>
                <c:ptCount val="1"/>
                <c:pt idx="0">
                  <c:v>Annual OPEC crude oil price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'Fuel subsidies'!$C$55:$M$55</c:f>
              <c:numCache>
                <c:formatCode>#,##0.00</c:formatCode>
                <c:ptCount val="11"/>
                <c:pt idx="0">
                  <c:v>69.040000000000006</c:v>
                </c:pt>
                <c:pt idx="1">
                  <c:v>94.1</c:v>
                </c:pt>
                <c:pt idx="2">
                  <c:v>60.86</c:v>
                </c:pt>
                <c:pt idx="3">
                  <c:v>77.38</c:v>
                </c:pt>
                <c:pt idx="4">
                  <c:v>107.46</c:v>
                </c:pt>
                <c:pt idx="5">
                  <c:v>109.45</c:v>
                </c:pt>
                <c:pt idx="6">
                  <c:v>105.87</c:v>
                </c:pt>
                <c:pt idx="7">
                  <c:v>96.29</c:v>
                </c:pt>
                <c:pt idx="8">
                  <c:v>49.49</c:v>
                </c:pt>
                <c:pt idx="9">
                  <c:v>40.68</c:v>
                </c:pt>
                <c:pt idx="10">
                  <c:v>52.51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9C-4041-8493-F8DDA511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69376"/>
        <c:axId val="2031755104"/>
      </c:scatterChart>
      <c:catAx>
        <c:axId val="845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84520320"/>
        <c:crosses val="autoZero"/>
        <c:auto val="1"/>
        <c:lblAlgn val="ctr"/>
        <c:lblOffset val="100"/>
        <c:tickLblSkip val="2"/>
        <c:noMultiLvlLbl val="0"/>
      </c:catAx>
      <c:valAx>
        <c:axId val="84520320"/>
        <c:scaling>
          <c:orientation val="minMax"/>
          <c:max val="45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 sz="100">
                <a:noFill/>
              </a:defRPr>
            </a:pPr>
            <a:endParaRPr lang="en-US"/>
          </a:p>
        </c:txPr>
        <c:crossAx val="84518784"/>
        <c:crosses val="autoZero"/>
        <c:crossBetween val="between"/>
      </c:valAx>
      <c:valAx>
        <c:axId val="203175510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OPEC crude</a:t>
                </a:r>
              </a:p>
              <a:p>
                <a:pPr>
                  <a:defRPr/>
                </a:pPr>
                <a:r>
                  <a:rPr lang="de-DE"/>
                  <a:t>oil price </a:t>
                </a:r>
              </a:p>
              <a:p>
                <a:pPr>
                  <a:defRPr/>
                </a:pPr>
                <a:r>
                  <a:rPr lang="de-DE" b="0"/>
                  <a:t>in USD </a:t>
                </a:r>
              </a:p>
              <a:p>
                <a:pPr>
                  <a:defRPr/>
                </a:pPr>
                <a:r>
                  <a:rPr lang="de-DE" b="0"/>
                  <a:t>per barrel</a:t>
                </a:r>
              </a:p>
            </c:rich>
          </c:tx>
          <c:layout>
            <c:manualLayout>
              <c:xMode val="edge"/>
              <c:yMode val="edge"/>
              <c:x val="0.88112068134751875"/>
              <c:y val="0.3080360716169290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99969376"/>
        <c:crosses val="max"/>
        <c:crossBetween val="between"/>
      </c:valAx>
      <c:catAx>
        <c:axId val="16999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755104"/>
        <c:crosses val="autoZero"/>
        <c:auto val="1"/>
        <c:lblAlgn val="ctr"/>
        <c:lblOffset val="100"/>
        <c:noMultiLvlLbl val="1"/>
      </c:catAx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2239603382910476"/>
          <c:y val="0.92583967987608107"/>
          <c:w val="0.35520772024709035"/>
          <c:h val="7.41603201239189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scenarios'!$G$4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 scenarios'!$F$5:$F$8</c:f>
              <c:strCache>
                <c:ptCount val="4"/>
                <c:pt idx="0">
                  <c:v>Diesel*</c:v>
                </c:pt>
                <c:pt idx="1">
                  <c:v>Electricity**</c:v>
                </c:pt>
                <c:pt idx="2">
                  <c:v>Gasoline*</c:v>
                </c:pt>
                <c:pt idx="3">
                  <c:v>LPG*</c:v>
                </c:pt>
              </c:strCache>
            </c:strRef>
          </c:cat>
          <c:val>
            <c:numRef>
              <c:f>'Price scenarios'!$G$5:$G$8</c:f>
              <c:numCache>
                <c:formatCode>0.0%</c:formatCode>
                <c:ptCount val="4"/>
                <c:pt idx="0">
                  <c:v>0.38781987577157251</c:v>
                </c:pt>
                <c:pt idx="1">
                  <c:v>0.33333333333333326</c:v>
                </c:pt>
                <c:pt idx="2">
                  <c:v>0.18369102747600041</c:v>
                </c:pt>
                <c:pt idx="3">
                  <c:v>1.4454569243785822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4-4BA5-BF6B-224DDC65F5FE}"/>
            </c:ext>
          </c:extLst>
        </c:ser>
        <c:ser>
          <c:idx val="1"/>
          <c:order val="1"/>
          <c:tx>
            <c:strRef>
              <c:f>'Price scenarios'!$H$4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 scenarios'!$F$5:$F$8</c:f>
              <c:strCache>
                <c:ptCount val="4"/>
                <c:pt idx="0">
                  <c:v>Diesel*</c:v>
                </c:pt>
                <c:pt idx="1">
                  <c:v>Electricity**</c:v>
                </c:pt>
                <c:pt idx="2">
                  <c:v>Gasoline*</c:v>
                </c:pt>
                <c:pt idx="3">
                  <c:v>LPG*</c:v>
                </c:pt>
              </c:strCache>
            </c:strRef>
          </c:cat>
          <c:val>
            <c:numRef>
              <c:f>'Price scenarios'!$H$5:$H$8</c:f>
              <c:numCache>
                <c:formatCode>0.0%</c:formatCode>
                <c:ptCount val="4"/>
                <c:pt idx="0">
                  <c:v>1.3502514392548037</c:v>
                </c:pt>
                <c:pt idx="1">
                  <c:v>0.66666666666666674</c:v>
                </c:pt>
                <c:pt idx="2">
                  <c:v>0.76449939658930677</c:v>
                </c:pt>
                <c:pt idx="3">
                  <c:v>3.8961727198298712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4-4BA5-BF6B-224DDC65F5FE}"/>
            </c:ext>
          </c:extLst>
        </c:ser>
        <c:ser>
          <c:idx val="2"/>
          <c:order val="2"/>
          <c:tx>
            <c:strRef>
              <c:f>'Price scenarios'!$I$4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C4-4BA5-BF6B-224DDC65F5FE}"/>
              </c:ext>
            </c:extLst>
          </c:dPt>
          <c:dLbls>
            <c:dLbl>
              <c:idx val="0"/>
              <c:layout>
                <c:manualLayout>
                  <c:x val="0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C4-4BA5-BF6B-224DDC65F5F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'Price scenarios'!$F$5:$F$8</c:f>
              <c:strCache>
                <c:ptCount val="4"/>
                <c:pt idx="0">
                  <c:v>Diesel*</c:v>
                </c:pt>
                <c:pt idx="1">
                  <c:v>Electricity**</c:v>
                </c:pt>
                <c:pt idx="2">
                  <c:v>Gasoline*</c:v>
                </c:pt>
                <c:pt idx="3">
                  <c:v>LPG*</c:v>
                </c:pt>
              </c:strCache>
            </c:strRef>
          </c:cat>
          <c:val>
            <c:numRef>
              <c:f>'Price scenarios'!$I$5:$I$8</c:f>
              <c:numCache>
                <c:formatCode>0.0%</c:formatCode>
                <c:ptCount val="4"/>
                <c:pt idx="0">
                  <c:v>2.2309015119494013</c:v>
                </c:pt>
                <c:pt idx="1">
                  <c:v>1</c:v>
                </c:pt>
                <c:pt idx="2">
                  <c:v>1.6618279610677074</c:v>
                </c:pt>
                <c:pt idx="3">
                  <c:v>5.3369374228906752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4-4BA5-BF6B-224DDC65F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-23"/>
        <c:axId val="576856303"/>
        <c:axId val="179896191"/>
      </c:barChart>
      <c:catAx>
        <c:axId val="5768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896191"/>
        <c:crosses val="autoZero"/>
        <c:auto val="1"/>
        <c:lblAlgn val="ctr"/>
        <c:lblOffset val="100"/>
        <c:noMultiLvlLbl val="0"/>
      </c:catAx>
      <c:valAx>
        <c:axId val="179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20465674490825"/>
          <c:y val="4.9794198997826007E-2"/>
          <c:w val="0.77881173944166071"/>
          <c:h val="0.7735453403658690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'Fuel consumption'!$A$12</c:f>
              <c:strCache>
                <c:ptCount val="1"/>
                <c:pt idx="0">
                  <c:v>Diesel IM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>
                  <a:lumMod val="50000"/>
                </a:schemeClr>
              </a:bgClr>
            </a:pattFill>
          </c:spPr>
          <c:invertIfNegative val="0"/>
          <c:cat>
            <c:numRef>
              <c:f>'Fuel consumption'!$C$1:$M$1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'Fuel consumption'!$C$12:$M$12</c:f>
              <c:numCache>
                <c:formatCode>#,##0.0</c:formatCode>
                <c:ptCount val="11"/>
                <c:pt idx="0">
                  <c:v>8.1345215070000005</c:v>
                </c:pt>
                <c:pt idx="1">
                  <c:v>11.3421787865</c:v>
                </c:pt>
                <c:pt idx="2">
                  <c:v>11.862261742500001</c:v>
                </c:pt>
                <c:pt idx="3">
                  <c:v>11.176408503500001</c:v>
                </c:pt>
                <c:pt idx="4">
                  <c:v>14.481339475000002</c:v>
                </c:pt>
                <c:pt idx="5">
                  <c:v>19.959959095999999</c:v>
                </c:pt>
                <c:pt idx="6">
                  <c:v>15.111898667155002</c:v>
                </c:pt>
                <c:pt idx="7">
                  <c:v>17.048412397120003</c:v>
                </c:pt>
                <c:pt idx="8">
                  <c:v>20.872279527000003</c:v>
                </c:pt>
                <c:pt idx="9">
                  <c:v>25.007518284785</c:v>
                </c:pt>
                <c:pt idx="10">
                  <c:v>23.720036344370005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C0D-A4B4-0E00058B3560}"/>
            </c:ext>
          </c:extLst>
        </c:ser>
        <c:ser>
          <c:idx val="3"/>
          <c:order val="1"/>
          <c:tx>
            <c:strRef>
              <c:f>'Fuel consumption'!$A$24</c:f>
              <c:strCache>
                <c:ptCount val="1"/>
                <c:pt idx="0">
                  <c:v>Diesel P-X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'Fuel consumption'!$C$1:$M$1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'Fuel consumption'!$C$24:$M$24</c:f>
              <c:numCache>
                <c:formatCode>#,##0.0</c:formatCode>
                <c:ptCount val="11"/>
                <c:pt idx="0">
                  <c:v>13.431279270842714</c:v>
                </c:pt>
                <c:pt idx="1">
                  <c:v>13.609981947689441</c:v>
                </c:pt>
                <c:pt idx="2">
                  <c:v>11.848868536150054</c:v>
                </c:pt>
                <c:pt idx="3">
                  <c:v>13.546618643724999</c:v>
                </c:pt>
                <c:pt idx="4">
                  <c:v>14.355062443150002</c:v>
                </c:pt>
                <c:pt idx="5">
                  <c:v>12.225836017095002</c:v>
                </c:pt>
                <c:pt idx="6">
                  <c:v>14.086789776860002</c:v>
                </c:pt>
                <c:pt idx="7">
                  <c:v>13.212156792359998</c:v>
                </c:pt>
                <c:pt idx="8">
                  <c:v>11.831140069909999</c:v>
                </c:pt>
                <c:pt idx="9">
                  <c:v>10.980781893084998</c:v>
                </c:pt>
                <c:pt idx="10">
                  <c:v>10.811571337405001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7-4C0D-A4B4-0E00058B3560}"/>
            </c:ext>
          </c:extLst>
        </c:ser>
        <c:ser>
          <c:idx val="0"/>
          <c:order val="2"/>
          <c:tx>
            <c:strRef>
              <c:f>'Fuel consumption'!$A$11</c:f>
              <c:strCache>
                <c:ptCount val="1"/>
                <c:pt idx="0">
                  <c:v>Gasoline IM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accent1">
                  <a:lumMod val="60000"/>
                  <a:lumOff val="40000"/>
                </a:schemeClr>
              </a:bgClr>
            </a:pattFill>
          </c:spPr>
          <c:invertIfNegative val="0"/>
          <c:cat>
            <c:numRef>
              <c:f>'Fuel consumption'!$C$1:$M$1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'Fuel consumption'!$C$11:$M$11</c:f>
              <c:numCache>
                <c:formatCode>#,##0.0</c:formatCode>
                <c:ptCount val="11"/>
                <c:pt idx="0">
                  <c:v>5.3949263364000002</c:v>
                </c:pt>
                <c:pt idx="1">
                  <c:v>5.5168120049999994</c:v>
                </c:pt>
                <c:pt idx="2">
                  <c:v>6.9548080967999999</c:v>
                </c:pt>
                <c:pt idx="3">
                  <c:v>6.6675853572000001</c:v>
                </c:pt>
                <c:pt idx="4">
                  <c:v>8.3869300835999994</c:v>
                </c:pt>
                <c:pt idx="5">
                  <c:v>10.879470198576</c:v>
                </c:pt>
                <c:pt idx="6">
                  <c:v>11.29256720001</c:v>
                </c:pt>
                <c:pt idx="7">
                  <c:v>12.738990349848002</c:v>
                </c:pt>
                <c:pt idx="8">
                  <c:v>14.329214011199998</c:v>
                </c:pt>
                <c:pt idx="9">
                  <c:v>17.8043791992</c:v>
                </c:pt>
                <c:pt idx="10">
                  <c:v>17.389311160818004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7-4C0D-A4B4-0E00058B3560}"/>
            </c:ext>
          </c:extLst>
        </c:ser>
        <c:ser>
          <c:idx val="4"/>
          <c:order val="3"/>
          <c:tx>
            <c:strRef>
              <c:f>'Fuel consumption'!$A$23</c:f>
              <c:strCache>
                <c:ptCount val="1"/>
                <c:pt idx="0">
                  <c:v>Gasoline P-X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'Fuel consumption'!$C$1:$M$1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'Fuel consumption'!$C$23:$M$23</c:f>
              <c:numCache>
                <c:formatCode>#,##0.0</c:formatCode>
                <c:ptCount val="11"/>
                <c:pt idx="0">
                  <c:v>8.9256100806000003</c:v>
                </c:pt>
                <c:pt idx="1">
                  <c:v>9.5993274876000001</c:v>
                </c:pt>
                <c:pt idx="2">
                  <c:v>8.364809499599998</c:v>
                </c:pt>
                <c:pt idx="3">
                  <c:v>9.1646687328000009</c:v>
                </c:pt>
                <c:pt idx="4">
                  <c:v>9.3170649048000005</c:v>
                </c:pt>
                <c:pt idx="5">
                  <c:v>8.4241607418000015</c:v>
                </c:pt>
                <c:pt idx="6">
                  <c:v>10.360157836014</c:v>
                </c:pt>
                <c:pt idx="7">
                  <c:v>9.583117897085998</c:v>
                </c:pt>
                <c:pt idx="8">
                  <c:v>8.5617034062120005</c:v>
                </c:pt>
                <c:pt idx="9">
                  <c:v>7.5574927235646019</c:v>
                </c:pt>
                <c:pt idx="10">
                  <c:v>7.4242847910797991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7-4C0D-A4B4-0E00058B3560}"/>
            </c:ext>
          </c:extLst>
        </c:ser>
        <c:ser>
          <c:idx val="2"/>
          <c:order val="4"/>
          <c:tx>
            <c:strRef>
              <c:f>'Fuel consumption'!$A$13</c:f>
              <c:strCache>
                <c:ptCount val="1"/>
                <c:pt idx="0">
                  <c:v>LPG IM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rgbClr val="FFFF00"/>
              </a:bgClr>
            </a:pattFill>
          </c:spPr>
          <c:invertIfNegative val="0"/>
          <c:cat>
            <c:numRef>
              <c:f>'Fuel consumption'!$C$1:$M$1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'Fuel consumption'!$C$13:$M$13</c:f>
              <c:numCache>
                <c:formatCode>#,##0.0</c:formatCode>
                <c:ptCount val="11"/>
                <c:pt idx="0">
                  <c:v>5.3692995483999999</c:v>
                </c:pt>
                <c:pt idx="1">
                  <c:v>5.6502168601000005</c:v>
                </c:pt>
                <c:pt idx="2">
                  <c:v>6.4998018049000006</c:v>
                </c:pt>
                <c:pt idx="3">
                  <c:v>6.2228340625999996</c:v>
                </c:pt>
                <c:pt idx="4">
                  <c:v>6.0838673844000004</c:v>
                </c:pt>
                <c:pt idx="5">
                  <c:v>6.2950628014000003</c:v>
                </c:pt>
                <c:pt idx="6">
                  <c:v>6.523275159963001</c:v>
                </c:pt>
                <c:pt idx="7">
                  <c:v>6.0387185391720015</c:v>
                </c:pt>
                <c:pt idx="8">
                  <c:v>6.4096894373</c:v>
                </c:pt>
                <c:pt idx="9">
                  <c:v>7.1916773745000011</c:v>
                </c:pt>
                <c:pt idx="10">
                  <c:v>7.2469632378900002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37-4C0D-A4B4-0E00058B3560}"/>
            </c:ext>
          </c:extLst>
        </c:ser>
        <c:ser>
          <c:idx val="5"/>
          <c:order val="5"/>
          <c:tx>
            <c:strRef>
              <c:f>'Fuel consumption'!$A$25</c:f>
              <c:strCache>
                <c:ptCount val="1"/>
                <c:pt idx="0">
                  <c:v>LPG P-X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'Fuel consumption'!$C$1:$M$1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'Fuel consumption'!$C$25:$M$25</c:f>
              <c:numCache>
                <c:formatCode>#,##0.0</c:formatCode>
                <c:ptCount val="11"/>
                <c:pt idx="0">
                  <c:v>1.5260870111338216</c:v>
                </c:pt>
                <c:pt idx="1">
                  <c:v>1.6774175709214074</c:v>
                </c:pt>
                <c:pt idx="2">
                  <c:v>1.213751439797</c:v>
                </c:pt>
                <c:pt idx="3">
                  <c:v>1.6031967804930003</c:v>
                </c:pt>
                <c:pt idx="4">
                  <c:v>1.6444723137010002</c:v>
                </c:pt>
                <c:pt idx="5">
                  <c:v>1.5660455988679998</c:v>
                </c:pt>
                <c:pt idx="6">
                  <c:v>1.9469463068359998</c:v>
                </c:pt>
                <c:pt idx="7">
                  <c:v>2.032487392957</c:v>
                </c:pt>
                <c:pt idx="8">
                  <c:v>1.9123319897910001</c:v>
                </c:pt>
                <c:pt idx="9">
                  <c:v>1.5075889697</c:v>
                </c:pt>
                <c:pt idx="10">
                  <c:v>1.1460986061660001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37-4C0D-A4B4-0E00058B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18784"/>
        <c:axId val="84520320"/>
      </c:barChart>
      <c:catAx>
        <c:axId val="845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4520320"/>
        <c:crosses val="autoZero"/>
        <c:auto val="1"/>
        <c:lblAlgn val="ctr"/>
        <c:lblOffset val="100"/>
        <c:noMultiLvlLbl val="0"/>
      </c:catAx>
      <c:valAx>
        <c:axId val="845203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 b="0"/>
                  <a:t>in mn boe</a:t>
                </a:r>
              </a:p>
            </c:rich>
          </c:tx>
          <c:layout>
            <c:manualLayout>
              <c:xMode val="edge"/>
              <c:yMode val="edge"/>
              <c:x val="1.9631619995940128E-3"/>
              <c:y val="1.103358641079171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4518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n-lt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7</xdr:col>
      <xdr:colOff>581024</xdr:colOff>
      <xdr:row>15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D0DED3-7B99-42EA-B189-4E9583A6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</xdr:row>
      <xdr:rowOff>133350</xdr:rowOff>
    </xdr:from>
    <xdr:to>
      <xdr:col>21</xdr:col>
      <xdr:colOff>57150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54930-70DB-4377-8282-E0082657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15</xdr:row>
      <xdr:rowOff>76200</xdr:rowOff>
    </xdr:from>
    <xdr:to>
      <xdr:col>25</xdr:col>
      <xdr:colOff>457200</xdr:colOff>
      <xdr:row>34</xdr:row>
      <xdr:rowOff>54573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1803175</xdr:colOff>
      <xdr:row>4</xdr:row>
      <xdr:rowOff>12603</xdr:rowOff>
    </xdr:to>
    <xdr:pic>
      <xdr:nvPicPr>
        <xdr:cNvPr id="2" name="1 Imagen" descr="LOGOEXCEL.png">
          <a:extLst>
            <a:ext uri="{FF2B5EF4-FFF2-40B4-BE49-F238E27FC236}">
              <a16:creationId xmlns:a16="http://schemas.microsoft.com/office/drawing/2014/main" id="{52D4C84B-CD5D-4552-9B23-2A15D704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03175" cy="774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ido.bce.fin.ec/documentos/PublicacionesNotas/Catalogo/CuentasNacionales/Anuales/Dolares/indicecn1.ht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bce.fin.ec/index.php/hidrocarburos" TargetMode="External"/><Relationship Id="rId1" Type="http://schemas.openxmlformats.org/officeDocument/2006/relationships/hyperlink" Target="https://www.statista.com/statistics/262858/change-in-opec-crude-oil-prices-since-1960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ce.fin.ec/index.php/boletines-de-prensa-archivo/item/1080-ecuador-crecio-30-en-2017-y-confirma-el-dinamismo-de-su-economi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7B1D-F31A-461C-80D8-987B58D44EAD}">
  <dimension ref="B22"/>
  <sheetViews>
    <sheetView zoomScaleNormal="100" workbookViewId="0">
      <selection activeCell="M13" sqref="M13"/>
    </sheetView>
  </sheetViews>
  <sheetFormatPr defaultRowHeight="15" x14ac:dyDescent="0.25"/>
  <sheetData>
    <row r="22" spans="2:2" x14ac:dyDescent="0.25">
      <c r="B22" s="14" t="s">
        <v>366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P149"/>
  <sheetViews>
    <sheetView showGridLines="0" zoomScale="70" zoomScaleNormal="70" workbookViewId="0">
      <pane xSplit="2" ySplit="4" topLeftCell="DR75" activePane="bottomRight" state="frozen"/>
      <selection pane="topRight" activeCell="B1" sqref="B1"/>
      <selection pane="bottomLeft" activeCell="A4" sqref="A4"/>
      <selection pane="bottomRight" activeCell="B17" sqref="B17"/>
    </sheetView>
  </sheetViews>
  <sheetFormatPr defaultColWidth="11.42578125" defaultRowHeight="15.75" x14ac:dyDescent="0.25"/>
  <cols>
    <col min="1" max="1" width="46" style="24" hidden="1" customWidth="1"/>
    <col min="2" max="2" width="88.42578125" style="24" customWidth="1"/>
    <col min="3" max="3" width="13" style="24" customWidth="1"/>
    <col min="4" max="4" width="12.85546875" style="24" customWidth="1"/>
    <col min="5" max="5" width="12.7109375" style="24" customWidth="1"/>
    <col min="6" max="7" width="12.5703125" style="24" customWidth="1"/>
    <col min="8" max="8" width="12.85546875" style="24" customWidth="1"/>
    <col min="9" max="9" width="13" style="24" customWidth="1"/>
    <col min="10" max="10" width="12.5703125" style="24" customWidth="1"/>
    <col min="11" max="12" width="13.28515625" style="24" customWidth="1"/>
    <col min="13" max="14" width="13" style="24" customWidth="1"/>
    <col min="15" max="16" width="13.140625" style="24" customWidth="1"/>
    <col min="17" max="17" width="13" style="24" customWidth="1"/>
    <col min="18" max="18" width="13.140625" style="24" customWidth="1"/>
    <col min="19" max="19" width="13.28515625" style="24" customWidth="1"/>
    <col min="20" max="20" width="13.140625" style="24" customWidth="1"/>
    <col min="21" max="21" width="13.28515625" style="24" customWidth="1"/>
    <col min="22" max="22" width="13.42578125" style="24" customWidth="1"/>
    <col min="23" max="25" width="12.7109375" style="24" customWidth="1"/>
    <col min="26" max="26" width="13.140625" style="24" customWidth="1"/>
    <col min="27" max="28" width="11.7109375" style="24" customWidth="1"/>
    <col min="29" max="29" width="12.7109375" style="24" customWidth="1"/>
    <col min="30" max="30" width="12.5703125" style="24" customWidth="1"/>
    <col min="31" max="31" width="12.7109375" style="24" customWidth="1"/>
    <col min="32" max="32" width="13.140625" style="24" customWidth="1"/>
    <col min="33" max="33" width="12.5703125" style="24" customWidth="1"/>
    <col min="34" max="34" width="13.140625" style="24" customWidth="1"/>
    <col min="35" max="36" width="12.5703125" style="24" customWidth="1"/>
    <col min="37" max="37" width="13" style="24" customWidth="1"/>
    <col min="38" max="39" width="12.7109375" style="24" customWidth="1"/>
    <col min="40" max="41" width="13.42578125" style="24" customWidth="1"/>
    <col min="42" max="42" width="12.7109375" style="24" customWidth="1"/>
    <col min="43" max="43" width="13.28515625" style="24" customWidth="1"/>
    <col min="44" max="44" width="13.140625" style="24" customWidth="1"/>
    <col min="45" max="45" width="12.7109375" style="24" customWidth="1"/>
    <col min="46" max="47" width="13" style="24" customWidth="1"/>
    <col min="48" max="49" width="13.140625" style="24" customWidth="1"/>
    <col min="50" max="50" width="13" style="24" customWidth="1"/>
    <col min="51" max="52" width="12.42578125" style="24" bestFit="1" customWidth="1"/>
    <col min="53" max="57" width="13.5703125" style="24" bestFit="1" customWidth="1"/>
    <col min="58" max="60" width="12.42578125" style="24" bestFit="1" customWidth="1"/>
    <col min="61" max="67" width="13.5703125" style="24" bestFit="1" customWidth="1"/>
    <col min="68" max="69" width="12.42578125" style="24" bestFit="1" customWidth="1"/>
    <col min="70" max="71" width="13.5703125" style="24" bestFit="1" customWidth="1"/>
    <col min="72" max="73" width="12.42578125" style="24" bestFit="1" customWidth="1"/>
    <col min="74" max="77" width="13.5703125" style="24" bestFit="1" customWidth="1"/>
    <col min="78" max="78" width="12.42578125" style="24" bestFit="1" customWidth="1"/>
    <col min="79" max="84" width="13.5703125" style="24" bestFit="1" customWidth="1"/>
    <col min="85" max="85" width="12.42578125" style="24" bestFit="1" customWidth="1"/>
    <col min="86" max="89" width="13.5703125" style="24" bestFit="1" customWidth="1"/>
    <col min="90" max="90" width="12.42578125" style="24" bestFit="1" customWidth="1"/>
    <col min="91" max="96" width="13.7109375" style="24" customWidth="1"/>
    <col min="97" max="110" width="15" style="24" customWidth="1"/>
    <col min="111" max="136" width="15.140625" style="24" customWidth="1"/>
    <col min="137" max="137" width="17.140625" style="24" customWidth="1"/>
    <col min="138" max="138" width="12.5703125" style="24" bestFit="1" customWidth="1"/>
    <col min="139" max="146" width="11.42578125" style="24" customWidth="1"/>
    <col min="147" max="16384" width="11.42578125" style="24"/>
  </cols>
  <sheetData>
    <row r="1" spans="1:146" s="20" customFormat="1" ht="26.25" customHeight="1" x14ac:dyDescent="0.45">
      <c r="B1" s="21" t="s">
        <v>41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</row>
    <row r="2" spans="1:146" s="22" customFormat="1" ht="26.25" customHeight="1" x14ac:dyDescent="0.45">
      <c r="B2" s="23"/>
      <c r="C2" s="97">
        <v>2007</v>
      </c>
      <c r="D2" s="97">
        <v>2007</v>
      </c>
      <c r="E2" s="97">
        <v>2007</v>
      </c>
      <c r="F2" s="97">
        <v>2007</v>
      </c>
      <c r="G2" s="97">
        <v>2007</v>
      </c>
      <c r="H2" s="97">
        <v>2007</v>
      </c>
      <c r="I2" s="97">
        <v>2007</v>
      </c>
      <c r="J2" s="97">
        <v>2007</v>
      </c>
      <c r="K2" s="97">
        <v>2007</v>
      </c>
      <c r="L2" s="97">
        <v>2007</v>
      </c>
      <c r="M2" s="97">
        <v>2007</v>
      </c>
      <c r="N2" s="97">
        <v>2007</v>
      </c>
      <c r="O2" s="97">
        <v>2008</v>
      </c>
      <c r="P2" s="97">
        <v>2008</v>
      </c>
      <c r="Q2" s="97">
        <v>2008</v>
      </c>
      <c r="R2" s="97">
        <v>2008</v>
      </c>
      <c r="S2" s="97">
        <v>2008</v>
      </c>
      <c r="T2" s="97">
        <v>2008</v>
      </c>
      <c r="U2" s="97">
        <v>2008</v>
      </c>
      <c r="V2" s="97">
        <v>2008</v>
      </c>
      <c r="W2" s="97">
        <v>2008</v>
      </c>
      <c r="X2" s="97">
        <v>2008</v>
      </c>
      <c r="Y2" s="97">
        <v>2008</v>
      </c>
      <c r="Z2" s="97">
        <v>2008</v>
      </c>
      <c r="AA2" s="97">
        <v>2009</v>
      </c>
      <c r="AB2" s="97">
        <v>2009</v>
      </c>
      <c r="AC2" s="97">
        <v>2009</v>
      </c>
      <c r="AD2" s="97">
        <v>2009</v>
      </c>
      <c r="AE2" s="97">
        <v>2009</v>
      </c>
      <c r="AF2" s="97">
        <v>2009</v>
      </c>
      <c r="AG2" s="97">
        <v>2009</v>
      </c>
      <c r="AH2" s="97">
        <v>2009</v>
      </c>
      <c r="AI2" s="97">
        <v>2009</v>
      </c>
      <c r="AJ2" s="97">
        <v>2009</v>
      </c>
      <c r="AK2" s="97">
        <v>2009</v>
      </c>
      <c r="AL2" s="97">
        <v>2009</v>
      </c>
      <c r="AM2" s="97">
        <v>2010</v>
      </c>
      <c r="AN2" s="97">
        <v>2010</v>
      </c>
      <c r="AO2" s="97">
        <v>2010</v>
      </c>
      <c r="AP2" s="97">
        <v>2010</v>
      </c>
      <c r="AQ2" s="97">
        <v>2010</v>
      </c>
      <c r="AR2" s="97">
        <v>2010</v>
      </c>
      <c r="AS2" s="97">
        <v>2010</v>
      </c>
      <c r="AT2" s="97">
        <v>2010</v>
      </c>
      <c r="AU2" s="97">
        <v>2010</v>
      </c>
      <c r="AV2" s="97">
        <v>2010</v>
      </c>
      <c r="AW2" s="97">
        <v>2010</v>
      </c>
      <c r="AX2" s="97">
        <v>2010</v>
      </c>
      <c r="AY2" s="97">
        <v>2011</v>
      </c>
      <c r="AZ2" s="97">
        <v>2011</v>
      </c>
      <c r="BA2" s="97">
        <v>2011</v>
      </c>
      <c r="BB2" s="97">
        <v>2011</v>
      </c>
      <c r="BC2" s="97">
        <v>2011</v>
      </c>
      <c r="BD2" s="97">
        <v>2011</v>
      </c>
      <c r="BE2" s="97">
        <v>2011</v>
      </c>
      <c r="BF2" s="97">
        <v>2011</v>
      </c>
      <c r="BG2" s="97">
        <v>2011</v>
      </c>
      <c r="BH2" s="97">
        <v>2011</v>
      </c>
      <c r="BI2" s="97">
        <v>2011</v>
      </c>
      <c r="BJ2" s="97">
        <v>2011</v>
      </c>
      <c r="BK2" s="97">
        <v>2012</v>
      </c>
      <c r="BL2" s="97">
        <v>2012</v>
      </c>
      <c r="BM2" s="97">
        <v>2012</v>
      </c>
      <c r="BN2" s="97">
        <v>2012</v>
      </c>
      <c r="BO2" s="97">
        <v>2012</v>
      </c>
      <c r="BP2" s="97">
        <v>2012</v>
      </c>
      <c r="BQ2" s="97">
        <v>2012</v>
      </c>
      <c r="BR2" s="97">
        <v>2012</v>
      </c>
      <c r="BS2" s="97">
        <v>2012</v>
      </c>
      <c r="BT2" s="97">
        <v>2012</v>
      </c>
      <c r="BU2" s="97">
        <v>2012</v>
      </c>
      <c r="BV2" s="97">
        <v>2012</v>
      </c>
      <c r="BW2" s="97">
        <v>2013</v>
      </c>
      <c r="BX2" s="97">
        <v>2013</v>
      </c>
      <c r="BY2" s="97">
        <v>2013</v>
      </c>
      <c r="BZ2" s="97">
        <v>2013</v>
      </c>
      <c r="CA2" s="97">
        <v>2013</v>
      </c>
      <c r="CB2" s="97">
        <v>2013</v>
      </c>
      <c r="CC2" s="97">
        <v>2013</v>
      </c>
      <c r="CD2" s="97">
        <v>2013</v>
      </c>
      <c r="CE2" s="97">
        <v>2013</v>
      </c>
      <c r="CF2" s="97">
        <v>2013</v>
      </c>
      <c r="CG2" s="97">
        <v>2013</v>
      </c>
      <c r="CH2" s="97">
        <v>2013</v>
      </c>
      <c r="CI2" s="97">
        <v>2014</v>
      </c>
      <c r="CJ2" s="97">
        <v>2014</v>
      </c>
      <c r="CK2" s="97">
        <v>2014</v>
      </c>
      <c r="CL2" s="97">
        <v>2014</v>
      </c>
      <c r="CM2" s="97">
        <v>2014</v>
      </c>
      <c r="CN2" s="97">
        <v>2014</v>
      </c>
      <c r="CO2" s="97">
        <v>2014</v>
      </c>
      <c r="CP2" s="97">
        <v>2014</v>
      </c>
      <c r="CQ2" s="97">
        <v>2014</v>
      </c>
      <c r="CR2" s="97">
        <v>2014</v>
      </c>
      <c r="CS2" s="97">
        <v>2014</v>
      </c>
      <c r="CT2" s="97">
        <v>2014</v>
      </c>
      <c r="CU2" s="97">
        <v>2015</v>
      </c>
      <c r="CV2" s="97">
        <v>2015</v>
      </c>
      <c r="CW2" s="97">
        <v>2015</v>
      </c>
      <c r="CX2" s="97">
        <v>2015</v>
      </c>
      <c r="CY2" s="97">
        <v>2015</v>
      </c>
      <c r="CZ2" s="97">
        <v>2015</v>
      </c>
      <c r="DA2" s="97">
        <v>2015</v>
      </c>
      <c r="DB2" s="97">
        <v>2015</v>
      </c>
      <c r="DC2" s="97">
        <v>2015</v>
      </c>
      <c r="DD2" s="97">
        <v>2015</v>
      </c>
      <c r="DE2" s="97">
        <v>2015</v>
      </c>
      <c r="DF2" s="97">
        <v>2015</v>
      </c>
      <c r="DG2" s="97">
        <v>2016</v>
      </c>
      <c r="DH2" s="97">
        <v>2016</v>
      </c>
      <c r="DI2" s="97">
        <v>2016</v>
      </c>
      <c r="DJ2" s="97">
        <v>2016</v>
      </c>
      <c r="DK2" s="97">
        <v>2016</v>
      </c>
      <c r="DL2" s="97">
        <v>2016</v>
      </c>
      <c r="DM2" s="97">
        <v>2016</v>
      </c>
      <c r="DN2" s="97">
        <v>2016</v>
      </c>
      <c r="DO2" s="97">
        <v>2016</v>
      </c>
      <c r="DP2" s="97">
        <v>2016</v>
      </c>
      <c r="DQ2" s="97">
        <v>2016</v>
      </c>
      <c r="DR2" s="97">
        <v>2016</v>
      </c>
      <c r="DS2" s="97">
        <v>2017</v>
      </c>
      <c r="DT2" s="97">
        <v>2017</v>
      </c>
      <c r="DU2" s="97">
        <v>2017</v>
      </c>
      <c r="DV2" s="97">
        <v>2017</v>
      </c>
      <c r="DW2" s="97">
        <v>2017</v>
      </c>
      <c r="DX2" s="97">
        <v>2017</v>
      </c>
      <c r="DY2" s="97">
        <v>2017</v>
      </c>
      <c r="DZ2" s="97">
        <v>2017</v>
      </c>
      <c r="EA2" s="97">
        <v>2017</v>
      </c>
      <c r="EB2" s="97">
        <v>2017</v>
      </c>
      <c r="EC2" s="97">
        <v>2017</v>
      </c>
      <c r="ED2" s="97">
        <v>2017</v>
      </c>
      <c r="EE2" s="97">
        <v>2018</v>
      </c>
      <c r="EF2" s="97">
        <v>2018</v>
      </c>
      <c r="EG2" s="97">
        <v>2018</v>
      </c>
      <c r="EH2" s="97">
        <v>2018</v>
      </c>
      <c r="EI2" s="97">
        <v>2018</v>
      </c>
      <c r="EJ2" s="97">
        <v>2018</v>
      </c>
      <c r="EK2" s="98"/>
      <c r="EL2" s="98"/>
      <c r="EM2" s="98"/>
      <c r="EN2" s="98"/>
      <c r="EO2" s="98"/>
      <c r="EP2" s="99"/>
    </row>
    <row r="3" spans="1:146" x14ac:dyDescent="0.25">
      <c r="B3" s="25"/>
      <c r="C3" s="26" t="s">
        <v>42</v>
      </c>
      <c r="D3" s="27" t="s">
        <v>43</v>
      </c>
      <c r="E3" s="28" t="s">
        <v>44</v>
      </c>
      <c r="F3" s="28" t="s">
        <v>45</v>
      </c>
      <c r="G3" s="27" t="s">
        <v>46</v>
      </c>
      <c r="H3" s="27" t="s">
        <v>47</v>
      </c>
      <c r="I3" s="28" t="s">
        <v>48</v>
      </c>
      <c r="J3" s="28" t="s">
        <v>49</v>
      </c>
      <c r="K3" s="27" t="s">
        <v>50</v>
      </c>
      <c r="L3" s="27" t="s">
        <v>51</v>
      </c>
      <c r="M3" s="28" t="s">
        <v>52</v>
      </c>
      <c r="N3" s="29" t="s">
        <v>53</v>
      </c>
      <c r="O3" s="26" t="s">
        <v>42</v>
      </c>
      <c r="P3" s="27" t="s">
        <v>43</v>
      </c>
      <c r="Q3" s="28" t="s">
        <v>44</v>
      </c>
      <c r="R3" s="28" t="s">
        <v>45</v>
      </c>
      <c r="S3" s="27" t="s">
        <v>46</v>
      </c>
      <c r="T3" s="27" t="s">
        <v>47</v>
      </c>
      <c r="U3" s="28" t="s">
        <v>48</v>
      </c>
      <c r="V3" s="28" t="s">
        <v>49</v>
      </c>
      <c r="W3" s="27" t="s">
        <v>50</v>
      </c>
      <c r="X3" s="27" t="s">
        <v>51</v>
      </c>
      <c r="Y3" s="28" t="s">
        <v>52</v>
      </c>
      <c r="Z3" s="29" t="s">
        <v>53</v>
      </c>
      <c r="AA3" s="26" t="s">
        <v>42</v>
      </c>
      <c r="AB3" s="27" t="s">
        <v>43</v>
      </c>
      <c r="AC3" s="28" t="s">
        <v>44</v>
      </c>
      <c r="AD3" s="28" t="s">
        <v>45</v>
      </c>
      <c r="AE3" s="27" t="s">
        <v>46</v>
      </c>
      <c r="AF3" s="27" t="s">
        <v>47</v>
      </c>
      <c r="AG3" s="28" t="s">
        <v>48</v>
      </c>
      <c r="AH3" s="28" t="s">
        <v>49</v>
      </c>
      <c r="AI3" s="27" t="s">
        <v>50</v>
      </c>
      <c r="AJ3" s="27" t="s">
        <v>51</v>
      </c>
      <c r="AK3" s="28" t="s">
        <v>52</v>
      </c>
      <c r="AL3" s="29" t="s">
        <v>53</v>
      </c>
      <c r="AM3" s="26" t="s">
        <v>42</v>
      </c>
      <c r="AN3" s="27" t="s">
        <v>43</v>
      </c>
      <c r="AO3" s="28" t="s">
        <v>44</v>
      </c>
      <c r="AP3" s="28" t="s">
        <v>45</v>
      </c>
      <c r="AQ3" s="27" t="s">
        <v>46</v>
      </c>
      <c r="AR3" s="27" t="s">
        <v>47</v>
      </c>
      <c r="AS3" s="28" t="s">
        <v>48</v>
      </c>
      <c r="AT3" s="28" t="s">
        <v>49</v>
      </c>
      <c r="AU3" s="27" t="s">
        <v>50</v>
      </c>
      <c r="AV3" s="27" t="s">
        <v>51</v>
      </c>
      <c r="AW3" s="28" t="s">
        <v>52</v>
      </c>
      <c r="AX3" s="29" t="s">
        <v>53</v>
      </c>
      <c r="AY3" s="26" t="s">
        <v>42</v>
      </c>
      <c r="AZ3" s="27" t="s">
        <v>43</v>
      </c>
      <c r="BA3" s="28" t="s">
        <v>44</v>
      </c>
      <c r="BB3" s="28" t="s">
        <v>45</v>
      </c>
      <c r="BC3" s="27" t="s">
        <v>46</v>
      </c>
      <c r="BD3" s="27" t="s">
        <v>47</v>
      </c>
      <c r="BE3" s="28" t="s">
        <v>48</v>
      </c>
      <c r="BF3" s="28" t="s">
        <v>49</v>
      </c>
      <c r="BG3" s="27" t="s">
        <v>50</v>
      </c>
      <c r="BH3" s="27" t="s">
        <v>51</v>
      </c>
      <c r="BI3" s="28" t="s">
        <v>52</v>
      </c>
      <c r="BJ3" s="29" t="s">
        <v>53</v>
      </c>
      <c r="BK3" s="26" t="s">
        <v>42</v>
      </c>
      <c r="BL3" s="27" t="s">
        <v>43</v>
      </c>
      <c r="BM3" s="28" t="s">
        <v>44</v>
      </c>
      <c r="BN3" s="28" t="s">
        <v>45</v>
      </c>
      <c r="BO3" s="27" t="s">
        <v>46</v>
      </c>
      <c r="BP3" s="27" t="s">
        <v>47</v>
      </c>
      <c r="BQ3" s="28" t="s">
        <v>48</v>
      </c>
      <c r="BR3" s="28" t="s">
        <v>49</v>
      </c>
      <c r="BS3" s="27" t="s">
        <v>50</v>
      </c>
      <c r="BT3" s="27" t="s">
        <v>51</v>
      </c>
      <c r="BU3" s="28" t="s">
        <v>52</v>
      </c>
      <c r="BV3" s="29" t="s">
        <v>53</v>
      </c>
      <c r="BW3" s="26" t="s">
        <v>42</v>
      </c>
      <c r="BX3" s="27" t="s">
        <v>43</v>
      </c>
      <c r="BY3" s="28" t="s">
        <v>44</v>
      </c>
      <c r="BZ3" s="28" t="s">
        <v>45</v>
      </c>
      <c r="CA3" s="27" t="s">
        <v>46</v>
      </c>
      <c r="CB3" s="27" t="s">
        <v>47</v>
      </c>
      <c r="CC3" s="28" t="s">
        <v>48</v>
      </c>
      <c r="CD3" s="28" t="s">
        <v>49</v>
      </c>
      <c r="CE3" s="27" t="s">
        <v>50</v>
      </c>
      <c r="CF3" s="27" t="s">
        <v>51</v>
      </c>
      <c r="CG3" s="28" t="s">
        <v>52</v>
      </c>
      <c r="CH3" s="29" t="s">
        <v>53</v>
      </c>
      <c r="CI3" s="26" t="s">
        <v>42</v>
      </c>
      <c r="CJ3" s="27" t="s">
        <v>43</v>
      </c>
      <c r="CK3" s="28" t="s">
        <v>44</v>
      </c>
      <c r="CL3" s="28" t="s">
        <v>45</v>
      </c>
      <c r="CM3" s="28" t="s">
        <v>46</v>
      </c>
      <c r="CN3" s="28" t="s">
        <v>47</v>
      </c>
      <c r="CO3" s="28" t="s">
        <v>48</v>
      </c>
      <c r="CP3" s="28" t="s">
        <v>49</v>
      </c>
      <c r="CQ3" s="28" t="s">
        <v>50</v>
      </c>
      <c r="CR3" s="28" t="s">
        <v>51</v>
      </c>
      <c r="CS3" s="28" t="s">
        <v>52</v>
      </c>
      <c r="CT3" s="28" t="s">
        <v>53</v>
      </c>
      <c r="CU3" s="26" t="s">
        <v>42</v>
      </c>
      <c r="CV3" s="26" t="s">
        <v>43</v>
      </c>
      <c r="CW3" s="26" t="s">
        <v>44</v>
      </c>
      <c r="CX3" s="26" t="s">
        <v>45</v>
      </c>
      <c r="CY3" s="26" t="s">
        <v>46</v>
      </c>
      <c r="CZ3" s="26" t="s">
        <v>47</v>
      </c>
      <c r="DA3" s="26" t="s">
        <v>48</v>
      </c>
      <c r="DB3" s="26" t="s">
        <v>49</v>
      </c>
      <c r="DC3" s="26" t="s">
        <v>50</v>
      </c>
      <c r="DD3" s="26" t="s">
        <v>51</v>
      </c>
      <c r="DE3" s="26" t="s">
        <v>52</v>
      </c>
      <c r="DF3" s="26" t="s">
        <v>53</v>
      </c>
      <c r="DG3" s="26" t="s">
        <v>42</v>
      </c>
      <c r="DH3" s="26" t="s">
        <v>43</v>
      </c>
      <c r="DI3" s="26" t="s">
        <v>44</v>
      </c>
      <c r="DJ3" s="26" t="s">
        <v>45</v>
      </c>
      <c r="DK3" s="26" t="s">
        <v>46</v>
      </c>
      <c r="DL3" s="26" t="s">
        <v>47</v>
      </c>
      <c r="DM3" s="26" t="s">
        <v>48</v>
      </c>
      <c r="DN3" s="26" t="s">
        <v>49</v>
      </c>
      <c r="DO3" s="26" t="s">
        <v>50</v>
      </c>
      <c r="DP3" s="26" t="s">
        <v>51</v>
      </c>
      <c r="DQ3" s="26" t="s">
        <v>52</v>
      </c>
      <c r="DR3" s="26" t="s">
        <v>53</v>
      </c>
      <c r="DS3" s="26" t="s">
        <v>42</v>
      </c>
      <c r="DT3" s="26" t="s">
        <v>43</v>
      </c>
      <c r="DU3" s="26" t="s">
        <v>44</v>
      </c>
      <c r="DV3" s="26" t="s">
        <v>45</v>
      </c>
      <c r="DW3" s="26" t="s">
        <v>46</v>
      </c>
      <c r="DX3" s="26" t="s">
        <v>47</v>
      </c>
      <c r="DY3" s="26" t="s">
        <v>48</v>
      </c>
      <c r="DZ3" s="26" t="s">
        <v>49</v>
      </c>
      <c r="EA3" s="26" t="s">
        <v>50</v>
      </c>
      <c r="EB3" s="26" t="s">
        <v>51</v>
      </c>
      <c r="EC3" s="26" t="s">
        <v>52</v>
      </c>
      <c r="ED3" s="26" t="s">
        <v>53</v>
      </c>
      <c r="EE3" s="26" t="s">
        <v>42</v>
      </c>
      <c r="EF3" s="26" t="s">
        <v>43</v>
      </c>
      <c r="EG3" s="26" t="s">
        <v>44</v>
      </c>
      <c r="EH3" s="191" t="s">
        <v>45</v>
      </c>
      <c r="EI3" s="191" t="s">
        <v>46</v>
      </c>
      <c r="EJ3" s="191" t="s">
        <v>47</v>
      </c>
    </row>
    <row r="4" spans="1:146" s="20" customFormat="1" x14ac:dyDescent="0.25">
      <c r="A4" s="30" t="s">
        <v>54</v>
      </c>
      <c r="B4" s="31" t="s">
        <v>55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192"/>
      <c r="EI4" s="260"/>
      <c r="EJ4" s="260"/>
    </row>
    <row r="5" spans="1:146" x14ac:dyDescent="0.25">
      <c r="A5" s="32" t="s">
        <v>56</v>
      </c>
      <c r="B5" s="33" t="s">
        <v>56</v>
      </c>
      <c r="C5" s="34">
        <f t="shared" ref="C5:BN5" si="0">+C9+C17</f>
        <v>16029.772660000001</v>
      </c>
      <c r="D5" s="34">
        <f t="shared" si="0"/>
        <v>14202.415409999998</v>
      </c>
      <c r="E5" s="34">
        <f t="shared" si="0"/>
        <v>14944.460219999999</v>
      </c>
      <c r="F5" s="34">
        <f t="shared" si="0"/>
        <v>15061.70616</v>
      </c>
      <c r="G5" s="34">
        <f t="shared" si="0"/>
        <v>15862.393269999999</v>
      </c>
      <c r="H5" s="34">
        <f t="shared" si="0"/>
        <v>15439.005010000001</v>
      </c>
      <c r="I5" s="34">
        <f t="shared" si="0"/>
        <v>15799.540839999998</v>
      </c>
      <c r="J5" s="34">
        <f t="shared" si="0"/>
        <v>15756.261190000001</v>
      </c>
      <c r="K5" s="34">
        <f t="shared" si="0"/>
        <v>15505.839189999999</v>
      </c>
      <c r="L5" s="34">
        <f t="shared" si="0"/>
        <v>15921.166889999999</v>
      </c>
      <c r="M5" s="34">
        <f t="shared" si="0"/>
        <v>15541.256509999999</v>
      </c>
      <c r="N5" s="34">
        <f t="shared" si="0"/>
        <v>16483.313399999995</v>
      </c>
      <c r="O5" s="34">
        <f t="shared" si="0"/>
        <v>16128.650929999998</v>
      </c>
      <c r="P5" s="34">
        <f t="shared" si="0"/>
        <v>15041.068800000001</v>
      </c>
      <c r="Q5" s="34">
        <f t="shared" si="0"/>
        <v>15746.48271</v>
      </c>
      <c r="R5" s="34">
        <f t="shared" si="0"/>
        <v>15308.31666</v>
      </c>
      <c r="S5" s="34">
        <f t="shared" si="0"/>
        <v>15467.09476</v>
      </c>
      <c r="T5" s="34">
        <f t="shared" si="0"/>
        <v>14844.378839999999</v>
      </c>
      <c r="U5" s="34">
        <f t="shared" si="0"/>
        <v>15448.034040000002</v>
      </c>
      <c r="V5" s="34">
        <f t="shared" si="0"/>
        <v>15599.346783000001</v>
      </c>
      <c r="W5" s="34">
        <f t="shared" si="0"/>
        <v>14954.90741</v>
      </c>
      <c r="X5" s="34">
        <f t="shared" si="0"/>
        <v>15402.827409999998</v>
      </c>
      <c r="Y5" s="34">
        <f t="shared" si="0"/>
        <v>15049.866270000002</v>
      </c>
      <c r="Z5" s="34">
        <f t="shared" si="0"/>
        <v>15736.906252999997</v>
      </c>
      <c r="AA5" s="34">
        <f t="shared" si="0"/>
        <v>15608.866749999999</v>
      </c>
      <c r="AB5" s="34">
        <f t="shared" si="0"/>
        <v>13948.903920000001</v>
      </c>
      <c r="AC5" s="34">
        <f t="shared" si="0"/>
        <v>15414.135339999999</v>
      </c>
      <c r="AD5" s="34">
        <f t="shared" si="0"/>
        <v>14855.338128000001</v>
      </c>
      <c r="AE5" s="34">
        <f t="shared" si="0"/>
        <v>15236.874590000001</v>
      </c>
      <c r="AF5" s="34">
        <f t="shared" si="0"/>
        <v>14744.538329999999</v>
      </c>
      <c r="AG5" s="34">
        <f t="shared" si="0"/>
        <v>14978.65562</v>
      </c>
      <c r="AH5" s="34">
        <f t="shared" si="0"/>
        <v>14775.872989999996</v>
      </c>
      <c r="AI5" s="34">
        <f t="shared" si="0"/>
        <v>14256.401709999998</v>
      </c>
      <c r="AJ5" s="34">
        <f t="shared" si="0"/>
        <v>14718.116949999998</v>
      </c>
      <c r="AK5" s="34">
        <f t="shared" si="0"/>
        <v>14308.33221</v>
      </c>
      <c r="AL5" s="34">
        <f t="shared" si="0"/>
        <v>14568.368258333332</v>
      </c>
      <c r="AM5" s="34">
        <f t="shared" si="0"/>
        <v>14373.313570000002</v>
      </c>
      <c r="AN5" s="34">
        <f t="shared" si="0"/>
        <v>13162.48775</v>
      </c>
      <c r="AO5" s="34">
        <f t="shared" si="0"/>
        <v>14827.030319999998</v>
      </c>
      <c r="AP5" s="34">
        <f t="shared" si="0"/>
        <v>14393.46171</v>
      </c>
      <c r="AQ5" s="34">
        <f t="shared" si="0"/>
        <v>14830.704849999998</v>
      </c>
      <c r="AR5" s="34">
        <f t="shared" si="0"/>
        <v>14719.899650000003</v>
      </c>
      <c r="AS5" s="34">
        <f t="shared" si="0"/>
        <v>15226.67254</v>
      </c>
      <c r="AT5" s="34">
        <f t="shared" si="0"/>
        <v>15032.596649999999</v>
      </c>
      <c r="AU5" s="34">
        <f t="shared" si="0"/>
        <v>14698.464609999999</v>
      </c>
      <c r="AV5" s="34">
        <f t="shared" si="0"/>
        <v>15421.83251</v>
      </c>
      <c r="AW5" s="34">
        <f t="shared" si="0"/>
        <v>15238.102859000001</v>
      </c>
      <c r="AX5" s="34">
        <f t="shared" si="0"/>
        <v>15479.335332999999</v>
      </c>
      <c r="AY5" s="34">
        <f t="shared" si="0"/>
        <v>15526.293660000003</v>
      </c>
      <c r="AZ5" s="34">
        <f t="shared" si="0"/>
        <v>14253.469259999998</v>
      </c>
      <c r="BA5" s="34">
        <f t="shared" si="0"/>
        <v>15549.989710000002</v>
      </c>
      <c r="BB5" s="34">
        <f t="shared" si="0"/>
        <v>15114.101730000002</v>
      </c>
      <c r="BC5" s="34">
        <f t="shared" si="0"/>
        <v>15423.535910000002</v>
      </c>
      <c r="BD5" s="34">
        <f t="shared" si="0"/>
        <v>14848.453519999999</v>
      </c>
      <c r="BE5" s="34">
        <f t="shared" si="0"/>
        <v>15239.8076</v>
      </c>
      <c r="BF5" s="34">
        <f t="shared" si="0"/>
        <v>15363.543250000001</v>
      </c>
      <c r="BG5" s="34">
        <f t="shared" si="0"/>
        <v>14847.93684</v>
      </c>
      <c r="BH5" s="34">
        <f t="shared" si="0"/>
        <v>15547.18218</v>
      </c>
      <c r="BI5" s="34">
        <f t="shared" si="0"/>
        <v>15123.973200000004</v>
      </c>
      <c r="BJ5" s="34">
        <f t="shared" si="0"/>
        <v>15518.640200000002</v>
      </c>
      <c r="BK5" s="34">
        <f t="shared" si="0"/>
        <v>15628.103880000002</v>
      </c>
      <c r="BL5" s="34">
        <f t="shared" si="0"/>
        <v>14582.602599999998</v>
      </c>
      <c r="BM5" s="34">
        <f t="shared" si="0"/>
        <v>15479.71731</v>
      </c>
      <c r="BN5" s="34">
        <f t="shared" si="0"/>
        <v>15011.338639000001</v>
      </c>
      <c r="BO5" s="34">
        <f t="shared" ref="BO5:DZ5" si="1">+BO9+BO17</f>
        <v>15433.006270000005</v>
      </c>
      <c r="BP5" s="34">
        <f t="shared" si="1"/>
        <v>15050.282070000001</v>
      </c>
      <c r="BQ5" s="34">
        <f t="shared" si="1"/>
        <v>15745.711099999997</v>
      </c>
      <c r="BR5" s="34">
        <f t="shared" si="1"/>
        <v>15872.589277999996</v>
      </c>
      <c r="BS5" s="34">
        <f t="shared" si="1"/>
        <v>15193.39517</v>
      </c>
      <c r="BT5" s="34">
        <f t="shared" si="1"/>
        <v>15588.822980000003</v>
      </c>
      <c r="BU5" s="34">
        <f t="shared" si="1"/>
        <v>15125.145770000001</v>
      </c>
      <c r="BV5" s="34">
        <f t="shared" si="1"/>
        <v>15604.322290000004</v>
      </c>
      <c r="BW5" s="34">
        <f t="shared" si="1"/>
        <v>15656.253030000002</v>
      </c>
      <c r="BX5" s="34">
        <f t="shared" si="1"/>
        <v>14262.39697</v>
      </c>
      <c r="BY5" s="34">
        <f t="shared" si="1"/>
        <v>15631.139366000001</v>
      </c>
      <c r="BZ5" s="34">
        <f t="shared" si="1"/>
        <v>15471.806639999999</v>
      </c>
      <c r="CA5" s="34">
        <f t="shared" si="1"/>
        <v>16166.739579999999</v>
      </c>
      <c r="CB5" s="34">
        <f t="shared" si="1"/>
        <v>15721.219299999997</v>
      </c>
      <c r="CC5" s="34">
        <f t="shared" si="1"/>
        <v>16438.916676428569</v>
      </c>
      <c r="CD5" s="34">
        <f t="shared" si="1"/>
        <v>16636.314539999999</v>
      </c>
      <c r="CE5" s="34">
        <f t="shared" si="1"/>
        <v>16053.57108</v>
      </c>
      <c r="CF5" s="34">
        <f t="shared" si="1"/>
        <v>16736.479599999999</v>
      </c>
      <c r="CG5" s="34">
        <f t="shared" si="1"/>
        <v>16349.95355</v>
      </c>
      <c r="CH5" s="34">
        <f t="shared" si="1"/>
        <v>16995.243470000001</v>
      </c>
      <c r="CI5" s="34">
        <f t="shared" si="1"/>
        <v>17054.285329999999</v>
      </c>
      <c r="CJ5" s="34">
        <f t="shared" si="1"/>
        <v>15422.2281</v>
      </c>
      <c r="CK5" s="34">
        <f t="shared" si="1"/>
        <v>17255.066280000003</v>
      </c>
      <c r="CL5" s="34">
        <f t="shared" si="1"/>
        <v>16805.850850000003</v>
      </c>
      <c r="CM5" s="34">
        <f t="shared" si="1"/>
        <v>17182.792540000002</v>
      </c>
      <c r="CN5" s="34">
        <f t="shared" si="1"/>
        <v>16658.214068000001</v>
      </c>
      <c r="CO5" s="34">
        <f t="shared" si="1"/>
        <v>17307.609789999999</v>
      </c>
      <c r="CP5" s="34">
        <f t="shared" si="1"/>
        <v>17308.341510000002</v>
      </c>
      <c r="CQ5" s="34">
        <f t="shared" si="1"/>
        <v>16525.774570000001</v>
      </c>
      <c r="CR5" s="34">
        <f t="shared" si="1"/>
        <v>17272.732879999996</v>
      </c>
      <c r="CS5" s="34">
        <f t="shared" si="1"/>
        <v>16884.495740000002</v>
      </c>
      <c r="CT5" s="34">
        <f t="shared" si="1"/>
        <v>17393.311980000002</v>
      </c>
      <c r="CU5" s="34">
        <f t="shared" si="1"/>
        <v>17284.322366666667</v>
      </c>
      <c r="CV5" s="34">
        <f t="shared" si="1"/>
        <v>15487.523889999999</v>
      </c>
      <c r="CW5" s="34">
        <f t="shared" si="1"/>
        <v>17135.868031666665</v>
      </c>
      <c r="CX5" s="34">
        <f t="shared" si="1"/>
        <v>16436.784459999999</v>
      </c>
      <c r="CY5" s="34">
        <f t="shared" si="1"/>
        <v>16838.969070000003</v>
      </c>
      <c r="CZ5" s="34">
        <f t="shared" si="1"/>
        <v>16231.1181</v>
      </c>
      <c r="DA5" s="34">
        <f t="shared" si="1"/>
        <v>16671.712009999999</v>
      </c>
      <c r="DB5" s="34">
        <f t="shared" si="1"/>
        <v>16649.716369999998</v>
      </c>
      <c r="DC5" s="34">
        <f t="shared" si="1"/>
        <v>16169.25671</v>
      </c>
      <c r="DD5" s="34">
        <f t="shared" si="1"/>
        <v>16679.148000000001</v>
      </c>
      <c r="DE5" s="34">
        <f t="shared" si="1"/>
        <v>16110.035400000001</v>
      </c>
      <c r="DF5" s="34">
        <f t="shared" si="1"/>
        <v>16531.54939</v>
      </c>
      <c r="DG5" s="34">
        <f t="shared" si="1"/>
        <v>16560.749640000002</v>
      </c>
      <c r="DH5" s="34">
        <f t="shared" si="1"/>
        <v>15649.293120000002</v>
      </c>
      <c r="DI5" s="34">
        <f t="shared" si="1"/>
        <v>17096.924100000004</v>
      </c>
      <c r="DJ5" s="34">
        <f t="shared" si="1"/>
        <v>16652.73</v>
      </c>
      <c r="DK5" s="34">
        <f t="shared" si="1"/>
        <v>17224.632729999998</v>
      </c>
      <c r="DL5" s="34">
        <f t="shared" si="1"/>
        <v>16501.853309999999</v>
      </c>
      <c r="DM5" s="34">
        <f t="shared" si="1"/>
        <v>16909.766979999997</v>
      </c>
      <c r="DN5" s="34">
        <f t="shared" si="1"/>
        <v>17014.785999999996</v>
      </c>
      <c r="DO5" s="34">
        <f t="shared" si="1"/>
        <v>16795.863569999998</v>
      </c>
      <c r="DP5" s="34">
        <f t="shared" si="1"/>
        <v>17125.001589999996</v>
      </c>
      <c r="DQ5" s="34">
        <f t="shared" si="1"/>
        <v>16315.292080000001</v>
      </c>
      <c r="DR5" s="34">
        <f t="shared" si="1"/>
        <v>16862.6921</v>
      </c>
      <c r="DS5" s="34">
        <f t="shared" si="1"/>
        <v>16623.709139999999</v>
      </c>
      <c r="DT5" s="34">
        <f t="shared" si="1"/>
        <v>14984.273395000004</v>
      </c>
      <c r="DU5" s="34">
        <f t="shared" si="1"/>
        <v>16452.709751000002</v>
      </c>
      <c r="DV5" s="34">
        <f t="shared" si="1"/>
        <v>15843.665462000001</v>
      </c>
      <c r="DW5" s="34">
        <f t="shared" si="1"/>
        <v>16527.690062999998</v>
      </c>
      <c r="DX5" s="34">
        <f t="shared" si="1"/>
        <v>16197.208450999999</v>
      </c>
      <c r="DY5" s="34">
        <f t="shared" si="1"/>
        <v>16775.491816999998</v>
      </c>
      <c r="DZ5" s="34">
        <f t="shared" si="1"/>
        <v>16615.270475999998</v>
      </c>
      <c r="EA5" s="34">
        <f t="shared" ref="EA5:EG5" si="2">+EA9+EA17</f>
        <v>15867.669527</v>
      </c>
      <c r="EB5" s="34">
        <f t="shared" si="2"/>
        <v>16295.277166999995</v>
      </c>
      <c r="EC5" s="34">
        <f t="shared" si="2"/>
        <v>15631.170732999997</v>
      </c>
      <c r="ED5" s="34">
        <f t="shared" si="2"/>
        <v>16114.931517999999</v>
      </c>
      <c r="EE5" s="34">
        <f t="shared" si="2"/>
        <v>15900.015371000001</v>
      </c>
      <c r="EF5" s="34">
        <f t="shared" si="2"/>
        <v>14355.301064000003</v>
      </c>
      <c r="EG5" s="34">
        <f t="shared" si="2"/>
        <v>15848.882253000002</v>
      </c>
      <c r="EH5" s="193">
        <v>15497.959440000001</v>
      </c>
      <c r="EI5" s="261">
        <v>15984.738982999997</v>
      </c>
      <c r="EJ5" s="261">
        <v>15512.893619999999</v>
      </c>
    </row>
    <row r="6" spans="1:146" x14ac:dyDescent="0.25">
      <c r="A6" s="35" t="s">
        <v>57</v>
      </c>
      <c r="B6" s="36" t="s">
        <v>57</v>
      </c>
      <c r="C6" s="37">
        <f>+C5/31</f>
        <v>517.08944064516129</v>
      </c>
      <c r="D6" s="37">
        <f>+D5/28</f>
        <v>507.2291217857142</v>
      </c>
      <c r="E6" s="37">
        <f>+E5/31</f>
        <v>482.07936193548386</v>
      </c>
      <c r="F6" s="37">
        <f>+F5/30</f>
        <v>502.056872</v>
      </c>
      <c r="G6" s="37">
        <f>+G5/31</f>
        <v>511.69010548387092</v>
      </c>
      <c r="H6" s="37">
        <f>+H5/30</f>
        <v>514.63350033333336</v>
      </c>
      <c r="I6" s="37">
        <f>+I5/31</f>
        <v>509.6626077419354</v>
      </c>
      <c r="J6" s="37">
        <f>+J5/31</f>
        <v>508.26649000000003</v>
      </c>
      <c r="K6" s="37">
        <f>+K5/30</f>
        <v>516.86130633333335</v>
      </c>
      <c r="L6" s="37">
        <f>+L5/31</f>
        <v>513.58602870967741</v>
      </c>
      <c r="M6" s="37">
        <f>+M5/30</f>
        <v>518.04188366666665</v>
      </c>
      <c r="N6" s="37">
        <f>+N5/31</f>
        <v>531.7197870967741</v>
      </c>
      <c r="O6" s="37">
        <f>+O5/31</f>
        <v>520.27906225806441</v>
      </c>
      <c r="P6" s="37">
        <f>+P5/29</f>
        <v>518.65754482758621</v>
      </c>
      <c r="Q6" s="37">
        <f>+Q5/31</f>
        <v>507.95105516129036</v>
      </c>
      <c r="R6" s="37">
        <f>+R5/30</f>
        <v>510.27722199999999</v>
      </c>
      <c r="S6" s="37">
        <f>+S5/31</f>
        <v>498.93854064516131</v>
      </c>
      <c r="T6" s="37">
        <f>+T5/30</f>
        <v>494.81262799999996</v>
      </c>
      <c r="U6" s="37">
        <f>+U5/31</f>
        <v>498.32367870967749</v>
      </c>
      <c r="V6" s="37">
        <f>+V5/31</f>
        <v>503.20473493548388</v>
      </c>
      <c r="W6" s="37">
        <f>+W5/30</f>
        <v>498.49691366666667</v>
      </c>
      <c r="X6" s="37">
        <f>+X5/31</f>
        <v>496.86540032258057</v>
      </c>
      <c r="Y6" s="37">
        <f>+Y5/30</f>
        <v>501.66220900000008</v>
      </c>
      <c r="Z6" s="37">
        <f>+Z5/31</f>
        <v>507.64213719354831</v>
      </c>
      <c r="AA6" s="37">
        <f>+AA5/31</f>
        <v>503.51183064516124</v>
      </c>
      <c r="AB6" s="37">
        <f>+AB5/28</f>
        <v>498.17514</v>
      </c>
      <c r="AC6" s="37">
        <f>+AC5/31</f>
        <v>497.2301722580645</v>
      </c>
      <c r="AD6" s="37">
        <f>+AD5/30</f>
        <v>495.17793760000006</v>
      </c>
      <c r="AE6" s="37">
        <f>+AE5/31</f>
        <v>491.51208354838712</v>
      </c>
      <c r="AF6" s="37">
        <f>+AF5/30</f>
        <v>491.48461099999997</v>
      </c>
      <c r="AG6" s="37">
        <f>+AG5/31</f>
        <v>483.18243935483872</v>
      </c>
      <c r="AH6" s="37">
        <f>+AH5/31</f>
        <v>476.64106419354829</v>
      </c>
      <c r="AI6" s="37">
        <f>+AI5/30</f>
        <v>475.21339033333328</v>
      </c>
      <c r="AJ6" s="37">
        <f>+AJ5/31</f>
        <v>474.77796612903217</v>
      </c>
      <c r="AK6" s="37">
        <f>+AK5/30</f>
        <v>476.94440700000001</v>
      </c>
      <c r="AL6" s="37">
        <f>+AL5/31</f>
        <v>469.94736317204297</v>
      </c>
      <c r="AM6" s="37">
        <f>+AM5/31</f>
        <v>463.65527645161296</v>
      </c>
      <c r="AN6" s="37">
        <f>+AN5/28</f>
        <v>470.08884821428575</v>
      </c>
      <c r="AO6" s="37">
        <f>+AO5/31</f>
        <v>478.29130064516124</v>
      </c>
      <c r="AP6" s="37">
        <f>+AP5/30</f>
        <v>479.78205700000001</v>
      </c>
      <c r="AQ6" s="37">
        <f>+AQ5/31</f>
        <v>478.4098338709677</v>
      </c>
      <c r="AR6" s="37">
        <f>+AR5/30</f>
        <v>490.66332166666677</v>
      </c>
      <c r="AS6" s="37">
        <f>+AS5/31</f>
        <v>491.18298516129033</v>
      </c>
      <c r="AT6" s="37">
        <f>+AT5/31</f>
        <v>484.92247258064515</v>
      </c>
      <c r="AU6" s="37">
        <f>+AU5/30</f>
        <v>489.94882033333329</v>
      </c>
      <c r="AV6" s="37">
        <f>+AV5/31</f>
        <v>497.47846806451611</v>
      </c>
      <c r="AW6" s="37">
        <f>+AW5/30</f>
        <v>507.93676196666667</v>
      </c>
      <c r="AX6" s="37">
        <f>+AX5/31</f>
        <v>499.33339783870963</v>
      </c>
      <c r="AY6" s="37">
        <f>+AY5/31</f>
        <v>500.84818258064524</v>
      </c>
      <c r="AZ6" s="37">
        <f>+AZ5/28</f>
        <v>509.05247357142849</v>
      </c>
      <c r="BA6" s="37">
        <f>+BA5/31</f>
        <v>501.61257129032265</v>
      </c>
      <c r="BB6" s="37">
        <f>+BB5/30</f>
        <v>503.80339100000009</v>
      </c>
      <c r="BC6" s="37">
        <f>+BC5/31</f>
        <v>497.53341645161299</v>
      </c>
      <c r="BD6" s="37">
        <f>+BD5/30</f>
        <v>494.94845066666664</v>
      </c>
      <c r="BE6" s="37">
        <f>+BE5/31</f>
        <v>491.60669677419355</v>
      </c>
      <c r="BF6" s="37">
        <f>+BF5/31</f>
        <v>495.59816935483872</v>
      </c>
      <c r="BG6" s="37">
        <f>+BG5/30</f>
        <v>494.93122800000003</v>
      </c>
      <c r="BH6" s="37">
        <f>+BH5/31</f>
        <v>501.5220058064516</v>
      </c>
      <c r="BI6" s="37">
        <f>+BI5/30</f>
        <v>504.13244000000014</v>
      </c>
      <c r="BJ6" s="37">
        <f>+BJ5/31</f>
        <v>500.6012967741936</v>
      </c>
      <c r="BK6" s="37">
        <f>+BK5/31</f>
        <v>504.13238322580651</v>
      </c>
      <c r="BL6" s="37">
        <f>+BL5/29</f>
        <v>502.84836551724135</v>
      </c>
      <c r="BM6" s="37">
        <f>+BM5/31</f>
        <v>499.34571967741937</v>
      </c>
      <c r="BN6" s="37">
        <f>+BN5/30</f>
        <v>500.37795463333339</v>
      </c>
      <c r="BO6" s="37">
        <f>+BO5/31</f>
        <v>497.83891193548402</v>
      </c>
      <c r="BP6" s="37">
        <f>+BP5/30</f>
        <v>501.67606900000004</v>
      </c>
      <c r="BQ6" s="37">
        <f>+BQ5/31</f>
        <v>507.92616451612895</v>
      </c>
      <c r="BR6" s="37">
        <f>+BR5/31</f>
        <v>512.0190089677418</v>
      </c>
      <c r="BS6" s="37">
        <f>+BS5/30</f>
        <v>506.44650566666667</v>
      </c>
      <c r="BT6" s="37">
        <f>+BT5/31</f>
        <v>502.86525741935492</v>
      </c>
      <c r="BU6" s="37">
        <f>+BU5/30</f>
        <v>504.1715256666667</v>
      </c>
      <c r="BV6" s="37">
        <f>+BV5/31</f>
        <v>503.36523516129046</v>
      </c>
      <c r="BW6" s="37">
        <f>+BW5/31</f>
        <v>505.0404203225807</v>
      </c>
      <c r="BX6" s="37">
        <f>+BX5/28</f>
        <v>509.37132035714285</v>
      </c>
      <c r="BY6" s="37">
        <f>+BY5/31</f>
        <v>504.23030212903228</v>
      </c>
      <c r="BZ6" s="37">
        <f>+BZ5/30</f>
        <v>515.72688799999992</v>
      </c>
      <c r="CA6" s="37">
        <f>+CA5/31</f>
        <v>521.50772838709679</v>
      </c>
      <c r="CB6" s="37">
        <f>+CB5/30</f>
        <v>524.04064333333326</v>
      </c>
      <c r="CC6" s="37">
        <f>+CC5/31</f>
        <v>530.28763472350226</v>
      </c>
      <c r="CD6" s="37">
        <f>+CD5/31</f>
        <v>536.65530774193542</v>
      </c>
      <c r="CE6" s="37">
        <f>+CE5/30</f>
        <v>535.11903599999994</v>
      </c>
      <c r="CF6" s="37">
        <f>+CF5/31</f>
        <v>539.88643870967735</v>
      </c>
      <c r="CG6" s="37">
        <f>+CG5/30</f>
        <v>544.99845166666671</v>
      </c>
      <c r="CH6" s="37">
        <f>+CH5/31</f>
        <v>548.2336603225807</v>
      </c>
      <c r="CI6" s="37">
        <f>+CI5/31</f>
        <v>550.1382364516129</v>
      </c>
      <c r="CJ6" s="37">
        <f>+CJ5/28</f>
        <v>550.79386071428576</v>
      </c>
      <c r="CK6" s="37">
        <f>+CK5/31</f>
        <v>556.61504129032267</v>
      </c>
      <c r="CL6" s="37">
        <f>+CL5/30</f>
        <v>560.19502833333343</v>
      </c>
      <c r="CM6" s="37">
        <f>+CM5/31</f>
        <v>554.28363032258073</v>
      </c>
      <c r="CN6" s="37">
        <f>+CN5/30</f>
        <v>555.27380226666673</v>
      </c>
      <c r="CO6" s="37">
        <f>+CO5/31</f>
        <v>558.30999322580635</v>
      </c>
      <c r="CP6" s="37">
        <f>+CP5/31</f>
        <v>558.33359709677427</v>
      </c>
      <c r="CQ6" s="37">
        <f>+CQ5/30</f>
        <v>550.85915233333333</v>
      </c>
      <c r="CR6" s="37">
        <f>+CR5/31</f>
        <v>557.18493161290314</v>
      </c>
      <c r="CS6" s="37">
        <f>+CS5/30</f>
        <v>562.81652466666674</v>
      </c>
      <c r="CT6" s="37">
        <f>+CT5/31</f>
        <v>561.07458000000008</v>
      </c>
      <c r="CU6" s="37">
        <f>+CU5/31</f>
        <v>557.5587860215054</v>
      </c>
      <c r="CV6" s="37">
        <f>+CV5/28</f>
        <v>553.12585321428571</v>
      </c>
      <c r="CW6" s="37">
        <f>+CW5/31</f>
        <v>552.76993650537634</v>
      </c>
      <c r="CX6" s="37">
        <f>+CX5/30</f>
        <v>547.89281533333326</v>
      </c>
      <c r="CY6" s="37">
        <f>+CY5/31</f>
        <v>543.19255064516142</v>
      </c>
      <c r="CZ6" s="37">
        <f>+CZ5/30</f>
        <v>541.03727000000003</v>
      </c>
      <c r="DA6" s="37">
        <f>+DA5/31</f>
        <v>537.79716161290321</v>
      </c>
      <c r="DB6" s="37">
        <f>+DB5/31</f>
        <v>537.08762483870964</v>
      </c>
      <c r="DC6" s="37">
        <f>+DC5/30</f>
        <v>538.97522366666669</v>
      </c>
      <c r="DD6" s="37">
        <f>+DD5/31</f>
        <v>538.03703225806453</v>
      </c>
      <c r="DE6" s="37">
        <f>+DE5/30</f>
        <v>537.00117999999998</v>
      </c>
      <c r="DF6" s="37">
        <f>+DF5/31</f>
        <v>533.27578677419353</v>
      </c>
      <c r="DG6" s="37">
        <f>+DG5/31</f>
        <v>534.21773032258068</v>
      </c>
      <c r="DH6" s="37">
        <f>+DH5/29</f>
        <v>539.63079724137936</v>
      </c>
      <c r="DI6" s="37">
        <f>+DI5/31</f>
        <v>551.51368064516146</v>
      </c>
      <c r="DJ6" s="37">
        <f>+DJ5/30</f>
        <v>555.09100000000001</v>
      </c>
      <c r="DK6" s="37">
        <f>+DK5/31</f>
        <v>555.63331387096764</v>
      </c>
      <c r="DL6" s="37">
        <f>+DL5/30</f>
        <v>550.06177700000001</v>
      </c>
      <c r="DM6" s="37">
        <f>+DM5/31</f>
        <v>545.47635419354833</v>
      </c>
      <c r="DN6" s="37">
        <f>+DN5/31</f>
        <v>548.86406451612891</v>
      </c>
      <c r="DO6" s="37">
        <f>+DO5/30</f>
        <v>559.86211899999989</v>
      </c>
      <c r="DP6" s="37">
        <f>+DP5/31</f>
        <v>552.41940612903215</v>
      </c>
      <c r="DQ6" s="37">
        <f>+DQ5/30</f>
        <v>543.84306933333335</v>
      </c>
      <c r="DR6" s="37">
        <f>+DR5/31</f>
        <v>543.95780967741939</v>
      </c>
      <c r="DS6" s="37">
        <f>+DS5/31</f>
        <v>536.24868193548389</v>
      </c>
      <c r="DT6" s="37">
        <f>+DT5/28</f>
        <v>535.15262125000015</v>
      </c>
      <c r="DU6" s="37">
        <f>+DU5/31</f>
        <v>530.73257261290325</v>
      </c>
      <c r="DV6" s="37">
        <f>+DV5/30</f>
        <v>528.12218206666671</v>
      </c>
      <c r="DW6" s="37">
        <f>+DW5/31</f>
        <v>533.15129235483869</v>
      </c>
      <c r="DX6" s="37">
        <f>+DX5/30</f>
        <v>539.9069483666666</v>
      </c>
      <c r="DY6" s="37">
        <f>+DY5/31</f>
        <v>541.14489732258062</v>
      </c>
      <c r="DZ6" s="37">
        <f>+DZ5/31</f>
        <v>535.97646696774189</v>
      </c>
      <c r="EA6" s="37">
        <f>+EA5/30</f>
        <v>528.92231756666672</v>
      </c>
      <c r="EB6" s="37">
        <f>+EB5/31</f>
        <v>525.6541021612901</v>
      </c>
      <c r="EC6" s="37">
        <f>+EC5/30</f>
        <v>521.03902443333322</v>
      </c>
      <c r="ED6" s="37">
        <f>+ED5/31</f>
        <v>519.83650058064518</v>
      </c>
      <c r="EE6" s="37">
        <f>+EE5/31</f>
        <v>512.90372164516134</v>
      </c>
      <c r="EF6" s="37">
        <f>+EF5/28</f>
        <v>512.68932371428582</v>
      </c>
      <c r="EG6" s="37">
        <f>+EG5/31</f>
        <v>511.25426622580648</v>
      </c>
      <c r="EH6" s="194">
        <v>516.59864800000003</v>
      </c>
      <c r="EI6" s="262">
        <v>515.63674138709666</v>
      </c>
      <c r="EJ6" s="262">
        <v>517.09645399999999</v>
      </c>
    </row>
    <row r="7" spans="1:146" x14ac:dyDescent="0.25">
      <c r="A7" s="35" t="s">
        <v>58</v>
      </c>
      <c r="B7" s="38" t="s">
        <v>59</v>
      </c>
      <c r="C7" s="39">
        <v>-7.4800000000000005E-2</v>
      </c>
      <c r="D7" s="39">
        <v>-7.9699999999999993E-2</v>
      </c>
      <c r="E7" s="39">
        <v>-8.7599999999999997E-2</v>
      </c>
      <c r="F7" s="39">
        <v>-8.044779993110962E-2</v>
      </c>
      <c r="G7" s="39">
        <v>-6.4000000000000001E-2</v>
      </c>
      <c r="H7" s="39">
        <v>-3.9600000000000003E-2</v>
      </c>
      <c r="I7" s="39">
        <v>-6.1433806216834697E-2</v>
      </c>
      <c r="J7" s="39">
        <v>-6.4874153975211235E-2</v>
      </c>
      <c r="K7" s="39">
        <v>-3.0878366108530231E-2</v>
      </c>
      <c r="L7" s="39">
        <v>-1.0145857652315127E-2</v>
      </c>
      <c r="M7" s="39">
        <v>1.2895052424855002E-2</v>
      </c>
      <c r="N7" s="39">
        <v>3.1677190743309325E-2</v>
      </c>
      <c r="O7" s="39">
        <v>4.579694394742706E-3</v>
      </c>
      <c r="P7" s="39">
        <v>2.3207617116553392E-2</v>
      </c>
      <c r="Q7" s="39">
        <v>5.4699916087032729E-2</v>
      </c>
      <c r="R7" s="39">
        <v>1.6133935785134224E-2</v>
      </c>
      <c r="S7" s="39">
        <v>-3.8601839950178074E-2</v>
      </c>
      <c r="T7" s="39">
        <v>-2.2184443344553162E-2</v>
      </c>
      <c r="U7" s="39">
        <v>-1.636815681686965E-2</v>
      </c>
      <c r="V7" s="39">
        <v>-3.5417561087794147E-2</v>
      </c>
      <c r="W7" s="39">
        <v>-3.5417563667467622E-2</v>
      </c>
      <c r="X7" s="39">
        <v>-3.2540098976412968E-2</v>
      </c>
      <c r="Y7" s="39">
        <v>-4.5281910000000002E-2</v>
      </c>
      <c r="Z7" s="39">
        <v>-3.1848416832877202E-2</v>
      </c>
      <c r="AA7" s="39">
        <v>-3.1847959882075672E-2</v>
      </c>
      <c r="AB7" s="39">
        <v>-3.9491205046662481E-2</v>
      </c>
      <c r="AC7" s="39">
        <v>-2.1106236865717998E-2</v>
      </c>
      <c r="AD7" s="39">
        <v>-2.9590973325154035E-2</v>
      </c>
      <c r="AE7" s="39">
        <v>-2.5705798387208101E-2</v>
      </c>
      <c r="AF7" s="39">
        <v>-6.7257112423302345E-3</v>
      </c>
      <c r="AG7" s="39">
        <v>-3.0384319454501485E-2</v>
      </c>
      <c r="AH7" s="39">
        <v>-5.2789004565383602E-2</v>
      </c>
      <c r="AI7" s="39">
        <v>-4.6707408698201336E-2</v>
      </c>
      <c r="AJ7" s="39">
        <v>-4.568875570698816E-2</v>
      </c>
      <c r="AK7" s="39">
        <v>-4.927173765346049E-2</v>
      </c>
      <c r="AL7" s="39">
        <v>-7.4637168472251103E-2</v>
      </c>
      <c r="AM7" s="39">
        <v>-8.1630572636310461E-2</v>
      </c>
      <c r="AN7" s="39">
        <v>-5.8607505650623115E-2</v>
      </c>
      <c r="AO7" s="39">
        <v>-3.6254972222247384E-2</v>
      </c>
      <c r="AP7" s="39">
        <v>-6.7742148723174966E-2</v>
      </c>
      <c r="AQ7" s="39">
        <v>-2.4719176340292859E-2</v>
      </c>
      <c r="AR7" s="39">
        <v>-3.0432284115496921E-3</v>
      </c>
      <c r="AS7" s="39">
        <v>1.2280607819553424E-2</v>
      </c>
      <c r="AT7" s="39">
        <v>1.8750634903264229E-2</v>
      </c>
      <c r="AU7" s="39">
        <v>3.2028976734173487E-2</v>
      </c>
      <c r="AV7" s="39">
        <v>4.6316862408418258E-2</v>
      </c>
      <c r="AW7" s="39">
        <v>6.4981089340113263E-2</v>
      </c>
      <c r="AX7" s="39">
        <v>6.2968987373543062E-2</v>
      </c>
      <c r="AY7" s="39">
        <v>7.8920635764350155E-2</v>
      </c>
      <c r="AZ7" s="39">
        <v>8.2556580488430509E-2</v>
      </c>
      <c r="BA7" s="39">
        <v>4.7457448996865992E-2</v>
      </c>
      <c r="BB7" s="39">
        <v>5.3086732968999018E-2</v>
      </c>
      <c r="BC7" s="39">
        <v>3.9539590329657148E-2</v>
      </c>
      <c r="BD7" s="39">
        <v>8.5902763327383447E-3</v>
      </c>
      <c r="BE7" s="39">
        <v>-4.8568243728619453E-4</v>
      </c>
      <c r="BF7" s="39">
        <v>2.1756518733488495E-2</v>
      </c>
      <c r="BG7" s="39">
        <v>1.0015671704494356E-2</v>
      </c>
      <c r="BH7" s="39">
        <v>8.0182258490286706E-3</v>
      </c>
      <c r="BI7" s="39">
        <v>-7.4897774348946511E-3</v>
      </c>
      <c r="BJ7" s="39">
        <v>2.5391270013133127E-3</v>
      </c>
      <c r="BK7" s="39">
        <v>6.6229941780877599E-3</v>
      </c>
      <c r="BL7" s="39">
        <v>-1.2169746399245285E-2</v>
      </c>
      <c r="BM7" s="39">
        <v>-4.5155880943987814E-3</v>
      </c>
      <c r="BN7" s="39">
        <v>-6.8069960802145113E-3</v>
      </c>
      <c r="BO7" s="39">
        <v>6.1331936162289935E-4</v>
      </c>
      <c r="BP7" s="39">
        <v>1.3635049001780475E-2</v>
      </c>
      <c r="BQ7" s="39">
        <v>3.3196159689150795E-2</v>
      </c>
      <c r="BR7" s="39">
        <v>3.3121172880347105E-2</v>
      </c>
      <c r="BS7" s="39">
        <v>2.326641000699281E-2</v>
      </c>
      <c r="BT7" s="39">
        <v>2.678314180540875E-3</v>
      </c>
      <c r="BU7" s="39">
        <v>7.7543777683430903E-5</v>
      </c>
      <c r="BV7" s="39">
        <v>5.521249929117733E-3</v>
      </c>
      <c r="BW7" s="39">
        <v>1.6026051651765183E-3</v>
      </c>
      <c r="BX7" s="39">
        <v>1.3196672003136456E-2</v>
      </c>
      <c r="BY7" s="39">
        <v>9.7911335823999135E-3</v>
      </c>
      <c r="BZ7" s="39">
        <v>3.116528542248842E-2</v>
      </c>
      <c r="CA7" s="39">
        <v>4.7551877266230225E-2</v>
      </c>
      <c r="CB7" s="39">
        <v>4.4579711322314308E-2</v>
      </c>
      <c r="CC7" s="39">
        <v>4.4035438731539589E-2</v>
      </c>
      <c r="CD7" s="39">
        <v>4.8115984646471821E-2</v>
      </c>
      <c r="CE7" s="39">
        <v>5.6614867866956242E-2</v>
      </c>
      <c r="CF7" s="39">
        <v>7.3584658153581506E-2</v>
      </c>
      <c r="CG7" s="39">
        <v>8.0978246333952564E-2</v>
      </c>
      <c r="CH7" s="39">
        <v>8.9136916948412859E-2</v>
      </c>
      <c r="CI7" s="39">
        <v>8.9295394454927068E-2</v>
      </c>
      <c r="CJ7" s="39">
        <v>8.1320912076674468E-2</v>
      </c>
      <c r="CK7" s="39">
        <v>0.1038912280145301</v>
      </c>
      <c r="CL7" s="39">
        <v>8.6224203872289795E-2</v>
      </c>
      <c r="CM7" s="39">
        <v>6.2848353248478706E-2</v>
      </c>
      <c r="CN7" s="39">
        <v>5.9600642298781814E-2</v>
      </c>
      <c r="CO7" s="40">
        <v>5.2843695887638598E-2</v>
      </c>
      <c r="CP7" s="40">
        <v>4.0395182982636779E-2</v>
      </c>
      <c r="CQ7" s="40">
        <v>2.9414233608638263E-2</v>
      </c>
      <c r="CR7" s="40">
        <v>3.2040984293972841E-2</v>
      </c>
      <c r="CS7" s="40">
        <v>3.2693804809005078E-2</v>
      </c>
      <c r="CT7" s="40">
        <v>2.3422348182458919E-2</v>
      </c>
      <c r="CU7" s="40">
        <v>1.348851811820051E-2</v>
      </c>
      <c r="CV7" s="40">
        <v>4.2338752595674212E-3</v>
      </c>
      <c r="CW7" s="40">
        <v>-6.9080145158001427E-3</v>
      </c>
      <c r="CX7" s="40">
        <v>-2.1960589397947983E-2</v>
      </c>
      <c r="CY7" s="40">
        <v>-2.0007730377592514E-2</v>
      </c>
      <c r="CZ7" s="40">
        <v>-2.5638760929386883E-2</v>
      </c>
      <c r="DA7" s="40">
        <v>-3.6740935791573448E-2</v>
      </c>
      <c r="DB7" s="40">
        <v>-4.2023305984982051E-2</v>
      </c>
      <c r="DC7" s="40">
        <v>-2.1573443259186309E-2</v>
      </c>
      <c r="DD7" s="40">
        <v>-3.4365429264948899E-2</v>
      </c>
      <c r="DE7" s="40">
        <v>-4.5868135591711989E-2</v>
      </c>
      <c r="DF7" s="40">
        <v>-4.9545629434515681E-2</v>
      </c>
      <c r="DG7" s="40">
        <v>-4.2144931040697275E-2</v>
      </c>
      <c r="DH7" s="40">
        <v>-2.4397838318528375E-2</v>
      </c>
      <c r="DI7" s="40">
        <v>-2.1891106293940865E-3</v>
      </c>
      <c r="DJ7" s="40">
        <v>1.3137066047500534E-2</v>
      </c>
      <c r="DK7" s="40">
        <v>2.2904293565061851E-2</v>
      </c>
      <c r="DL7" s="40">
        <v>1.6667091626856312E-2</v>
      </c>
      <c r="DM7" s="40">
        <v>1.4278514505653206E-2</v>
      </c>
      <c r="DN7" s="40">
        <v>2.1841730005920823E-2</v>
      </c>
      <c r="DO7" s="40">
        <v>3.875297864573235E-2</v>
      </c>
      <c r="DP7" s="40">
        <v>2.683106013154557E-2</v>
      </c>
      <c r="DQ7" s="40">
        <v>1.2740920482396945E-2</v>
      </c>
      <c r="DR7" s="40">
        <v>2.0030954279476765E-2</v>
      </c>
      <c r="DS7" s="40">
        <v>3.8065306732835147E-3</v>
      </c>
      <c r="DT7" s="40">
        <v>-8.2954973049980119E-3</v>
      </c>
      <c r="DU7" s="40">
        <v>-3.7683588058442297E-2</v>
      </c>
      <c r="DV7" s="40">
        <v>-4.8598546219716043E-2</v>
      </c>
      <c r="DW7" s="40">
        <v>-4.0520233984001175E-2</v>
      </c>
      <c r="DX7" s="40">
        <v>-1.8461251781384691E-2</v>
      </c>
      <c r="DY7" s="40">
        <v>-7.9406867734378439E-3</v>
      </c>
      <c r="DZ7" s="40">
        <v>-2.3480036126336423E-2</v>
      </c>
      <c r="EA7" s="40">
        <v>-5.5263293741148356E-2</v>
      </c>
      <c r="EB7" s="40">
        <v>-4.8484816176332268E-2</v>
      </c>
      <c r="EC7" s="40">
        <v>-4.1931296335088519E-2</v>
      </c>
      <c r="ED7" s="40">
        <v>-4.4344080860018842E-2</v>
      </c>
      <c r="EE7" s="40">
        <v>-4.3533832486195578E-2</v>
      </c>
      <c r="EF7" s="40">
        <v>-4.1975497537963591E-2</v>
      </c>
      <c r="EG7" s="40">
        <v>-3.6705143990280464E-2</v>
      </c>
      <c r="EH7" s="215">
        <v>-2.1820082118990891E-2</v>
      </c>
      <c r="EI7" s="283">
        <v>-3.2851804108555038E-2</v>
      </c>
      <c r="EJ7" s="283">
        <v>-4.224893648002348E-2</v>
      </c>
    </row>
    <row r="8" spans="1:146" x14ac:dyDescent="0.25">
      <c r="A8" s="41" t="s">
        <v>60</v>
      </c>
      <c r="B8" s="36" t="s">
        <v>61</v>
      </c>
      <c r="C8" s="42">
        <v>3.3E-3</v>
      </c>
      <c r="D8" s="42">
        <v>-1.9099999999999999E-2</v>
      </c>
      <c r="E8" s="42">
        <v>-4.9598544263302569E-2</v>
      </c>
      <c r="F8" s="42">
        <v>4.1439079146279312E-2</v>
      </c>
      <c r="G8" s="42">
        <v>1.9199999999999998E-2</v>
      </c>
      <c r="H8" s="42">
        <v>5.4999999999999997E-3</v>
      </c>
      <c r="I8" s="42">
        <v>2.3116764115540533E-2</v>
      </c>
      <c r="J8" s="42">
        <v>-1.2611779250311095E-3</v>
      </c>
      <c r="K8" s="42">
        <v>1.6910058999430211E-2</v>
      </c>
      <c r="L8" s="42">
        <v>-5.7053763411639702E-3</v>
      </c>
      <c r="M8" s="42">
        <v>8.6759660658686233E-3</v>
      </c>
      <c r="N8" s="42">
        <v>2.6403084116087827E-2</v>
      </c>
      <c r="O8" s="42">
        <v>-2.3061460446417326E-2</v>
      </c>
      <c r="P8" s="42">
        <v>-8.7947748876859855E-4</v>
      </c>
      <c r="Q8" s="42">
        <v>-2.0330682468840289E-2</v>
      </c>
      <c r="R8" s="42">
        <v>3.3591619660371386E-3</v>
      </c>
      <c r="S8" s="42">
        <v>-8.7530682817044125E-3</v>
      </c>
      <c r="T8" s="42">
        <v>7.2524944534575475E-3</v>
      </c>
      <c r="U8" s="42">
        <v>3.3197206229811371E-3</v>
      </c>
      <c r="V8" s="42">
        <v>-2.7840144579570625E-3</v>
      </c>
      <c r="W8" s="42">
        <v>-2.8336267593931375E-3</v>
      </c>
      <c r="X8" s="42">
        <v>-3.3726247752097205E-3</v>
      </c>
      <c r="Y8" s="42">
        <v>1.1921060000000001E-2</v>
      </c>
      <c r="Z8" s="42">
        <v>-7.7485947375465214E-3</v>
      </c>
      <c r="AA8" s="42">
        <v>-7.7481264120458082E-3</v>
      </c>
      <c r="AB8" s="42">
        <v>-1.0986690986141578E-2</v>
      </c>
      <c r="AC8" s="42">
        <v>-1.8969509788563377E-3</v>
      </c>
      <c r="AD8" s="42">
        <v>-4.1278586696253949E-3</v>
      </c>
      <c r="AE8" s="42">
        <v>-1.8306016866122876E-2</v>
      </c>
      <c r="AF8" s="42">
        <v>1.1050375482486663E-2</v>
      </c>
      <c r="AG8" s="42">
        <v>-1.7058842625642945E-2</v>
      </c>
      <c r="AH8" s="42">
        <v>-1.3538130523860104E-2</v>
      </c>
      <c r="AI8" s="42">
        <v>-2.9951913275558795E-3</v>
      </c>
      <c r="AJ8" s="42">
        <v>-2.2078658835927856E-3</v>
      </c>
      <c r="AK8" s="42">
        <v>4.563042949040419E-3</v>
      </c>
      <c r="AL8" s="42">
        <v>-1.5076985642283991E-2</v>
      </c>
      <c r="AM8" s="42">
        <v>-1.5633399780900836E-2</v>
      </c>
      <c r="AN8" s="42">
        <v>1.3804850328843044E-2</v>
      </c>
      <c r="AO8" s="42">
        <v>2.2119354955186799E-2</v>
      </c>
      <c r="AP8" s="42">
        <v>-3.6664098558796931E-2</v>
      </c>
      <c r="AQ8" s="42">
        <v>3.8404504508848358E-2</v>
      </c>
      <c r="AR8" s="42">
        <v>2.2168222766194567E-2</v>
      </c>
      <c r="AS8" s="42">
        <v>-5.0043255960537936E-3</v>
      </c>
      <c r="AT8" s="42">
        <v>-7.2331248137277315E-3</v>
      </c>
      <c r="AU8" s="42">
        <v>9.6906302566419633E-3</v>
      </c>
      <c r="AV8" s="42">
        <v>1.2915417333504209E-2</v>
      </c>
      <c r="AW8" s="42">
        <v>2.1022583156403485E-2</v>
      </c>
      <c r="AX8" s="42">
        <v>-1.6937831392453417E-2</v>
      </c>
      <c r="AY8" s="42">
        <v>1.8300526585894872E-3</v>
      </c>
      <c r="AZ8" s="42">
        <v>1.7292569476799358E-2</v>
      </c>
      <c r="BA8" s="42">
        <v>-1.5539504269426407E-2</v>
      </c>
      <c r="BB8" s="42">
        <v>5.3742364212734373E-3</v>
      </c>
      <c r="BC8" s="42">
        <v>-1.2619529254884299E-2</v>
      </c>
      <c r="BD8" s="42">
        <v>-4.9217908723244719E-3</v>
      </c>
      <c r="BE8" s="42">
        <v>-6.7856531502545891E-3</v>
      </c>
      <c r="BF8" s="42">
        <v>8.0415432701381739E-3</v>
      </c>
      <c r="BG8" s="42">
        <v>-1.2721941432977113E-3</v>
      </c>
      <c r="BH8" s="42">
        <v>1.3360207231351007E-2</v>
      </c>
      <c r="BI8" s="42">
        <v>5.2049747331477381E-3</v>
      </c>
      <c r="BJ8" s="42">
        <v>-7.0043956255793072E-3</v>
      </c>
      <c r="BK8" s="42">
        <v>7.1193293999991525E-3</v>
      </c>
      <c r="BL8" s="42">
        <v>-2.5943511682799958E-3</v>
      </c>
      <c r="BM8" s="42">
        <v>-6.9655612228657349E-3</v>
      </c>
      <c r="BN8" s="42">
        <v>2.0585980306686569E-3</v>
      </c>
      <c r="BO8" s="42">
        <v>-5.0741773423531589E-3</v>
      </c>
      <c r="BP8" s="42">
        <v>7.748929981231889E-3</v>
      </c>
      <c r="BQ8" s="42">
        <v>1.2458427987408704E-2</v>
      </c>
      <c r="BR8" s="42">
        <v>8.0461612178313047E-3</v>
      </c>
      <c r="BS8" s="42">
        <v>-1.0883390141399496E-2</v>
      </c>
      <c r="BT8" s="42">
        <v>-7.0713271178560744E-3</v>
      </c>
      <c r="BU8" s="42">
        <v>2.5976506192042503E-3</v>
      </c>
      <c r="BV8" s="42">
        <v>-1.5992384820029404E-3</v>
      </c>
      <c r="BW8" s="42">
        <v>3.1290862296076138E-3</v>
      </c>
      <c r="BX8" s="42">
        <v>8.9990480096615588E-3</v>
      </c>
      <c r="BY8" s="42">
        <v>-1.008643589567948E-2</v>
      </c>
      <c r="BZ8" s="42">
        <v>2.3277834485612159E-2</v>
      </c>
      <c r="CA8" s="42">
        <v>1.0599027615549206E-2</v>
      </c>
      <c r="CB8" s="42">
        <v>4.856897840636476E-3</v>
      </c>
      <c r="CC8" s="42">
        <v>1.1930892689395067E-2</v>
      </c>
      <c r="CD8" s="42">
        <v>1.1997881804524768E-2</v>
      </c>
      <c r="CE8" s="42">
        <v>-2.8629178787655807E-3</v>
      </c>
      <c r="CF8" s="42">
        <v>8.875388772136672E-3</v>
      </c>
      <c r="CG8" s="42">
        <v>9.4686819124534249E-3</v>
      </c>
      <c r="CH8" s="42">
        <v>5.9361795359607061E-3</v>
      </c>
      <c r="CI8" s="42">
        <v>3.4739631770628332E-3</v>
      </c>
      <c r="CJ8" s="42">
        <v>1.1917445820555095E-3</v>
      </c>
      <c r="CK8" s="42">
        <v>1.0569374715832414E-2</v>
      </c>
      <c r="CL8" s="42">
        <v>6.4317109266611716E-3</v>
      </c>
      <c r="CM8" s="42">
        <v>-1.0552392848504955E-2</v>
      </c>
      <c r="CN8" s="42">
        <v>1.7884691144227638E-3</v>
      </c>
      <c r="CO8" s="42">
        <v>5.4679168128330957E-3</v>
      </c>
      <c r="CP8" s="42">
        <v>4.2277357121145442E-5</v>
      </c>
      <c r="CQ8" s="42">
        <v>-1.3387058923744921E-2</v>
      </c>
      <c r="CR8" s="42">
        <v>1.148347858572385E-2</v>
      </c>
      <c r="CS8" s="42">
        <v>1.0107224252209335E-2</v>
      </c>
      <c r="CT8" s="42">
        <v>-3.095048901946007E-3</v>
      </c>
      <c r="CU8" s="42">
        <v>-6.2661794061222853E-3</v>
      </c>
      <c r="CV8" s="42">
        <v>-8.2284901698695956E-3</v>
      </c>
      <c r="CW8" s="42">
        <v>-6.4346424388050938E-4</v>
      </c>
      <c r="CX8" s="42">
        <v>-8.8220289160645393E-3</v>
      </c>
      <c r="CY8" s="42">
        <v>-8.5796193839551282E-3</v>
      </c>
      <c r="CZ8" s="42">
        <v>-3.9678022877916996E-3</v>
      </c>
      <c r="DA8" s="42">
        <v>-5.9886972058261767E-3</v>
      </c>
      <c r="DB8" s="42">
        <v>-1.5157650686788982E-3</v>
      </c>
      <c r="DC8" s="42">
        <v>3.4313358226505386E-3</v>
      </c>
      <c r="DD8" s="42">
        <v>-1.7406948731698568E-3</v>
      </c>
      <c r="DE8" s="42">
        <v>-1.8281674512813373E-3</v>
      </c>
      <c r="DF8" s="42">
        <v>-6.9374023085134739E-3</v>
      </c>
      <c r="DG8" s="42">
        <v>1.7663347403882312E-3</v>
      </c>
      <c r="DH8" s="42">
        <v>1.0132697983517014E-2</v>
      </c>
      <c r="DI8" s="42">
        <v>2.2020395174863872E-2</v>
      </c>
      <c r="DJ8" s="42">
        <v>6.4873722480915941E-3</v>
      </c>
      <c r="DK8" s="42">
        <v>9.7698192002315665E-4</v>
      </c>
      <c r="DL8" s="42">
        <v>-1.0087469244948633E-2</v>
      </c>
      <c r="DM8" s="42">
        <v>-8.3361960386708622E-3</v>
      </c>
      <c r="DN8" s="42">
        <v>6.2105539434227364E-3</v>
      </c>
      <c r="DO8" s="42">
        <v>2.0038321816279181E-2</v>
      </c>
      <c r="DP8" s="42">
        <v>-1.3293831853209759E-2</v>
      </c>
      <c r="DQ8" s="42">
        <v>-1.5559973830178597E-2</v>
      </c>
      <c r="DR8" s="42">
        <v>2.1098061289381853E-4</v>
      </c>
      <c r="DS8" s="42">
        <v>-1.4172289844514241E-2</v>
      </c>
      <c r="DT8" s="42">
        <v>-2.0439410340883368E-3</v>
      </c>
      <c r="DU8" s="42">
        <v>-8.2594169617867808E-3</v>
      </c>
      <c r="DV8" s="42">
        <v>-4.9184668153775535E-3</v>
      </c>
      <c r="DW8" s="42">
        <v>9.5226265037606783E-3</v>
      </c>
      <c r="DX8" s="42">
        <v>1.2670333881572349E-2</v>
      </c>
      <c r="DY8" s="42">
        <v>2.2928931729051527E-3</v>
      </c>
      <c r="DZ8" s="42">
        <v>-9.5509176570093279E-3</v>
      </c>
      <c r="EA8" s="42">
        <v>-1.3161304340438051E-2</v>
      </c>
      <c r="EB8" s="42">
        <v>-6.1790083285050423E-3</v>
      </c>
      <c r="EC8" s="42">
        <v>-8.7796855555419828E-3</v>
      </c>
      <c r="ED8" s="42">
        <v>-2.3079343317823353E-3</v>
      </c>
      <c r="EE8" s="42">
        <v>-1.3336460459663968E-2</v>
      </c>
      <c r="EF8" s="42">
        <v>-4.1800814037340484E-4</v>
      </c>
      <c r="EG8" s="42">
        <v>-2.7990781592305281E-3</v>
      </c>
      <c r="EH8" s="195">
        <v>1.0453471251490987E-2</v>
      </c>
      <c r="EI8" s="263">
        <v>-1.8619998651318026E-3</v>
      </c>
      <c r="EJ8" s="263">
        <v>2.8308933319542984E-3</v>
      </c>
    </row>
    <row r="9" spans="1:146" x14ac:dyDescent="0.25">
      <c r="A9" s="32" t="s">
        <v>62</v>
      </c>
      <c r="B9" s="33" t="s">
        <v>63</v>
      </c>
      <c r="C9" s="34">
        <f t="shared" ref="C9:BN9" si="3">C11+C12</f>
        <v>8102.7265200000002</v>
      </c>
      <c r="D9" s="34">
        <f t="shared" si="3"/>
        <v>7122.9516099999983</v>
      </c>
      <c r="E9" s="34">
        <f t="shared" si="3"/>
        <v>7848.4576199999992</v>
      </c>
      <c r="F9" s="34">
        <f t="shared" si="3"/>
        <v>7528.4155900000005</v>
      </c>
      <c r="G9" s="34">
        <f t="shared" si="3"/>
        <v>7804.7089499999984</v>
      </c>
      <c r="H9" s="34">
        <f t="shared" si="3"/>
        <v>7656.581909999999</v>
      </c>
      <c r="I9" s="34">
        <f t="shared" si="3"/>
        <v>7880.0855599999986</v>
      </c>
      <c r="J9" s="34">
        <f t="shared" si="3"/>
        <v>8041.4885900000008</v>
      </c>
      <c r="K9" s="34">
        <f t="shared" si="3"/>
        <v>7864.0318599999991</v>
      </c>
      <c r="L9" s="34">
        <f t="shared" si="3"/>
        <v>8135.8353499999994</v>
      </c>
      <c r="M9" s="34">
        <f t="shared" si="3"/>
        <v>7893.8975499999997</v>
      </c>
      <c r="N9" s="34">
        <f t="shared" si="3"/>
        <v>8455.2565199999972</v>
      </c>
      <c r="O9" s="34">
        <f t="shared" si="3"/>
        <v>8242.364279999998</v>
      </c>
      <c r="P9" s="34">
        <f t="shared" si="3"/>
        <v>7730.92767</v>
      </c>
      <c r="Q9" s="34">
        <f t="shared" si="3"/>
        <v>8211.6970499999989</v>
      </c>
      <c r="R9" s="34">
        <f t="shared" si="3"/>
        <v>7852.6120200000005</v>
      </c>
      <c r="S9" s="34">
        <f t="shared" si="3"/>
        <v>8039.5875000000015</v>
      </c>
      <c r="T9" s="34">
        <f t="shared" si="3"/>
        <v>7787.1550799999995</v>
      </c>
      <c r="U9" s="34">
        <f t="shared" si="3"/>
        <v>8053.2904800000015</v>
      </c>
      <c r="V9" s="34">
        <f t="shared" si="3"/>
        <v>8268.730953000002</v>
      </c>
      <c r="W9" s="34">
        <f t="shared" si="3"/>
        <v>8015.0588800000005</v>
      </c>
      <c r="X9" s="34">
        <f t="shared" si="3"/>
        <v>8302.2199699999983</v>
      </c>
      <c r="Y9" s="34">
        <f t="shared" si="3"/>
        <v>8284.3978800000004</v>
      </c>
      <c r="Z9" s="34">
        <f t="shared" si="3"/>
        <v>8783.1026399999973</v>
      </c>
      <c r="AA9" s="34">
        <f t="shared" si="3"/>
        <v>8816.9989799999985</v>
      </c>
      <c r="AB9" s="34">
        <f t="shared" si="3"/>
        <v>7874.6277199999995</v>
      </c>
      <c r="AC9" s="34">
        <f t="shared" si="3"/>
        <v>8667.360999999999</v>
      </c>
      <c r="AD9" s="34">
        <f t="shared" si="3"/>
        <v>8474.2909580000014</v>
      </c>
      <c r="AE9" s="34">
        <f t="shared" si="3"/>
        <v>8839.8026900000004</v>
      </c>
      <c r="AF9" s="34">
        <f t="shared" si="3"/>
        <v>8650.6560800000007</v>
      </c>
      <c r="AG9" s="34">
        <f t="shared" si="3"/>
        <v>8764.6469899999993</v>
      </c>
      <c r="AH9" s="34">
        <f t="shared" si="3"/>
        <v>8683.0200099999965</v>
      </c>
      <c r="AI9" s="34">
        <f t="shared" si="3"/>
        <v>8401.1449599999996</v>
      </c>
      <c r="AJ9" s="34">
        <f t="shared" si="3"/>
        <v>8614.8167999999987</v>
      </c>
      <c r="AK9" s="34">
        <f t="shared" si="3"/>
        <v>8388.7212400000008</v>
      </c>
      <c r="AL9" s="34">
        <f t="shared" si="3"/>
        <v>8591.7962699999989</v>
      </c>
      <c r="AM9" s="34">
        <f t="shared" si="3"/>
        <v>8479.0414200000014</v>
      </c>
      <c r="AN9" s="34">
        <f t="shared" si="3"/>
        <v>7744.1734299999998</v>
      </c>
      <c r="AO9" s="34">
        <f t="shared" si="3"/>
        <v>8792.499069999998</v>
      </c>
      <c r="AP9" s="34">
        <f t="shared" si="3"/>
        <v>8545.2927600000003</v>
      </c>
      <c r="AQ9" s="34">
        <f t="shared" si="3"/>
        <v>8706.0258099999992</v>
      </c>
      <c r="AR9" s="34">
        <f t="shared" si="3"/>
        <v>8591.5758800000021</v>
      </c>
      <c r="AS9" s="34">
        <f t="shared" si="3"/>
        <v>8877.7447599999996</v>
      </c>
      <c r="AT9" s="34">
        <f t="shared" si="3"/>
        <v>9728.71515</v>
      </c>
      <c r="AU9" s="34">
        <f t="shared" si="3"/>
        <v>9550.7193799999986</v>
      </c>
      <c r="AV9" s="34">
        <f t="shared" si="3"/>
        <v>10124.677879999999</v>
      </c>
      <c r="AW9" s="34">
        <f t="shared" si="3"/>
        <v>10033.555009</v>
      </c>
      <c r="AX9" s="34">
        <f t="shared" si="3"/>
        <v>10752.14545</v>
      </c>
      <c r="AY9" s="34">
        <f t="shared" si="3"/>
        <v>11001.720410000002</v>
      </c>
      <c r="AZ9" s="34">
        <f t="shared" si="3"/>
        <v>10195.065279999999</v>
      </c>
      <c r="BA9" s="34">
        <f t="shared" si="3"/>
        <v>11091.723860000002</v>
      </c>
      <c r="BB9" s="34">
        <f t="shared" si="3"/>
        <v>10750.623460000001</v>
      </c>
      <c r="BC9" s="34">
        <f t="shared" si="3"/>
        <v>11077.569360000003</v>
      </c>
      <c r="BD9" s="34">
        <f t="shared" si="3"/>
        <v>10681.815259999999</v>
      </c>
      <c r="BE9" s="34">
        <f t="shared" si="3"/>
        <v>10946.920680000001</v>
      </c>
      <c r="BF9" s="34">
        <f t="shared" si="3"/>
        <v>11077.111570000001</v>
      </c>
      <c r="BG9" s="34">
        <f t="shared" si="3"/>
        <v>10582.945830000001</v>
      </c>
      <c r="BH9" s="34">
        <f t="shared" si="3"/>
        <v>11094.758440000001</v>
      </c>
      <c r="BI9" s="34">
        <f t="shared" si="3"/>
        <v>10814.678000000004</v>
      </c>
      <c r="BJ9" s="34">
        <f t="shared" si="3"/>
        <v>11212.822</v>
      </c>
      <c r="BK9" s="34">
        <f t="shared" si="3"/>
        <v>11233.854180000002</v>
      </c>
      <c r="BL9" s="34">
        <f t="shared" si="3"/>
        <v>10493.915979999998</v>
      </c>
      <c r="BM9" s="34">
        <f t="shared" si="3"/>
        <v>11100.13581</v>
      </c>
      <c r="BN9" s="34">
        <f t="shared" si="3"/>
        <v>10789.083729</v>
      </c>
      <c r="BO9" s="34">
        <f t="shared" ref="BO9:DZ9" si="4">BO11+BO12</f>
        <v>11094.482010000003</v>
      </c>
      <c r="BP9" s="34">
        <f t="shared" si="4"/>
        <v>10893.77756</v>
      </c>
      <c r="BQ9" s="34">
        <f t="shared" si="4"/>
        <v>11516.445129999996</v>
      </c>
      <c r="BR9" s="34">
        <f t="shared" si="4"/>
        <v>11587.123527999996</v>
      </c>
      <c r="BS9" s="34">
        <f t="shared" si="4"/>
        <v>11119.843489999999</v>
      </c>
      <c r="BT9" s="34">
        <f t="shared" si="4"/>
        <v>11407.768610000003</v>
      </c>
      <c r="BU9" s="34">
        <f t="shared" si="4"/>
        <v>11066.73293</v>
      </c>
      <c r="BV9" s="34">
        <f t="shared" si="4"/>
        <v>11352.919180000004</v>
      </c>
      <c r="BW9" s="34">
        <f t="shared" si="4"/>
        <v>11590.084690000002</v>
      </c>
      <c r="BX9" s="34">
        <f t="shared" si="4"/>
        <v>10611.1497</v>
      </c>
      <c r="BY9" s="34">
        <f t="shared" si="4"/>
        <v>11646.946660000001</v>
      </c>
      <c r="BZ9" s="34">
        <f t="shared" si="4"/>
        <v>11515.940429999999</v>
      </c>
      <c r="CA9" s="34">
        <f t="shared" si="4"/>
        <v>12087.804099999999</v>
      </c>
      <c r="CB9" s="34">
        <f t="shared" si="4"/>
        <v>11722.070739999997</v>
      </c>
      <c r="CC9" s="34">
        <f t="shared" si="4"/>
        <v>12377.065209999999</v>
      </c>
      <c r="CD9" s="34">
        <f t="shared" si="4"/>
        <v>12665.667170000001</v>
      </c>
      <c r="CE9" s="34">
        <f t="shared" si="4"/>
        <v>12261.618259999999</v>
      </c>
      <c r="CF9" s="34">
        <f t="shared" si="4"/>
        <v>12793.083140000001</v>
      </c>
      <c r="CG9" s="34">
        <f t="shared" si="4"/>
        <v>12554.93327</v>
      </c>
      <c r="CH9" s="34">
        <f t="shared" si="4"/>
        <v>13095.072400000001</v>
      </c>
      <c r="CI9" s="34">
        <f t="shared" si="4"/>
        <v>13208.580330000001</v>
      </c>
      <c r="CJ9" s="34">
        <f t="shared" si="4"/>
        <v>11950.175730000001</v>
      </c>
      <c r="CK9" s="34">
        <f t="shared" si="4"/>
        <v>13424.727990000001</v>
      </c>
      <c r="CL9" s="34">
        <f t="shared" si="4"/>
        <v>13113.699490000003</v>
      </c>
      <c r="CM9" s="34">
        <f t="shared" si="4"/>
        <v>13349.200710000001</v>
      </c>
      <c r="CN9" s="34">
        <f t="shared" si="4"/>
        <v>12961.144658000001</v>
      </c>
      <c r="CO9" s="34">
        <f t="shared" si="4"/>
        <v>13507.452119999998</v>
      </c>
      <c r="CP9" s="34">
        <f t="shared" si="4"/>
        <v>13475.705160000001</v>
      </c>
      <c r="CQ9" s="34">
        <f t="shared" si="4"/>
        <v>12870.522640000001</v>
      </c>
      <c r="CR9" s="34">
        <f t="shared" si="4"/>
        <v>13468.729509999997</v>
      </c>
      <c r="CS9" s="34">
        <f t="shared" si="4"/>
        <v>13123.556760000001</v>
      </c>
      <c r="CT9" s="34">
        <f t="shared" si="4"/>
        <v>13522.483330000003</v>
      </c>
      <c r="CU9" s="34">
        <f t="shared" si="4"/>
        <v>13370.740470000002</v>
      </c>
      <c r="CV9" s="34">
        <f t="shared" si="4"/>
        <v>11883.073339999999</v>
      </c>
      <c r="CW9" s="34">
        <f t="shared" si="4"/>
        <v>13247.69341</v>
      </c>
      <c r="CX9" s="34">
        <f t="shared" si="4"/>
        <v>12753.024459999999</v>
      </c>
      <c r="CY9" s="34">
        <f t="shared" si="4"/>
        <v>13130.7621</v>
      </c>
      <c r="CZ9" s="34">
        <f t="shared" si="4"/>
        <v>12656.652939999998</v>
      </c>
      <c r="DA9" s="34">
        <f t="shared" si="4"/>
        <v>13005.087740000001</v>
      </c>
      <c r="DB9" s="34">
        <f t="shared" si="4"/>
        <v>13013.44737</v>
      </c>
      <c r="DC9" s="34">
        <f t="shared" si="4"/>
        <v>12640.85987</v>
      </c>
      <c r="DD9" s="34">
        <f t="shared" si="4"/>
        <v>13101.853999999999</v>
      </c>
      <c r="DE9" s="34">
        <f t="shared" si="4"/>
        <v>12597.973320000001</v>
      </c>
      <c r="DF9" s="34">
        <f t="shared" si="4"/>
        <v>12906.44996</v>
      </c>
      <c r="DG9" s="34">
        <f t="shared" si="4"/>
        <v>12910.768659999998</v>
      </c>
      <c r="DH9" s="34">
        <f t="shared" si="4"/>
        <v>12256.299400000002</v>
      </c>
      <c r="DI9" s="34">
        <f t="shared" si="4"/>
        <v>13515.67337</v>
      </c>
      <c r="DJ9" s="34">
        <f t="shared" si="4"/>
        <v>13197.508</v>
      </c>
      <c r="DK9" s="34">
        <f t="shared" si="4"/>
        <v>13529.416249999998</v>
      </c>
      <c r="DL9" s="34">
        <f t="shared" si="4"/>
        <v>12944.683529999998</v>
      </c>
      <c r="DM9" s="34">
        <f t="shared" si="4"/>
        <v>13267.10211</v>
      </c>
      <c r="DN9" s="34">
        <f t="shared" si="4"/>
        <v>13357.516</v>
      </c>
      <c r="DO9" s="34">
        <f t="shared" si="4"/>
        <v>13262.687800000002</v>
      </c>
      <c r="DP9" s="34">
        <f t="shared" si="4"/>
        <v>13582.101249999998</v>
      </c>
      <c r="DQ9" s="34">
        <f t="shared" si="4"/>
        <v>12921.568350000001</v>
      </c>
      <c r="DR9" s="34">
        <f t="shared" si="4"/>
        <v>13373.05277</v>
      </c>
      <c r="DS9" s="34">
        <f t="shared" si="4"/>
        <v>13239.032150000003</v>
      </c>
      <c r="DT9" s="34">
        <f t="shared" si="4"/>
        <v>11893.742760000003</v>
      </c>
      <c r="DU9" s="34">
        <f t="shared" si="4"/>
        <v>13005.735379999998</v>
      </c>
      <c r="DV9" s="34">
        <f t="shared" si="4"/>
        <v>12499.701310000002</v>
      </c>
      <c r="DW9" s="34">
        <f t="shared" si="4"/>
        <v>13066.428489999998</v>
      </c>
      <c r="DX9" s="34">
        <f t="shared" si="4"/>
        <v>12705.158210000001</v>
      </c>
      <c r="DY9" s="34">
        <f t="shared" si="4"/>
        <v>13100.452499999999</v>
      </c>
      <c r="DZ9" s="34">
        <f t="shared" si="4"/>
        <v>12993.56163</v>
      </c>
      <c r="EA9" s="34">
        <f t="shared" ref="EA9:EG9" si="5">EA11+EA12</f>
        <v>12410.658359999999</v>
      </c>
      <c r="EB9" s="34">
        <f t="shared" si="5"/>
        <v>12670.742082999999</v>
      </c>
      <c r="EC9" s="34">
        <f t="shared" si="5"/>
        <v>12068.148549999998</v>
      </c>
      <c r="ED9" s="34">
        <f t="shared" si="5"/>
        <v>12438.74973</v>
      </c>
      <c r="EE9" s="34">
        <f t="shared" si="5"/>
        <v>12226.420590000003</v>
      </c>
      <c r="EF9" s="34">
        <f t="shared" si="5"/>
        <v>11046.691740000002</v>
      </c>
      <c r="EG9" s="34">
        <f t="shared" si="5"/>
        <v>12290.399020000001</v>
      </c>
      <c r="EH9" s="193">
        <v>12008.16474</v>
      </c>
      <c r="EI9" s="261">
        <v>12365.018079999998</v>
      </c>
      <c r="EJ9" s="261">
        <v>11967.883409999999</v>
      </c>
    </row>
    <row r="10" spans="1:146" x14ac:dyDescent="0.25">
      <c r="A10" s="32"/>
      <c r="B10" s="36" t="s">
        <v>64</v>
      </c>
      <c r="C10" s="37">
        <v>5300.4800999999998</v>
      </c>
      <c r="D10" s="37">
        <v>4748.9124599999986</v>
      </c>
      <c r="E10" s="37">
        <v>5268.5982599999998</v>
      </c>
      <c r="F10" s="37">
        <v>5069.9310400000004</v>
      </c>
      <c r="G10" s="37">
        <v>5173.5932199999988</v>
      </c>
      <c r="H10" s="37">
        <v>5091.9067999999988</v>
      </c>
      <c r="I10" s="37">
        <v>5205.0001699999984</v>
      </c>
      <c r="J10" s="37">
        <v>5307.6545700000006</v>
      </c>
      <c r="K10" s="37">
        <v>5171.8059899999989</v>
      </c>
      <c r="L10" s="37">
        <v>5315.3160399999988</v>
      </c>
      <c r="M10" s="37">
        <v>5074.1772499999997</v>
      </c>
      <c r="N10" s="37">
        <v>5423.8298699999978</v>
      </c>
      <c r="O10" s="37">
        <v>5318.6391399999993</v>
      </c>
      <c r="P10" s="37">
        <v>5002.6371600000002</v>
      </c>
      <c r="Q10" s="37">
        <v>5280.036939999999</v>
      </c>
      <c r="R10" s="37">
        <v>5065.0806700000003</v>
      </c>
      <c r="S10" s="37">
        <v>5145.4614500000007</v>
      </c>
      <c r="T10" s="37">
        <v>4962.9473499999995</v>
      </c>
      <c r="U10" s="37">
        <v>5178.7582900000007</v>
      </c>
      <c r="V10" s="37">
        <v>5297.5259930000011</v>
      </c>
      <c r="W10" s="37">
        <v>5169.7681300000004</v>
      </c>
      <c r="X10" s="37">
        <v>5402.2439799999984</v>
      </c>
      <c r="Y10" s="37">
        <v>5291.0117999999993</v>
      </c>
      <c r="Z10" s="37">
        <v>5707.9467199999972</v>
      </c>
      <c r="AA10" s="37">
        <v>5658.358589999998</v>
      </c>
      <c r="AB10" s="37">
        <v>5079.3365299999996</v>
      </c>
      <c r="AC10" s="37">
        <v>5554.7837499999996</v>
      </c>
      <c r="AD10" s="37">
        <v>5446.7901600000005</v>
      </c>
      <c r="AE10" s="37">
        <v>5759.2615999999998</v>
      </c>
      <c r="AF10" s="37">
        <v>5666.2638100000004</v>
      </c>
      <c r="AG10" s="37">
        <v>5731.2091199999986</v>
      </c>
      <c r="AH10" s="37">
        <v>5667.144199999997</v>
      </c>
      <c r="AI10" s="37">
        <v>5416.5213399999993</v>
      </c>
      <c r="AJ10" s="37">
        <v>5593.7877999999992</v>
      </c>
      <c r="AK10" s="37">
        <v>4001.64084</v>
      </c>
      <c r="AL10" s="37">
        <v>4003.3639999999996</v>
      </c>
      <c r="AM10" s="37">
        <v>4004.6508200000021</v>
      </c>
      <c r="AN10" s="37">
        <v>3639.9888300000002</v>
      </c>
      <c r="AO10" s="37">
        <v>4150.6819099999984</v>
      </c>
      <c r="AP10" s="37">
        <v>4016.4205699999993</v>
      </c>
      <c r="AQ10" s="37">
        <v>4156.3119899999983</v>
      </c>
      <c r="AR10" s="37">
        <v>4112.9364400000013</v>
      </c>
      <c r="AS10" s="37">
        <v>4316.9705699999995</v>
      </c>
      <c r="AT10" s="37">
        <v>4260.0475299999989</v>
      </c>
      <c r="AU10" s="37">
        <v>4084.2147699999991</v>
      </c>
      <c r="AV10" s="37">
        <v>4313.927200000001</v>
      </c>
      <c r="AW10" s="37">
        <v>4188.3900189999995</v>
      </c>
      <c r="AX10" s="37">
        <v>4413.4039099999991</v>
      </c>
      <c r="AY10" s="37">
        <v>4615.4795100000019</v>
      </c>
      <c r="AZ10" s="37">
        <v>4318.5145199999997</v>
      </c>
      <c r="BA10" s="37">
        <v>4676.194770000001</v>
      </c>
      <c r="BB10" s="37">
        <v>4523.78946</v>
      </c>
      <c r="BC10" s="37">
        <v>4670.4453400000029</v>
      </c>
      <c r="BD10" s="37">
        <v>4471.3320999999996</v>
      </c>
      <c r="BE10" s="37">
        <v>4621.7755500000003</v>
      </c>
      <c r="BF10" s="37">
        <v>4702.4737400000004</v>
      </c>
      <c r="BG10" s="37">
        <v>4584.1287599999996</v>
      </c>
      <c r="BH10" s="37">
        <v>4698.9898000000012</v>
      </c>
      <c r="BI10" s="37">
        <v>4628.4321000000045</v>
      </c>
      <c r="BJ10" s="37">
        <v>4785.7549500000014</v>
      </c>
      <c r="BK10" s="37">
        <v>4884.849220000001</v>
      </c>
      <c r="BL10" s="37">
        <v>4597.837919999999</v>
      </c>
      <c r="BM10" s="37">
        <v>4938.9109700000008</v>
      </c>
      <c r="BN10" s="37">
        <v>4783.500610000001</v>
      </c>
      <c r="BO10" s="37">
        <v>4932.7240900000015</v>
      </c>
      <c r="BP10" s="37">
        <v>4778.6904000000004</v>
      </c>
      <c r="BQ10" s="37">
        <v>4957.4766999999965</v>
      </c>
      <c r="BR10" s="37">
        <v>5072.2478099999971</v>
      </c>
      <c r="BS10" s="37">
        <v>4783.1638199999989</v>
      </c>
      <c r="BT10" s="37">
        <v>4900.3708899999992</v>
      </c>
      <c r="BU10" s="37">
        <v>4708.3135399999992</v>
      </c>
      <c r="BV10" s="37">
        <v>4919.5703400000029</v>
      </c>
      <c r="BW10" s="37">
        <v>0</v>
      </c>
      <c r="BX10" s="37">
        <v>0</v>
      </c>
      <c r="BY10" s="37">
        <v>0</v>
      </c>
      <c r="BZ10" s="37">
        <v>0</v>
      </c>
      <c r="CA10" s="37">
        <v>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7">
        <v>0</v>
      </c>
      <c r="CJ10" s="37">
        <v>0</v>
      </c>
      <c r="CK10" s="37">
        <v>0</v>
      </c>
      <c r="CL10" s="37">
        <v>0</v>
      </c>
      <c r="CM10" s="37">
        <v>0</v>
      </c>
      <c r="CN10" s="37">
        <v>0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7">
        <v>0</v>
      </c>
      <c r="CX10" s="37">
        <v>0</v>
      </c>
      <c r="CY10" s="37">
        <v>0</v>
      </c>
      <c r="CZ10" s="37">
        <v>0</v>
      </c>
      <c r="DA10" s="37">
        <v>0</v>
      </c>
      <c r="DB10" s="37">
        <v>0</v>
      </c>
      <c r="DC10" s="37">
        <v>0</v>
      </c>
      <c r="DD10" s="37">
        <v>0</v>
      </c>
      <c r="DE10" s="37">
        <v>0</v>
      </c>
      <c r="DF10" s="37">
        <v>0</v>
      </c>
      <c r="DG10" s="37">
        <v>0</v>
      </c>
      <c r="DH10" s="37">
        <v>0</v>
      </c>
      <c r="DI10" s="37">
        <v>0</v>
      </c>
      <c r="DJ10" s="37">
        <v>0</v>
      </c>
      <c r="DK10" s="37">
        <v>0</v>
      </c>
      <c r="DL10" s="37">
        <v>0</v>
      </c>
      <c r="DM10" s="37">
        <v>0</v>
      </c>
      <c r="DN10" s="37">
        <v>0</v>
      </c>
      <c r="DO10" s="37">
        <v>0</v>
      </c>
      <c r="DP10" s="37">
        <v>0</v>
      </c>
      <c r="DQ10" s="37">
        <v>0</v>
      </c>
      <c r="DR10" s="37">
        <v>0</v>
      </c>
      <c r="DS10" s="37">
        <v>0</v>
      </c>
      <c r="DT10" s="37">
        <v>0</v>
      </c>
      <c r="DU10" s="37">
        <v>0</v>
      </c>
      <c r="DV10" s="37">
        <v>0</v>
      </c>
      <c r="DW10" s="37">
        <v>0</v>
      </c>
      <c r="DX10" s="37">
        <v>0</v>
      </c>
      <c r="DY10" s="37">
        <v>0</v>
      </c>
      <c r="DZ10" s="37">
        <v>0</v>
      </c>
      <c r="EA10" s="37">
        <v>0</v>
      </c>
      <c r="EB10" s="37">
        <v>0</v>
      </c>
      <c r="EC10" s="37">
        <v>0</v>
      </c>
      <c r="ED10" s="37">
        <v>0</v>
      </c>
      <c r="EE10" s="37">
        <v>0</v>
      </c>
      <c r="EF10" s="37">
        <v>0</v>
      </c>
      <c r="EG10" s="37">
        <v>0</v>
      </c>
      <c r="EH10" s="194">
        <v>0</v>
      </c>
      <c r="EI10" s="262">
        <v>0</v>
      </c>
      <c r="EJ10" s="262">
        <v>0</v>
      </c>
    </row>
    <row r="11" spans="1:146" x14ac:dyDescent="0.25">
      <c r="A11" s="35" t="s">
        <v>65</v>
      </c>
      <c r="B11" s="38" t="s">
        <v>66</v>
      </c>
      <c r="C11" s="43">
        <v>2802.2464199999999</v>
      </c>
      <c r="D11" s="43">
        <v>2374.0391500000001</v>
      </c>
      <c r="E11" s="43">
        <v>2579.8593599999999</v>
      </c>
      <c r="F11" s="43">
        <v>2458.4845499999997</v>
      </c>
      <c r="G11" s="43">
        <v>2631.11573</v>
      </c>
      <c r="H11" s="43">
        <v>2564.6751099999997</v>
      </c>
      <c r="I11" s="43">
        <v>2675.0853900000002</v>
      </c>
      <c r="J11" s="43">
        <v>2733.8340200000002</v>
      </c>
      <c r="K11" s="43">
        <v>2692.2258700000002</v>
      </c>
      <c r="L11" s="43">
        <v>2820.5193100000001</v>
      </c>
      <c r="M11" s="43">
        <v>2819.7203</v>
      </c>
      <c r="N11" s="43">
        <v>3031.4266499999999</v>
      </c>
      <c r="O11" s="43">
        <v>2923.7251399999996</v>
      </c>
      <c r="P11" s="43">
        <v>2728.2905099999998</v>
      </c>
      <c r="Q11" s="43">
        <v>2931.6601099999998</v>
      </c>
      <c r="R11" s="43">
        <v>2787.5313500000002</v>
      </c>
      <c r="S11" s="43">
        <v>2894.1260500000003</v>
      </c>
      <c r="T11" s="43">
        <v>2824.2077300000001</v>
      </c>
      <c r="U11" s="43">
        <v>2874.5321900000004</v>
      </c>
      <c r="V11" s="43">
        <v>2971.20496</v>
      </c>
      <c r="W11" s="43">
        <v>2845.2907500000001</v>
      </c>
      <c r="X11" s="43">
        <v>2899.9759900000004</v>
      </c>
      <c r="Y11" s="43">
        <v>2993.3860800000002</v>
      </c>
      <c r="Z11" s="43">
        <v>3075.1559200000002</v>
      </c>
      <c r="AA11" s="43">
        <v>3158.64039</v>
      </c>
      <c r="AB11" s="43">
        <v>2795.2911899999999</v>
      </c>
      <c r="AC11" s="43">
        <v>3112.5772499999998</v>
      </c>
      <c r="AD11" s="43">
        <v>3027.500798</v>
      </c>
      <c r="AE11" s="43">
        <v>3080.5410899999997</v>
      </c>
      <c r="AF11" s="43">
        <v>2984.3922699999998</v>
      </c>
      <c r="AG11" s="43">
        <v>3033.4378700000002</v>
      </c>
      <c r="AH11" s="43">
        <v>3015.87581</v>
      </c>
      <c r="AI11" s="43">
        <v>2984.6236200000003</v>
      </c>
      <c r="AJ11" s="43">
        <v>3021.029</v>
      </c>
      <c r="AK11" s="43">
        <v>2933.6751200000003</v>
      </c>
      <c r="AL11" s="43">
        <v>3035.42569</v>
      </c>
      <c r="AM11" s="43">
        <v>2957.2143799999999</v>
      </c>
      <c r="AN11" s="43">
        <v>2672.5137999999997</v>
      </c>
      <c r="AO11" s="43">
        <v>3026.7280000000001</v>
      </c>
      <c r="AP11" s="43">
        <v>2957.2947300000005</v>
      </c>
      <c r="AQ11" s="43">
        <v>2995.1831699999998</v>
      </c>
      <c r="AR11" s="43">
        <v>2934.34744</v>
      </c>
      <c r="AS11" s="43">
        <v>3011.0617099999999</v>
      </c>
      <c r="AT11" s="43">
        <v>3876.32269</v>
      </c>
      <c r="AU11" s="43">
        <v>3949.2520199999999</v>
      </c>
      <c r="AV11" s="43">
        <v>4234.8750899999995</v>
      </c>
      <c r="AW11" s="43">
        <v>4312.78683</v>
      </c>
      <c r="AX11" s="43">
        <v>4880.1068700000005</v>
      </c>
      <c r="AY11" s="43">
        <v>4923.8637699999999</v>
      </c>
      <c r="AZ11" s="43">
        <v>4537.7222599999996</v>
      </c>
      <c r="BA11" s="43">
        <v>4887.6899299999995</v>
      </c>
      <c r="BB11" s="43">
        <v>4724.5093500000003</v>
      </c>
      <c r="BC11" s="43">
        <v>4886.50522</v>
      </c>
      <c r="BD11" s="43">
        <v>4748.5143399999997</v>
      </c>
      <c r="BE11" s="43">
        <v>4808.8213100000003</v>
      </c>
      <c r="BF11" s="43">
        <v>4823.8936599999997</v>
      </c>
      <c r="BG11" s="43">
        <v>4510.2019299999993</v>
      </c>
      <c r="BH11" s="43">
        <v>4848.7679000000007</v>
      </c>
      <c r="BI11" s="43">
        <v>4658.5338600000005</v>
      </c>
      <c r="BJ11" s="43">
        <v>4796.7436699999998</v>
      </c>
      <c r="BK11" s="43">
        <v>4670.5544199999995</v>
      </c>
      <c r="BL11" s="43">
        <v>4358.7678599999999</v>
      </c>
      <c r="BM11" s="43">
        <v>4542.66284</v>
      </c>
      <c r="BN11" s="43">
        <v>4458.8029189999997</v>
      </c>
      <c r="BO11" s="43">
        <v>4528.1087300000008</v>
      </c>
      <c r="BP11" s="43">
        <v>4440.5663399999994</v>
      </c>
      <c r="BQ11" s="43">
        <v>4677.4393600000003</v>
      </c>
      <c r="BR11" s="43">
        <v>4617.7870579999999</v>
      </c>
      <c r="BS11" s="43">
        <v>4442.8919800000003</v>
      </c>
      <c r="BT11" s="43">
        <v>4565.9208500000022</v>
      </c>
      <c r="BU11" s="43">
        <v>4452.5907300000008</v>
      </c>
      <c r="BV11" s="43">
        <v>4528.7031900000002</v>
      </c>
      <c r="BW11" s="43">
        <v>9604.6865600000001</v>
      </c>
      <c r="BX11" s="43">
        <v>8748.6331300000002</v>
      </c>
      <c r="BY11" s="43">
        <v>9555.6625399999994</v>
      </c>
      <c r="BZ11" s="43">
        <v>9483.9906999999985</v>
      </c>
      <c r="CA11" s="43">
        <v>9880.53766</v>
      </c>
      <c r="CB11" s="43">
        <v>9551.8979399999989</v>
      </c>
      <c r="CC11" s="43">
        <v>10118.64711</v>
      </c>
      <c r="CD11" s="43">
        <v>10380.993490000001</v>
      </c>
      <c r="CE11" s="43">
        <v>10062.809800000001</v>
      </c>
      <c r="CF11" s="43">
        <v>10545.062890000001</v>
      </c>
      <c r="CG11" s="43">
        <v>10403.958339999999</v>
      </c>
      <c r="CH11" s="43">
        <v>10869.644990000001</v>
      </c>
      <c r="CI11" s="43">
        <v>11034.722019999999</v>
      </c>
      <c r="CJ11" s="43">
        <v>9980.7898399999995</v>
      </c>
      <c r="CK11" s="43">
        <v>11188.748150000001</v>
      </c>
      <c r="CL11" s="43">
        <v>10977.985790000002</v>
      </c>
      <c r="CM11" s="43">
        <v>11162.364210000002</v>
      </c>
      <c r="CN11" s="43">
        <v>10830.553268000001</v>
      </c>
      <c r="CO11" s="43">
        <v>11268.501049999999</v>
      </c>
      <c r="CP11" s="43">
        <v>11313.300160000001</v>
      </c>
      <c r="CQ11" s="43">
        <v>10699.152280000002</v>
      </c>
      <c r="CR11" s="43">
        <v>11197.346629999998</v>
      </c>
      <c r="CS11" s="43">
        <v>10921.101330000001</v>
      </c>
      <c r="CT11" s="43">
        <v>11200.111790000001</v>
      </c>
      <c r="CU11" s="43">
        <v>11076.975780000002</v>
      </c>
      <c r="CV11" s="43">
        <v>9844.8331399999988</v>
      </c>
      <c r="CW11" s="43">
        <v>10939.552519999999</v>
      </c>
      <c r="CX11" s="43">
        <v>10498.589539999999</v>
      </c>
      <c r="CY11" s="43">
        <v>10807.80674</v>
      </c>
      <c r="CZ11" s="43">
        <v>10460.593469999998</v>
      </c>
      <c r="DA11" s="43">
        <v>10687.634</v>
      </c>
      <c r="DB11" s="43">
        <v>10713.209440000001</v>
      </c>
      <c r="DC11" s="43">
        <v>10471.89761</v>
      </c>
      <c r="DD11" s="43">
        <v>10807.605</v>
      </c>
      <c r="DE11" s="43">
        <v>10353.447990000001</v>
      </c>
      <c r="DF11" s="43">
        <v>10615.57979</v>
      </c>
      <c r="DG11" s="43">
        <v>10681.609089999998</v>
      </c>
      <c r="DH11" s="43">
        <v>10164.569150000001</v>
      </c>
      <c r="DI11" s="43">
        <v>11259.851070000001</v>
      </c>
      <c r="DJ11" s="43">
        <v>11002.598</v>
      </c>
      <c r="DK11" s="43">
        <v>11262.655959999998</v>
      </c>
      <c r="DL11" s="43">
        <v>10777.365099999999</v>
      </c>
      <c r="DM11" s="43">
        <v>11023.12379</v>
      </c>
      <c r="DN11" s="43">
        <v>13357.516</v>
      </c>
      <c r="DO11" s="43">
        <v>13262.687800000002</v>
      </c>
      <c r="DP11" s="43">
        <v>13582.101249999998</v>
      </c>
      <c r="DQ11" s="43">
        <v>12921.568350000001</v>
      </c>
      <c r="DR11" s="43">
        <v>13373.05277</v>
      </c>
      <c r="DS11" s="43">
        <v>13239.032150000003</v>
      </c>
      <c r="DT11" s="43">
        <v>11893.742760000003</v>
      </c>
      <c r="DU11" s="43">
        <v>13005.735379999998</v>
      </c>
      <c r="DV11" s="43">
        <v>12499.701310000002</v>
      </c>
      <c r="DW11" s="43">
        <v>13066.428489999998</v>
      </c>
      <c r="DX11" s="43">
        <v>12705.158210000001</v>
      </c>
      <c r="DY11" s="43">
        <v>13100.452499999999</v>
      </c>
      <c r="DZ11" s="43">
        <v>12993.56163</v>
      </c>
      <c r="EA11" s="43">
        <v>12410.658359999999</v>
      </c>
      <c r="EB11" s="43">
        <v>12670.742082999999</v>
      </c>
      <c r="EC11" s="43">
        <v>12068.148549999998</v>
      </c>
      <c r="ED11" s="43">
        <v>12438.74973</v>
      </c>
      <c r="EE11" s="43">
        <v>12226.420590000003</v>
      </c>
      <c r="EF11" s="43">
        <v>11046.691740000002</v>
      </c>
      <c r="EG11" s="43">
        <v>12290.399020000001</v>
      </c>
      <c r="EH11" s="196">
        <v>12008.16474</v>
      </c>
      <c r="EI11" s="264">
        <v>12365.018079999998</v>
      </c>
      <c r="EJ11" s="264">
        <v>11967.883409999999</v>
      </c>
    </row>
    <row r="12" spans="1:146" x14ac:dyDescent="0.25">
      <c r="A12" s="44" t="s">
        <v>67</v>
      </c>
      <c r="B12" s="36" t="s">
        <v>68</v>
      </c>
      <c r="C12" s="37">
        <v>5300.4800999999998</v>
      </c>
      <c r="D12" s="37">
        <v>4748.9124599999986</v>
      </c>
      <c r="E12" s="37">
        <v>5268.5982599999998</v>
      </c>
      <c r="F12" s="37">
        <v>5069.9310400000004</v>
      </c>
      <c r="G12" s="37">
        <v>5173.5932199999988</v>
      </c>
      <c r="H12" s="37">
        <v>5091.9067999999988</v>
      </c>
      <c r="I12" s="37">
        <v>5205.0001699999984</v>
      </c>
      <c r="J12" s="37">
        <v>5307.6545700000006</v>
      </c>
      <c r="K12" s="37">
        <v>5171.8059899999989</v>
      </c>
      <c r="L12" s="37">
        <v>5315.3160399999988</v>
      </c>
      <c r="M12" s="37">
        <v>5074.1772499999997</v>
      </c>
      <c r="N12" s="37">
        <v>5423.8298699999978</v>
      </c>
      <c r="O12" s="37">
        <v>5318.6391399999993</v>
      </c>
      <c r="P12" s="37">
        <v>5002.6371600000002</v>
      </c>
      <c r="Q12" s="37">
        <v>5280.036939999999</v>
      </c>
      <c r="R12" s="37">
        <v>5065.0806700000003</v>
      </c>
      <c r="S12" s="37">
        <v>5145.4614500000007</v>
      </c>
      <c r="T12" s="37">
        <v>4962.9473499999995</v>
      </c>
      <c r="U12" s="37">
        <v>5178.7582900000007</v>
      </c>
      <c r="V12" s="37">
        <v>5297.5259930000011</v>
      </c>
      <c r="W12" s="37">
        <v>5169.7681300000004</v>
      </c>
      <c r="X12" s="37">
        <v>5402.2439799999984</v>
      </c>
      <c r="Y12" s="37">
        <v>5291.0117999999993</v>
      </c>
      <c r="Z12" s="37">
        <v>5707.9467199999972</v>
      </c>
      <c r="AA12" s="37">
        <v>5658.358589999998</v>
      </c>
      <c r="AB12" s="37">
        <v>5079.3365299999996</v>
      </c>
      <c r="AC12" s="37">
        <v>5554.7837499999996</v>
      </c>
      <c r="AD12" s="37">
        <v>5446.7901600000005</v>
      </c>
      <c r="AE12" s="37">
        <v>5759.2615999999998</v>
      </c>
      <c r="AF12" s="37">
        <v>5666.2638100000004</v>
      </c>
      <c r="AG12" s="37">
        <v>5731.2091199999986</v>
      </c>
      <c r="AH12" s="37">
        <v>5667.144199999997</v>
      </c>
      <c r="AI12" s="37">
        <v>5416.5213399999993</v>
      </c>
      <c r="AJ12" s="37">
        <v>5593.7877999999992</v>
      </c>
      <c r="AK12" s="37">
        <v>5455.04612</v>
      </c>
      <c r="AL12" s="37">
        <v>5556.3705799999998</v>
      </c>
      <c r="AM12" s="37">
        <v>5521.8270400000019</v>
      </c>
      <c r="AN12" s="37">
        <v>5071.6596300000001</v>
      </c>
      <c r="AO12" s="37">
        <v>5765.7710699999989</v>
      </c>
      <c r="AP12" s="37">
        <v>5587.9980299999997</v>
      </c>
      <c r="AQ12" s="37">
        <v>5710.8426399999989</v>
      </c>
      <c r="AR12" s="37">
        <v>5657.2284400000017</v>
      </c>
      <c r="AS12" s="37">
        <v>5866.6830499999996</v>
      </c>
      <c r="AT12" s="37">
        <v>5852.3924599999991</v>
      </c>
      <c r="AU12" s="37">
        <v>5601.4673599999996</v>
      </c>
      <c r="AV12" s="37">
        <v>5889.8027900000006</v>
      </c>
      <c r="AW12" s="37">
        <v>5720.7681789999997</v>
      </c>
      <c r="AX12" s="37">
        <v>5872.0385799999995</v>
      </c>
      <c r="AY12" s="37">
        <v>6077.8566400000027</v>
      </c>
      <c r="AZ12" s="37">
        <v>5657.3430199999993</v>
      </c>
      <c r="BA12" s="37">
        <v>6204.0339300000014</v>
      </c>
      <c r="BB12" s="37">
        <v>6026.1141100000004</v>
      </c>
      <c r="BC12" s="37">
        <v>6191.0641400000031</v>
      </c>
      <c r="BD12" s="37">
        <v>5933.3009199999997</v>
      </c>
      <c r="BE12" s="37">
        <v>6138.0993700000008</v>
      </c>
      <c r="BF12" s="37">
        <v>6253.2179100000003</v>
      </c>
      <c r="BG12" s="37">
        <v>6072.7439000000004</v>
      </c>
      <c r="BH12" s="37">
        <v>6245.9905400000007</v>
      </c>
      <c r="BI12" s="37">
        <v>6156.1441400000031</v>
      </c>
      <c r="BJ12" s="37">
        <v>6416.0783300000003</v>
      </c>
      <c r="BK12" s="37">
        <v>6563.2997600000017</v>
      </c>
      <c r="BL12" s="37">
        <v>6135.148119999998</v>
      </c>
      <c r="BM12" s="37">
        <v>6557.4729700000007</v>
      </c>
      <c r="BN12" s="37">
        <v>6330.2808100000002</v>
      </c>
      <c r="BO12" s="37">
        <v>6566.3732800000016</v>
      </c>
      <c r="BP12" s="37">
        <v>6453.211220000001</v>
      </c>
      <c r="BQ12" s="37">
        <v>6839.005769999997</v>
      </c>
      <c r="BR12" s="37">
        <v>6969.3364699999966</v>
      </c>
      <c r="BS12" s="37">
        <v>6676.9515099999981</v>
      </c>
      <c r="BT12" s="37">
        <v>6841.8477600000006</v>
      </c>
      <c r="BU12" s="37">
        <v>6614.1421999999993</v>
      </c>
      <c r="BV12" s="37">
        <v>6824.2159900000033</v>
      </c>
      <c r="BW12" s="37">
        <v>1985.3981300000007</v>
      </c>
      <c r="BX12" s="37">
        <v>1862.5165700000002</v>
      </c>
      <c r="BY12" s="37">
        <v>2091.2841200000012</v>
      </c>
      <c r="BZ12" s="37">
        <v>2031.9497300000005</v>
      </c>
      <c r="CA12" s="37">
        <v>2207.2664399999994</v>
      </c>
      <c r="CB12" s="37">
        <v>2170.1727999999989</v>
      </c>
      <c r="CC12" s="37">
        <v>2258.4180999999994</v>
      </c>
      <c r="CD12" s="37">
        <v>2284.6736799999999</v>
      </c>
      <c r="CE12" s="37">
        <v>2198.8084599999988</v>
      </c>
      <c r="CF12" s="37">
        <v>2248.02025</v>
      </c>
      <c r="CG12" s="37">
        <v>2150.9749299999999</v>
      </c>
      <c r="CH12" s="37">
        <v>2225.4274100000002</v>
      </c>
      <c r="CI12" s="37">
        <v>2173.8583100000005</v>
      </c>
      <c r="CJ12" s="37">
        <v>1969.3858900000007</v>
      </c>
      <c r="CK12" s="37">
        <v>2235.97984</v>
      </c>
      <c r="CL12" s="37">
        <v>2135.7136999999993</v>
      </c>
      <c r="CM12" s="37">
        <v>2186.8364999999999</v>
      </c>
      <c r="CN12" s="37">
        <v>2130.5913900000005</v>
      </c>
      <c r="CO12" s="45">
        <v>2238.9510700000001</v>
      </c>
      <c r="CP12" s="45">
        <v>2162.4050000000002</v>
      </c>
      <c r="CQ12" s="45">
        <v>2171.3703599999994</v>
      </c>
      <c r="CR12" s="45">
        <v>2271.3828799999987</v>
      </c>
      <c r="CS12" s="45">
        <v>2202.4554299999995</v>
      </c>
      <c r="CT12" s="45">
        <v>2322.371540000001</v>
      </c>
      <c r="CU12" s="45">
        <v>2293.7646899999995</v>
      </c>
      <c r="CV12" s="45">
        <v>2038.2401999999993</v>
      </c>
      <c r="CW12" s="45">
        <v>2308.1408900000006</v>
      </c>
      <c r="CX12" s="45">
        <v>2254.4349200000001</v>
      </c>
      <c r="CY12" s="45">
        <v>2322.9553599999995</v>
      </c>
      <c r="CZ12" s="45">
        <v>2196.0594700000006</v>
      </c>
      <c r="DA12" s="45">
        <v>2317.4537400000004</v>
      </c>
      <c r="DB12" s="45">
        <v>2300.2379299999998</v>
      </c>
      <c r="DC12" s="45">
        <v>2168.9622599999998</v>
      </c>
      <c r="DD12" s="45">
        <v>2294.2489999999998</v>
      </c>
      <c r="DE12" s="45">
        <v>2244.5253299999999</v>
      </c>
      <c r="DF12" s="45">
        <v>2290.8701700000001</v>
      </c>
      <c r="DG12" s="45">
        <v>2229.1595700000003</v>
      </c>
      <c r="DH12" s="45">
        <v>2091.7302500000001</v>
      </c>
      <c r="DI12" s="45">
        <v>2255.8223000000007</v>
      </c>
      <c r="DJ12" s="45">
        <v>2194.91</v>
      </c>
      <c r="DK12" s="45">
        <v>2266.7602899999993</v>
      </c>
      <c r="DL12" s="45">
        <v>2167.3184299999998</v>
      </c>
      <c r="DM12" s="45">
        <v>2243.9783200000002</v>
      </c>
      <c r="DN12" s="45">
        <v>0</v>
      </c>
      <c r="DO12" s="45">
        <v>0</v>
      </c>
      <c r="DP12" s="45">
        <v>0</v>
      </c>
      <c r="DQ12" s="45">
        <v>0</v>
      </c>
      <c r="DR12" s="45">
        <v>0</v>
      </c>
      <c r="DS12" s="45">
        <v>0</v>
      </c>
      <c r="DT12" s="45">
        <v>0</v>
      </c>
      <c r="DU12" s="45">
        <v>0</v>
      </c>
      <c r="DV12" s="45">
        <v>0</v>
      </c>
      <c r="DW12" s="45">
        <v>0</v>
      </c>
      <c r="DX12" s="45">
        <v>0</v>
      </c>
      <c r="DY12" s="45">
        <v>0</v>
      </c>
      <c r="DZ12" s="45">
        <v>0</v>
      </c>
      <c r="EA12" s="45">
        <v>0</v>
      </c>
      <c r="EB12" s="45">
        <v>0</v>
      </c>
      <c r="EC12" s="45">
        <v>0</v>
      </c>
      <c r="ED12" s="45">
        <v>0</v>
      </c>
      <c r="EE12" s="45">
        <v>0</v>
      </c>
      <c r="EF12" s="45">
        <v>0</v>
      </c>
      <c r="EG12" s="45">
        <v>0</v>
      </c>
      <c r="EH12" s="211">
        <v>0</v>
      </c>
      <c r="EI12" s="279">
        <v>0</v>
      </c>
      <c r="EJ12" s="279">
        <v>0</v>
      </c>
    </row>
    <row r="13" spans="1:146" x14ac:dyDescent="0.25">
      <c r="A13" s="44"/>
      <c r="B13" s="38" t="s">
        <v>69</v>
      </c>
      <c r="C13" s="43">
        <f>+C10/31</f>
        <v>170.98322903225807</v>
      </c>
      <c r="D13" s="43">
        <f>+D10/28</f>
        <v>169.60401642857138</v>
      </c>
      <c r="E13" s="43">
        <f t="shared" ref="E13:N13" si="6">+E10/31</f>
        <v>169.95478258064514</v>
      </c>
      <c r="F13" s="43">
        <f>+F10/30</f>
        <v>168.99770133333334</v>
      </c>
      <c r="G13" s="43">
        <f t="shared" si="6"/>
        <v>166.89010387096769</v>
      </c>
      <c r="H13" s="43">
        <f>+H10/30</f>
        <v>169.73022666666662</v>
      </c>
      <c r="I13" s="43">
        <f t="shared" si="6"/>
        <v>167.90323129032254</v>
      </c>
      <c r="J13" s="43">
        <f t="shared" si="6"/>
        <v>171.21466354838711</v>
      </c>
      <c r="K13" s="43">
        <f>+K10/30</f>
        <v>172.39353299999996</v>
      </c>
      <c r="L13" s="43">
        <f t="shared" si="6"/>
        <v>171.46180774193544</v>
      </c>
      <c r="M13" s="43">
        <f>+M10/30</f>
        <v>169.13924166666666</v>
      </c>
      <c r="N13" s="43">
        <f t="shared" si="6"/>
        <v>174.96225387096766</v>
      </c>
      <c r="O13" s="43">
        <f>+O10/31</f>
        <v>171.56900451612901</v>
      </c>
      <c r="P13" s="43">
        <f>+P10/29</f>
        <v>172.50472965517241</v>
      </c>
      <c r="Q13" s="43">
        <f t="shared" ref="Q13" si="7">+Q10/31</f>
        <v>170.32377225806448</v>
      </c>
      <c r="R13" s="43">
        <f>+R10/30</f>
        <v>168.83602233333335</v>
      </c>
      <c r="S13" s="43">
        <f t="shared" ref="S13" si="8">+S10/31</f>
        <v>165.98262741935486</v>
      </c>
      <c r="T13" s="43">
        <f>+T10/30</f>
        <v>165.43157833333331</v>
      </c>
      <c r="U13" s="43">
        <f t="shared" ref="U13:V13" si="9">+U10/31</f>
        <v>167.05671903225809</v>
      </c>
      <c r="V13" s="43">
        <f t="shared" si="9"/>
        <v>170.88793525806454</v>
      </c>
      <c r="W13" s="43">
        <f>+W10/30</f>
        <v>172.32560433333336</v>
      </c>
      <c r="X13" s="43">
        <f t="shared" ref="X13" si="10">+X10/31</f>
        <v>174.26593483870963</v>
      </c>
      <c r="Y13" s="43">
        <f>+Y10/30</f>
        <v>176.36705999999998</v>
      </c>
      <c r="Z13" s="43">
        <f t="shared" ref="Z13" si="11">+Z10/31</f>
        <v>184.12731354838701</v>
      </c>
      <c r="AA13" s="43">
        <f>+AA10/31</f>
        <v>182.52769645161283</v>
      </c>
      <c r="AB13" s="43">
        <f>+AB10/28</f>
        <v>181.40487607142856</v>
      </c>
      <c r="AC13" s="43">
        <f t="shared" ref="AC13" si="12">+AC10/31</f>
        <v>179.18657258064516</v>
      </c>
      <c r="AD13" s="43">
        <f>+AD10/30</f>
        <v>181.55967200000001</v>
      </c>
      <c r="AE13" s="43">
        <f t="shared" ref="AE13" si="13">+AE10/31</f>
        <v>185.78263225806452</v>
      </c>
      <c r="AF13" s="43">
        <f>+AF10/30</f>
        <v>188.87546033333334</v>
      </c>
      <c r="AG13" s="43">
        <f t="shared" ref="AG13:AH13" si="14">+AG10/31</f>
        <v>184.87771354838705</v>
      </c>
      <c r="AH13" s="43">
        <f t="shared" si="14"/>
        <v>182.81110322580636</v>
      </c>
      <c r="AI13" s="43">
        <f>+AI10/30</f>
        <v>180.55071133333331</v>
      </c>
      <c r="AJ13" s="43">
        <f t="shared" ref="AJ13" si="15">+AJ10/31</f>
        <v>180.44476774193546</v>
      </c>
      <c r="AK13" s="43">
        <f>+AK10/30</f>
        <v>133.38802799999999</v>
      </c>
      <c r="AL13" s="43">
        <f t="shared" ref="AL13" si="16">+AL10/31</f>
        <v>129.14077419354837</v>
      </c>
      <c r="AM13" s="43">
        <f>+AM10/31</f>
        <v>129.1822845161291</v>
      </c>
      <c r="AN13" s="43">
        <f>+AN10/28</f>
        <v>129.99960107142857</v>
      </c>
      <c r="AO13" s="43">
        <f t="shared" ref="AO13" si="17">+AO10/31</f>
        <v>133.89296483870962</v>
      </c>
      <c r="AP13" s="43">
        <f>+AP10/30</f>
        <v>133.88068566666664</v>
      </c>
      <c r="AQ13" s="43">
        <f t="shared" ref="AQ13" si="18">+AQ10/31</f>
        <v>134.0745803225806</v>
      </c>
      <c r="AR13" s="43">
        <f>+AR10/30</f>
        <v>137.09788133333339</v>
      </c>
      <c r="AS13" s="43">
        <f t="shared" ref="AS13:AT13" si="19">+AS10/31</f>
        <v>139.2571151612903</v>
      </c>
      <c r="AT13" s="43">
        <f t="shared" si="19"/>
        <v>137.42088806451611</v>
      </c>
      <c r="AU13" s="43">
        <f>+AU10/30</f>
        <v>136.1404923333333</v>
      </c>
      <c r="AV13" s="43">
        <f t="shared" ref="AV13" si="20">+AV10/31</f>
        <v>139.15894193548391</v>
      </c>
      <c r="AW13" s="43">
        <f>+AW10/30</f>
        <v>139.61300063333331</v>
      </c>
      <c r="AX13" s="43">
        <f t="shared" ref="AX13" si="21">+AX10/31</f>
        <v>142.3678680645161</v>
      </c>
      <c r="AY13" s="43">
        <f>+AY10/31</f>
        <v>148.88643580645169</v>
      </c>
      <c r="AZ13" s="43">
        <f>+AZ10/28</f>
        <v>154.23266142857142</v>
      </c>
      <c r="BA13" s="43">
        <f t="shared" ref="BA13" si="22">+BA10/31</f>
        <v>150.8449925806452</v>
      </c>
      <c r="BB13" s="43">
        <f>+BB10/30</f>
        <v>150.79298199999999</v>
      </c>
      <c r="BC13" s="43">
        <f t="shared" ref="BC13" si="23">+BC10/31</f>
        <v>150.6595270967743</v>
      </c>
      <c r="BD13" s="43">
        <f>+BD10/30</f>
        <v>149.04440333333332</v>
      </c>
      <c r="BE13" s="43">
        <f t="shared" ref="BE13:BF13" si="24">+BE10/31</f>
        <v>149.08953387096776</v>
      </c>
      <c r="BF13" s="43">
        <f t="shared" si="24"/>
        <v>151.69270129032259</v>
      </c>
      <c r="BG13" s="43">
        <f>+BG10/30</f>
        <v>152.80429199999998</v>
      </c>
      <c r="BH13" s="43">
        <f t="shared" ref="BH13" si="25">+BH10/31</f>
        <v>151.5803161290323</v>
      </c>
      <c r="BI13" s="43">
        <f>+BI10/30</f>
        <v>154.28107000000014</v>
      </c>
      <c r="BJ13" s="43">
        <f t="shared" ref="BJ13" si="26">+BJ10/31</f>
        <v>154.3791919354839</v>
      </c>
      <c r="BK13" s="43">
        <f>+BK10/31</f>
        <v>157.57578129032262</v>
      </c>
      <c r="BL13" s="43">
        <f>+BL10/29</f>
        <v>158.54613517241376</v>
      </c>
      <c r="BM13" s="43">
        <f t="shared" ref="BM13" si="27">+BM10/31</f>
        <v>159.31970870967746</v>
      </c>
      <c r="BN13" s="43">
        <f>+BN10/30</f>
        <v>159.45002033333336</v>
      </c>
      <c r="BO13" s="43">
        <f t="shared" ref="BO13" si="28">+BO10/31</f>
        <v>159.12013193548393</v>
      </c>
      <c r="BP13" s="43">
        <f>+BP10/30</f>
        <v>159.28968</v>
      </c>
      <c r="BQ13" s="43">
        <f t="shared" ref="BQ13:BR13" si="29">+BQ10/31</f>
        <v>159.91860322580635</v>
      </c>
      <c r="BR13" s="43">
        <f t="shared" si="29"/>
        <v>163.62089709677409</v>
      </c>
      <c r="BS13" s="43">
        <f>+BS10/30</f>
        <v>159.43879399999997</v>
      </c>
      <c r="BT13" s="43">
        <f t="shared" ref="BT13" si="30">+BT10/31</f>
        <v>158.07648032258061</v>
      </c>
      <c r="BU13" s="43">
        <f>+BU10/30</f>
        <v>156.94378466666663</v>
      </c>
      <c r="BV13" s="43">
        <f t="shared" ref="BV13" si="31">+BV10/31</f>
        <v>158.69581741935494</v>
      </c>
      <c r="BW13" s="43">
        <f>+BW10/31</f>
        <v>0</v>
      </c>
      <c r="BX13" s="43">
        <f>+BX10/28</f>
        <v>0</v>
      </c>
      <c r="BY13" s="43">
        <f t="shared" ref="BY13" si="32">+BY10/31</f>
        <v>0</v>
      </c>
      <c r="BZ13" s="43">
        <f>+BZ10/30</f>
        <v>0</v>
      </c>
      <c r="CA13" s="43">
        <f t="shared" ref="CA13" si="33">+CA10/31</f>
        <v>0</v>
      </c>
      <c r="CB13" s="43">
        <f>+CB10/30</f>
        <v>0</v>
      </c>
      <c r="CC13" s="43">
        <f t="shared" ref="CC13:CD13" si="34">+CC10/31</f>
        <v>0</v>
      </c>
      <c r="CD13" s="43">
        <f t="shared" si="34"/>
        <v>0</v>
      </c>
      <c r="CE13" s="43">
        <f>+CE10/30</f>
        <v>0</v>
      </c>
      <c r="CF13" s="43">
        <f t="shared" ref="CF13" si="35">+CF10/31</f>
        <v>0</v>
      </c>
      <c r="CG13" s="43">
        <f>+CG10/30</f>
        <v>0</v>
      </c>
      <c r="CH13" s="43">
        <f t="shared" ref="CH13:CK13" si="36">+CH10/31</f>
        <v>0</v>
      </c>
      <c r="CI13" s="43">
        <f t="shared" si="36"/>
        <v>0</v>
      </c>
      <c r="CJ13" s="43">
        <f>+CJ10/28</f>
        <v>0</v>
      </c>
      <c r="CK13" s="43">
        <f t="shared" si="36"/>
        <v>0</v>
      </c>
      <c r="CL13" s="43">
        <f>+CL10/30</f>
        <v>0</v>
      </c>
      <c r="CM13" s="43">
        <f>+CM10/31</f>
        <v>0</v>
      </c>
      <c r="CN13" s="43">
        <f>+CN10/30</f>
        <v>0</v>
      </c>
      <c r="CO13" s="46">
        <f t="shared" ref="CO13:CP13" si="37">+CO10/31</f>
        <v>0</v>
      </c>
      <c r="CP13" s="46">
        <f t="shared" si="37"/>
        <v>0</v>
      </c>
      <c r="CQ13" s="46">
        <f>+CQ10/30</f>
        <v>0</v>
      </c>
      <c r="CR13" s="46">
        <f>+CR10/31</f>
        <v>0</v>
      </c>
      <c r="CS13" s="46">
        <f>+CS10/30</f>
        <v>0</v>
      </c>
      <c r="CT13" s="46">
        <f>+CT10/31</f>
        <v>0</v>
      </c>
      <c r="CU13" s="46">
        <f>+CU10/31</f>
        <v>0</v>
      </c>
      <c r="CV13" s="46">
        <f>+CV10/28</f>
        <v>0</v>
      </c>
      <c r="CW13" s="46">
        <f>+CW10/31</f>
        <v>0</v>
      </c>
      <c r="CX13" s="46">
        <f>+CX10/30</f>
        <v>0</v>
      </c>
      <c r="CY13" s="46">
        <f>+CY10/31</f>
        <v>0</v>
      </c>
      <c r="CZ13" s="46">
        <f>+CZ10/30</f>
        <v>0</v>
      </c>
      <c r="DA13" s="46">
        <f>+DA10/30</f>
        <v>0</v>
      </c>
      <c r="DB13" s="46">
        <f>+DB10/30</f>
        <v>0</v>
      </c>
      <c r="DC13" s="46">
        <f>+DC10/30</f>
        <v>0</v>
      </c>
      <c r="DD13" s="46">
        <f>+DD10/31</f>
        <v>0</v>
      </c>
      <c r="DE13" s="46">
        <f>+DE10/30</f>
        <v>0</v>
      </c>
      <c r="DF13" s="46">
        <f>+DF10/31</f>
        <v>0</v>
      </c>
      <c r="DG13" s="46">
        <f>+DG10/31</f>
        <v>0</v>
      </c>
      <c r="DH13" s="46">
        <f>+DH10/29</f>
        <v>0</v>
      </c>
      <c r="DI13" s="46">
        <f>+DI10/31</f>
        <v>0</v>
      </c>
      <c r="DJ13" s="46">
        <f>+DJ10/30</f>
        <v>0</v>
      </c>
      <c r="DK13" s="46">
        <f>+DK10/31</f>
        <v>0</v>
      </c>
      <c r="DL13" s="46">
        <f>+DL10/30</f>
        <v>0</v>
      </c>
      <c r="DM13" s="46">
        <f>+DM10/31</f>
        <v>0</v>
      </c>
      <c r="DN13" s="46">
        <f>+DN10/31</f>
        <v>0</v>
      </c>
      <c r="DO13" s="46">
        <f>+DO10/30</f>
        <v>0</v>
      </c>
      <c r="DP13" s="46">
        <f>+DP10/31</f>
        <v>0</v>
      </c>
      <c r="DQ13" s="46">
        <f>+DQ10/30</f>
        <v>0</v>
      </c>
      <c r="DR13" s="46">
        <f>+DR10/31</f>
        <v>0</v>
      </c>
      <c r="DS13" s="46">
        <f>+DS10/31</f>
        <v>0</v>
      </c>
      <c r="DT13" s="46">
        <f>+DT10/28</f>
        <v>0</v>
      </c>
      <c r="DU13" s="46">
        <f>+DU10/31</f>
        <v>0</v>
      </c>
      <c r="DV13" s="46">
        <f>+DV10/30</f>
        <v>0</v>
      </c>
      <c r="DW13" s="46">
        <f>+DW10/31</f>
        <v>0</v>
      </c>
      <c r="DX13" s="46">
        <f>+DX10/30</f>
        <v>0</v>
      </c>
      <c r="DY13" s="46">
        <f>+DY10/31</f>
        <v>0</v>
      </c>
      <c r="DZ13" s="46">
        <f>+DZ10/31</f>
        <v>0</v>
      </c>
      <c r="EA13" s="46">
        <f>+EA10/30</f>
        <v>0</v>
      </c>
      <c r="EB13" s="46">
        <f>+EB10/31</f>
        <v>0</v>
      </c>
      <c r="EC13" s="46">
        <f>+EC10/30</f>
        <v>0</v>
      </c>
      <c r="ED13" s="46">
        <f>+ED10/31</f>
        <v>0</v>
      </c>
      <c r="EE13" s="46">
        <f>+EE10/31</f>
        <v>0</v>
      </c>
      <c r="EF13" s="46">
        <f>+EF10/31</f>
        <v>0</v>
      </c>
      <c r="EG13" s="46">
        <f>+EG10/31</f>
        <v>0</v>
      </c>
      <c r="EH13" s="197">
        <v>0</v>
      </c>
      <c r="EI13" s="265">
        <v>0</v>
      </c>
      <c r="EJ13" s="265">
        <v>0</v>
      </c>
    </row>
    <row r="14" spans="1:146" x14ac:dyDescent="0.25">
      <c r="A14" s="35" t="s">
        <v>70</v>
      </c>
      <c r="B14" s="36" t="s">
        <v>71</v>
      </c>
      <c r="C14" s="37">
        <f>+C9/31</f>
        <v>261.37827483870967</v>
      </c>
      <c r="D14" s="37">
        <f>+D9/28</f>
        <v>254.39112892857136</v>
      </c>
      <c r="E14" s="37">
        <f>+E9/31</f>
        <v>253.17605225806449</v>
      </c>
      <c r="F14" s="37">
        <f>+F9/30</f>
        <v>250.94718633333335</v>
      </c>
      <c r="G14" s="37">
        <f>+G9/31</f>
        <v>251.76480483870964</v>
      </c>
      <c r="H14" s="37">
        <f>+H9/30</f>
        <v>255.21939699999996</v>
      </c>
      <c r="I14" s="37">
        <f>+I9/31</f>
        <v>254.19630838709674</v>
      </c>
      <c r="J14" s="37">
        <f>+J9/31</f>
        <v>259.40285774193552</v>
      </c>
      <c r="K14" s="37">
        <f>+K9/30</f>
        <v>262.13439533333332</v>
      </c>
      <c r="L14" s="37">
        <f>+L9/31</f>
        <v>262.4463016129032</v>
      </c>
      <c r="M14" s="37">
        <f>+M9/30</f>
        <v>263.12991833333331</v>
      </c>
      <c r="N14" s="37">
        <f>+N9/31</f>
        <v>272.75021032258053</v>
      </c>
      <c r="O14" s="37">
        <f>+O9/31</f>
        <v>265.88271870967736</v>
      </c>
      <c r="P14" s="37">
        <f>+P9/29</f>
        <v>266.58371275862066</v>
      </c>
      <c r="Q14" s="37">
        <f>+Q9/31</f>
        <v>264.89345322580641</v>
      </c>
      <c r="R14" s="37">
        <f>+R9/30</f>
        <v>261.75373400000001</v>
      </c>
      <c r="S14" s="37">
        <f>+S9/31</f>
        <v>259.34153225806455</v>
      </c>
      <c r="T14" s="37">
        <f>+T9/30</f>
        <v>259.57183599999996</v>
      </c>
      <c r="U14" s="37">
        <f>+U9/31</f>
        <v>259.78356387096778</v>
      </c>
      <c r="V14" s="37">
        <f>+V9/31</f>
        <v>266.73325654838715</v>
      </c>
      <c r="W14" s="37">
        <f>+W9/30</f>
        <v>267.16862933333334</v>
      </c>
      <c r="X14" s="37">
        <f>+X9/31</f>
        <v>267.81354741935479</v>
      </c>
      <c r="Y14" s="37">
        <f>+Y9/30</f>
        <v>276.14659599999999</v>
      </c>
      <c r="Z14" s="37">
        <f>+Z9/31</f>
        <v>283.32589161290315</v>
      </c>
      <c r="AA14" s="37">
        <f>+AA9/31</f>
        <v>284.41932193548382</v>
      </c>
      <c r="AB14" s="37">
        <f>+AB9/28</f>
        <v>281.23670428571427</v>
      </c>
      <c r="AC14" s="37">
        <f>+AC9/31</f>
        <v>279.5922903225806</v>
      </c>
      <c r="AD14" s="37">
        <f>+AD9/30</f>
        <v>282.47636526666673</v>
      </c>
      <c r="AE14" s="37">
        <f>+AE9/31</f>
        <v>285.15492548387095</v>
      </c>
      <c r="AF14" s="37">
        <f>+AF9/30</f>
        <v>288.35520266666668</v>
      </c>
      <c r="AG14" s="37">
        <f>+AG9/31</f>
        <v>282.73054806451609</v>
      </c>
      <c r="AH14" s="37">
        <f>+AH9/31</f>
        <v>280.09741967741923</v>
      </c>
      <c r="AI14" s="37">
        <f>+AI9/30</f>
        <v>280.03816533333332</v>
      </c>
      <c r="AJ14" s="37">
        <f>+AJ9/31</f>
        <v>277.89731612903222</v>
      </c>
      <c r="AK14" s="37">
        <f>+AK9/30</f>
        <v>279.62404133333337</v>
      </c>
      <c r="AL14" s="37">
        <f>+AL9/31</f>
        <v>277.15471838709675</v>
      </c>
      <c r="AM14" s="37">
        <f>+AM9/31</f>
        <v>273.51746516129037</v>
      </c>
      <c r="AN14" s="37">
        <f>+AN9/28</f>
        <v>276.57762250000002</v>
      </c>
      <c r="AO14" s="37">
        <f>+AO9/31</f>
        <v>283.62900225806447</v>
      </c>
      <c r="AP14" s="37">
        <f>+AP9/30</f>
        <v>284.84309200000001</v>
      </c>
      <c r="AQ14" s="37">
        <f>+AQ9/31</f>
        <v>280.83954225806451</v>
      </c>
      <c r="AR14" s="37">
        <f>+AR9/30</f>
        <v>286.38586266666675</v>
      </c>
      <c r="AS14" s="37">
        <f>+AS9/31</f>
        <v>286.37886322580641</v>
      </c>
      <c r="AT14" s="37">
        <f>+AT9/31</f>
        <v>313.82952096774193</v>
      </c>
      <c r="AU14" s="37">
        <f>+AU9/30</f>
        <v>318.35731266666664</v>
      </c>
      <c r="AV14" s="37">
        <f>+AV9/31</f>
        <v>326.60251225806451</v>
      </c>
      <c r="AW14" s="37">
        <f>+AW9/30</f>
        <v>334.45183363333331</v>
      </c>
      <c r="AX14" s="37">
        <f>+AX9/31</f>
        <v>346.84340161290322</v>
      </c>
      <c r="AY14" s="37">
        <f>+AY9/31</f>
        <v>354.89420677419361</v>
      </c>
      <c r="AZ14" s="37">
        <f>+AZ9/28</f>
        <v>364.10947428571427</v>
      </c>
      <c r="BA14" s="37">
        <f>+BA9/31</f>
        <v>357.79754387096779</v>
      </c>
      <c r="BB14" s="37">
        <f>+BB9/30</f>
        <v>358.35411533333337</v>
      </c>
      <c r="BC14" s="37">
        <f>+BC9/31</f>
        <v>357.3409470967743</v>
      </c>
      <c r="BD14" s="37">
        <f>+BD9/30</f>
        <v>356.06050866666664</v>
      </c>
      <c r="BE14" s="37">
        <f>+BE9/31</f>
        <v>353.12647354838714</v>
      </c>
      <c r="BF14" s="37">
        <f>+BF9/31</f>
        <v>357.32617967741936</v>
      </c>
      <c r="BG14" s="37">
        <f>+BG9/30</f>
        <v>352.764861</v>
      </c>
      <c r="BH14" s="37">
        <f>+BH9/31</f>
        <v>357.89543354838713</v>
      </c>
      <c r="BI14" s="37">
        <f>+BI9/30</f>
        <v>360.48926666666677</v>
      </c>
      <c r="BJ14" s="37">
        <f>+BJ9/31</f>
        <v>361.70393548387096</v>
      </c>
      <c r="BK14" s="37">
        <f>+BK9/31</f>
        <v>362.38239290322588</v>
      </c>
      <c r="BL14" s="37">
        <f>+BL9/29</f>
        <v>361.85917172413787</v>
      </c>
      <c r="BM14" s="37">
        <f>+BM9/31</f>
        <v>358.06889709677421</v>
      </c>
      <c r="BN14" s="37">
        <f>+BN9/30</f>
        <v>359.63612430000001</v>
      </c>
      <c r="BO14" s="37">
        <f>+BO9/31</f>
        <v>357.88651645161303</v>
      </c>
      <c r="BP14" s="37">
        <f>+BP9/30</f>
        <v>363.12591866666668</v>
      </c>
      <c r="BQ14" s="37">
        <f>+BQ9/31</f>
        <v>371.49822999999986</v>
      </c>
      <c r="BR14" s="37">
        <f>+BR9/31</f>
        <v>373.77817832258052</v>
      </c>
      <c r="BS14" s="37">
        <f>+BS9/30</f>
        <v>370.66144966666667</v>
      </c>
      <c r="BT14" s="37">
        <f>+BT9/31</f>
        <v>367.99253580645171</v>
      </c>
      <c r="BU14" s="37">
        <f>+BU9/30</f>
        <v>368.89109766666667</v>
      </c>
      <c r="BV14" s="37">
        <f>+BV9/31</f>
        <v>366.22319935483887</v>
      </c>
      <c r="BW14" s="37">
        <f>+BW9/31</f>
        <v>373.87369967741938</v>
      </c>
      <c r="BX14" s="37">
        <f>+BX9/28</f>
        <v>378.96963214285717</v>
      </c>
      <c r="BY14" s="37">
        <f>+BY9/31</f>
        <v>375.70795677419358</v>
      </c>
      <c r="BZ14" s="37">
        <f>+BZ9/30</f>
        <v>383.86468099999996</v>
      </c>
      <c r="CA14" s="37">
        <f>+CA9/31</f>
        <v>389.92916451612899</v>
      </c>
      <c r="CB14" s="37">
        <f>+CB9/30</f>
        <v>390.73569133333325</v>
      </c>
      <c r="CC14" s="37">
        <f>+CC9/31</f>
        <v>399.26016806451611</v>
      </c>
      <c r="CD14" s="37">
        <f>+CD9/31</f>
        <v>408.56990870967746</v>
      </c>
      <c r="CE14" s="37">
        <f>+CE9/30</f>
        <v>408.72060866666664</v>
      </c>
      <c r="CF14" s="37">
        <f>+CF9/31</f>
        <v>412.68010129032263</v>
      </c>
      <c r="CG14" s="37">
        <f>+CG9/30</f>
        <v>418.49777566666666</v>
      </c>
      <c r="CH14" s="37">
        <f>+CH9/31</f>
        <v>422.42169032258067</v>
      </c>
      <c r="CI14" s="37">
        <f>+CI9/31</f>
        <v>426.08323645161295</v>
      </c>
      <c r="CJ14" s="37">
        <f>+CJ9/28</f>
        <v>426.79199035714288</v>
      </c>
      <c r="CK14" s="37">
        <f>+CK9/31</f>
        <v>433.05574161290326</v>
      </c>
      <c r="CL14" s="37">
        <f>+CL9/30</f>
        <v>437.12331633333343</v>
      </c>
      <c r="CM14" s="37">
        <f>+CM9/31</f>
        <v>430.61937774193552</v>
      </c>
      <c r="CN14" s="37">
        <f>+CN9/30</f>
        <v>432.03815526666671</v>
      </c>
      <c r="CO14" s="37">
        <f>+CO9/31</f>
        <v>435.72426193548381</v>
      </c>
      <c r="CP14" s="37">
        <f>+CP9/31</f>
        <v>434.70016645161297</v>
      </c>
      <c r="CQ14" s="37">
        <f>+CQ9/30</f>
        <v>429.01742133333335</v>
      </c>
      <c r="CR14" s="37">
        <f>+CR9/31</f>
        <v>434.4751454838709</v>
      </c>
      <c r="CS14" s="37">
        <f>+CS9/30</f>
        <v>437.45189200000004</v>
      </c>
      <c r="CT14" s="37">
        <f>+CT9/31</f>
        <v>436.20913967741944</v>
      </c>
      <c r="CU14" s="37">
        <f>+CU9/31</f>
        <v>431.31420870967747</v>
      </c>
      <c r="CV14" s="37">
        <f>+CV9/28</f>
        <v>424.39547642857138</v>
      </c>
      <c r="CW14" s="37">
        <f>+CW9/31</f>
        <v>427.3449487096774</v>
      </c>
      <c r="CX14" s="37">
        <f>+CX9/30</f>
        <v>425.10081533333329</v>
      </c>
      <c r="CY14" s="37">
        <f>+CY9/31</f>
        <v>423.57297096774192</v>
      </c>
      <c r="CZ14" s="37">
        <f>+CZ9/30</f>
        <v>421.88843133333324</v>
      </c>
      <c r="DA14" s="37">
        <f>+DA9/31</f>
        <v>419.51895935483873</v>
      </c>
      <c r="DB14" s="37">
        <f>+DB9/31</f>
        <v>419.78862483870967</v>
      </c>
      <c r="DC14" s="37">
        <f>+DC9/30</f>
        <v>421.3619956666667</v>
      </c>
      <c r="DD14" s="37">
        <f>+DD9/31</f>
        <v>422.64045161290318</v>
      </c>
      <c r="DE14" s="37">
        <f>+DE9/30</f>
        <v>419.93244400000003</v>
      </c>
      <c r="DF14" s="37">
        <f>+DF9/31</f>
        <v>416.33709548387094</v>
      </c>
      <c r="DG14" s="37">
        <f>+DG9/31</f>
        <v>416.47640838709668</v>
      </c>
      <c r="DH14" s="37">
        <f>+DH9/29</f>
        <v>422.63101379310353</v>
      </c>
      <c r="DI14" s="37">
        <f>+DI9/31</f>
        <v>435.98946354838711</v>
      </c>
      <c r="DJ14" s="37">
        <f>+DJ9/30</f>
        <v>439.9169333333333</v>
      </c>
      <c r="DK14" s="37">
        <f>+DK9/31</f>
        <v>436.43278225806449</v>
      </c>
      <c r="DL14" s="37">
        <f>+DL9/30</f>
        <v>431.48945099999997</v>
      </c>
      <c r="DM14" s="37">
        <f>+DM9/31</f>
        <v>427.9710358064516</v>
      </c>
      <c r="DN14" s="37">
        <f>+DN9/31</f>
        <v>430.88761290322577</v>
      </c>
      <c r="DO14" s="37">
        <f>+DO9/30</f>
        <v>442.08959333333337</v>
      </c>
      <c r="DP14" s="37">
        <f>+DP9/31</f>
        <v>438.13229838709668</v>
      </c>
      <c r="DQ14" s="37">
        <f>+DQ9/30</f>
        <v>430.71894500000002</v>
      </c>
      <c r="DR14" s="37">
        <f>+DR9/31</f>
        <v>431.38879903225808</v>
      </c>
      <c r="DS14" s="37">
        <f>+DS9/31</f>
        <v>427.06555322580653</v>
      </c>
      <c r="DT14" s="37">
        <f>+DT9/28</f>
        <v>424.77652714285722</v>
      </c>
      <c r="DU14" s="37">
        <f>+DU9/31</f>
        <v>419.53985096774187</v>
      </c>
      <c r="DV14" s="37">
        <f>+DV9/30</f>
        <v>416.65671033333342</v>
      </c>
      <c r="DW14" s="37">
        <f>+DW9/31</f>
        <v>421.49769322580642</v>
      </c>
      <c r="DX14" s="37">
        <f>+DX9/30</f>
        <v>423.50527366666671</v>
      </c>
      <c r="DY14" s="37">
        <f>+DY9/31</f>
        <v>422.59524193548384</v>
      </c>
      <c r="DZ14" s="37">
        <f>+DZ9/31</f>
        <v>419.14714935483869</v>
      </c>
      <c r="EA14" s="37">
        <f>+EA9/30</f>
        <v>413.68861199999998</v>
      </c>
      <c r="EB14" s="37">
        <f>+EB9/31</f>
        <v>408.73361558064511</v>
      </c>
      <c r="EC14" s="37">
        <f>+EC9/30</f>
        <v>402.27161833333327</v>
      </c>
      <c r="ED14" s="37">
        <f>+ED9/31</f>
        <v>401.24999129032255</v>
      </c>
      <c r="EE14" s="37">
        <f>+EE9/31</f>
        <v>394.40066419354849</v>
      </c>
      <c r="EF14" s="37">
        <f>+EF9/28</f>
        <v>394.5247050000001</v>
      </c>
      <c r="EG14" s="37">
        <f>+EG9/31</f>
        <v>396.46448451612906</v>
      </c>
      <c r="EH14" s="194">
        <v>400.27215799999999</v>
      </c>
      <c r="EI14" s="262">
        <v>398.87155096774188</v>
      </c>
      <c r="EJ14" s="262">
        <v>398.92944699999993</v>
      </c>
    </row>
    <row r="15" spans="1:146" x14ac:dyDescent="0.25">
      <c r="A15" s="35" t="s">
        <v>72</v>
      </c>
      <c r="B15" s="38" t="s">
        <v>73</v>
      </c>
      <c r="C15" s="46">
        <f>+C11/31</f>
        <v>90.395045806451606</v>
      </c>
      <c r="D15" s="46">
        <f>+D11/28</f>
        <v>84.787112500000006</v>
      </c>
      <c r="E15" s="46">
        <f>+E11/31</f>
        <v>83.221269677419357</v>
      </c>
      <c r="F15" s="46">
        <f>+F11/30</f>
        <v>81.949484999999996</v>
      </c>
      <c r="G15" s="46">
        <f>+G11/31</f>
        <v>84.87470096774193</v>
      </c>
      <c r="H15" s="46">
        <f>+H11/30</f>
        <v>85.48917033333332</v>
      </c>
      <c r="I15" s="46">
        <f>+I11/31</f>
        <v>86.293077096774198</v>
      </c>
      <c r="J15" s="46">
        <f>+J11/31</f>
        <v>88.188194193548398</v>
      </c>
      <c r="K15" s="46">
        <f>+K11/30</f>
        <v>89.74086233333334</v>
      </c>
      <c r="L15" s="46">
        <f>+L11/31</f>
        <v>90.984493870967739</v>
      </c>
      <c r="M15" s="46">
        <f>+M11/30</f>
        <v>93.990676666666658</v>
      </c>
      <c r="N15" s="46">
        <f>+N11/31</f>
        <v>97.787956451612899</v>
      </c>
      <c r="O15" s="46">
        <f>+O11/31</f>
        <v>94.313714193548378</v>
      </c>
      <c r="P15" s="46">
        <f>+P11/29</f>
        <v>94.078983103448266</v>
      </c>
      <c r="Q15" s="46">
        <f>+Q11/31</f>
        <v>94.569680967741931</v>
      </c>
      <c r="R15" s="46">
        <f>+R11/30</f>
        <v>92.917711666666676</v>
      </c>
      <c r="S15" s="46">
        <f>+S11/31</f>
        <v>93.358904838709691</v>
      </c>
      <c r="T15" s="46">
        <f>+T11/30</f>
        <v>94.14025766666667</v>
      </c>
      <c r="U15" s="46">
        <f>+U11/31</f>
        <v>92.726844838709695</v>
      </c>
      <c r="V15" s="46">
        <f>+V11/31</f>
        <v>95.845321290322588</v>
      </c>
      <c r="W15" s="46">
        <f>+W11/30</f>
        <v>94.843024999999997</v>
      </c>
      <c r="X15" s="46">
        <f>+X11/31</f>
        <v>93.547612580645179</v>
      </c>
      <c r="Y15" s="46">
        <f>+Y11/30</f>
        <v>99.779536000000007</v>
      </c>
      <c r="Z15" s="46">
        <f>+Z11/31</f>
        <v>99.198578064516127</v>
      </c>
      <c r="AA15" s="46">
        <f>+AA11/31</f>
        <v>101.89162548387097</v>
      </c>
      <c r="AB15" s="46">
        <f>+AB11/28</f>
        <v>99.831828214285707</v>
      </c>
      <c r="AC15" s="46">
        <f>+AC11/31</f>
        <v>100.40571774193548</v>
      </c>
      <c r="AD15" s="46">
        <f>+AD11/30</f>
        <v>100.91669326666667</v>
      </c>
      <c r="AE15" s="46">
        <f>+AE11/31</f>
        <v>99.372293225806445</v>
      </c>
      <c r="AF15" s="46">
        <f>+AF11/30</f>
        <v>99.479742333333334</v>
      </c>
      <c r="AG15" s="46">
        <f>+AG11/31</f>
        <v>97.852834516129036</v>
      </c>
      <c r="AH15" s="46">
        <f>+AH11/31</f>
        <v>97.286316451612905</v>
      </c>
      <c r="AI15" s="46">
        <f>+AI11/30</f>
        <v>99.487454000000014</v>
      </c>
      <c r="AJ15" s="46">
        <f>+AJ11/31</f>
        <v>97.452548387096769</v>
      </c>
      <c r="AK15" s="46">
        <f>+AK11/30</f>
        <v>97.789170666666678</v>
      </c>
      <c r="AL15" s="46">
        <f>+AL11/31</f>
        <v>97.916957741935491</v>
      </c>
      <c r="AM15" s="46">
        <f>+AM11/31</f>
        <v>95.394012258064507</v>
      </c>
      <c r="AN15" s="46">
        <f>+AN11/28</f>
        <v>95.446921428571414</v>
      </c>
      <c r="AO15" s="46">
        <f>+AO11/31</f>
        <v>97.6363870967742</v>
      </c>
      <c r="AP15" s="46">
        <f>+AP11/30</f>
        <v>98.576491000000019</v>
      </c>
      <c r="AQ15" s="46">
        <f>+AQ11/31</f>
        <v>96.618811935483862</v>
      </c>
      <c r="AR15" s="46">
        <f>+AR11/30</f>
        <v>97.811581333333336</v>
      </c>
      <c r="AS15" s="46">
        <f>+AS11/31</f>
        <v>97.131022903225798</v>
      </c>
      <c r="AT15" s="46">
        <f>+AT11/31</f>
        <v>125.04266741935484</v>
      </c>
      <c r="AU15" s="46">
        <f>+AU11/30</f>
        <v>131.64173399999999</v>
      </c>
      <c r="AV15" s="46">
        <f>+AV11/31</f>
        <v>136.60887387096773</v>
      </c>
      <c r="AW15" s="46">
        <f>+AW11/30</f>
        <v>143.75956099999999</v>
      </c>
      <c r="AX15" s="46">
        <f>+AX11/31</f>
        <v>157.42280225806454</v>
      </c>
      <c r="AY15" s="46">
        <f>+AY11/31</f>
        <v>158.83431516129033</v>
      </c>
      <c r="AZ15" s="46">
        <f>+AZ11/28</f>
        <v>162.06150928571427</v>
      </c>
      <c r="BA15" s="46">
        <f>+BA11/31</f>
        <v>157.66741709677419</v>
      </c>
      <c r="BB15" s="46">
        <f>+BB11/30</f>
        <v>157.483645</v>
      </c>
      <c r="BC15" s="46">
        <f>+BC11/31</f>
        <v>157.62920064516129</v>
      </c>
      <c r="BD15" s="46">
        <f>+BD11/30</f>
        <v>158.28381133333332</v>
      </c>
      <c r="BE15" s="46">
        <f>+BE11/31</f>
        <v>155.12326806451614</v>
      </c>
      <c r="BF15" s="46">
        <f>+BF11/31</f>
        <v>155.60947290322579</v>
      </c>
      <c r="BG15" s="46">
        <f>+BG11/30</f>
        <v>150.34006433333332</v>
      </c>
      <c r="BH15" s="46">
        <f>+BH11/31</f>
        <v>156.41186774193551</v>
      </c>
      <c r="BI15" s="46">
        <f>+BI11/30</f>
        <v>155.28446200000002</v>
      </c>
      <c r="BJ15" s="46">
        <f>+BJ11/31</f>
        <v>154.73366677419355</v>
      </c>
      <c r="BK15" s="46">
        <f>+BK11/31</f>
        <v>150.66304580645161</v>
      </c>
      <c r="BL15" s="46">
        <f>+BL11/29</f>
        <v>150.30233999999999</v>
      </c>
      <c r="BM15" s="46">
        <f>+BM11/31</f>
        <v>146.53751096774192</v>
      </c>
      <c r="BN15" s="46">
        <f>+BN11/30</f>
        <v>148.62676396666666</v>
      </c>
      <c r="BO15" s="46">
        <f>+BO11/31</f>
        <v>146.06802354838712</v>
      </c>
      <c r="BP15" s="46">
        <f>+BP11/30</f>
        <v>148.01887799999997</v>
      </c>
      <c r="BQ15" s="46">
        <f>+BQ11/31</f>
        <v>150.8851406451613</v>
      </c>
      <c r="BR15" s="46">
        <f>+BR11/31</f>
        <v>148.96087283870966</v>
      </c>
      <c r="BS15" s="46">
        <f>+BS11/30</f>
        <v>148.09639933333335</v>
      </c>
      <c r="BT15" s="46">
        <f>+BT11/31</f>
        <v>147.28776935483879</v>
      </c>
      <c r="BU15" s="46">
        <f>+BU11/30</f>
        <v>148.41969100000003</v>
      </c>
      <c r="BV15" s="46">
        <f>+BV11/31</f>
        <v>146.08719967741936</v>
      </c>
      <c r="BW15" s="46">
        <f>+BW11/31</f>
        <v>309.82859870967741</v>
      </c>
      <c r="BX15" s="46">
        <f>+BX11/28</f>
        <v>312.45118321428572</v>
      </c>
      <c r="BY15" s="46">
        <f>+BY11/31</f>
        <v>308.24717870967737</v>
      </c>
      <c r="BZ15" s="46">
        <f>+BZ11/30</f>
        <v>316.13302333333326</v>
      </c>
      <c r="CA15" s="46">
        <f>+CA11/31</f>
        <v>318.72702129032257</v>
      </c>
      <c r="CB15" s="46">
        <f>+CB11/30</f>
        <v>318.39659799999998</v>
      </c>
      <c r="CC15" s="46">
        <f>+CC11/31</f>
        <v>326.40797129032256</v>
      </c>
      <c r="CD15" s="46">
        <f>+CD11/31</f>
        <v>334.87075774193551</v>
      </c>
      <c r="CE15" s="46">
        <f>+CE11/30</f>
        <v>335.42699333333337</v>
      </c>
      <c r="CF15" s="46">
        <f>+CF11/31</f>
        <v>340.16331903225807</v>
      </c>
      <c r="CG15" s="46">
        <f>+CG11/30</f>
        <v>346.79861133333333</v>
      </c>
      <c r="CH15" s="46">
        <f>+CH11/31</f>
        <v>350.63370935483874</v>
      </c>
      <c r="CI15" s="46">
        <f t="shared" ref="CI15:CI16" si="38">+CI11/31</f>
        <v>355.95877483870964</v>
      </c>
      <c r="CJ15" s="46">
        <f>+CJ11/28</f>
        <v>356.45677999999998</v>
      </c>
      <c r="CK15" s="46">
        <f>+CK11/31</f>
        <v>360.92735967741942</v>
      </c>
      <c r="CL15" s="46">
        <f>+CL11/30</f>
        <v>365.93285966666673</v>
      </c>
      <c r="CM15" s="46">
        <f>+CM11/31</f>
        <v>360.07626483870973</v>
      </c>
      <c r="CN15" s="46">
        <f>+CN11/30</f>
        <v>361.01844226666674</v>
      </c>
      <c r="CO15" s="46">
        <f>+CO11/31</f>
        <v>363.50003387096768</v>
      </c>
      <c r="CP15" s="46">
        <f>+CP11/31</f>
        <v>364.94516645161292</v>
      </c>
      <c r="CQ15" s="46">
        <f>+CQ11/30</f>
        <v>356.63840933333341</v>
      </c>
      <c r="CR15" s="46">
        <f>+CR11/31</f>
        <v>361.20472999999993</v>
      </c>
      <c r="CS15" s="46">
        <f>+CS11/30</f>
        <v>364.03671100000003</v>
      </c>
      <c r="CT15" s="46">
        <f>+CT11/31</f>
        <v>361.29392870967746</v>
      </c>
      <c r="CU15" s="46">
        <f>+CU11/31</f>
        <v>357.32179935483879</v>
      </c>
      <c r="CV15" s="46">
        <f>+CV11/28</f>
        <v>351.60118357142852</v>
      </c>
      <c r="CW15" s="46">
        <f>+CW11/31</f>
        <v>352.8887909677419</v>
      </c>
      <c r="CX15" s="46">
        <f>+CX11/30</f>
        <v>349.95298466666662</v>
      </c>
      <c r="CY15" s="46">
        <f>+CY11/31</f>
        <v>348.63892709677418</v>
      </c>
      <c r="CZ15" s="46">
        <f>+CZ11/30</f>
        <v>348.68644899999993</v>
      </c>
      <c r="DA15" s="46">
        <f>+DA11/31</f>
        <v>344.76238709677421</v>
      </c>
      <c r="DB15" s="46">
        <f>+DB11/31</f>
        <v>345.58740129032259</v>
      </c>
      <c r="DC15" s="46">
        <f>+DC11/30</f>
        <v>349.06325366666664</v>
      </c>
      <c r="DD15" s="46">
        <f>+DD11/31</f>
        <v>348.6324193548387</v>
      </c>
      <c r="DE15" s="46">
        <f>+DE11/30</f>
        <v>345.11493300000001</v>
      </c>
      <c r="DF15" s="46">
        <f>+DF11/31</f>
        <v>342.43805774193549</v>
      </c>
      <c r="DG15" s="46">
        <f>+DG11/31</f>
        <v>344.56803516129025</v>
      </c>
      <c r="DH15" s="46">
        <f>+DH11/29</f>
        <v>350.50238448275866</v>
      </c>
      <c r="DI15" s="46">
        <f>+DI11/31</f>
        <v>363.22100225806452</v>
      </c>
      <c r="DJ15" s="46">
        <f>+DJ11/30</f>
        <v>366.75326666666666</v>
      </c>
      <c r="DK15" s="46">
        <f>+DK11/31</f>
        <v>363.31148258064508</v>
      </c>
      <c r="DL15" s="46">
        <f>+DL11/30</f>
        <v>359.24550333333332</v>
      </c>
      <c r="DM15" s="46">
        <f>+DM11/31</f>
        <v>355.58463838709679</v>
      </c>
      <c r="DN15" s="46">
        <f>+DN11/31</f>
        <v>430.88761290322577</v>
      </c>
      <c r="DO15" s="46">
        <f>+DO11/30</f>
        <v>442.08959333333337</v>
      </c>
      <c r="DP15" s="46">
        <f>+DP11/31</f>
        <v>438.13229838709668</v>
      </c>
      <c r="DQ15" s="46">
        <f>+DQ11/30</f>
        <v>430.71894500000002</v>
      </c>
      <c r="DR15" s="46">
        <f>+DR11/31</f>
        <v>431.38879903225808</v>
      </c>
      <c r="DS15" s="46">
        <f>+DS11/31</f>
        <v>427.06555322580653</v>
      </c>
      <c r="DT15" s="46">
        <f>+DT11/28</f>
        <v>424.77652714285722</v>
      </c>
      <c r="DU15" s="46">
        <f>+DU11/31</f>
        <v>419.53985096774187</v>
      </c>
      <c r="DV15" s="46">
        <f>+DV11/30</f>
        <v>416.65671033333342</v>
      </c>
      <c r="DW15" s="46">
        <f>+DW11/31</f>
        <v>421.49769322580642</v>
      </c>
      <c r="DX15" s="46">
        <f>+DX11/30</f>
        <v>423.50527366666671</v>
      </c>
      <c r="DY15" s="46">
        <f>+DY11/31</f>
        <v>422.59524193548384</v>
      </c>
      <c r="DZ15" s="46">
        <f>+DZ11/31</f>
        <v>419.14714935483869</v>
      </c>
      <c r="EA15" s="46">
        <f>+EA11/30</f>
        <v>413.68861199999998</v>
      </c>
      <c r="EB15" s="46">
        <f>+EB11/31</f>
        <v>408.73361558064511</v>
      </c>
      <c r="EC15" s="46">
        <f>+EC11/30</f>
        <v>402.27161833333327</v>
      </c>
      <c r="ED15" s="46">
        <f>+ED11/31</f>
        <v>401.24999129032255</v>
      </c>
      <c r="EE15" s="46">
        <f>+EE11/31</f>
        <v>394.40066419354849</v>
      </c>
      <c r="EF15" s="46">
        <f>+EF11/28</f>
        <v>394.5247050000001</v>
      </c>
      <c r="EG15" s="46">
        <f>+EG11/31</f>
        <v>396.46448451612906</v>
      </c>
      <c r="EH15" s="197">
        <v>400.27215799999999</v>
      </c>
      <c r="EI15" s="265">
        <v>398.87155096774188</v>
      </c>
      <c r="EJ15" s="265">
        <v>398.92944699999993</v>
      </c>
    </row>
    <row r="16" spans="1:146" x14ac:dyDescent="0.25">
      <c r="A16" s="41" t="s">
        <v>74</v>
      </c>
      <c r="B16" s="36" t="s">
        <v>75</v>
      </c>
      <c r="C16" s="37">
        <f>+C12/31</f>
        <v>170.98322903225807</v>
      </c>
      <c r="D16" s="37">
        <f>+D12/28</f>
        <v>169.60401642857138</v>
      </c>
      <c r="E16" s="37">
        <f>+E12/31</f>
        <v>169.95478258064514</v>
      </c>
      <c r="F16" s="37">
        <f>+F12/30</f>
        <v>168.99770133333334</v>
      </c>
      <c r="G16" s="37">
        <f>+G12/31</f>
        <v>166.89010387096769</v>
      </c>
      <c r="H16" s="37">
        <f>+H12/30</f>
        <v>169.73022666666662</v>
      </c>
      <c r="I16" s="37">
        <f>+I12/31</f>
        <v>167.90323129032254</v>
      </c>
      <c r="J16" s="37">
        <f>+J12/31</f>
        <v>171.21466354838711</v>
      </c>
      <c r="K16" s="37">
        <f>+K12/30</f>
        <v>172.39353299999996</v>
      </c>
      <c r="L16" s="37">
        <f>+L12/31</f>
        <v>171.46180774193544</v>
      </c>
      <c r="M16" s="37">
        <f>+M12/30</f>
        <v>169.13924166666666</v>
      </c>
      <c r="N16" s="37">
        <f>+N12/31</f>
        <v>174.96225387096766</v>
      </c>
      <c r="O16" s="37">
        <f>+O12/31</f>
        <v>171.56900451612901</v>
      </c>
      <c r="P16" s="37">
        <f>+P12/29</f>
        <v>172.50472965517241</v>
      </c>
      <c r="Q16" s="37">
        <f>+Q12/31</f>
        <v>170.32377225806448</v>
      </c>
      <c r="R16" s="37">
        <f>+R12/30</f>
        <v>168.83602233333335</v>
      </c>
      <c r="S16" s="37">
        <f>+S12/31</f>
        <v>165.98262741935486</v>
      </c>
      <c r="T16" s="37">
        <f>+T12/30</f>
        <v>165.43157833333331</v>
      </c>
      <c r="U16" s="37">
        <f>+U12/31</f>
        <v>167.05671903225809</v>
      </c>
      <c r="V16" s="37">
        <f>+V12/31</f>
        <v>170.88793525806454</v>
      </c>
      <c r="W16" s="37">
        <f>+W12/30</f>
        <v>172.32560433333336</v>
      </c>
      <c r="X16" s="37">
        <f>+X12/31</f>
        <v>174.26593483870963</v>
      </c>
      <c r="Y16" s="37">
        <f>+Y12/30</f>
        <v>176.36705999999998</v>
      </c>
      <c r="Z16" s="37">
        <f>+Z12/31</f>
        <v>184.12731354838701</v>
      </c>
      <c r="AA16" s="37">
        <f>+AA12/31</f>
        <v>182.52769645161283</v>
      </c>
      <c r="AB16" s="37">
        <f>+AB12/28</f>
        <v>181.40487607142856</v>
      </c>
      <c r="AC16" s="37">
        <f>+AC12/31</f>
        <v>179.18657258064516</v>
      </c>
      <c r="AD16" s="37">
        <f>+AD12/30</f>
        <v>181.55967200000001</v>
      </c>
      <c r="AE16" s="37">
        <f>+AE12/31</f>
        <v>185.78263225806452</v>
      </c>
      <c r="AF16" s="37">
        <f>+AF12/30</f>
        <v>188.87546033333334</v>
      </c>
      <c r="AG16" s="37">
        <f>+AG12/31</f>
        <v>184.87771354838705</v>
      </c>
      <c r="AH16" s="37">
        <f>+AH12/31</f>
        <v>182.81110322580636</v>
      </c>
      <c r="AI16" s="37">
        <f>+AI12/30</f>
        <v>180.55071133333331</v>
      </c>
      <c r="AJ16" s="37">
        <f>+AJ12/31</f>
        <v>180.44476774193546</v>
      </c>
      <c r="AK16" s="37">
        <f>+AK12/30</f>
        <v>181.83487066666666</v>
      </c>
      <c r="AL16" s="37">
        <f>+AL12/31</f>
        <v>179.23776064516127</v>
      </c>
      <c r="AM16" s="37">
        <f>+AM12/31</f>
        <v>178.12345290322588</v>
      </c>
      <c r="AN16" s="37">
        <f>+AN12/28</f>
        <v>181.13070107142858</v>
      </c>
      <c r="AO16" s="37">
        <f>+AO12/31</f>
        <v>185.99261516129027</v>
      </c>
      <c r="AP16" s="37">
        <f>+AP12/30</f>
        <v>186.26660099999998</v>
      </c>
      <c r="AQ16" s="37">
        <f>+AQ12/31</f>
        <v>184.22073032258061</v>
      </c>
      <c r="AR16" s="37">
        <f>+AR12/30</f>
        <v>188.5742813333334</v>
      </c>
      <c r="AS16" s="37">
        <f>+AS12/31</f>
        <v>189.24784032258063</v>
      </c>
      <c r="AT16" s="37">
        <f>+AT12/31</f>
        <v>188.78685354838706</v>
      </c>
      <c r="AU16" s="37">
        <f>+AU12/30</f>
        <v>186.71557866666666</v>
      </c>
      <c r="AV16" s="37">
        <f>+AV12/31</f>
        <v>189.99363838709681</v>
      </c>
      <c r="AW16" s="37">
        <f>+AW12/30</f>
        <v>190.69227263333332</v>
      </c>
      <c r="AX16" s="37">
        <f>+AX12/31</f>
        <v>189.42059935483869</v>
      </c>
      <c r="AY16" s="37">
        <f>+AY12/31</f>
        <v>196.0598916129033</v>
      </c>
      <c r="AZ16" s="37">
        <f>+AZ12/28</f>
        <v>202.04796499999998</v>
      </c>
      <c r="BA16" s="37">
        <f>+BA12/31</f>
        <v>200.1301267741936</v>
      </c>
      <c r="BB16" s="37">
        <f>+BB12/30</f>
        <v>200.87047033333334</v>
      </c>
      <c r="BC16" s="37">
        <f>+BC12/31</f>
        <v>199.71174645161301</v>
      </c>
      <c r="BD16" s="37">
        <f>+BD12/30</f>
        <v>197.77669733333332</v>
      </c>
      <c r="BE16" s="37">
        <f>+BE12/31</f>
        <v>198.003205483871</v>
      </c>
      <c r="BF16" s="37">
        <f>+BF12/31</f>
        <v>201.71670677419357</v>
      </c>
      <c r="BG16" s="37">
        <f>+BG12/30</f>
        <v>202.42479666666668</v>
      </c>
      <c r="BH16" s="37">
        <f>+BH12/31</f>
        <v>201.48356580645162</v>
      </c>
      <c r="BI16" s="37">
        <f>+BI12/30</f>
        <v>205.20480466666677</v>
      </c>
      <c r="BJ16" s="37">
        <f>+BJ12/31</f>
        <v>206.97026870967744</v>
      </c>
      <c r="BK16" s="37">
        <f>+BK12/31</f>
        <v>211.71934709677424</v>
      </c>
      <c r="BL16" s="37">
        <f>+BL12/29</f>
        <v>211.55683172413785</v>
      </c>
      <c r="BM16" s="37">
        <f>+BM12/31</f>
        <v>211.53138612903228</v>
      </c>
      <c r="BN16" s="37">
        <f>+BN12/30</f>
        <v>211.00936033333335</v>
      </c>
      <c r="BO16" s="37">
        <f>+BO12/31</f>
        <v>211.81849290322586</v>
      </c>
      <c r="BP16" s="37">
        <f>+BP12/30</f>
        <v>215.10704066666671</v>
      </c>
      <c r="BQ16" s="37">
        <f>+BQ12/31</f>
        <v>220.61308935483862</v>
      </c>
      <c r="BR16" s="37">
        <f>+BR12/31</f>
        <v>224.81730548387085</v>
      </c>
      <c r="BS16" s="37">
        <f>+BS12/30</f>
        <v>222.56505033333326</v>
      </c>
      <c r="BT16" s="37">
        <f>+BT12/31</f>
        <v>220.70476645161293</v>
      </c>
      <c r="BU16" s="37">
        <f>+BU12/30</f>
        <v>220.47140666666664</v>
      </c>
      <c r="BV16" s="37">
        <f>+BV12/31</f>
        <v>220.13599967741945</v>
      </c>
      <c r="BW16" s="37">
        <f>+BW12/31</f>
        <v>64.045100967741959</v>
      </c>
      <c r="BX16" s="37">
        <f>+BX12/28</f>
        <v>66.518448928571431</v>
      </c>
      <c r="BY16" s="37">
        <f>+BY12/31</f>
        <v>67.460778064516163</v>
      </c>
      <c r="BZ16" s="37">
        <f>+BZ12/30</f>
        <v>67.731657666666678</v>
      </c>
      <c r="CA16" s="37">
        <f>+CA12/31</f>
        <v>71.202143225806438</v>
      </c>
      <c r="CB16" s="37">
        <f>+CB12/30</f>
        <v>72.339093333333295</v>
      </c>
      <c r="CC16" s="37">
        <f>+CC12/31</f>
        <v>72.85219677419353</v>
      </c>
      <c r="CD16" s="37">
        <f>+CD12/31</f>
        <v>73.699150967741929</v>
      </c>
      <c r="CE16" s="37">
        <f>+CE12/30</f>
        <v>73.293615333333292</v>
      </c>
      <c r="CF16" s="37">
        <f>+CF12/31</f>
        <v>72.516782258064524</v>
      </c>
      <c r="CG16" s="37">
        <f>+CG12/30</f>
        <v>71.699164333333329</v>
      </c>
      <c r="CH16" s="37">
        <f>+CH12/31</f>
        <v>71.787980967741944</v>
      </c>
      <c r="CI16" s="37">
        <f t="shared" si="38"/>
        <v>70.124461612903247</v>
      </c>
      <c r="CJ16" s="37">
        <f>+CJ12/28</f>
        <v>70.335210357142884</v>
      </c>
      <c r="CK16" s="37">
        <f>+CK12/31</f>
        <v>72.128381935483873</v>
      </c>
      <c r="CL16" s="37">
        <f>+CL12/30</f>
        <v>71.190456666666648</v>
      </c>
      <c r="CM16" s="37">
        <f>+CM12/31</f>
        <v>70.543112903225804</v>
      </c>
      <c r="CN16" s="37">
        <f>+CN12/30</f>
        <v>71.01971300000001</v>
      </c>
      <c r="CO16" s="37">
        <f t="shared" ref="CO16:CQ16" si="39">+CO12/30</f>
        <v>74.631702333333337</v>
      </c>
      <c r="CP16" s="37">
        <f t="shared" si="39"/>
        <v>72.08016666666667</v>
      </c>
      <c r="CQ16" s="37">
        <f t="shared" si="39"/>
        <v>72.379011999999975</v>
      </c>
      <c r="CR16" s="37">
        <f>+CR12/31</f>
        <v>73.270415483870934</v>
      </c>
      <c r="CS16" s="37">
        <f>+CS12/30</f>
        <v>73.41518099999999</v>
      </c>
      <c r="CT16" s="37">
        <f>+CT12/31</f>
        <v>74.91521096774197</v>
      </c>
      <c r="CU16" s="37">
        <f>+CU12/31</f>
        <v>73.992409354838699</v>
      </c>
      <c r="CV16" s="37">
        <f>+CV12/28</f>
        <v>72.794292857142835</v>
      </c>
      <c r="CW16" s="37">
        <f>+CW12/31</f>
        <v>74.456157741935499</v>
      </c>
      <c r="CX16" s="37">
        <f>+CX12/30</f>
        <v>75.147830666666678</v>
      </c>
      <c r="CY16" s="37">
        <f>+CY12/31</f>
        <v>74.934043870967727</v>
      </c>
      <c r="CZ16" s="37">
        <f>+CZ12/30</f>
        <v>73.201982333333348</v>
      </c>
      <c r="DA16" s="37">
        <f>+DA12/31</f>
        <v>74.756572258064523</v>
      </c>
      <c r="DB16" s="37">
        <f>+DB12/31</f>
        <v>74.201223548387091</v>
      </c>
      <c r="DC16" s="37">
        <f>+DC12/30</f>
        <v>72.29874199999999</v>
      </c>
      <c r="DD16" s="37">
        <f>+DD12/31</f>
        <v>74.008032258064503</v>
      </c>
      <c r="DE16" s="37">
        <f>+DE12/30</f>
        <v>74.817510999999996</v>
      </c>
      <c r="DF16" s="37">
        <f>+DF12/31</f>
        <v>73.899037741935487</v>
      </c>
      <c r="DG16" s="37">
        <f>+DG12/31</f>
        <v>71.908373225806457</v>
      </c>
      <c r="DH16" s="37">
        <f>+DH12/29</f>
        <v>72.128629310344834</v>
      </c>
      <c r="DI16" s="37">
        <f>+DI12/31</f>
        <v>72.768461290322605</v>
      </c>
      <c r="DJ16" s="37">
        <f>+DJ12/30</f>
        <v>73.163666666666657</v>
      </c>
      <c r="DK16" s="37">
        <f>+DK12/31</f>
        <v>73.12129967741933</v>
      </c>
      <c r="DL16" s="37">
        <f>+DL12/30</f>
        <v>72.243947666666656</v>
      </c>
      <c r="DM16" s="37">
        <f>+DM12/31</f>
        <v>72.38639741935485</v>
      </c>
      <c r="DN16" s="37">
        <f>+DN12/31</f>
        <v>0</v>
      </c>
      <c r="DO16" s="37">
        <f>+DO12/30</f>
        <v>0</v>
      </c>
      <c r="DP16" s="37">
        <f>+DP12/31</f>
        <v>0</v>
      </c>
      <c r="DQ16" s="37">
        <f>+DQ12/30</f>
        <v>0</v>
      </c>
      <c r="DR16" s="37">
        <f>+DR12/31</f>
        <v>0</v>
      </c>
      <c r="DS16" s="37">
        <f>+DS12/31</f>
        <v>0</v>
      </c>
      <c r="DT16" s="37">
        <f>+DT12/28</f>
        <v>0</v>
      </c>
      <c r="DU16" s="37">
        <f>+DU12/31</f>
        <v>0</v>
      </c>
      <c r="DV16" s="37">
        <f>+DV12/30</f>
        <v>0</v>
      </c>
      <c r="DW16" s="37">
        <f>+DW12/31</f>
        <v>0</v>
      </c>
      <c r="DX16" s="37">
        <f>+DX12/30</f>
        <v>0</v>
      </c>
      <c r="DY16" s="37">
        <f>+DY12/31</f>
        <v>0</v>
      </c>
      <c r="DZ16" s="37">
        <f>+DZ12/31</f>
        <v>0</v>
      </c>
      <c r="EA16" s="37">
        <f>+EA12/30</f>
        <v>0</v>
      </c>
      <c r="EB16" s="37">
        <f>+EB12/31</f>
        <v>0</v>
      </c>
      <c r="EC16" s="37">
        <f>+EC12/30</f>
        <v>0</v>
      </c>
      <c r="ED16" s="37">
        <f>+ED12/31</f>
        <v>0</v>
      </c>
      <c r="EE16" s="37">
        <f>+EE12/31</f>
        <v>0</v>
      </c>
      <c r="EF16" s="37">
        <f>+EF12/28</f>
        <v>0</v>
      </c>
      <c r="EG16" s="37">
        <f>+EG12/31</f>
        <v>0</v>
      </c>
      <c r="EH16" s="194">
        <v>0</v>
      </c>
      <c r="EI16" s="262">
        <v>0</v>
      </c>
      <c r="EJ16" s="262">
        <v>0</v>
      </c>
    </row>
    <row r="17" spans="1:140" x14ac:dyDescent="0.25">
      <c r="A17" s="32" t="s">
        <v>76</v>
      </c>
      <c r="B17" s="33" t="s">
        <v>76</v>
      </c>
      <c r="C17" s="47">
        <v>7927.0461400000004</v>
      </c>
      <c r="D17" s="47">
        <v>7079.4638000000004</v>
      </c>
      <c r="E17" s="47">
        <v>7096.0025999999998</v>
      </c>
      <c r="F17" s="47">
        <v>7533.2905699999992</v>
      </c>
      <c r="G17" s="47">
        <v>8057.6843200000003</v>
      </c>
      <c r="H17" s="47">
        <v>7782.4231000000009</v>
      </c>
      <c r="I17" s="47">
        <v>7919.4552799999992</v>
      </c>
      <c r="J17" s="47">
        <v>7714.7725999999993</v>
      </c>
      <c r="K17" s="47">
        <v>7641.8073299999996</v>
      </c>
      <c r="L17" s="47">
        <v>7785.3315399999992</v>
      </c>
      <c r="M17" s="47">
        <v>7647.3589599999996</v>
      </c>
      <c r="N17" s="47">
        <v>8028.0568799999992</v>
      </c>
      <c r="O17" s="47">
        <v>7886.28665</v>
      </c>
      <c r="P17" s="47">
        <v>7310.14113</v>
      </c>
      <c r="Q17" s="47">
        <v>7534.7856600000005</v>
      </c>
      <c r="R17" s="47">
        <v>7455.7046399999999</v>
      </c>
      <c r="S17" s="47">
        <v>7427.5072599999994</v>
      </c>
      <c r="T17" s="47">
        <v>7057.2237599999999</v>
      </c>
      <c r="U17" s="47">
        <v>7394.7435600000008</v>
      </c>
      <c r="V17" s="47">
        <v>7330.6158299999988</v>
      </c>
      <c r="W17" s="47">
        <v>6939.8485300000002</v>
      </c>
      <c r="X17" s="47">
        <v>7100.6074399999998</v>
      </c>
      <c r="Y17" s="47">
        <v>6765.4683900000009</v>
      </c>
      <c r="Z17" s="47">
        <v>6953.803613</v>
      </c>
      <c r="AA17" s="47">
        <v>6791.8677700000007</v>
      </c>
      <c r="AB17" s="47">
        <v>6074.2762000000002</v>
      </c>
      <c r="AC17" s="47">
        <v>6746.7743399999999</v>
      </c>
      <c r="AD17" s="47">
        <v>6381.0471699999998</v>
      </c>
      <c r="AE17" s="47">
        <v>6397.0719000000008</v>
      </c>
      <c r="AF17" s="47">
        <v>6093.8822499999997</v>
      </c>
      <c r="AG17" s="47">
        <v>6214.0086300000003</v>
      </c>
      <c r="AH17" s="47">
        <v>6092.8529799999997</v>
      </c>
      <c r="AI17" s="47">
        <v>5855.2567499999996</v>
      </c>
      <c r="AJ17" s="47">
        <v>6103.3001499999991</v>
      </c>
      <c r="AK17" s="47">
        <v>5919.6109700000006</v>
      </c>
      <c r="AL17" s="47">
        <v>5976.5719883333331</v>
      </c>
      <c r="AM17" s="47">
        <v>5894.2721499999998</v>
      </c>
      <c r="AN17" s="47">
        <v>5418.3143200000004</v>
      </c>
      <c r="AO17" s="47">
        <v>6034.5312500000009</v>
      </c>
      <c r="AP17" s="47">
        <v>5848.1689499999984</v>
      </c>
      <c r="AQ17" s="47">
        <v>6124.67904</v>
      </c>
      <c r="AR17" s="47">
        <v>6128.3237700000009</v>
      </c>
      <c r="AS17" s="47">
        <v>6348.92778</v>
      </c>
      <c r="AT17" s="47">
        <v>5303.8815000000004</v>
      </c>
      <c r="AU17" s="47">
        <v>5147.7452300000004</v>
      </c>
      <c r="AV17" s="47">
        <v>5297.15463</v>
      </c>
      <c r="AW17" s="47">
        <v>5204.5478500000008</v>
      </c>
      <c r="AX17" s="47">
        <v>4727.1898829999991</v>
      </c>
      <c r="AY17" s="47">
        <v>4524.5732500000004</v>
      </c>
      <c r="AZ17" s="47">
        <v>4058.4039799999996</v>
      </c>
      <c r="BA17" s="47">
        <v>4458.2658500000007</v>
      </c>
      <c r="BB17" s="47">
        <v>4363.4782700000005</v>
      </c>
      <c r="BC17" s="47">
        <v>4345.9665500000001</v>
      </c>
      <c r="BD17" s="47">
        <v>4166.6382599999997</v>
      </c>
      <c r="BE17" s="47">
        <v>4292.8869199999999</v>
      </c>
      <c r="BF17" s="47">
        <v>4286.4316799999997</v>
      </c>
      <c r="BG17" s="47">
        <v>4264.9910099999997</v>
      </c>
      <c r="BH17" s="47">
        <v>4452.4237399999993</v>
      </c>
      <c r="BI17" s="47">
        <v>4309.2952000000005</v>
      </c>
      <c r="BJ17" s="47">
        <v>4305.8182000000006</v>
      </c>
      <c r="BK17" s="47">
        <v>4394.2497000000003</v>
      </c>
      <c r="BL17" s="47">
        <v>4088.6866199999999</v>
      </c>
      <c r="BM17" s="47">
        <v>4379.5815000000002</v>
      </c>
      <c r="BN17" s="47">
        <v>4222.2549100000006</v>
      </c>
      <c r="BO17" s="47">
        <v>4338.524260000001</v>
      </c>
      <c r="BP17" s="47">
        <v>4156.5045099999998</v>
      </c>
      <c r="BQ17" s="47">
        <v>4229.2659700000004</v>
      </c>
      <c r="BR17" s="47">
        <v>4285.4657500000003</v>
      </c>
      <c r="BS17" s="47">
        <v>4073.5516799999996</v>
      </c>
      <c r="BT17" s="47">
        <v>4181.0543699999998</v>
      </c>
      <c r="BU17" s="47">
        <v>4058.4128400000004</v>
      </c>
      <c r="BV17" s="47">
        <v>4251.4031100000002</v>
      </c>
      <c r="BW17" s="47">
        <v>4066.1683400000006</v>
      </c>
      <c r="BX17" s="47">
        <v>3651.2472699999998</v>
      </c>
      <c r="BY17" s="47">
        <v>3984.1927059999994</v>
      </c>
      <c r="BZ17" s="47">
        <v>3955.8662100000006</v>
      </c>
      <c r="CA17" s="47">
        <v>4078.9354800000006</v>
      </c>
      <c r="CB17" s="47">
        <v>3999.1485600000001</v>
      </c>
      <c r="CC17" s="47">
        <v>4061.8514664285722</v>
      </c>
      <c r="CD17" s="47">
        <v>3970.6473700000001</v>
      </c>
      <c r="CE17" s="47">
        <v>3791.9528200000004</v>
      </c>
      <c r="CF17" s="47">
        <v>3943.3964599999995</v>
      </c>
      <c r="CG17" s="47">
        <v>3795.0202800000002</v>
      </c>
      <c r="CH17" s="47">
        <v>3900.1710700000003</v>
      </c>
      <c r="CI17" s="47">
        <v>3845.7049999999999</v>
      </c>
      <c r="CJ17" s="47">
        <v>3472.0523699999994</v>
      </c>
      <c r="CK17" s="47">
        <v>3830.3382900000001</v>
      </c>
      <c r="CL17" s="47">
        <v>3692.1513599999998</v>
      </c>
      <c r="CM17" s="47">
        <v>3833.5918300000003</v>
      </c>
      <c r="CN17" s="47">
        <v>3697.0694100000005</v>
      </c>
      <c r="CO17" s="47">
        <v>3800.1576700000005</v>
      </c>
      <c r="CP17" s="47">
        <v>3832.6363500000002</v>
      </c>
      <c r="CQ17" s="47">
        <v>3655.2519300000004</v>
      </c>
      <c r="CR17" s="47">
        <v>3804.003369999999</v>
      </c>
      <c r="CS17" s="47">
        <v>3760.9389800000004</v>
      </c>
      <c r="CT17" s="47">
        <v>3870.8286500000008</v>
      </c>
      <c r="CU17" s="47">
        <v>3913.5818966666666</v>
      </c>
      <c r="CV17" s="47">
        <v>3604.4505499999996</v>
      </c>
      <c r="CW17" s="47">
        <v>3888.174621666667</v>
      </c>
      <c r="CX17" s="47">
        <v>3683.76</v>
      </c>
      <c r="CY17" s="47">
        <v>3708.2069700000015</v>
      </c>
      <c r="CZ17" s="47">
        <v>3574.4651600000025</v>
      </c>
      <c r="DA17" s="47">
        <v>3666.6242699999993</v>
      </c>
      <c r="DB17" s="47">
        <v>3636.2689999999998</v>
      </c>
      <c r="DC17" s="47">
        <v>3528.3968399999999</v>
      </c>
      <c r="DD17" s="47">
        <v>3577.2939999999999</v>
      </c>
      <c r="DE17" s="47">
        <v>3512.0620800000006</v>
      </c>
      <c r="DF17" s="47">
        <v>3625.0994300000011</v>
      </c>
      <c r="DG17" s="47">
        <v>3649.9809800000044</v>
      </c>
      <c r="DH17" s="47">
        <v>3392.9937199999999</v>
      </c>
      <c r="DI17" s="47">
        <v>3581.2507300000025</v>
      </c>
      <c r="DJ17" s="47">
        <v>3455.2219999999988</v>
      </c>
      <c r="DK17" s="47">
        <v>3695.2164800000005</v>
      </c>
      <c r="DL17" s="47">
        <v>3557.1697800000002</v>
      </c>
      <c r="DM17" s="47">
        <v>3642.6648699999964</v>
      </c>
      <c r="DN17" s="47">
        <v>3657.2699999999982</v>
      </c>
      <c r="DO17" s="47">
        <v>3533.1757699999976</v>
      </c>
      <c r="DP17" s="47">
        <v>3542.9003399999979</v>
      </c>
      <c r="DQ17" s="47">
        <v>3393.7237299999993</v>
      </c>
      <c r="DR17" s="47">
        <v>3489.63933</v>
      </c>
      <c r="DS17" s="47">
        <v>3384.6769899999972</v>
      </c>
      <c r="DT17" s="47">
        <v>3090.5306350000001</v>
      </c>
      <c r="DU17" s="47">
        <v>3446.9743710000039</v>
      </c>
      <c r="DV17" s="47">
        <v>3343.9641519999996</v>
      </c>
      <c r="DW17" s="47">
        <v>3461.2615729999989</v>
      </c>
      <c r="DX17" s="47">
        <v>3492.0502409999981</v>
      </c>
      <c r="DY17" s="47">
        <v>3675.0393169999998</v>
      </c>
      <c r="DZ17" s="47">
        <v>3621.7088459999995</v>
      </c>
      <c r="EA17" s="47">
        <v>3457.0111670000006</v>
      </c>
      <c r="EB17" s="47">
        <v>3624.535083999996</v>
      </c>
      <c r="EC17" s="47">
        <v>3563.0221829999996</v>
      </c>
      <c r="ED17" s="47">
        <v>3676.1817879999999</v>
      </c>
      <c r="EE17" s="47">
        <v>3673.5947809999971</v>
      </c>
      <c r="EF17" s="47">
        <v>3308.609324</v>
      </c>
      <c r="EG17" s="47">
        <v>3558.4832330000004</v>
      </c>
      <c r="EH17" s="198">
        <v>3489.7947000000004</v>
      </c>
      <c r="EI17" s="266">
        <v>3619.7209029999999</v>
      </c>
      <c r="EJ17" s="266">
        <v>3545.0102099999999</v>
      </c>
    </row>
    <row r="18" spans="1:140" x14ac:dyDescent="0.25">
      <c r="A18" s="35" t="s">
        <v>57</v>
      </c>
      <c r="B18" s="36" t="s">
        <v>57</v>
      </c>
      <c r="C18" s="37">
        <f>+C17/31</f>
        <v>255.71116580645162</v>
      </c>
      <c r="D18" s="37">
        <f>+D17/28</f>
        <v>252.83799285714286</v>
      </c>
      <c r="E18" s="37">
        <f>+E17/31</f>
        <v>228.90330967741934</v>
      </c>
      <c r="F18" s="37">
        <f>+F17/30</f>
        <v>251.10968566666665</v>
      </c>
      <c r="G18" s="37">
        <f>+G17/31</f>
        <v>259.92530064516131</v>
      </c>
      <c r="H18" s="37">
        <f>+H17/30</f>
        <v>259.41410333333334</v>
      </c>
      <c r="I18" s="37">
        <f>+I17/31</f>
        <v>255.4662993548387</v>
      </c>
      <c r="J18" s="37">
        <f>+J17/31</f>
        <v>248.86363225806448</v>
      </c>
      <c r="K18" s="37">
        <f>+K17/30</f>
        <v>254.726911</v>
      </c>
      <c r="L18" s="37">
        <f>+L17/31</f>
        <v>251.13972709677418</v>
      </c>
      <c r="M18" s="37">
        <f>+M17/30</f>
        <v>254.91196533333331</v>
      </c>
      <c r="N18" s="37">
        <f>+N17/31</f>
        <v>258.96957677419351</v>
      </c>
      <c r="O18" s="37">
        <f>+O17/31</f>
        <v>254.39634354838711</v>
      </c>
      <c r="P18" s="37">
        <f>+P17/28</f>
        <v>261.07646892857144</v>
      </c>
      <c r="Q18" s="37">
        <f>+Q17/31</f>
        <v>243.05760193548389</v>
      </c>
      <c r="R18" s="37">
        <f>+R17/30</f>
        <v>248.52348799999999</v>
      </c>
      <c r="S18" s="37">
        <f>+S17/31</f>
        <v>239.59700838709676</v>
      </c>
      <c r="T18" s="37">
        <f>+T17/30</f>
        <v>235.240792</v>
      </c>
      <c r="U18" s="37">
        <f>+U17/31</f>
        <v>238.54011483870971</v>
      </c>
      <c r="V18" s="37">
        <f>+V17/31</f>
        <v>236.47147838709674</v>
      </c>
      <c r="W18" s="37">
        <f>+W17/30</f>
        <v>231.32828433333333</v>
      </c>
      <c r="X18" s="37">
        <f>+X17/31</f>
        <v>229.05185290322581</v>
      </c>
      <c r="Y18" s="37">
        <f>+Y17/30</f>
        <v>225.51561300000003</v>
      </c>
      <c r="Z18" s="37">
        <f>+Z17/31</f>
        <v>224.31624558064516</v>
      </c>
      <c r="AA18" s="37">
        <f>+AA17/31</f>
        <v>219.09250870967745</v>
      </c>
      <c r="AB18" s="37">
        <f>+AB17/28</f>
        <v>216.93843571428573</v>
      </c>
      <c r="AC18" s="37">
        <f>+AC17/31</f>
        <v>217.63788193548388</v>
      </c>
      <c r="AD18" s="37">
        <f>+AD17/30</f>
        <v>212.70157233333333</v>
      </c>
      <c r="AE18" s="37">
        <f>+AE17/31</f>
        <v>206.35715806451614</v>
      </c>
      <c r="AF18" s="37">
        <f>+AF17/30</f>
        <v>203.12940833333332</v>
      </c>
      <c r="AG18" s="37">
        <f>+AG17/31</f>
        <v>200.45189129032258</v>
      </c>
      <c r="AH18" s="37">
        <f>+AH17/31</f>
        <v>196.54364451612904</v>
      </c>
      <c r="AI18" s="37">
        <f>+AI17/30</f>
        <v>195.17522499999998</v>
      </c>
      <c r="AJ18" s="37">
        <f>+AJ17/31</f>
        <v>196.88064999999997</v>
      </c>
      <c r="AK18" s="37">
        <f>+AK17/30</f>
        <v>197.32036566666667</v>
      </c>
      <c r="AL18" s="37">
        <f>+AL17/31</f>
        <v>192.79264478494622</v>
      </c>
      <c r="AM18" s="37">
        <f>+AM17/31</f>
        <v>190.13781129032256</v>
      </c>
      <c r="AN18" s="37">
        <f>+AN17/28</f>
        <v>193.51122571428573</v>
      </c>
      <c r="AO18" s="37">
        <f>+AO17/31</f>
        <v>194.6622983870968</v>
      </c>
      <c r="AP18" s="37">
        <f>+AP17/30</f>
        <v>194.93896499999994</v>
      </c>
      <c r="AQ18" s="37">
        <f>+AQ17/31</f>
        <v>197.57029161290322</v>
      </c>
      <c r="AR18" s="37">
        <f>+AR17/30</f>
        <v>204.27745900000002</v>
      </c>
      <c r="AS18" s="37">
        <f>+AS17/31</f>
        <v>204.80412193548386</v>
      </c>
      <c r="AT18" s="37">
        <f>+AT17/31</f>
        <v>171.09295161290325</v>
      </c>
      <c r="AU18" s="37">
        <f>+AU17/30</f>
        <v>171.59150766666667</v>
      </c>
      <c r="AV18" s="37">
        <f>+AV17/31</f>
        <v>170.8759558064516</v>
      </c>
      <c r="AW18" s="37">
        <f>+AW17/30</f>
        <v>173.48492833333336</v>
      </c>
      <c r="AX18" s="37">
        <f>+AX17/31</f>
        <v>152.48999622580644</v>
      </c>
      <c r="AY18" s="37">
        <f>+AY17/31</f>
        <v>145.95397580645164</v>
      </c>
      <c r="AZ18" s="37">
        <f>+AZ17/28</f>
        <v>144.94299928571428</v>
      </c>
      <c r="BA18" s="37">
        <f>+BA17/31</f>
        <v>143.81502741935486</v>
      </c>
      <c r="BB18" s="37">
        <f>+BB17/30</f>
        <v>145.44927566666669</v>
      </c>
      <c r="BC18" s="37">
        <f>+BC17/31</f>
        <v>140.19246935483872</v>
      </c>
      <c r="BD18" s="37">
        <f>+BD17/30</f>
        <v>138.88794199999998</v>
      </c>
      <c r="BE18" s="37">
        <f>+BE17/31</f>
        <v>138.48022322580644</v>
      </c>
      <c r="BF18" s="37">
        <f>+BF17/31</f>
        <v>138.27198967741936</v>
      </c>
      <c r="BG18" s="37">
        <f>+BG17/30</f>
        <v>142.16636699999998</v>
      </c>
      <c r="BH18" s="37">
        <f>+BH17/31</f>
        <v>143.6265722580645</v>
      </c>
      <c r="BI18" s="37">
        <f>+BI17/30</f>
        <v>143.64317333333335</v>
      </c>
      <c r="BJ18" s="37">
        <f>+BJ17/31</f>
        <v>138.89736129032261</v>
      </c>
      <c r="BK18" s="37">
        <f>+BK17/31</f>
        <v>141.74999032258066</v>
      </c>
      <c r="BL18" s="37">
        <f>+BL17/29</f>
        <v>140.98919379310345</v>
      </c>
      <c r="BM18" s="37">
        <f>+BM17/31</f>
        <v>141.27682258064516</v>
      </c>
      <c r="BN18" s="37">
        <f>+BN17/30</f>
        <v>140.74183033333335</v>
      </c>
      <c r="BO18" s="37">
        <f>+BO17/31</f>
        <v>139.95239548387102</v>
      </c>
      <c r="BP18" s="37">
        <f>+BP17/30</f>
        <v>138.55015033333333</v>
      </c>
      <c r="BQ18" s="37">
        <f>+BQ17/31</f>
        <v>136.42793451612906</v>
      </c>
      <c r="BR18" s="37">
        <f>+BR17/31</f>
        <v>138.24083064516131</v>
      </c>
      <c r="BS18" s="37">
        <f>+BS17/30</f>
        <v>135.785056</v>
      </c>
      <c r="BT18" s="37">
        <f>+BT17/31</f>
        <v>134.87272161290323</v>
      </c>
      <c r="BU18" s="37">
        <f>+BU17/30</f>
        <v>135.280428</v>
      </c>
      <c r="BV18" s="37">
        <f>+BV17/31</f>
        <v>137.14203580645162</v>
      </c>
      <c r="BW18" s="37">
        <f>+BW17/31</f>
        <v>131.16672064516132</v>
      </c>
      <c r="BX18" s="37">
        <f>+BX17/28</f>
        <v>130.40168821428571</v>
      </c>
      <c r="BY18" s="37">
        <f>+BY17/31</f>
        <v>128.52234535483868</v>
      </c>
      <c r="BZ18" s="37">
        <f>+BZ17/30</f>
        <v>131.86220700000001</v>
      </c>
      <c r="CA18" s="37">
        <f>+CA17/31</f>
        <v>131.57856387096777</v>
      </c>
      <c r="CB18" s="37">
        <f>+CB17/30</f>
        <v>133.30495200000001</v>
      </c>
      <c r="CC18" s="37">
        <f>+CC17/31</f>
        <v>131.02746665898619</v>
      </c>
      <c r="CD18" s="37">
        <f>+CD17/31</f>
        <v>128.08539903225807</v>
      </c>
      <c r="CE18" s="37">
        <f>+CE17/30</f>
        <v>126.39842733333334</v>
      </c>
      <c r="CF18" s="37">
        <f>+CF17/31</f>
        <v>127.20633741935482</v>
      </c>
      <c r="CG18" s="37">
        <f>+CG17/30</f>
        <v>126.50067600000001</v>
      </c>
      <c r="CH18" s="37">
        <f>+CH17/31</f>
        <v>125.81197000000002</v>
      </c>
      <c r="CI18" s="37">
        <f>+CI17/31</f>
        <v>124.05499999999999</v>
      </c>
      <c r="CJ18" s="37">
        <f>+CJ17/28</f>
        <v>124.00187035714283</v>
      </c>
      <c r="CK18" s="37">
        <f>+CK17/31</f>
        <v>123.55929967741936</v>
      </c>
      <c r="CL18" s="37">
        <f>+CL17/30</f>
        <v>123.07171199999999</v>
      </c>
      <c r="CM18" s="37">
        <f>+CM17/31</f>
        <v>123.66425258064517</v>
      </c>
      <c r="CN18" s="37">
        <f>+CN17/30</f>
        <v>123.23564700000001</v>
      </c>
      <c r="CO18" s="37">
        <f>+CO17/31</f>
        <v>122.5857312903226</v>
      </c>
      <c r="CP18" s="37">
        <f>+CP17/31</f>
        <v>123.6334306451613</v>
      </c>
      <c r="CQ18" s="37">
        <f>+CQ17/30</f>
        <v>121.84173100000001</v>
      </c>
      <c r="CR18" s="37">
        <f>+CR17/31</f>
        <v>122.70978612903222</v>
      </c>
      <c r="CS18" s="37">
        <f>+CS17/30</f>
        <v>125.36463266666668</v>
      </c>
      <c r="CT18" s="37">
        <f>+CT17/31</f>
        <v>124.86544032258067</v>
      </c>
      <c r="CU18" s="37">
        <f>+CU17/31</f>
        <v>126.24457731182795</v>
      </c>
      <c r="CV18" s="37">
        <f>+CV17/28</f>
        <v>128.73037678571427</v>
      </c>
      <c r="CW18" s="37">
        <f>+CW17/31</f>
        <v>125.42498779569894</v>
      </c>
      <c r="CX18" s="37">
        <f>+CX17/30</f>
        <v>122.792</v>
      </c>
      <c r="CY18" s="37">
        <f>+CY17/31</f>
        <v>119.61957967741941</v>
      </c>
      <c r="CZ18" s="37">
        <f>+CZ17/30</f>
        <v>119.14883866666675</v>
      </c>
      <c r="DA18" s="37">
        <f>+DA17/31</f>
        <v>118.2782022580645</v>
      </c>
      <c r="DB18" s="37">
        <f>+DB17/31</f>
        <v>117.29899999999999</v>
      </c>
      <c r="DC18" s="37">
        <f>+DC17/30</f>
        <v>117.61322799999999</v>
      </c>
      <c r="DD18" s="37">
        <f>+DD17/31</f>
        <v>115.39658064516128</v>
      </c>
      <c r="DE18" s="37">
        <f>+DE17/30</f>
        <v>117.06873600000002</v>
      </c>
      <c r="DF18" s="37">
        <f>+DF17/31</f>
        <v>116.93869129032262</v>
      </c>
      <c r="DG18" s="37">
        <f>+DG17/31</f>
        <v>117.74132193548401</v>
      </c>
      <c r="DH18" s="37">
        <f>+DH17/29</f>
        <v>116.99978344827586</v>
      </c>
      <c r="DI18" s="37">
        <f>+DI17/31</f>
        <v>115.52421709677428</v>
      </c>
      <c r="DJ18" s="37">
        <f>+DJ17/30</f>
        <v>115.17406666666663</v>
      </c>
      <c r="DK18" s="37">
        <f>+DK17/31</f>
        <v>119.20053161290325</v>
      </c>
      <c r="DL18" s="37">
        <f>+DL17/30</f>
        <v>118.572326</v>
      </c>
      <c r="DM18" s="37">
        <f>+DM17/31</f>
        <v>117.50531838709666</v>
      </c>
      <c r="DN18" s="37">
        <f>+DN17/31</f>
        <v>117.97645161290316</v>
      </c>
      <c r="DO18" s="37">
        <f>+DO17/30</f>
        <v>117.77252566666658</v>
      </c>
      <c r="DP18" s="37">
        <f>+DP17/31</f>
        <v>114.28710774193542</v>
      </c>
      <c r="DQ18" s="37">
        <f>+DQ17/30</f>
        <v>113.12412433333331</v>
      </c>
      <c r="DR18" s="37">
        <f>+DR17/31</f>
        <v>112.56901064516128</v>
      </c>
      <c r="DS18" s="37">
        <f>+DS17/31</f>
        <v>109.18312870967733</v>
      </c>
      <c r="DT18" s="37">
        <f>+DT17/28</f>
        <v>110.37609410714286</v>
      </c>
      <c r="DU18" s="37">
        <f>+DU17/31</f>
        <v>111.19272164516141</v>
      </c>
      <c r="DV18" s="37">
        <f>+DV17/30</f>
        <v>111.46547173333332</v>
      </c>
      <c r="DW18" s="37">
        <f>+DW17/31</f>
        <v>111.65359912903222</v>
      </c>
      <c r="DX18" s="37">
        <f>+DX17/30</f>
        <v>116.40167469999993</v>
      </c>
      <c r="DY18" s="37">
        <f>+DY17/31</f>
        <v>118.54965538709676</v>
      </c>
      <c r="DZ18" s="37">
        <f>+DZ17/31</f>
        <v>116.82931761290321</v>
      </c>
      <c r="EA18" s="37">
        <f>+EA17/30</f>
        <v>115.23370556666669</v>
      </c>
      <c r="EB18" s="37">
        <f>+EB17/31</f>
        <v>116.92048658064503</v>
      </c>
      <c r="EC18" s="37">
        <f>+EC17/30</f>
        <v>118.76740609999999</v>
      </c>
      <c r="ED18" s="37">
        <f>+ED17/31</f>
        <v>118.58650929032258</v>
      </c>
      <c r="EE18" s="37">
        <f>+EE17/31</f>
        <v>118.5030574516128</v>
      </c>
      <c r="EF18" s="37">
        <f>+EF17/28</f>
        <v>118.16461871428571</v>
      </c>
      <c r="EG18" s="37">
        <f>+EG17/31</f>
        <v>114.78978170967743</v>
      </c>
      <c r="EH18" s="194">
        <v>116.32649000000001</v>
      </c>
      <c r="EI18" s="262">
        <v>116.76519041935484</v>
      </c>
      <c r="EJ18" s="262">
        <v>118.167007</v>
      </c>
    </row>
    <row r="19" spans="1:140" x14ac:dyDescent="0.25">
      <c r="A19" s="30" t="s">
        <v>77</v>
      </c>
      <c r="B19" s="31" t="s">
        <v>78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199"/>
      <c r="EI19" s="267"/>
      <c r="EJ19" s="267"/>
    </row>
    <row r="20" spans="1:140" x14ac:dyDescent="0.25">
      <c r="A20" s="49" t="s">
        <v>56</v>
      </c>
      <c r="B20" s="33" t="s">
        <v>56</v>
      </c>
      <c r="C20" s="34">
        <f t="shared" ref="C20:BN20" si="40">+C21+C24</f>
        <v>5713.8729999999996</v>
      </c>
      <c r="D20" s="34">
        <f t="shared" si="40"/>
        <v>5656.9115600000005</v>
      </c>
      <c r="E20" s="34">
        <f t="shared" si="40"/>
        <v>5137.83</v>
      </c>
      <c r="F20" s="34">
        <f t="shared" si="40"/>
        <v>5169.2209999999995</v>
      </c>
      <c r="G20" s="34">
        <f t="shared" si="40"/>
        <v>4509.777</v>
      </c>
      <c r="H20" s="34">
        <f t="shared" si="40"/>
        <v>5632.8289999999997</v>
      </c>
      <c r="I20" s="34">
        <f t="shared" si="40"/>
        <v>6697.4969999999994</v>
      </c>
      <c r="J20" s="34">
        <f t="shared" si="40"/>
        <v>5802.8090000000002</v>
      </c>
      <c r="K20" s="34">
        <f t="shared" si="40"/>
        <v>6192.3019999999997</v>
      </c>
      <c r="L20" s="34">
        <f t="shared" si="40"/>
        <v>5835.6900000000005</v>
      </c>
      <c r="M20" s="34">
        <f t="shared" si="40"/>
        <v>5210.93</v>
      </c>
      <c r="N20" s="34">
        <f t="shared" si="40"/>
        <v>5047.4189999999999</v>
      </c>
      <c r="O20" s="34">
        <f t="shared" si="40"/>
        <v>8843.5740000000005</v>
      </c>
      <c r="P20" s="34">
        <f t="shared" si="40"/>
        <v>7251.6970000000001</v>
      </c>
      <c r="Q20" s="34">
        <f t="shared" si="40"/>
        <v>5424.3209999999999</v>
      </c>
      <c r="R20" s="34">
        <f t="shared" si="40"/>
        <v>5326.6545500000002</v>
      </c>
      <c r="S20" s="34">
        <f t="shared" si="40"/>
        <v>6597.3401199999998</v>
      </c>
      <c r="T20" s="34">
        <f t="shared" si="40"/>
        <v>6201.1013300000004</v>
      </c>
      <c r="U20" s="34">
        <f t="shared" si="40"/>
        <v>6142.6466</v>
      </c>
      <c r="V20" s="34">
        <f t="shared" si="40"/>
        <v>6563.3425100000004</v>
      </c>
      <c r="W20" s="34">
        <f t="shared" si="40"/>
        <v>5914.0045599999994</v>
      </c>
      <c r="X20" s="34">
        <f t="shared" si="40"/>
        <v>6561.1598599999988</v>
      </c>
      <c r="Y20" s="34">
        <f t="shared" si="40"/>
        <v>6429.3375900000001</v>
      </c>
      <c r="Z20" s="34">
        <f t="shared" si="40"/>
        <v>6225.1410399999995</v>
      </c>
      <c r="AA20" s="34">
        <f t="shared" si="40"/>
        <v>7449.9149799999996</v>
      </c>
      <c r="AB20" s="34">
        <f t="shared" si="40"/>
        <v>5956.9667499999996</v>
      </c>
      <c r="AC20" s="34">
        <f t="shared" si="40"/>
        <v>6785.2725099999998</v>
      </c>
      <c r="AD20" s="34">
        <f t="shared" si="40"/>
        <v>6922.6668900000004</v>
      </c>
      <c r="AE20" s="34">
        <f t="shared" si="40"/>
        <v>6900.9653400000007</v>
      </c>
      <c r="AF20" s="34">
        <f t="shared" si="40"/>
        <v>6400.71414</v>
      </c>
      <c r="AG20" s="34">
        <f t="shared" si="40"/>
        <v>7012.3071099999997</v>
      </c>
      <c r="AH20" s="34">
        <f t="shared" si="40"/>
        <v>8091.5382900000004</v>
      </c>
      <c r="AI20" s="34">
        <f t="shared" si="40"/>
        <v>6959.2554700000001</v>
      </c>
      <c r="AJ20" s="34">
        <f t="shared" si="40"/>
        <v>6313.7589599999992</v>
      </c>
      <c r="AK20" s="34">
        <f t="shared" si="40"/>
        <v>5733.6814599999998</v>
      </c>
      <c r="AL20" s="34">
        <f t="shared" si="40"/>
        <v>8942.6643700000004</v>
      </c>
      <c r="AM20" s="34">
        <f t="shared" si="40"/>
        <v>7238.7911299999987</v>
      </c>
      <c r="AN20" s="34">
        <f t="shared" si="40"/>
        <v>6033.5613000000012</v>
      </c>
      <c r="AO20" s="34">
        <f t="shared" si="40"/>
        <v>8123.6932699999998</v>
      </c>
      <c r="AP20" s="34">
        <f t="shared" si="40"/>
        <v>9744.2100900000005</v>
      </c>
      <c r="AQ20" s="34">
        <f t="shared" si="40"/>
        <v>7816.5311000000011</v>
      </c>
      <c r="AR20" s="34">
        <f t="shared" si="40"/>
        <v>8269.6510100000014</v>
      </c>
      <c r="AS20" s="34">
        <f t="shared" si="40"/>
        <v>6776.175470000001</v>
      </c>
      <c r="AT20" s="34">
        <f t="shared" si="40"/>
        <v>6397.9906899999996</v>
      </c>
      <c r="AU20" s="34">
        <f t="shared" si="40"/>
        <v>9172.0141799999983</v>
      </c>
      <c r="AV20" s="34">
        <f t="shared" si="40"/>
        <v>7630.7068799999997</v>
      </c>
      <c r="AW20" s="34">
        <f t="shared" si="40"/>
        <v>6930.5160200000009</v>
      </c>
      <c r="AX20" s="34">
        <f t="shared" si="40"/>
        <v>9107.9074500000006</v>
      </c>
      <c r="AY20" s="34">
        <f t="shared" si="40"/>
        <v>10226.394469999999</v>
      </c>
      <c r="AZ20" s="34">
        <f t="shared" si="40"/>
        <v>10592.923410000001</v>
      </c>
      <c r="BA20" s="34">
        <f t="shared" si="40"/>
        <v>11381.454399999999</v>
      </c>
      <c r="BB20" s="34">
        <f t="shared" si="40"/>
        <v>8403.363229999999</v>
      </c>
      <c r="BC20" s="34">
        <f t="shared" si="40"/>
        <v>10913.719030000002</v>
      </c>
      <c r="BD20" s="34">
        <f t="shared" si="40"/>
        <v>10675.65965</v>
      </c>
      <c r="BE20" s="34">
        <f t="shared" si="40"/>
        <v>10715.948630000001</v>
      </c>
      <c r="BF20" s="34">
        <f t="shared" si="40"/>
        <v>10008.634669999999</v>
      </c>
      <c r="BG20" s="34">
        <f t="shared" si="40"/>
        <v>10277.387409999998</v>
      </c>
      <c r="BH20" s="34">
        <f t="shared" si="40"/>
        <v>9366.51188</v>
      </c>
      <c r="BI20" s="34">
        <f t="shared" si="40"/>
        <v>9131.1194400000004</v>
      </c>
      <c r="BJ20" s="34">
        <f t="shared" si="40"/>
        <v>9626.990069999998</v>
      </c>
      <c r="BK20" s="34">
        <f t="shared" si="40"/>
        <v>13058.14345</v>
      </c>
      <c r="BL20" s="34">
        <f t="shared" si="40"/>
        <v>10898.668989999998</v>
      </c>
      <c r="BM20" s="34">
        <f t="shared" si="40"/>
        <v>9860.6676599999992</v>
      </c>
      <c r="BN20" s="34">
        <f t="shared" si="40"/>
        <v>10300.467130000001</v>
      </c>
      <c r="BO20" s="34">
        <f t="shared" ref="BO20:DZ20" si="41">+BO21+BO24</f>
        <v>11437.857880000001</v>
      </c>
      <c r="BP20" s="34">
        <f t="shared" si="41"/>
        <v>10264.330520000001</v>
      </c>
      <c r="BQ20" s="34">
        <f t="shared" si="41"/>
        <v>10177.894120000001</v>
      </c>
      <c r="BR20" s="34">
        <f t="shared" si="41"/>
        <v>11302.721649999999</v>
      </c>
      <c r="BS20" s="34">
        <f t="shared" si="41"/>
        <v>11460.390609999999</v>
      </c>
      <c r="BT20" s="34">
        <f t="shared" si="41"/>
        <v>10421.797860000001</v>
      </c>
      <c r="BU20" s="34">
        <f t="shared" si="41"/>
        <v>9278.0072900000014</v>
      </c>
      <c r="BV20" s="34">
        <f t="shared" si="41"/>
        <v>11054.965560000002</v>
      </c>
      <c r="BW20" s="34">
        <f t="shared" si="41"/>
        <v>10507.931869999999</v>
      </c>
      <c r="BX20" s="34">
        <f t="shared" si="41"/>
        <v>11703.738440000001</v>
      </c>
      <c r="BY20" s="34">
        <f t="shared" si="41"/>
        <v>11931.451290000001</v>
      </c>
      <c r="BZ20" s="34">
        <f t="shared" si="41"/>
        <v>10306.7654</v>
      </c>
      <c r="CA20" s="34">
        <f t="shared" si="41"/>
        <v>10899.183290000001</v>
      </c>
      <c r="CB20" s="34">
        <f t="shared" si="41"/>
        <v>11386.331490000002</v>
      </c>
      <c r="CC20" s="34">
        <f t="shared" si="41"/>
        <v>12568.555439999998</v>
      </c>
      <c r="CD20" s="34">
        <f t="shared" si="41"/>
        <v>12027.390479999998</v>
      </c>
      <c r="CE20" s="34">
        <f t="shared" si="41"/>
        <v>12721.65259</v>
      </c>
      <c r="CF20" s="34">
        <f t="shared" si="41"/>
        <v>11599.866189999999</v>
      </c>
      <c r="CG20" s="34">
        <f t="shared" si="41"/>
        <v>11489.376780000001</v>
      </c>
      <c r="CH20" s="34">
        <f t="shared" si="41"/>
        <v>13102.793</v>
      </c>
      <c r="CI20" s="34">
        <f t="shared" si="41"/>
        <v>11572.41624</v>
      </c>
      <c r="CJ20" s="34">
        <f t="shared" si="41"/>
        <v>11127.884940000002</v>
      </c>
      <c r="CK20" s="34">
        <f t="shared" si="41"/>
        <v>13100.928040000001</v>
      </c>
      <c r="CL20" s="34">
        <f t="shared" si="41"/>
        <v>8569.3456900000001</v>
      </c>
      <c r="CM20" s="34">
        <f t="shared" si="41"/>
        <v>15573.334579999999</v>
      </c>
      <c r="CN20" s="34">
        <f t="shared" si="41"/>
        <v>13043.609420000001</v>
      </c>
      <c r="CO20" s="34">
        <f t="shared" si="41"/>
        <v>12778.46766</v>
      </c>
      <c r="CP20" s="34">
        <f t="shared" si="41"/>
        <v>14624.021170000002</v>
      </c>
      <c r="CQ20" s="34">
        <f t="shared" si="41"/>
        <v>12376.959140000001</v>
      </c>
      <c r="CR20" s="34">
        <f t="shared" si="41"/>
        <v>13832.437020000001</v>
      </c>
      <c r="CS20" s="34">
        <f t="shared" si="41"/>
        <v>14722.224630000001</v>
      </c>
      <c r="CT20" s="34">
        <f t="shared" si="41"/>
        <v>13336.48079</v>
      </c>
      <c r="CU20" s="34">
        <f t="shared" si="41"/>
        <v>14451.468299999999</v>
      </c>
      <c r="CV20" s="34">
        <f t="shared" si="41"/>
        <v>11666.818119999998</v>
      </c>
      <c r="CW20" s="34">
        <f t="shared" si="41"/>
        <v>13676.87018</v>
      </c>
      <c r="CX20" s="34">
        <f t="shared" si="41"/>
        <v>10095.74015</v>
      </c>
      <c r="CY20" s="34">
        <f t="shared" si="41"/>
        <v>13199.798119999999</v>
      </c>
      <c r="CZ20" s="34">
        <f t="shared" si="41"/>
        <v>12154.306690000001</v>
      </c>
      <c r="DA20" s="34">
        <f t="shared" si="41"/>
        <v>14618.234700000001</v>
      </c>
      <c r="DB20" s="34">
        <f t="shared" si="41"/>
        <v>14460.78412</v>
      </c>
      <c r="DC20" s="34">
        <f t="shared" si="41"/>
        <v>12346.40933</v>
      </c>
      <c r="DD20" s="34">
        <f t="shared" si="41"/>
        <v>11194.88586</v>
      </c>
      <c r="DE20" s="34">
        <f t="shared" si="41"/>
        <v>12024.523930000003</v>
      </c>
      <c r="DF20" s="34">
        <f t="shared" si="41"/>
        <v>11875.257300000001</v>
      </c>
      <c r="DG20" s="34">
        <f t="shared" si="41"/>
        <v>12632.84051</v>
      </c>
      <c r="DH20" s="34">
        <f t="shared" si="41"/>
        <v>10475.853169999998</v>
      </c>
      <c r="DI20" s="34">
        <f t="shared" si="41"/>
        <v>11868.36</v>
      </c>
      <c r="DJ20" s="34">
        <f t="shared" si="41"/>
        <v>10072.920599999999</v>
      </c>
      <c r="DK20" s="34">
        <f t="shared" si="41"/>
        <v>13050.02954</v>
      </c>
      <c r="DL20" s="34">
        <f t="shared" si="41"/>
        <v>12889.967629999999</v>
      </c>
      <c r="DM20" s="34">
        <f t="shared" si="41"/>
        <v>14077.621580000003</v>
      </c>
      <c r="DN20" s="34">
        <f t="shared" si="41"/>
        <v>11443.67921</v>
      </c>
      <c r="DO20" s="34">
        <f t="shared" si="41"/>
        <v>11527.466259999999</v>
      </c>
      <c r="DP20" s="34">
        <f t="shared" si="41"/>
        <v>13006.35671</v>
      </c>
      <c r="DQ20" s="34">
        <f t="shared" si="41"/>
        <v>11634.24685</v>
      </c>
      <c r="DR20" s="34">
        <f t="shared" si="41"/>
        <v>11880.042809999999</v>
      </c>
      <c r="DS20" s="34">
        <f t="shared" si="41"/>
        <v>11771.584050000001</v>
      </c>
      <c r="DT20" s="34">
        <f t="shared" si="41"/>
        <v>11776.793430000002</v>
      </c>
      <c r="DU20" s="34">
        <f t="shared" si="41"/>
        <v>11431.305339999999</v>
      </c>
      <c r="DV20" s="34">
        <f t="shared" si="41"/>
        <v>11590.858090000002</v>
      </c>
      <c r="DW20" s="34">
        <f t="shared" si="41"/>
        <v>11670.39119</v>
      </c>
      <c r="DX20" s="34">
        <f t="shared" si="41"/>
        <v>11409.551510000001</v>
      </c>
      <c r="DY20" s="34">
        <f t="shared" si="41"/>
        <v>11489.273950000001</v>
      </c>
      <c r="DZ20" s="34">
        <f t="shared" si="41"/>
        <v>10844.854200000002</v>
      </c>
      <c r="EA20" s="34">
        <f t="shared" ref="EA20:EG20" si="42">+EA21+EA24</f>
        <v>11683.58037</v>
      </c>
      <c r="EB20" s="34">
        <f t="shared" si="42"/>
        <v>10915.822370000002</v>
      </c>
      <c r="EC20" s="34">
        <f t="shared" si="42"/>
        <v>10699.467869999999</v>
      </c>
      <c r="ED20" s="34">
        <f t="shared" si="42"/>
        <v>10210.779979999999</v>
      </c>
      <c r="EE20" s="34">
        <f t="shared" si="42"/>
        <v>11752.9522</v>
      </c>
      <c r="EF20" s="34">
        <f t="shared" si="42"/>
        <v>8212.3648900000007</v>
      </c>
      <c r="EG20" s="34">
        <f t="shared" si="42"/>
        <v>11142.50475</v>
      </c>
      <c r="EH20" s="193">
        <v>9616.9179499999991</v>
      </c>
      <c r="EI20" s="261">
        <v>11626.399230000001</v>
      </c>
      <c r="EJ20" s="261">
        <v>10835.026949999999</v>
      </c>
    </row>
    <row r="21" spans="1:140" x14ac:dyDescent="0.25">
      <c r="A21" s="32" t="s">
        <v>62</v>
      </c>
      <c r="B21" s="36" t="s">
        <v>63</v>
      </c>
      <c r="C21" s="50">
        <f t="shared" ref="C21:BN21" si="43">+C22+C23</f>
        <v>5713.8729999999996</v>
      </c>
      <c r="D21" s="50">
        <f t="shared" si="43"/>
        <v>5656.9115600000005</v>
      </c>
      <c r="E21" s="50">
        <f t="shared" si="43"/>
        <v>5137.83</v>
      </c>
      <c r="F21" s="50">
        <f t="shared" si="43"/>
        <v>5169.2209999999995</v>
      </c>
      <c r="G21" s="50">
        <f t="shared" si="43"/>
        <v>4509.777</v>
      </c>
      <c r="H21" s="50">
        <f t="shared" si="43"/>
        <v>5632.8289999999997</v>
      </c>
      <c r="I21" s="50">
        <f t="shared" si="43"/>
        <v>6697.4969999999994</v>
      </c>
      <c r="J21" s="50">
        <f t="shared" si="43"/>
        <v>5802.8090000000002</v>
      </c>
      <c r="K21" s="50">
        <f t="shared" si="43"/>
        <v>6192.3019999999997</v>
      </c>
      <c r="L21" s="50">
        <f t="shared" si="43"/>
        <v>5835.6900000000005</v>
      </c>
      <c r="M21" s="50">
        <f t="shared" si="43"/>
        <v>5210.93</v>
      </c>
      <c r="N21" s="50">
        <f t="shared" si="43"/>
        <v>5047.4189999999999</v>
      </c>
      <c r="O21" s="50">
        <f t="shared" si="43"/>
        <v>8843.5740000000005</v>
      </c>
      <c r="P21" s="50">
        <f t="shared" si="43"/>
        <v>7251.6970000000001</v>
      </c>
      <c r="Q21" s="50">
        <f t="shared" si="43"/>
        <v>5424.3209999999999</v>
      </c>
      <c r="R21" s="50">
        <f t="shared" si="43"/>
        <v>5326.6545500000002</v>
      </c>
      <c r="S21" s="50">
        <f t="shared" si="43"/>
        <v>6597.3401199999998</v>
      </c>
      <c r="T21" s="50">
        <f t="shared" si="43"/>
        <v>6201.1013300000004</v>
      </c>
      <c r="U21" s="50">
        <f t="shared" si="43"/>
        <v>6142.6466</v>
      </c>
      <c r="V21" s="50">
        <f t="shared" si="43"/>
        <v>6563.3425100000004</v>
      </c>
      <c r="W21" s="50">
        <f t="shared" si="43"/>
        <v>5914.0045599999994</v>
      </c>
      <c r="X21" s="50">
        <f t="shared" si="43"/>
        <v>6561.1598599999988</v>
      </c>
      <c r="Y21" s="50">
        <f t="shared" si="43"/>
        <v>6429.3375900000001</v>
      </c>
      <c r="Z21" s="50">
        <f t="shared" si="43"/>
        <v>6225.1410399999995</v>
      </c>
      <c r="AA21" s="50">
        <f t="shared" si="43"/>
        <v>7449.9149799999996</v>
      </c>
      <c r="AB21" s="50">
        <f t="shared" si="43"/>
        <v>5956.9667499999996</v>
      </c>
      <c r="AC21" s="50">
        <f t="shared" si="43"/>
        <v>6785.2725099999998</v>
      </c>
      <c r="AD21" s="50">
        <f t="shared" si="43"/>
        <v>6922.6668900000004</v>
      </c>
      <c r="AE21" s="50">
        <f t="shared" si="43"/>
        <v>6900.9653400000007</v>
      </c>
      <c r="AF21" s="50">
        <f t="shared" si="43"/>
        <v>6400.71414</v>
      </c>
      <c r="AG21" s="50">
        <f t="shared" si="43"/>
        <v>7012.3071099999997</v>
      </c>
      <c r="AH21" s="50">
        <f t="shared" si="43"/>
        <v>8091.5382900000004</v>
      </c>
      <c r="AI21" s="50">
        <f t="shared" si="43"/>
        <v>6959.2554700000001</v>
      </c>
      <c r="AJ21" s="50">
        <f t="shared" si="43"/>
        <v>6313.7589599999992</v>
      </c>
      <c r="AK21" s="50">
        <f t="shared" si="43"/>
        <v>5733.6814599999998</v>
      </c>
      <c r="AL21" s="50">
        <f t="shared" si="43"/>
        <v>8942.6643700000004</v>
      </c>
      <c r="AM21" s="50">
        <f t="shared" si="43"/>
        <v>7238.7911299999987</v>
      </c>
      <c r="AN21" s="50">
        <f t="shared" si="43"/>
        <v>6033.5613000000012</v>
      </c>
      <c r="AO21" s="50">
        <f t="shared" si="43"/>
        <v>8123.6932699999998</v>
      </c>
      <c r="AP21" s="50">
        <f t="shared" si="43"/>
        <v>9744.2100900000005</v>
      </c>
      <c r="AQ21" s="50">
        <f t="shared" si="43"/>
        <v>7816.5311000000011</v>
      </c>
      <c r="AR21" s="50">
        <f t="shared" si="43"/>
        <v>8269.6510100000014</v>
      </c>
      <c r="AS21" s="50">
        <f t="shared" si="43"/>
        <v>6776.175470000001</v>
      </c>
      <c r="AT21" s="50">
        <f t="shared" si="43"/>
        <v>6397.9906899999996</v>
      </c>
      <c r="AU21" s="50">
        <f t="shared" si="43"/>
        <v>9172.0141799999983</v>
      </c>
      <c r="AV21" s="50">
        <f t="shared" si="43"/>
        <v>7630.7068799999997</v>
      </c>
      <c r="AW21" s="50">
        <f t="shared" si="43"/>
        <v>6930.5160200000009</v>
      </c>
      <c r="AX21" s="50">
        <f t="shared" si="43"/>
        <v>9107.9074500000006</v>
      </c>
      <c r="AY21" s="50">
        <f t="shared" si="43"/>
        <v>8832.8388799999993</v>
      </c>
      <c r="AZ21" s="50">
        <f t="shared" si="43"/>
        <v>9149.3290300000008</v>
      </c>
      <c r="BA21" s="50">
        <f t="shared" si="43"/>
        <v>9607.2550599999995</v>
      </c>
      <c r="BB21" s="50">
        <f t="shared" si="43"/>
        <v>8363.363229999999</v>
      </c>
      <c r="BC21" s="50">
        <f t="shared" si="43"/>
        <v>10193.701980000002</v>
      </c>
      <c r="BD21" s="50">
        <f t="shared" si="43"/>
        <v>9201.1880700000002</v>
      </c>
      <c r="BE21" s="50">
        <f t="shared" si="43"/>
        <v>9463.8365400000002</v>
      </c>
      <c r="BF21" s="50">
        <f t="shared" si="43"/>
        <v>8619.6465900000003</v>
      </c>
      <c r="BG21" s="50">
        <f t="shared" si="43"/>
        <v>8348.0811499999982</v>
      </c>
      <c r="BH21" s="50">
        <f t="shared" si="43"/>
        <v>7803.9904200000001</v>
      </c>
      <c r="BI21" s="50">
        <f t="shared" si="43"/>
        <v>7383.5637299999999</v>
      </c>
      <c r="BJ21" s="50">
        <f t="shared" si="43"/>
        <v>8632.5547799999986</v>
      </c>
      <c r="BK21" s="50">
        <f t="shared" si="43"/>
        <v>12285.915729999999</v>
      </c>
      <c r="BL21" s="50">
        <f t="shared" si="43"/>
        <v>8608.1744499999986</v>
      </c>
      <c r="BM21" s="50">
        <f t="shared" si="43"/>
        <v>8692.5250699999997</v>
      </c>
      <c r="BN21" s="50">
        <f t="shared" si="43"/>
        <v>9238.6039700000001</v>
      </c>
      <c r="BO21" s="50">
        <f t="shared" ref="BO21:DZ21" si="44">+BO22+BO23</f>
        <v>9885.4000100000012</v>
      </c>
      <c r="BP21" s="50">
        <f t="shared" si="44"/>
        <v>9337.6554100000012</v>
      </c>
      <c r="BQ21" s="50">
        <f t="shared" si="44"/>
        <v>8539.3433100000002</v>
      </c>
      <c r="BR21" s="50">
        <f t="shared" si="44"/>
        <v>10058.69375</v>
      </c>
      <c r="BS21" s="50">
        <f t="shared" si="44"/>
        <v>9435.3073399999994</v>
      </c>
      <c r="BT21" s="50">
        <f t="shared" si="44"/>
        <v>9017.4851500000004</v>
      </c>
      <c r="BU21" s="50">
        <f t="shared" si="44"/>
        <v>8137.4845200000009</v>
      </c>
      <c r="BV21" s="50">
        <f t="shared" si="44"/>
        <v>9084.4776800000018</v>
      </c>
      <c r="BW21" s="50">
        <f t="shared" si="44"/>
        <v>9145.2546399999992</v>
      </c>
      <c r="BX21" s="50">
        <f t="shared" si="44"/>
        <v>10298.544720000002</v>
      </c>
      <c r="BY21" s="50">
        <f t="shared" si="44"/>
        <v>10548.364750000001</v>
      </c>
      <c r="BZ21" s="50">
        <f t="shared" si="44"/>
        <v>9074.5747599999995</v>
      </c>
      <c r="CA21" s="50">
        <f t="shared" si="44"/>
        <v>9865.3455800000011</v>
      </c>
      <c r="CB21" s="50">
        <f t="shared" si="44"/>
        <v>9833.3510200000019</v>
      </c>
      <c r="CC21" s="50">
        <f t="shared" si="44"/>
        <v>11212.167809999999</v>
      </c>
      <c r="CD21" s="50">
        <f t="shared" si="44"/>
        <v>10687.610219999999</v>
      </c>
      <c r="CE21" s="50">
        <f t="shared" si="44"/>
        <v>11324.01022</v>
      </c>
      <c r="CF21" s="50">
        <f t="shared" si="44"/>
        <v>10276.932499999999</v>
      </c>
      <c r="CG21" s="50">
        <f t="shared" si="44"/>
        <v>10241.28283</v>
      </c>
      <c r="CH21" s="50">
        <f t="shared" si="44"/>
        <v>11624.615519999999</v>
      </c>
      <c r="CI21" s="50">
        <f t="shared" si="44"/>
        <v>10217.95665</v>
      </c>
      <c r="CJ21" s="50">
        <f t="shared" si="44"/>
        <v>9702.7226800000008</v>
      </c>
      <c r="CK21" s="50">
        <f t="shared" si="44"/>
        <v>12017.6278</v>
      </c>
      <c r="CL21" s="50">
        <f t="shared" si="44"/>
        <v>7523.8986999999997</v>
      </c>
      <c r="CM21" s="50">
        <f t="shared" si="44"/>
        <v>13923.756219999999</v>
      </c>
      <c r="CN21" s="50">
        <f t="shared" si="44"/>
        <v>12094.986410000001</v>
      </c>
      <c r="CO21" s="50">
        <f t="shared" si="44"/>
        <v>11384.68247</v>
      </c>
      <c r="CP21" s="50">
        <f t="shared" si="44"/>
        <v>13465.806380000002</v>
      </c>
      <c r="CQ21" s="50">
        <f t="shared" si="44"/>
        <v>11068.70074</v>
      </c>
      <c r="CR21" s="50">
        <f t="shared" si="44"/>
        <v>12328.658260000002</v>
      </c>
      <c r="CS21" s="50">
        <f t="shared" si="44"/>
        <v>13199.001700000001</v>
      </c>
      <c r="CT21" s="50">
        <f t="shared" si="44"/>
        <v>11726.391749999999</v>
      </c>
      <c r="CU21" s="50">
        <f t="shared" si="44"/>
        <v>12496.636049999999</v>
      </c>
      <c r="CV21" s="50">
        <f t="shared" si="44"/>
        <v>9530.967389999998</v>
      </c>
      <c r="CW21" s="50">
        <f t="shared" si="44"/>
        <v>12083.8079</v>
      </c>
      <c r="CX21" s="50">
        <f t="shared" si="44"/>
        <v>8915.9078599999993</v>
      </c>
      <c r="CY21" s="50">
        <f t="shared" si="44"/>
        <v>12139.668379999999</v>
      </c>
      <c r="CZ21" s="50">
        <f t="shared" si="44"/>
        <v>10231.928330000001</v>
      </c>
      <c r="DA21" s="50">
        <f t="shared" si="44"/>
        <v>13229.030060000001</v>
      </c>
      <c r="DB21" s="50">
        <f t="shared" si="44"/>
        <v>12544.700049999999</v>
      </c>
      <c r="DC21" s="50">
        <f t="shared" si="44"/>
        <v>10313.402959999999</v>
      </c>
      <c r="DD21" s="50">
        <f t="shared" si="44"/>
        <v>9519.4708100000007</v>
      </c>
      <c r="DE21" s="50">
        <f t="shared" si="44"/>
        <v>10226.712470000002</v>
      </c>
      <c r="DF21" s="50">
        <f t="shared" si="44"/>
        <v>10132.72472</v>
      </c>
      <c r="DG21" s="50">
        <f t="shared" si="44"/>
        <v>10911.75202</v>
      </c>
      <c r="DH21" s="50">
        <f t="shared" si="44"/>
        <v>9242.6233199999988</v>
      </c>
      <c r="DI21" s="50">
        <f t="shared" si="44"/>
        <v>10110.26967</v>
      </c>
      <c r="DJ21" s="50">
        <f t="shared" si="44"/>
        <v>9181.0039699999998</v>
      </c>
      <c r="DK21" s="50">
        <f t="shared" si="44"/>
        <v>11601.113499999999</v>
      </c>
      <c r="DL21" s="50">
        <f t="shared" si="44"/>
        <v>10927.00605</v>
      </c>
      <c r="DM21" s="50">
        <f t="shared" si="44"/>
        <v>12709.243820000003</v>
      </c>
      <c r="DN21" s="50">
        <f t="shared" si="44"/>
        <v>9631.7170000000006</v>
      </c>
      <c r="DO21" s="50">
        <f t="shared" si="44"/>
        <v>9783.8891199999998</v>
      </c>
      <c r="DP21" s="50">
        <f t="shared" si="44"/>
        <v>11829.22401</v>
      </c>
      <c r="DQ21" s="50">
        <f t="shared" si="44"/>
        <v>9654.9642700000004</v>
      </c>
      <c r="DR21" s="50">
        <f t="shared" si="44"/>
        <v>10418.893099999999</v>
      </c>
      <c r="DS21" s="50">
        <f t="shared" si="44"/>
        <v>10397.274420000002</v>
      </c>
      <c r="DT21" s="50">
        <f t="shared" si="44"/>
        <v>10022.152670000001</v>
      </c>
      <c r="DU21" s="50">
        <f t="shared" si="44"/>
        <v>10089.88487</v>
      </c>
      <c r="DV21" s="50">
        <f t="shared" si="44"/>
        <v>10287.603800000001</v>
      </c>
      <c r="DW21" s="50">
        <f t="shared" si="44"/>
        <v>10045.85247</v>
      </c>
      <c r="DX21" s="50">
        <f t="shared" si="44"/>
        <v>9494.8445900000006</v>
      </c>
      <c r="DY21" s="50">
        <f t="shared" si="44"/>
        <v>10112.29585</v>
      </c>
      <c r="DZ21" s="50">
        <f t="shared" si="44"/>
        <v>9026.0358100000012</v>
      </c>
      <c r="EA21" s="50">
        <f t="shared" ref="EA21:EG21" si="45">+EA22+EA23</f>
        <v>10122.836949999999</v>
      </c>
      <c r="EB21" s="50">
        <f t="shared" si="45"/>
        <v>9347.3852000000006</v>
      </c>
      <c r="EC21" s="50">
        <f t="shared" si="45"/>
        <v>8951.9096099999988</v>
      </c>
      <c r="ED21" s="50">
        <f t="shared" si="45"/>
        <v>8434.5412199999992</v>
      </c>
      <c r="EE21" s="50">
        <f t="shared" si="45"/>
        <v>10190.88276</v>
      </c>
      <c r="EF21" s="50">
        <f t="shared" si="45"/>
        <v>6612.1778300000005</v>
      </c>
      <c r="EG21" s="50">
        <f t="shared" si="45"/>
        <v>9760.4712799999998</v>
      </c>
      <c r="EH21" s="200">
        <v>7645.9098199999989</v>
      </c>
      <c r="EI21" s="268">
        <v>10228.938760000001</v>
      </c>
      <c r="EJ21" s="268">
        <v>9212.4110899999996</v>
      </c>
    </row>
    <row r="22" spans="1:140" x14ac:dyDescent="0.25">
      <c r="A22" s="35" t="s">
        <v>79</v>
      </c>
      <c r="B22" s="38" t="s">
        <v>80</v>
      </c>
      <c r="C22" s="46">
        <v>3488.5149999999999</v>
      </c>
      <c r="D22" s="46">
        <v>3641.864</v>
      </c>
      <c r="E22" s="46">
        <v>2979.5259999999998</v>
      </c>
      <c r="F22" s="46">
        <v>3337.134</v>
      </c>
      <c r="G22" s="46">
        <v>3425.4540000000002</v>
      </c>
      <c r="H22" s="46">
        <v>3516.0349999999999</v>
      </c>
      <c r="I22" s="46">
        <v>4177.509</v>
      </c>
      <c r="J22" s="46">
        <v>4015.92</v>
      </c>
      <c r="K22" s="46">
        <v>4011.1320000000001</v>
      </c>
      <c r="L22" s="46">
        <v>4090.779</v>
      </c>
      <c r="M22" s="46">
        <v>3451.9389999999999</v>
      </c>
      <c r="N22" s="46">
        <v>3636.654</v>
      </c>
      <c r="O22" s="46">
        <v>6245.48</v>
      </c>
      <c r="P22" s="46">
        <v>4782.5619999999999</v>
      </c>
      <c r="Q22" s="46">
        <v>3575.3229999999999</v>
      </c>
      <c r="R22" s="46">
        <v>3538.3695499999999</v>
      </c>
      <c r="S22" s="46">
        <v>4454.2752799999998</v>
      </c>
      <c r="T22" s="46">
        <v>3667.6165600000004</v>
      </c>
      <c r="U22" s="46">
        <v>4711.3412099999996</v>
      </c>
      <c r="V22" s="46">
        <v>4721.4134899999999</v>
      </c>
      <c r="W22" s="46">
        <v>4471.6975899999998</v>
      </c>
      <c r="X22" s="46">
        <v>4831.267859999999</v>
      </c>
      <c r="Y22" s="46">
        <v>4601.7760900000003</v>
      </c>
      <c r="Z22" s="46">
        <v>4715.4155799999999</v>
      </c>
      <c r="AA22" s="46">
        <v>5242.2402299999994</v>
      </c>
      <c r="AB22" s="46">
        <v>4539.2037499999997</v>
      </c>
      <c r="AC22" s="46">
        <v>5348.3945100000001</v>
      </c>
      <c r="AD22" s="46">
        <v>4998.9420700000001</v>
      </c>
      <c r="AE22" s="46">
        <v>5462.995390000001</v>
      </c>
      <c r="AF22" s="46">
        <v>4922.7446600000003</v>
      </c>
      <c r="AG22" s="46">
        <v>4817.5553899999995</v>
      </c>
      <c r="AH22" s="46">
        <v>5953.08788</v>
      </c>
      <c r="AI22" s="46">
        <v>4741.2486199999994</v>
      </c>
      <c r="AJ22" s="46">
        <v>4621.2237799999994</v>
      </c>
      <c r="AK22" s="46">
        <v>4381.8583499999995</v>
      </c>
      <c r="AL22" s="46">
        <v>6484.4585600000009</v>
      </c>
      <c r="AM22" s="46">
        <v>5477.2207499999986</v>
      </c>
      <c r="AN22" s="46">
        <v>4998.0216400000008</v>
      </c>
      <c r="AO22" s="46">
        <v>6059.90553</v>
      </c>
      <c r="AP22" s="46">
        <v>7634.0577900000008</v>
      </c>
      <c r="AQ22" s="46">
        <v>6047.5223600000008</v>
      </c>
      <c r="AR22" s="46">
        <v>6081.8327300000001</v>
      </c>
      <c r="AS22" s="46">
        <v>4805.5554800000009</v>
      </c>
      <c r="AT22" s="46">
        <v>5691.9733299999998</v>
      </c>
      <c r="AU22" s="46">
        <v>6498.0422599999993</v>
      </c>
      <c r="AV22" s="46">
        <v>5853.6592700000001</v>
      </c>
      <c r="AW22" s="46">
        <v>4964.8397700000005</v>
      </c>
      <c r="AX22" s="46">
        <v>7015.2507700000006</v>
      </c>
      <c r="AY22" s="46">
        <v>6654.3484399999998</v>
      </c>
      <c r="AZ22" s="46">
        <v>6154.4276</v>
      </c>
      <c r="BA22" s="46">
        <v>6157.2288799999997</v>
      </c>
      <c r="BB22" s="46">
        <v>5452.4344300000002</v>
      </c>
      <c r="BC22" s="46">
        <v>7063.3556400000007</v>
      </c>
      <c r="BD22" s="46">
        <v>5817.1553300000005</v>
      </c>
      <c r="BE22" s="46">
        <v>6099.5847299999996</v>
      </c>
      <c r="BF22" s="46">
        <v>5553.6224899999997</v>
      </c>
      <c r="BG22" s="46">
        <v>5684.869889999999</v>
      </c>
      <c r="BH22" s="46">
        <v>5351.1680699999997</v>
      </c>
      <c r="BI22" s="46">
        <v>5023.6662800000004</v>
      </c>
      <c r="BJ22" s="46">
        <v>6120.0465599999998</v>
      </c>
      <c r="BK22" s="46">
        <v>7606.5466299999989</v>
      </c>
      <c r="BL22" s="46">
        <v>5691.8026799999989</v>
      </c>
      <c r="BM22" s="46">
        <v>5622.57431</v>
      </c>
      <c r="BN22" s="46">
        <v>5553.6820199999993</v>
      </c>
      <c r="BO22" s="46">
        <v>7008.5798699999996</v>
      </c>
      <c r="BP22" s="46">
        <v>6798.2185600000003</v>
      </c>
      <c r="BQ22" s="46">
        <v>5929.6469999999999</v>
      </c>
      <c r="BR22" s="46">
        <v>7530.8872700000002</v>
      </c>
      <c r="BS22" s="46">
        <v>6482.2964599999996</v>
      </c>
      <c r="BT22" s="46">
        <v>6035.08421</v>
      </c>
      <c r="BU22" s="46">
        <v>5494.920180000001</v>
      </c>
      <c r="BV22" s="46">
        <v>6223.6042000000007</v>
      </c>
      <c r="BW22" s="46">
        <v>6176.0594000000001</v>
      </c>
      <c r="BX22" s="46">
        <v>7410.0695700000015</v>
      </c>
      <c r="BY22" s="46">
        <v>8011.2018399999997</v>
      </c>
      <c r="BZ22" s="46">
        <v>6640.7567099999997</v>
      </c>
      <c r="CA22" s="46">
        <v>6879.7975000000006</v>
      </c>
      <c r="CB22" s="46">
        <v>5060.086870000001</v>
      </c>
      <c r="CC22" s="46">
        <v>7341.3248299999996</v>
      </c>
      <c r="CD22" s="46">
        <v>6589.2150499999998</v>
      </c>
      <c r="CE22" s="46">
        <v>6915.0232299999989</v>
      </c>
      <c r="CF22" s="46">
        <v>6765.0016399999995</v>
      </c>
      <c r="CG22" s="46">
        <v>6719.3010000000004</v>
      </c>
      <c r="CH22" s="46">
        <v>8163.3182500000003</v>
      </c>
      <c r="CI22" s="46">
        <v>6710.9763300000004</v>
      </c>
      <c r="CJ22" s="46">
        <v>5935.2884000000004</v>
      </c>
      <c r="CK22" s="46">
        <v>7646.0856899999999</v>
      </c>
      <c r="CL22" s="46">
        <v>5732.1610199999996</v>
      </c>
      <c r="CM22" s="46">
        <v>7633.9973300000001</v>
      </c>
      <c r="CN22" s="46">
        <v>7820.7611500000003</v>
      </c>
      <c r="CO22" s="46">
        <v>6454.3336299999992</v>
      </c>
      <c r="CP22" s="46">
        <v>9260.3336600000002</v>
      </c>
      <c r="CQ22" s="46">
        <v>7980.8815199999999</v>
      </c>
      <c r="CR22" s="46">
        <v>8960.3916800000025</v>
      </c>
      <c r="CS22" s="46">
        <v>9069.6655499999997</v>
      </c>
      <c r="CT22" s="46">
        <v>6809.2128999999995</v>
      </c>
      <c r="CU22" s="46">
        <v>8357.8223799999996</v>
      </c>
      <c r="CV22" s="46">
        <v>7263.1941799999986</v>
      </c>
      <c r="CW22" s="46">
        <v>7534.6154100000003</v>
      </c>
      <c r="CX22" s="46">
        <v>6242.5723099999996</v>
      </c>
      <c r="CY22" s="46">
        <v>7724.9708000000001</v>
      </c>
      <c r="CZ22" s="46">
        <v>7696.1449700000003</v>
      </c>
      <c r="DA22" s="46">
        <v>8962.4788900000003</v>
      </c>
      <c r="DB22" s="46">
        <v>8784.6316800000004</v>
      </c>
      <c r="DC22" s="46">
        <v>7735.25533</v>
      </c>
      <c r="DD22" s="46">
        <v>7491.179540000001</v>
      </c>
      <c r="DE22" s="46">
        <v>7030.8119500000012</v>
      </c>
      <c r="DF22" s="46">
        <v>6842.7038199999997</v>
      </c>
      <c r="DG22" s="46">
        <v>6589.7676899999997</v>
      </c>
      <c r="DH22" s="46">
        <v>6555.2886099999996</v>
      </c>
      <c r="DI22" s="46">
        <v>6109.1265999999996</v>
      </c>
      <c r="DJ22" s="46">
        <v>6502.6375999999991</v>
      </c>
      <c r="DK22" s="46">
        <v>6776.2215099999994</v>
      </c>
      <c r="DL22" s="46">
        <v>7836.3440800000008</v>
      </c>
      <c r="DM22" s="46">
        <v>7782.2684100000024</v>
      </c>
      <c r="DN22" s="46">
        <v>5898.5353499999992</v>
      </c>
      <c r="DO22" s="46">
        <v>6851.2778699999999</v>
      </c>
      <c r="DP22" s="46">
        <v>6787.6736300000002</v>
      </c>
      <c r="DQ22" s="46">
        <v>6705.1914400000005</v>
      </c>
      <c r="DR22" s="46">
        <v>7138.0751899999996</v>
      </c>
      <c r="DS22" s="46">
        <v>6433.1188800000009</v>
      </c>
      <c r="DT22" s="46">
        <v>6449.2949500000004</v>
      </c>
      <c r="DU22" s="46">
        <v>6494.5370399999993</v>
      </c>
      <c r="DV22" s="46">
        <v>7169.5502100000003</v>
      </c>
      <c r="DW22" s="46">
        <v>6083.1469500000003</v>
      </c>
      <c r="DX22" s="46">
        <v>6436.048420000001</v>
      </c>
      <c r="DY22" s="46">
        <v>6452.2370499999997</v>
      </c>
      <c r="DZ22" s="46">
        <v>5425.2575100000004</v>
      </c>
      <c r="EA22" s="46">
        <v>6030.8410299999996</v>
      </c>
      <c r="EB22" s="46">
        <v>5798.381010000001</v>
      </c>
      <c r="EC22" s="46">
        <v>5640.4047699999992</v>
      </c>
      <c r="ED22" s="46">
        <v>6755.7854799999996</v>
      </c>
      <c r="EE22" s="46">
        <v>5479.3855799999992</v>
      </c>
      <c r="EF22" s="46">
        <v>4793.8326200000001</v>
      </c>
      <c r="EG22" s="46">
        <v>5880.5584399999998</v>
      </c>
      <c r="EH22" s="197">
        <v>5529.1077699999996</v>
      </c>
      <c r="EI22" s="265">
        <v>6188.9921899999999</v>
      </c>
      <c r="EJ22" s="265">
        <v>5190.6528799999996</v>
      </c>
    </row>
    <row r="23" spans="1:140" x14ac:dyDescent="0.25">
      <c r="A23" s="41" t="s">
        <v>81</v>
      </c>
      <c r="B23" s="36" t="s">
        <v>82</v>
      </c>
      <c r="C23" s="37">
        <v>2225.3580000000002</v>
      </c>
      <c r="D23" s="37">
        <v>2015.04756</v>
      </c>
      <c r="E23" s="37">
        <v>2158.3040000000001</v>
      </c>
      <c r="F23" s="37">
        <v>1832.087</v>
      </c>
      <c r="G23" s="37">
        <v>1084.3230000000001</v>
      </c>
      <c r="H23" s="37">
        <v>2116.7939999999999</v>
      </c>
      <c r="I23" s="37">
        <v>2519.9879999999998</v>
      </c>
      <c r="J23" s="37">
        <v>1786.8889999999999</v>
      </c>
      <c r="K23" s="37">
        <v>2181.17</v>
      </c>
      <c r="L23" s="37">
        <v>1744.9110000000001</v>
      </c>
      <c r="M23" s="37">
        <v>1758.991</v>
      </c>
      <c r="N23" s="37">
        <v>1410.7650000000001</v>
      </c>
      <c r="O23" s="37">
        <v>2598.0940000000001</v>
      </c>
      <c r="P23" s="37">
        <v>2469.1350000000002</v>
      </c>
      <c r="Q23" s="37">
        <v>1848.998</v>
      </c>
      <c r="R23" s="37">
        <v>1788.2850000000001</v>
      </c>
      <c r="S23" s="37">
        <v>2143.06484</v>
      </c>
      <c r="T23" s="37">
        <v>2533.48477</v>
      </c>
      <c r="U23" s="37">
        <v>1431.30539</v>
      </c>
      <c r="V23" s="37">
        <v>1841.92902</v>
      </c>
      <c r="W23" s="37">
        <v>1442.3069699999999</v>
      </c>
      <c r="X23" s="37">
        <v>1729.8920000000001</v>
      </c>
      <c r="Y23" s="37">
        <v>1827.5615</v>
      </c>
      <c r="Z23" s="37">
        <v>1509.7254599999999</v>
      </c>
      <c r="AA23" s="37">
        <v>2207.6747500000001</v>
      </c>
      <c r="AB23" s="37">
        <v>1417.7629999999999</v>
      </c>
      <c r="AC23" s="37">
        <v>1436.8779999999999</v>
      </c>
      <c r="AD23" s="37">
        <v>1923.7248200000001</v>
      </c>
      <c r="AE23" s="37">
        <v>1437.9699500000002</v>
      </c>
      <c r="AF23" s="37">
        <v>1477.96948</v>
      </c>
      <c r="AG23" s="37">
        <v>2194.7517200000002</v>
      </c>
      <c r="AH23" s="37">
        <v>2138.4504100000004</v>
      </c>
      <c r="AI23" s="37">
        <v>2218.0068500000002</v>
      </c>
      <c r="AJ23" s="37">
        <v>1692.5351799999999</v>
      </c>
      <c r="AK23" s="37">
        <v>1351.8231099999998</v>
      </c>
      <c r="AL23" s="37">
        <v>2458.2058099999999</v>
      </c>
      <c r="AM23" s="37">
        <v>1761.5703799999999</v>
      </c>
      <c r="AN23" s="37">
        <v>1035.5396599999999</v>
      </c>
      <c r="AO23" s="37">
        <v>2063.7877400000002</v>
      </c>
      <c r="AP23" s="37">
        <v>2110.1522999999997</v>
      </c>
      <c r="AQ23" s="37">
        <v>1769.00874</v>
      </c>
      <c r="AR23" s="37">
        <v>2187.8182800000004</v>
      </c>
      <c r="AS23" s="37">
        <v>1970.6199899999999</v>
      </c>
      <c r="AT23" s="37">
        <v>706.01735999999994</v>
      </c>
      <c r="AU23" s="37">
        <v>2673.97192</v>
      </c>
      <c r="AV23" s="37">
        <v>1777.0476099999998</v>
      </c>
      <c r="AW23" s="37">
        <v>1965.67625</v>
      </c>
      <c r="AX23" s="37">
        <v>2092.6566799999996</v>
      </c>
      <c r="AY23" s="37">
        <v>2178.49044</v>
      </c>
      <c r="AZ23" s="37">
        <v>2994.9014299999999</v>
      </c>
      <c r="BA23" s="37">
        <v>3450.0261799999998</v>
      </c>
      <c r="BB23" s="37">
        <v>2910.9287999999997</v>
      </c>
      <c r="BC23" s="37">
        <v>3130.3463400000001</v>
      </c>
      <c r="BD23" s="37">
        <v>3384.0327399999996</v>
      </c>
      <c r="BE23" s="37">
        <v>3364.2518100000002</v>
      </c>
      <c r="BF23" s="37">
        <v>3066.0241000000001</v>
      </c>
      <c r="BG23" s="37">
        <v>2663.2112599999996</v>
      </c>
      <c r="BH23" s="37">
        <v>2452.8223499999999</v>
      </c>
      <c r="BI23" s="37">
        <v>2359.8974499999999</v>
      </c>
      <c r="BJ23" s="37">
        <v>2512.5082199999997</v>
      </c>
      <c r="BK23" s="37">
        <v>4679.3690999999999</v>
      </c>
      <c r="BL23" s="37">
        <v>2916.3717700000002</v>
      </c>
      <c r="BM23" s="37">
        <v>3069.9507599999997</v>
      </c>
      <c r="BN23" s="37">
        <v>3684.9219500000004</v>
      </c>
      <c r="BO23" s="37">
        <v>2876.8201400000007</v>
      </c>
      <c r="BP23" s="37">
        <v>2539.4368500000005</v>
      </c>
      <c r="BQ23" s="37">
        <v>2609.6963099999998</v>
      </c>
      <c r="BR23" s="37">
        <v>2527.8064800000006</v>
      </c>
      <c r="BS23" s="37">
        <v>2953.0108800000003</v>
      </c>
      <c r="BT23" s="37">
        <v>2982.40094</v>
      </c>
      <c r="BU23" s="37">
        <v>2642.5643399999999</v>
      </c>
      <c r="BV23" s="37">
        <v>2860.8734800000007</v>
      </c>
      <c r="BW23" s="37">
        <v>2969.1952399999996</v>
      </c>
      <c r="BX23" s="37">
        <v>2888.4751499999998</v>
      </c>
      <c r="BY23" s="37">
        <v>2537.16291</v>
      </c>
      <c r="BZ23" s="37">
        <v>2433.8180499999999</v>
      </c>
      <c r="CA23" s="37">
        <v>2985.54808</v>
      </c>
      <c r="CB23" s="37">
        <v>4773.26415</v>
      </c>
      <c r="CC23" s="37">
        <v>3870.8429800000004</v>
      </c>
      <c r="CD23" s="37">
        <v>4098.3951699999998</v>
      </c>
      <c r="CE23" s="37">
        <v>4408.9869900000003</v>
      </c>
      <c r="CF23" s="37">
        <v>3511.9308600000004</v>
      </c>
      <c r="CG23" s="37">
        <v>3521.9818300000002</v>
      </c>
      <c r="CH23" s="37">
        <v>3461.29727</v>
      </c>
      <c r="CI23" s="37">
        <v>3506.9803199999997</v>
      </c>
      <c r="CJ23" s="37">
        <v>3767.4342800000004</v>
      </c>
      <c r="CK23" s="37">
        <v>4371.5421100000003</v>
      </c>
      <c r="CL23" s="37">
        <v>1791.73768</v>
      </c>
      <c r="CM23" s="37">
        <v>6289.7588900000001</v>
      </c>
      <c r="CN23" s="37">
        <v>4274.2252600000002</v>
      </c>
      <c r="CO23" s="37">
        <v>4930.3488399999997</v>
      </c>
      <c r="CP23" s="37">
        <v>4205.4727200000007</v>
      </c>
      <c r="CQ23" s="37">
        <v>3087.8192200000003</v>
      </c>
      <c r="CR23" s="37">
        <v>3368.2665799999995</v>
      </c>
      <c r="CS23" s="37">
        <v>4129.3361500000001</v>
      </c>
      <c r="CT23" s="37">
        <v>4917.1788499999993</v>
      </c>
      <c r="CU23" s="37">
        <v>4138.8136699999995</v>
      </c>
      <c r="CV23" s="37">
        <v>2267.7732099999998</v>
      </c>
      <c r="CW23" s="37">
        <v>4549.1924900000004</v>
      </c>
      <c r="CX23" s="37">
        <v>2673.3355499999998</v>
      </c>
      <c r="CY23" s="37">
        <v>4414.69758</v>
      </c>
      <c r="CZ23" s="37">
        <v>2535.7833600000004</v>
      </c>
      <c r="DA23" s="37">
        <v>4266.5511699999997</v>
      </c>
      <c r="DB23" s="37">
        <v>3760.06837</v>
      </c>
      <c r="DC23" s="37">
        <v>2578.1476299999999</v>
      </c>
      <c r="DD23" s="37">
        <v>2028.2912699999997</v>
      </c>
      <c r="DE23" s="37">
        <v>3195.9005200000001</v>
      </c>
      <c r="DF23" s="37">
        <v>3290.0209</v>
      </c>
      <c r="DG23" s="37">
        <v>4321.9843300000002</v>
      </c>
      <c r="DH23" s="37">
        <v>2687.3347100000001</v>
      </c>
      <c r="DI23" s="37">
        <v>4001.1430699999996</v>
      </c>
      <c r="DJ23" s="37">
        <v>2678.3663700000002</v>
      </c>
      <c r="DK23" s="37">
        <v>4824.8919900000001</v>
      </c>
      <c r="DL23" s="37">
        <v>3090.6619700000001</v>
      </c>
      <c r="DM23" s="37">
        <v>4926.97541</v>
      </c>
      <c r="DN23" s="37">
        <v>3733.1816500000004</v>
      </c>
      <c r="DO23" s="37">
        <v>2932.6112499999999</v>
      </c>
      <c r="DP23" s="37">
        <v>5041.5503799999997</v>
      </c>
      <c r="DQ23" s="37">
        <v>2949.7728299999999</v>
      </c>
      <c r="DR23" s="37">
        <v>3280.8179100000002</v>
      </c>
      <c r="DS23" s="37">
        <v>3964.1555400000002</v>
      </c>
      <c r="DT23" s="37">
        <v>3572.8577200000004</v>
      </c>
      <c r="DU23" s="37">
        <v>3595.3478300000002</v>
      </c>
      <c r="DV23" s="37">
        <v>3118.05359</v>
      </c>
      <c r="DW23" s="37">
        <v>3962.70552</v>
      </c>
      <c r="DX23" s="37">
        <v>3058.7961700000001</v>
      </c>
      <c r="DY23" s="37">
        <v>3660.0588000000002</v>
      </c>
      <c r="DZ23" s="37">
        <v>3600.7783000000004</v>
      </c>
      <c r="EA23" s="37">
        <v>4091.9959199999998</v>
      </c>
      <c r="EB23" s="37">
        <v>3549.0041899999997</v>
      </c>
      <c r="EC23" s="37">
        <v>3311.5048400000001</v>
      </c>
      <c r="ED23" s="37">
        <v>1678.7557400000001</v>
      </c>
      <c r="EE23" s="37">
        <v>4711.4971800000003</v>
      </c>
      <c r="EF23" s="37">
        <v>1818.34521</v>
      </c>
      <c r="EG23" s="37">
        <v>3879.91284</v>
      </c>
      <c r="EH23" s="194">
        <v>2116.8020499999998</v>
      </c>
      <c r="EI23" s="262">
        <v>4039.9465700000005</v>
      </c>
      <c r="EJ23" s="262">
        <v>4021.75821</v>
      </c>
    </row>
    <row r="24" spans="1:140" x14ac:dyDescent="0.25">
      <c r="A24" s="32" t="s">
        <v>76</v>
      </c>
      <c r="B24" s="33" t="s">
        <v>83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0</v>
      </c>
      <c r="AO24" s="46">
        <v>0</v>
      </c>
      <c r="AP24" s="46">
        <v>0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1393.5555899999999</v>
      </c>
      <c r="AZ24" s="46">
        <v>1443.59438</v>
      </c>
      <c r="BA24" s="46">
        <v>1774.1993399999999</v>
      </c>
      <c r="BB24" s="46">
        <v>40</v>
      </c>
      <c r="BC24" s="46">
        <v>720.01705000000004</v>
      </c>
      <c r="BD24" s="46">
        <v>1474.4715799999999</v>
      </c>
      <c r="BE24" s="46">
        <v>1252.1120900000001</v>
      </c>
      <c r="BF24" s="46">
        <v>1388.9880800000001</v>
      </c>
      <c r="BG24" s="46">
        <v>1929.3062600000001</v>
      </c>
      <c r="BH24" s="46">
        <v>1562.5214599999999</v>
      </c>
      <c r="BI24" s="46">
        <v>1747.5557100000001</v>
      </c>
      <c r="BJ24" s="46">
        <v>994.43529000000001</v>
      </c>
      <c r="BK24" s="46">
        <v>772.22771999999998</v>
      </c>
      <c r="BL24" s="46">
        <v>2290.4945400000001</v>
      </c>
      <c r="BM24" s="46">
        <v>1168.1425900000002</v>
      </c>
      <c r="BN24" s="46">
        <v>1061.8631600000001</v>
      </c>
      <c r="BO24" s="46">
        <v>1552.4578700000002</v>
      </c>
      <c r="BP24" s="46">
        <v>926.67511000000002</v>
      </c>
      <c r="BQ24" s="46">
        <v>1638.5508099999997</v>
      </c>
      <c r="BR24" s="46">
        <v>1244.0279</v>
      </c>
      <c r="BS24" s="46">
        <v>2025.0832700000001</v>
      </c>
      <c r="BT24" s="46">
        <v>1404.3127100000002</v>
      </c>
      <c r="BU24" s="46">
        <v>1140.52277</v>
      </c>
      <c r="BV24" s="46">
        <v>1970.4878800000001</v>
      </c>
      <c r="BW24" s="46">
        <v>1362.67723</v>
      </c>
      <c r="BX24" s="46">
        <v>1405.19372</v>
      </c>
      <c r="BY24" s="46">
        <v>1383.08654</v>
      </c>
      <c r="BZ24" s="46">
        <v>1232.19064</v>
      </c>
      <c r="CA24" s="46">
        <v>1033.83771</v>
      </c>
      <c r="CB24" s="46">
        <v>1552.98047</v>
      </c>
      <c r="CC24" s="46">
        <v>1356.3876299999999</v>
      </c>
      <c r="CD24" s="46">
        <v>1339.78026</v>
      </c>
      <c r="CE24" s="46">
        <v>1397.64237</v>
      </c>
      <c r="CF24" s="46">
        <v>1322.9336900000001</v>
      </c>
      <c r="CG24" s="46">
        <v>1248.0939500000002</v>
      </c>
      <c r="CH24" s="46">
        <v>1478.1774799999998</v>
      </c>
      <c r="CI24" s="46">
        <v>1354.4595899999999</v>
      </c>
      <c r="CJ24" s="46">
        <v>1425.1622600000003</v>
      </c>
      <c r="CK24" s="46">
        <v>1083.30024</v>
      </c>
      <c r="CL24" s="46">
        <v>1045.4469899999999</v>
      </c>
      <c r="CM24" s="46">
        <v>1649.5783600000002</v>
      </c>
      <c r="CN24" s="46">
        <v>948.62301000000002</v>
      </c>
      <c r="CO24" s="46">
        <v>1393.7851900000001</v>
      </c>
      <c r="CP24" s="46">
        <v>1158.21479</v>
      </c>
      <c r="CQ24" s="46">
        <v>1308.2583999999999</v>
      </c>
      <c r="CR24" s="46">
        <v>1503.7787599999999</v>
      </c>
      <c r="CS24" s="46">
        <v>1523.2229299999999</v>
      </c>
      <c r="CT24" s="46">
        <v>1610.0890400000001</v>
      </c>
      <c r="CU24" s="46">
        <v>1954.8322499999999</v>
      </c>
      <c r="CV24" s="46">
        <v>2135.8507299999997</v>
      </c>
      <c r="CW24" s="46">
        <v>1593.0622800000001</v>
      </c>
      <c r="CX24" s="46">
        <v>1179.8322900000001</v>
      </c>
      <c r="CY24" s="46">
        <v>1060.1297400000001</v>
      </c>
      <c r="CZ24" s="46">
        <v>1922.3783599999999</v>
      </c>
      <c r="DA24" s="46">
        <v>1389.2046399999999</v>
      </c>
      <c r="DB24" s="46">
        <v>1916.0840700000001</v>
      </c>
      <c r="DC24" s="46">
        <v>2033.0063700000003</v>
      </c>
      <c r="DD24" s="46">
        <v>1675.4150500000003</v>
      </c>
      <c r="DE24" s="46">
        <v>1797.8114600000004</v>
      </c>
      <c r="DF24" s="46">
        <v>1742.5325800000003</v>
      </c>
      <c r="DG24" s="46">
        <v>1721.0884900000003</v>
      </c>
      <c r="DH24" s="46">
        <v>1233.2298500000002</v>
      </c>
      <c r="DI24" s="46">
        <v>1758.09033</v>
      </c>
      <c r="DJ24" s="46">
        <v>891.91662999999994</v>
      </c>
      <c r="DK24" s="46">
        <v>1448.9160400000003</v>
      </c>
      <c r="DL24" s="46">
        <v>1962.9615800000001</v>
      </c>
      <c r="DM24" s="46">
        <v>1368.3777600000001</v>
      </c>
      <c r="DN24" s="46">
        <v>1811.9622099999999</v>
      </c>
      <c r="DO24" s="46">
        <v>1743.5771399999999</v>
      </c>
      <c r="DP24" s="46">
        <v>1177.1326999999999</v>
      </c>
      <c r="DQ24" s="46">
        <v>1979.2825800000001</v>
      </c>
      <c r="DR24" s="46">
        <v>1461.1497099999999</v>
      </c>
      <c r="DS24" s="46">
        <v>1374.3096300000002</v>
      </c>
      <c r="DT24" s="46">
        <v>1754.6407599999998</v>
      </c>
      <c r="DU24" s="46">
        <v>1341.42047</v>
      </c>
      <c r="DV24" s="46">
        <v>1303.2542900000001</v>
      </c>
      <c r="DW24" s="46">
        <v>1624.5387199999998</v>
      </c>
      <c r="DX24" s="46">
        <v>1914.7069200000001</v>
      </c>
      <c r="DY24" s="46">
        <v>1376.9780999999998</v>
      </c>
      <c r="DZ24" s="46">
        <v>1818.8183900000004</v>
      </c>
      <c r="EA24" s="46">
        <v>1560.74342</v>
      </c>
      <c r="EB24" s="46">
        <v>1568.4371700000002</v>
      </c>
      <c r="EC24" s="46">
        <v>1747.55826</v>
      </c>
      <c r="ED24" s="46">
        <v>1776.2387600000002</v>
      </c>
      <c r="EE24" s="46">
        <v>1562.0694400000002</v>
      </c>
      <c r="EF24" s="46">
        <v>1600.18706</v>
      </c>
      <c r="EG24" s="46">
        <v>1382.0334700000001</v>
      </c>
      <c r="EH24" s="197">
        <v>1971.0081299999997</v>
      </c>
      <c r="EI24" s="262">
        <v>1397.46047</v>
      </c>
      <c r="EJ24" s="262">
        <v>1622.6158599999999</v>
      </c>
    </row>
    <row r="25" spans="1:140" x14ac:dyDescent="0.25">
      <c r="A25" s="30" t="s">
        <v>84</v>
      </c>
      <c r="B25" s="31" t="s">
        <v>85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201"/>
      <c r="EI25" s="269"/>
      <c r="EJ25" s="269"/>
    </row>
    <row r="26" spans="1:140" x14ac:dyDescent="0.25">
      <c r="A26" s="49" t="s">
        <v>56</v>
      </c>
      <c r="B26" s="38" t="s">
        <v>56</v>
      </c>
      <c r="C26" s="52">
        <f t="shared" ref="C26:AH26" si="46">SUM(C28:C31)</f>
        <v>5574.6275000000005</v>
      </c>
      <c r="D26" s="52">
        <f t="shared" si="46"/>
        <v>4890.3069999999998</v>
      </c>
      <c r="E26" s="52">
        <f t="shared" si="46"/>
        <v>5180.04097</v>
      </c>
      <c r="F26" s="52">
        <f t="shared" si="46"/>
        <v>4907.7629999999999</v>
      </c>
      <c r="G26" s="52">
        <f t="shared" si="46"/>
        <v>3870.73722</v>
      </c>
      <c r="H26" s="52">
        <f t="shared" si="46"/>
        <v>4230.384</v>
      </c>
      <c r="I26" s="52">
        <f t="shared" si="46"/>
        <v>5372.8920000000007</v>
      </c>
      <c r="J26" s="52">
        <f t="shared" si="46"/>
        <v>5416.9220000000005</v>
      </c>
      <c r="K26" s="52">
        <f t="shared" si="46"/>
        <v>5246.0729999999994</v>
      </c>
      <c r="L26" s="52">
        <f t="shared" si="46"/>
        <v>4651.3440399999999</v>
      </c>
      <c r="M26" s="52">
        <f t="shared" si="46"/>
        <v>5242.4470000000001</v>
      </c>
      <c r="N26" s="52">
        <f t="shared" si="46"/>
        <v>5668.7300000000005</v>
      </c>
      <c r="O26" s="52">
        <f t="shared" si="46"/>
        <v>5346.6687599999996</v>
      </c>
      <c r="P26" s="52">
        <f t="shared" si="46"/>
        <v>4707.7759999999998</v>
      </c>
      <c r="Q26" s="52">
        <f t="shared" si="46"/>
        <v>5395.3650000000007</v>
      </c>
      <c r="R26" s="52">
        <f t="shared" si="46"/>
        <v>4950.594000000001</v>
      </c>
      <c r="S26" s="52">
        <f t="shared" si="46"/>
        <v>5361.0446533333334</v>
      </c>
      <c r="T26" s="52">
        <f t="shared" si="46"/>
        <v>4912.0060000000003</v>
      </c>
      <c r="U26" s="52">
        <f t="shared" si="46"/>
        <v>5432.6019999999999</v>
      </c>
      <c r="V26" s="52">
        <f t="shared" si="46"/>
        <v>5403.1149999999998</v>
      </c>
      <c r="W26" s="52">
        <f t="shared" si="46"/>
        <v>5403.1150000000007</v>
      </c>
      <c r="X26" s="52">
        <f t="shared" si="46"/>
        <v>5410.7714899999992</v>
      </c>
      <c r="Y26" s="52">
        <f t="shared" si="46"/>
        <v>5097.9538000000002</v>
      </c>
      <c r="Z26" s="52">
        <f t="shared" si="46"/>
        <v>5097.9538000000002</v>
      </c>
      <c r="AA26" s="52">
        <f t="shared" si="46"/>
        <v>5458.4090999999999</v>
      </c>
      <c r="AB26" s="52">
        <f t="shared" si="46"/>
        <v>4507.9335838709667</v>
      </c>
      <c r="AC26" s="52">
        <f t="shared" si="46"/>
        <v>5286.1013200000016</v>
      </c>
      <c r="AD26" s="52">
        <f t="shared" si="46"/>
        <v>5078.1788899999992</v>
      </c>
      <c r="AE26" s="52">
        <f t="shared" si="46"/>
        <v>5228.8609999999999</v>
      </c>
      <c r="AF26" s="52">
        <f t="shared" si="46"/>
        <v>5193.5146499999992</v>
      </c>
      <c r="AG26" s="52">
        <f t="shared" si="46"/>
        <v>5301.9209999999994</v>
      </c>
      <c r="AH26" s="52">
        <f t="shared" si="46"/>
        <v>5421.8377799999998</v>
      </c>
      <c r="AI26" s="52">
        <f t="shared" ref="AI26:CT26" si="47">SUM(AI28:AI31)</f>
        <v>5182.9826151612906</v>
      </c>
      <c r="AJ26" s="52">
        <f t="shared" si="47"/>
        <v>5358.1109999999999</v>
      </c>
      <c r="AK26" s="52">
        <f t="shared" si="47"/>
        <v>5041.72102</v>
      </c>
      <c r="AL26" s="52">
        <f t="shared" si="47"/>
        <v>5155.413489999999</v>
      </c>
      <c r="AM26" s="52">
        <f t="shared" si="47"/>
        <v>5226.8309599999993</v>
      </c>
      <c r="AN26" s="52">
        <f t="shared" si="47"/>
        <v>4418.4789199999996</v>
      </c>
      <c r="AO26" s="52">
        <f t="shared" si="47"/>
        <v>3350.14885</v>
      </c>
      <c r="AP26" s="52">
        <f t="shared" si="47"/>
        <v>3630.34654</v>
      </c>
      <c r="AQ26" s="52">
        <f t="shared" si="47"/>
        <v>4739.0299349999996</v>
      </c>
      <c r="AR26" s="52">
        <f t="shared" si="47"/>
        <v>4934.3206399999999</v>
      </c>
      <c r="AS26" s="52">
        <f t="shared" si="47"/>
        <v>5232.8869329999989</v>
      </c>
      <c r="AT26" s="52">
        <f t="shared" si="47"/>
        <v>4562.0154499999999</v>
      </c>
      <c r="AU26" s="52">
        <f t="shared" si="47"/>
        <v>4633.713600000001</v>
      </c>
      <c r="AV26" s="52">
        <f t="shared" si="47"/>
        <v>4794.3092900000011</v>
      </c>
      <c r="AW26" s="52">
        <f t="shared" si="47"/>
        <v>4978.14318</v>
      </c>
      <c r="AX26" s="52">
        <f t="shared" si="47"/>
        <v>5025.0221200000005</v>
      </c>
      <c r="AY26" s="52">
        <f t="shared" si="47"/>
        <v>5541.7484100000001</v>
      </c>
      <c r="AZ26" s="52">
        <f t="shared" si="47"/>
        <v>4783.0050000000001</v>
      </c>
      <c r="BA26" s="52">
        <f t="shared" si="47"/>
        <v>5404.7616100000005</v>
      </c>
      <c r="BB26" s="52">
        <f t="shared" si="47"/>
        <v>5247.5420400000003</v>
      </c>
      <c r="BC26" s="52">
        <f t="shared" si="47"/>
        <v>5208.5996599999999</v>
      </c>
      <c r="BD26" s="52">
        <f t="shared" si="47"/>
        <v>5344.8940000000002</v>
      </c>
      <c r="BE26" s="52">
        <f t="shared" si="47"/>
        <v>5646.9214299999994</v>
      </c>
      <c r="BF26" s="52">
        <f t="shared" si="47"/>
        <v>5451.1240600000001</v>
      </c>
      <c r="BG26" s="52">
        <f t="shared" si="47"/>
        <v>5409.3404800000008</v>
      </c>
      <c r="BH26" s="52">
        <f t="shared" si="47"/>
        <v>5301.0255900000011</v>
      </c>
      <c r="BI26" s="52">
        <f t="shared" si="47"/>
        <v>5121.7634799999996</v>
      </c>
      <c r="BJ26" s="52">
        <f t="shared" si="47"/>
        <v>5118.6589499999991</v>
      </c>
      <c r="BK26" s="52">
        <f t="shared" si="47"/>
        <v>4551.1553999999996</v>
      </c>
      <c r="BL26" s="52">
        <f t="shared" si="47"/>
        <v>4740.88616</v>
      </c>
      <c r="BM26" s="52">
        <f t="shared" si="47"/>
        <v>4807.1849499999989</v>
      </c>
      <c r="BN26" s="52">
        <f t="shared" si="47"/>
        <v>4866.2976600000002</v>
      </c>
      <c r="BO26" s="52">
        <f t="shared" si="47"/>
        <v>4766.9799000000003</v>
      </c>
      <c r="BP26" s="52">
        <f t="shared" si="47"/>
        <v>4793.0499299999992</v>
      </c>
      <c r="BQ26" s="52">
        <f t="shared" si="47"/>
        <v>4302.7814100000005</v>
      </c>
      <c r="BR26" s="52">
        <f t="shared" si="47"/>
        <v>4802.4099999999989</v>
      </c>
      <c r="BS26" s="47">
        <f t="shared" si="47"/>
        <v>4549.7414900000003</v>
      </c>
      <c r="BT26" s="47">
        <f t="shared" si="47"/>
        <v>4759.1734700000006</v>
      </c>
      <c r="BU26" s="47">
        <f t="shared" si="47"/>
        <v>4901.1111799999999</v>
      </c>
      <c r="BV26" s="47">
        <f t="shared" si="47"/>
        <v>4531.784090000001</v>
      </c>
      <c r="BW26" s="47">
        <f t="shared" si="47"/>
        <v>4968.3684200000007</v>
      </c>
      <c r="BX26" s="47">
        <f t="shared" si="47"/>
        <v>3040.5414300000002</v>
      </c>
      <c r="BY26" s="47">
        <f t="shared" si="47"/>
        <v>3746.8563000000004</v>
      </c>
      <c r="BZ26" s="47">
        <f t="shared" si="47"/>
        <v>3668.7687599999999</v>
      </c>
      <c r="CA26" s="47">
        <f t="shared" si="47"/>
        <v>5052.0955600000016</v>
      </c>
      <c r="CB26" s="47">
        <f t="shared" si="47"/>
        <v>4486.4936899999993</v>
      </c>
      <c r="CC26" s="47">
        <f t="shared" si="47"/>
        <v>4829.6719900000007</v>
      </c>
      <c r="CD26" s="47">
        <f t="shared" si="47"/>
        <v>4766.7990099999979</v>
      </c>
      <c r="CE26" s="47">
        <f t="shared" si="47"/>
        <v>4811.1818500000008</v>
      </c>
      <c r="CF26" s="47">
        <f t="shared" si="47"/>
        <v>4622.5610400000023</v>
      </c>
      <c r="CG26" s="47">
        <f t="shared" si="47"/>
        <v>4588.4336700000003</v>
      </c>
      <c r="CH26" s="47">
        <f t="shared" si="47"/>
        <v>3734.3553709999996</v>
      </c>
      <c r="CI26" s="47">
        <f t="shared" si="47"/>
        <v>4886.7901500000007</v>
      </c>
      <c r="CJ26" s="47">
        <f t="shared" si="47"/>
        <v>4169.3890100000008</v>
      </c>
      <c r="CK26" s="47">
        <f t="shared" si="47"/>
        <v>4209.5732732771994</v>
      </c>
      <c r="CL26" s="47">
        <f t="shared" si="47"/>
        <v>4360.1057524640009</v>
      </c>
      <c r="CM26" s="47">
        <f t="shared" si="47"/>
        <v>4341.6405913450999</v>
      </c>
      <c r="CN26" s="47">
        <f t="shared" si="47"/>
        <v>4888.8613351706017</v>
      </c>
      <c r="CO26" s="47">
        <f t="shared" si="47"/>
        <v>3908.2638599999996</v>
      </c>
      <c r="CP26" s="47">
        <f t="shared" si="47"/>
        <v>3659.4986200000003</v>
      </c>
      <c r="CQ26" s="47">
        <f t="shared" si="47"/>
        <v>3649.8502399999998</v>
      </c>
      <c r="CR26" s="47">
        <f t="shared" si="47"/>
        <v>2039.2081499999999</v>
      </c>
      <c r="CS26" s="47">
        <f t="shared" si="47"/>
        <v>2900.9789900000005</v>
      </c>
      <c r="CT26" s="47">
        <f t="shared" si="47"/>
        <v>3611.5643925059012</v>
      </c>
      <c r="CU26" s="47">
        <f t="shared" ref="CU26:EG26" si="48">SUM(CU28:CU31)</f>
        <v>3420.6471199999996</v>
      </c>
      <c r="CV26" s="47">
        <f t="shared" si="48"/>
        <v>3387.9750899999999</v>
      </c>
      <c r="CW26" s="47">
        <f t="shared" si="48"/>
        <v>4082.2339616392001</v>
      </c>
      <c r="CX26" s="47">
        <f t="shared" si="48"/>
        <v>4010.4360683682999</v>
      </c>
      <c r="CY26" s="47">
        <f t="shared" si="48"/>
        <v>3436.7326752059998</v>
      </c>
      <c r="CZ26" s="47">
        <f t="shared" si="48"/>
        <v>3461.1958911443007</v>
      </c>
      <c r="DA26" s="47">
        <f t="shared" si="48"/>
        <v>3676.4646899999998</v>
      </c>
      <c r="DB26" s="47">
        <f t="shared" si="48"/>
        <v>3675.5796697958995</v>
      </c>
      <c r="DC26" s="47">
        <f t="shared" si="48"/>
        <v>3366.0256373165998</v>
      </c>
      <c r="DD26" s="47">
        <f t="shared" si="48"/>
        <v>3548.0688174416009</v>
      </c>
      <c r="DE26" s="47">
        <f t="shared" si="48"/>
        <v>3666.0469605869994</v>
      </c>
      <c r="DF26" s="47">
        <f t="shared" si="48"/>
        <v>5202.5263732352996</v>
      </c>
      <c r="DG26" s="47">
        <f t="shared" si="48"/>
        <v>4954.6580732509992</v>
      </c>
      <c r="DH26" s="47">
        <f t="shared" si="48"/>
        <v>4790.4215269688002</v>
      </c>
      <c r="DI26" s="47">
        <f t="shared" si="48"/>
        <v>5394.0095727981006</v>
      </c>
      <c r="DJ26" s="47">
        <f t="shared" si="48"/>
        <v>4863.5569968308009</v>
      </c>
      <c r="DK26" s="47">
        <f t="shared" si="48"/>
        <v>4422.2584142894011</v>
      </c>
      <c r="DL26" s="47">
        <f t="shared" si="48"/>
        <v>4361.2641214943997</v>
      </c>
      <c r="DM26" s="47">
        <f t="shared" si="48"/>
        <v>4485.0317300000006</v>
      </c>
      <c r="DN26" s="47">
        <f t="shared" si="48"/>
        <v>4632.9381720476995</v>
      </c>
      <c r="DO26" s="47">
        <f t="shared" si="48"/>
        <v>4535.1721286086013</v>
      </c>
      <c r="DP26" s="47">
        <f t="shared" si="48"/>
        <v>4279.8011468057994</v>
      </c>
      <c r="DQ26" s="47">
        <f t="shared" si="48"/>
        <v>4510.2842912485003</v>
      </c>
      <c r="DR26" s="47">
        <f t="shared" si="48"/>
        <v>4441.0200661886001</v>
      </c>
      <c r="DS26" s="47">
        <f t="shared" si="48"/>
        <v>4660.9181784150005</v>
      </c>
      <c r="DT26" s="47">
        <f t="shared" si="48"/>
        <v>3964.5743793635006</v>
      </c>
      <c r="DU26" s="47">
        <f t="shared" si="48"/>
        <v>4440.9276729997009</v>
      </c>
      <c r="DV26" s="47">
        <f t="shared" si="48"/>
        <v>3070.140980000001</v>
      </c>
      <c r="DW26" s="47">
        <f t="shared" si="48"/>
        <v>5023.8808091297014</v>
      </c>
      <c r="DX26" s="47">
        <f t="shared" si="48"/>
        <v>5010.9627836797999</v>
      </c>
      <c r="DY26" s="47">
        <f t="shared" si="48"/>
        <v>5469.5268605337005</v>
      </c>
      <c r="DZ26" s="47">
        <f t="shared" si="48"/>
        <v>5375.1614643779012</v>
      </c>
      <c r="EA26" s="47">
        <f t="shared" si="48"/>
        <v>4774.2044315574003</v>
      </c>
      <c r="EB26" s="47">
        <f t="shared" si="48"/>
        <v>5283.8689419712</v>
      </c>
      <c r="EC26" s="47">
        <f t="shared" si="48"/>
        <v>5004.0232650992002</v>
      </c>
      <c r="ED26" s="47">
        <f t="shared" si="48"/>
        <v>5368.5946002904011</v>
      </c>
      <c r="EE26" s="47">
        <f t="shared" si="48"/>
        <v>5421.7283112342993</v>
      </c>
      <c r="EF26" s="47">
        <f t="shared" si="48"/>
        <v>4743.7218592124991</v>
      </c>
      <c r="EG26" s="47">
        <f t="shared" si="48"/>
        <v>5053.6865405210992</v>
      </c>
      <c r="EH26" s="198">
        <v>4794.9159332964009</v>
      </c>
      <c r="EI26" s="266">
        <v>5116.1591613369001</v>
      </c>
      <c r="EJ26" s="266">
        <v>4950.7543060487005</v>
      </c>
    </row>
    <row r="27" spans="1:140" x14ac:dyDescent="0.25">
      <c r="A27" s="35" t="s">
        <v>86</v>
      </c>
      <c r="B27" s="36" t="s">
        <v>86</v>
      </c>
      <c r="C27" s="53">
        <f>+C26/31</f>
        <v>179.82669354838711</v>
      </c>
      <c r="D27" s="53">
        <f>+D26/28</f>
        <v>174.65382142857143</v>
      </c>
      <c r="E27" s="53">
        <f>+E26/31</f>
        <v>167.09809580645162</v>
      </c>
      <c r="F27" s="53">
        <f>+F26/30</f>
        <v>163.59209999999999</v>
      </c>
      <c r="G27" s="53">
        <f>+G26/31</f>
        <v>124.86249096774193</v>
      </c>
      <c r="H27" s="53">
        <f>+H26/30</f>
        <v>141.0128</v>
      </c>
      <c r="I27" s="53">
        <f>+I26/31</f>
        <v>173.31909677419358</v>
      </c>
      <c r="J27" s="53">
        <f>+J26/31</f>
        <v>174.73941935483873</v>
      </c>
      <c r="K27" s="53">
        <f>+K26/30</f>
        <v>174.86909999999997</v>
      </c>
      <c r="L27" s="53">
        <f>+L26/31</f>
        <v>150.04335612903225</v>
      </c>
      <c r="M27" s="53">
        <f>+M26/30</f>
        <v>174.74823333333333</v>
      </c>
      <c r="N27" s="53">
        <f>+N26/31</f>
        <v>182.86225806451614</v>
      </c>
      <c r="O27" s="53">
        <f>+O26/31</f>
        <v>172.4731858064516</v>
      </c>
      <c r="P27" s="53">
        <f>+P26/29</f>
        <v>162.33710344827585</v>
      </c>
      <c r="Q27" s="53">
        <f>+Q26/31</f>
        <v>174.04403225806453</v>
      </c>
      <c r="R27" s="53">
        <f>+R26/30</f>
        <v>165.01980000000003</v>
      </c>
      <c r="S27" s="53">
        <f>+S26/31</f>
        <v>172.93692430107527</v>
      </c>
      <c r="T27" s="53">
        <f>+T26/30</f>
        <v>163.73353333333336</v>
      </c>
      <c r="U27" s="53">
        <f>+U26/31</f>
        <v>175.2452258064516</v>
      </c>
      <c r="V27" s="53">
        <f>+V26/30</f>
        <v>180.10383333333331</v>
      </c>
      <c r="W27" s="53">
        <f>+W26/30</f>
        <v>180.10383333333337</v>
      </c>
      <c r="X27" s="53">
        <f>+X26/31</f>
        <v>174.54101580645158</v>
      </c>
      <c r="Y27" s="53">
        <f>+Y26/31</f>
        <v>164.45012258064517</v>
      </c>
      <c r="Z27" s="53">
        <f>+Z26/31</f>
        <v>164.45012258064517</v>
      </c>
      <c r="AA27" s="53">
        <f>+AA26/31</f>
        <v>176.0777129032258</v>
      </c>
      <c r="AB27" s="53">
        <f>+AB26/28</f>
        <v>160.99762799539167</v>
      </c>
      <c r="AC27" s="53">
        <f>+AC26/31</f>
        <v>170.5193974193549</v>
      </c>
      <c r="AD27" s="53">
        <f>+AD26/30</f>
        <v>169.27262966666663</v>
      </c>
      <c r="AE27" s="53">
        <f>+AE26/31</f>
        <v>168.67293548387096</v>
      </c>
      <c r="AF27" s="53">
        <f>+AF26/30</f>
        <v>173.11715499999997</v>
      </c>
      <c r="AG27" s="53">
        <f>+AG26/31</f>
        <v>171.02970967741933</v>
      </c>
      <c r="AH27" s="53">
        <f>+AH26/31</f>
        <v>174.8979929032258</v>
      </c>
      <c r="AI27" s="53">
        <f>+AI26/30</f>
        <v>172.76608717204303</v>
      </c>
      <c r="AJ27" s="53">
        <f>+AJ26/31</f>
        <v>172.84229032258065</v>
      </c>
      <c r="AK27" s="53">
        <f>+AK26/30</f>
        <v>168.05736733333333</v>
      </c>
      <c r="AL27" s="53">
        <f>+AL26/31</f>
        <v>166.30366096774191</v>
      </c>
      <c r="AM27" s="53">
        <f>+AM26/31</f>
        <v>168.60745032258063</v>
      </c>
      <c r="AN27" s="53">
        <f>+AN26/28</f>
        <v>157.80281857142856</v>
      </c>
      <c r="AO27" s="53">
        <f>+AO26/31</f>
        <v>108.06931774193548</v>
      </c>
      <c r="AP27" s="53">
        <f>+AP26/30</f>
        <v>121.01155133333333</v>
      </c>
      <c r="AQ27" s="53">
        <f>+AQ26/31</f>
        <v>152.87193338709676</v>
      </c>
      <c r="AR27" s="53">
        <f>+AR26/30</f>
        <v>164.47735466666666</v>
      </c>
      <c r="AS27" s="53">
        <f>+AS26/31</f>
        <v>168.80280429032254</v>
      </c>
      <c r="AT27" s="53">
        <f>+AT26/31</f>
        <v>147.16178870967741</v>
      </c>
      <c r="AU27" s="53">
        <f>+AU26/30</f>
        <v>154.45712000000003</v>
      </c>
      <c r="AV27" s="53">
        <f>+AV26/31</f>
        <v>154.6551383870968</v>
      </c>
      <c r="AW27" s="53">
        <f>+AW26/30</f>
        <v>165.938106</v>
      </c>
      <c r="AX27" s="53">
        <f>+AX26/31</f>
        <v>162.09748774193551</v>
      </c>
      <c r="AY27" s="53">
        <f>+AY26/31</f>
        <v>178.76607774193548</v>
      </c>
      <c r="AZ27" s="53">
        <f>+AZ26/28</f>
        <v>170.82160714285715</v>
      </c>
      <c r="BA27" s="53">
        <f>+BA26/31</f>
        <v>174.34714870967744</v>
      </c>
      <c r="BB27" s="53">
        <f>+BB26/30</f>
        <v>174.91806800000001</v>
      </c>
      <c r="BC27" s="53">
        <f>+BC26/31</f>
        <v>168.01934387096773</v>
      </c>
      <c r="BD27" s="53">
        <f>+BD26/30</f>
        <v>178.16313333333335</v>
      </c>
      <c r="BE27" s="53">
        <f>+BE26/31</f>
        <v>182.15875580645158</v>
      </c>
      <c r="BF27" s="53">
        <f>+BF26/31</f>
        <v>175.84271161290323</v>
      </c>
      <c r="BG27" s="53">
        <f>+BG26/30</f>
        <v>180.31134933333337</v>
      </c>
      <c r="BH27" s="53">
        <f>+BH26/31</f>
        <v>171.00082548387101</v>
      </c>
      <c r="BI27" s="53">
        <f>+BI26/30</f>
        <v>170.72544933333333</v>
      </c>
      <c r="BJ27" s="53">
        <f>+BJ26/31</f>
        <v>165.11803064516127</v>
      </c>
      <c r="BK27" s="53">
        <f>+BK26/31</f>
        <v>146.81146451612901</v>
      </c>
      <c r="BL27" s="53">
        <f>+BL26/29</f>
        <v>163.47883310344827</v>
      </c>
      <c r="BM27" s="53">
        <f>+BM26/31</f>
        <v>155.07048225806449</v>
      </c>
      <c r="BN27" s="53">
        <f>+BN26/30</f>
        <v>162.20992200000001</v>
      </c>
      <c r="BO27" s="53">
        <f>+BO26/31</f>
        <v>153.77354516129034</v>
      </c>
      <c r="BP27" s="53">
        <f>+BP26/30</f>
        <v>159.76833099999996</v>
      </c>
      <c r="BQ27" s="53">
        <f>+BQ26/31</f>
        <v>138.79940032258065</v>
      </c>
      <c r="BR27" s="53">
        <f>+BR26/31</f>
        <v>154.91645161290319</v>
      </c>
      <c r="BS27" s="53">
        <f>+BS26/30</f>
        <v>151.65804966666667</v>
      </c>
      <c r="BT27" s="53">
        <f>+BT26/31</f>
        <v>153.5217248387097</v>
      </c>
      <c r="BU27" s="53">
        <f>+BU26/30</f>
        <v>163.37037266666667</v>
      </c>
      <c r="BV27" s="53">
        <f>+BV26/31</f>
        <v>146.18658354838712</v>
      </c>
      <c r="BW27" s="53">
        <f>+BW26/31</f>
        <v>160.2699490322581</v>
      </c>
      <c r="BX27" s="53">
        <f>+BX26/28</f>
        <v>108.59076535714287</v>
      </c>
      <c r="BY27" s="53">
        <f>+BY26/31</f>
        <v>120.86633225806453</v>
      </c>
      <c r="BZ27" s="53">
        <f>+BZ26/30</f>
        <v>122.292292</v>
      </c>
      <c r="CA27" s="53">
        <f>+CA26/31</f>
        <v>162.97082451612908</v>
      </c>
      <c r="CB27" s="53">
        <f>+CB26/30</f>
        <v>149.54978966666664</v>
      </c>
      <c r="CC27" s="53">
        <f>+CC26/31</f>
        <v>155.7958706451613</v>
      </c>
      <c r="CD27" s="53">
        <f>+CD26/31</f>
        <v>153.76770999999994</v>
      </c>
      <c r="CE27" s="53">
        <f>+CE26/30</f>
        <v>160.37272833333336</v>
      </c>
      <c r="CF27" s="53">
        <f>+CF26/31</f>
        <v>149.11487225806459</v>
      </c>
      <c r="CG27" s="53">
        <f>+CG26/30</f>
        <v>152.947789</v>
      </c>
      <c r="CH27" s="53">
        <f>+CH26/31</f>
        <v>120.46307648387095</v>
      </c>
      <c r="CI27" s="53">
        <f>+CI26/31</f>
        <v>157.6383919354839</v>
      </c>
      <c r="CJ27" s="53">
        <f>+CJ26/28</f>
        <v>148.9067503571429</v>
      </c>
      <c r="CK27" s="53">
        <f>+CK26/31</f>
        <v>135.79268623474837</v>
      </c>
      <c r="CL27" s="53">
        <f>+CL26/30</f>
        <v>145.33685841546671</v>
      </c>
      <c r="CM27" s="53">
        <f>+CM26/31</f>
        <v>140.05292230145483</v>
      </c>
      <c r="CN27" s="53">
        <f>+CN26/30</f>
        <v>162.96204450568672</v>
      </c>
      <c r="CO27" s="53">
        <f>+CO26/31</f>
        <v>126.07302774193548</v>
      </c>
      <c r="CP27" s="53">
        <f>+CP26/31</f>
        <v>118.04834258064517</v>
      </c>
      <c r="CQ27" s="53">
        <f>+CQ26/30</f>
        <v>121.66167466666666</v>
      </c>
      <c r="CR27" s="53">
        <f>+CR26/31</f>
        <v>65.780908064516126</v>
      </c>
      <c r="CS27" s="53">
        <f>+CS26/30</f>
        <v>96.69929966666669</v>
      </c>
      <c r="CT27" s="53">
        <f>+CT26/31</f>
        <v>116.50207717760972</v>
      </c>
      <c r="CU27" s="53">
        <f>+CU26/31</f>
        <v>110.34345548387095</v>
      </c>
      <c r="CV27" s="53">
        <f>+CV26/28</f>
        <v>120.99911035714285</v>
      </c>
      <c r="CW27" s="53">
        <f>+CW26/31</f>
        <v>131.68496650449032</v>
      </c>
      <c r="CX27" s="53">
        <f>+CX26/30</f>
        <v>133.68120227894332</v>
      </c>
      <c r="CY27" s="53">
        <f>+CY26/31</f>
        <v>110.86234436148386</v>
      </c>
      <c r="CZ27" s="53">
        <f>+CZ26/30</f>
        <v>115.37319637147669</v>
      </c>
      <c r="DA27" s="53">
        <f>+DA26/31</f>
        <v>118.59563516129032</v>
      </c>
      <c r="DB27" s="53">
        <f>+DB26/31</f>
        <v>118.56708612244837</v>
      </c>
      <c r="DC27" s="53">
        <f>+DC26/30</f>
        <v>112.20085457722</v>
      </c>
      <c r="DD27" s="53">
        <f>+DD26/31</f>
        <v>114.4538328206968</v>
      </c>
      <c r="DE27" s="53">
        <f>+DE26/30</f>
        <v>122.20156535289998</v>
      </c>
      <c r="DF27" s="53">
        <f>+DF26/31</f>
        <v>167.82343139468708</v>
      </c>
      <c r="DG27" s="53">
        <f>+DG26/31</f>
        <v>159.82767978229029</v>
      </c>
      <c r="DH27" s="53">
        <f>+DH26/29</f>
        <v>165.1869492058207</v>
      </c>
      <c r="DI27" s="53">
        <f>+DI26/31</f>
        <v>174.00030879993872</v>
      </c>
      <c r="DJ27" s="53">
        <f>+DJ26/30</f>
        <v>162.11856656102671</v>
      </c>
      <c r="DK27" s="53">
        <f>+DK26/31</f>
        <v>142.65349723514197</v>
      </c>
      <c r="DL27" s="53">
        <f>+DL26/30</f>
        <v>145.37547071647998</v>
      </c>
      <c r="DM27" s="53">
        <f>+DM26/31</f>
        <v>144.67844290322583</v>
      </c>
      <c r="DN27" s="53">
        <f>+DN26/31</f>
        <v>149.4496184531516</v>
      </c>
      <c r="DO27" s="53">
        <f>+DO26/30</f>
        <v>151.17240428695337</v>
      </c>
      <c r="DP27" s="53">
        <f>+DP26/31</f>
        <v>138.05810150986449</v>
      </c>
      <c r="DQ27" s="53">
        <f>+DQ26/30</f>
        <v>150.34280970828334</v>
      </c>
      <c r="DR27" s="53">
        <f>+DR26/31</f>
        <v>143.25871181253549</v>
      </c>
      <c r="DS27" s="53">
        <f>+DS26/31</f>
        <v>150.35219930370968</v>
      </c>
      <c r="DT27" s="53">
        <f>+DT26/28</f>
        <v>141.59194212012503</v>
      </c>
      <c r="DU27" s="53">
        <f>+DU26/31</f>
        <v>143.25573138708714</v>
      </c>
      <c r="DV27" s="53">
        <f>+DV26/30</f>
        <v>102.33803266666671</v>
      </c>
      <c r="DW27" s="53">
        <f>+DW26/31</f>
        <v>162.06067126224843</v>
      </c>
      <c r="DX27" s="53">
        <f>+DX26/30</f>
        <v>167.03209278932667</v>
      </c>
      <c r="DY27" s="53">
        <f>+DY26/31</f>
        <v>176.4363503397968</v>
      </c>
      <c r="DZ27" s="53">
        <f>+DZ26/31</f>
        <v>173.39230530251294</v>
      </c>
      <c r="EA27" s="53">
        <f>+EA26/30</f>
        <v>159.14014771858001</v>
      </c>
      <c r="EB27" s="53">
        <f>+EB26/31</f>
        <v>170.44738522487742</v>
      </c>
      <c r="EC27" s="53">
        <f>+EC26/30</f>
        <v>166.80077550330668</v>
      </c>
      <c r="ED27" s="53">
        <f>+ED26/31</f>
        <v>173.18047097710971</v>
      </c>
      <c r="EE27" s="53">
        <f>+EE26/31</f>
        <v>174.89446165271934</v>
      </c>
      <c r="EF27" s="53">
        <f>+EF26/28</f>
        <v>169.41863782901783</v>
      </c>
      <c r="EG27" s="53">
        <f>+EG26/31</f>
        <v>163.02214646842256</v>
      </c>
      <c r="EH27" s="203">
        <v>159.83053110988004</v>
      </c>
      <c r="EI27" s="271">
        <v>165.03739230119032</v>
      </c>
      <c r="EJ27" s="271">
        <v>165.0251435349567</v>
      </c>
    </row>
    <row r="28" spans="1:140" x14ac:dyDescent="0.25">
      <c r="A28" s="35" t="s">
        <v>87</v>
      </c>
      <c r="B28" s="38" t="s">
        <v>87</v>
      </c>
      <c r="C28" s="54">
        <v>3398.2820000000002</v>
      </c>
      <c r="D28" s="54">
        <v>2942.9580000000001</v>
      </c>
      <c r="E28" s="54">
        <v>2951.2280000000001</v>
      </c>
      <c r="F28" s="54">
        <v>3019.0079999999998</v>
      </c>
      <c r="G28" s="54">
        <v>1512.4390000000001</v>
      </c>
      <c r="H28" s="54">
        <v>2111.3020000000001</v>
      </c>
      <c r="I28" s="54">
        <v>3045.4969999999998</v>
      </c>
      <c r="J28" s="54">
        <v>3030.1239999999998</v>
      </c>
      <c r="K28" s="54">
        <v>2984.3339999999998</v>
      </c>
      <c r="L28" s="54">
        <v>2251.1689999999999</v>
      </c>
      <c r="M28" s="54">
        <v>2968.348</v>
      </c>
      <c r="N28" s="54">
        <v>3242.2710000000002</v>
      </c>
      <c r="O28" s="54">
        <v>2886.1750000000002</v>
      </c>
      <c r="P28" s="54">
        <v>2422.857</v>
      </c>
      <c r="Q28" s="54">
        <v>3054.1950000000002</v>
      </c>
      <c r="R28" s="54">
        <v>2575.4949999999999</v>
      </c>
      <c r="S28" s="54">
        <v>2913.6990000000001</v>
      </c>
      <c r="T28" s="54">
        <v>2532.6590000000001</v>
      </c>
      <c r="U28" s="54">
        <v>3107.5079999999998</v>
      </c>
      <c r="V28" s="54">
        <v>3052.377</v>
      </c>
      <c r="W28" s="54">
        <v>3052.377</v>
      </c>
      <c r="X28" s="54">
        <v>2987.3159999999998</v>
      </c>
      <c r="Y28" s="54">
        <v>3010.739</v>
      </c>
      <c r="Z28" s="54">
        <v>3010.739</v>
      </c>
      <c r="AA28" s="54">
        <v>2977.1689999999999</v>
      </c>
      <c r="AB28" s="54">
        <v>2295.152</v>
      </c>
      <c r="AC28" s="54">
        <v>2755.2710000000002</v>
      </c>
      <c r="AD28" s="54">
        <v>2750.444</v>
      </c>
      <c r="AE28" s="54">
        <v>2703.752</v>
      </c>
      <c r="AF28" s="54">
        <v>2925.2310000000002</v>
      </c>
      <c r="AG28" s="54">
        <v>2860.8209999999999</v>
      </c>
      <c r="AH28" s="54">
        <v>3124.85</v>
      </c>
      <c r="AI28" s="54">
        <v>2822.9659999999999</v>
      </c>
      <c r="AJ28" s="54">
        <v>2975.5859999999998</v>
      </c>
      <c r="AK28" s="54">
        <v>2759.0920000000001</v>
      </c>
      <c r="AL28" s="54">
        <v>2713.0279999999998</v>
      </c>
      <c r="AM28" s="54">
        <v>2835.9720000000002</v>
      </c>
      <c r="AN28" s="54">
        <v>2204.0720000000001</v>
      </c>
      <c r="AO28" s="54">
        <v>950.83</v>
      </c>
      <c r="AP28" s="54">
        <v>1350.0350000000001</v>
      </c>
      <c r="AQ28" s="54">
        <v>2478.9160000000002</v>
      </c>
      <c r="AR28" s="54">
        <v>3029.181</v>
      </c>
      <c r="AS28" s="54">
        <v>3105.3820000000001</v>
      </c>
      <c r="AT28" s="54">
        <v>2426.9090000000001</v>
      </c>
      <c r="AU28" s="54">
        <v>2634.413</v>
      </c>
      <c r="AV28" s="54">
        <v>2532.6480000000001</v>
      </c>
      <c r="AW28" s="54">
        <v>2774.5349999999999</v>
      </c>
      <c r="AX28" s="54">
        <v>2990.6089999999999</v>
      </c>
      <c r="AY28" s="54">
        <v>3186.8519999999999</v>
      </c>
      <c r="AZ28" s="54">
        <v>2808.3490000000002</v>
      </c>
      <c r="BA28" s="54">
        <v>3056.1979999999999</v>
      </c>
      <c r="BB28" s="54">
        <v>2871.7840000000001</v>
      </c>
      <c r="BC28" s="54">
        <v>3138.922</v>
      </c>
      <c r="BD28" s="54">
        <v>3004.84</v>
      </c>
      <c r="BE28" s="54">
        <v>3119.5129999999999</v>
      </c>
      <c r="BF28" s="54">
        <v>3070.1489999999999</v>
      </c>
      <c r="BG28" s="54">
        <v>2985.2220000000002</v>
      </c>
      <c r="BH28" s="54">
        <v>2867.1080000000002</v>
      </c>
      <c r="BI28" s="54">
        <v>2979.6421299999997</v>
      </c>
      <c r="BJ28" s="54">
        <v>2544.5715699999996</v>
      </c>
      <c r="BK28" s="54">
        <v>2584.38607</v>
      </c>
      <c r="BL28" s="54">
        <v>2826.74125</v>
      </c>
      <c r="BM28" s="54">
        <v>2784.84483</v>
      </c>
      <c r="BN28" s="54">
        <v>2840.9518199999998</v>
      </c>
      <c r="BO28" s="54">
        <v>2848.2240999999999</v>
      </c>
      <c r="BP28" s="54">
        <v>2800.7416899999998</v>
      </c>
      <c r="BQ28" s="54">
        <v>2417.1595200000002</v>
      </c>
      <c r="BR28" s="54">
        <v>2785.7360899999999</v>
      </c>
      <c r="BS28" s="46">
        <v>2536.9615299999996</v>
      </c>
      <c r="BT28" s="46">
        <v>2811.05195</v>
      </c>
      <c r="BU28" s="46">
        <v>2948.5188900000003</v>
      </c>
      <c r="BV28" s="46">
        <v>2571.7007799999997</v>
      </c>
      <c r="BW28" s="46">
        <v>2866.0487899999998</v>
      </c>
      <c r="BX28" s="46">
        <v>1225.8084899999999</v>
      </c>
      <c r="BY28" s="46">
        <v>1749.5106499999999</v>
      </c>
      <c r="BZ28" s="46">
        <v>1715.0273999999999</v>
      </c>
      <c r="CA28" s="46">
        <v>3064.4086400000001</v>
      </c>
      <c r="CB28" s="46">
        <v>2480.3148700000002</v>
      </c>
      <c r="CC28" s="46">
        <v>2878.1786899999997</v>
      </c>
      <c r="CD28" s="46">
        <v>2797.27538</v>
      </c>
      <c r="CE28" s="46">
        <v>2866.3802599999999</v>
      </c>
      <c r="CF28" s="46">
        <v>2745.3863300000003</v>
      </c>
      <c r="CG28" s="46">
        <v>2573.0241499999997</v>
      </c>
      <c r="CH28" s="46">
        <v>1700.9828799999998</v>
      </c>
      <c r="CI28" s="46">
        <v>2876.7314000000001</v>
      </c>
      <c r="CJ28" s="46">
        <v>2521.5974100000003</v>
      </c>
      <c r="CK28" s="46">
        <v>2334.0283556290001</v>
      </c>
      <c r="CL28" s="46">
        <v>2373.8805917890004</v>
      </c>
      <c r="CM28" s="46">
        <v>2312.8499363779997</v>
      </c>
      <c r="CN28" s="46">
        <v>2948.4006429230003</v>
      </c>
      <c r="CO28" s="46">
        <v>2162.2486099999996</v>
      </c>
      <c r="CP28" s="46">
        <v>1566.5243500000001</v>
      </c>
      <c r="CQ28" s="46">
        <v>1610.35301</v>
      </c>
      <c r="CR28" s="46">
        <v>0</v>
      </c>
      <c r="CS28" s="46">
        <v>872.01170999999999</v>
      </c>
      <c r="CT28" s="46">
        <v>1616.5296015370002</v>
      </c>
      <c r="CU28" s="46">
        <v>1420.1478999999999</v>
      </c>
      <c r="CV28" s="46">
        <v>1649.48695</v>
      </c>
      <c r="CW28" s="46">
        <v>2228.5589346059996</v>
      </c>
      <c r="CX28" s="46">
        <v>2065.0458889410002</v>
      </c>
      <c r="CY28" s="46">
        <v>1462.8374652059999</v>
      </c>
      <c r="CZ28" s="46">
        <v>1632.5333941010001</v>
      </c>
      <c r="DA28" s="46">
        <v>1689.4530300000001</v>
      </c>
      <c r="DB28" s="46">
        <v>1668.8425802879997</v>
      </c>
      <c r="DC28" s="46">
        <v>1554.0648700000002</v>
      </c>
      <c r="DD28" s="46">
        <v>1517.4594332079998</v>
      </c>
      <c r="DE28" s="46">
        <v>1655.4729601519998</v>
      </c>
      <c r="DF28" s="46">
        <v>3183.9546600000003</v>
      </c>
      <c r="DG28" s="46">
        <v>3105.7012432510001</v>
      </c>
      <c r="DH28" s="46">
        <v>3002.4489802529997</v>
      </c>
      <c r="DI28" s="46">
        <v>3396.833275854</v>
      </c>
      <c r="DJ28" s="46">
        <v>2963.3200722430006</v>
      </c>
      <c r="DK28" s="46">
        <v>3031.3122893620002</v>
      </c>
      <c r="DL28" s="46">
        <v>3197.470829113</v>
      </c>
      <c r="DM28" s="46">
        <v>3320.4623999999999</v>
      </c>
      <c r="DN28" s="46">
        <v>3384.3574377189998</v>
      </c>
      <c r="DO28" s="46">
        <v>3257.7649477730001</v>
      </c>
      <c r="DP28" s="46">
        <v>3367.2875223599999</v>
      </c>
      <c r="DQ28" s="46">
        <v>3275.2468456870001</v>
      </c>
      <c r="DR28" s="46">
        <v>3142.3356126150002</v>
      </c>
      <c r="DS28" s="46">
        <v>3408.8738591369997</v>
      </c>
      <c r="DT28" s="46">
        <v>3048.6897764300002</v>
      </c>
      <c r="DU28" s="46">
        <v>3207.556539448</v>
      </c>
      <c r="DV28" s="46">
        <v>1843.25901</v>
      </c>
      <c r="DW28" s="46">
        <v>3352.9360628830004</v>
      </c>
      <c r="DX28" s="46">
        <v>3119.0482200709998</v>
      </c>
      <c r="DY28" s="46">
        <v>3380.3841647420004</v>
      </c>
      <c r="DZ28" s="46">
        <v>3318.9213993840008</v>
      </c>
      <c r="EA28" s="46">
        <v>3229.2777693019998</v>
      </c>
      <c r="EB28" s="46">
        <v>3365.20559525</v>
      </c>
      <c r="EC28" s="46">
        <v>3183.23510214</v>
      </c>
      <c r="ED28" s="46">
        <v>3322.9298952969998</v>
      </c>
      <c r="EE28" s="46">
        <v>3353.3065321469999</v>
      </c>
      <c r="EF28" s="46">
        <v>2938.1752988060002</v>
      </c>
      <c r="EG28" s="46">
        <v>3046.443685279</v>
      </c>
      <c r="EH28" s="197">
        <v>2789.3344929279997</v>
      </c>
      <c r="EI28" s="265">
        <v>3075.2749163569997</v>
      </c>
      <c r="EJ28" s="265">
        <v>2935.6763572930004</v>
      </c>
    </row>
    <row r="29" spans="1:140" ht="18.75" customHeight="1" x14ac:dyDescent="0.25">
      <c r="A29" s="35" t="s">
        <v>88</v>
      </c>
      <c r="B29" s="36" t="s">
        <v>88</v>
      </c>
      <c r="C29" s="37">
        <v>1198.769</v>
      </c>
      <c r="D29" s="37">
        <v>1110.7329999999999</v>
      </c>
      <c r="E29" s="37">
        <v>1197.4739999999999</v>
      </c>
      <c r="F29" s="37">
        <v>858.16</v>
      </c>
      <c r="G29" s="37">
        <v>1290.096</v>
      </c>
      <c r="H29" s="37">
        <v>1280.557</v>
      </c>
      <c r="I29" s="37">
        <v>1326.924</v>
      </c>
      <c r="J29" s="37">
        <v>1318.232</v>
      </c>
      <c r="K29" s="37">
        <v>1230.5139999999999</v>
      </c>
      <c r="L29" s="37">
        <v>1336.576</v>
      </c>
      <c r="M29" s="37">
        <v>1213.51</v>
      </c>
      <c r="N29" s="37">
        <v>1323.7660000000001</v>
      </c>
      <c r="O29" s="37">
        <v>1320.0419999999999</v>
      </c>
      <c r="P29" s="37">
        <v>1241.3530000000001</v>
      </c>
      <c r="Q29" s="37">
        <v>1250.2929999999999</v>
      </c>
      <c r="R29" s="37">
        <v>1294.943</v>
      </c>
      <c r="S29" s="37">
        <v>1338.636</v>
      </c>
      <c r="T29" s="37">
        <v>1304.4100000000001</v>
      </c>
      <c r="U29" s="37">
        <v>1219.0239999999999</v>
      </c>
      <c r="V29" s="37">
        <v>1263.691</v>
      </c>
      <c r="W29" s="37">
        <v>1263.691</v>
      </c>
      <c r="X29" s="37">
        <v>1331.761</v>
      </c>
      <c r="Y29" s="37">
        <v>959.22900000000004</v>
      </c>
      <c r="Z29" s="37">
        <v>959.22900000000004</v>
      </c>
      <c r="AA29" s="37">
        <v>1367.2090000000001</v>
      </c>
      <c r="AB29" s="37">
        <v>1215.748</v>
      </c>
      <c r="AC29" s="37">
        <v>1430.432</v>
      </c>
      <c r="AD29" s="37">
        <v>1246.9100000000001</v>
      </c>
      <c r="AE29" s="37">
        <v>1420.98</v>
      </c>
      <c r="AF29" s="37">
        <v>1241.0899999999999</v>
      </c>
      <c r="AG29" s="37">
        <v>1348.3989999999999</v>
      </c>
      <c r="AH29" s="37">
        <v>1247.8989999999999</v>
      </c>
      <c r="AI29" s="37">
        <v>1297.2270000000001</v>
      </c>
      <c r="AJ29" s="37">
        <v>1341.125</v>
      </c>
      <c r="AK29" s="37">
        <v>1266.0830000000001</v>
      </c>
      <c r="AL29" s="37">
        <v>1332.15</v>
      </c>
      <c r="AM29" s="37">
        <v>1344.019</v>
      </c>
      <c r="AN29" s="37">
        <v>1209.9259999999999</v>
      </c>
      <c r="AO29" s="37">
        <v>1305.8520000000001</v>
      </c>
      <c r="AP29" s="37">
        <v>1286.614</v>
      </c>
      <c r="AQ29" s="37">
        <v>1210.731</v>
      </c>
      <c r="AR29" s="37">
        <v>887.32799999999997</v>
      </c>
      <c r="AS29" s="37">
        <v>1060.8879999999999</v>
      </c>
      <c r="AT29" s="37">
        <v>1066.7049999999999</v>
      </c>
      <c r="AU29" s="37">
        <v>1170.32</v>
      </c>
      <c r="AV29" s="37">
        <v>1199.0640000000001</v>
      </c>
      <c r="AW29" s="37">
        <v>1217.2639999999999</v>
      </c>
      <c r="AX29" s="37">
        <v>1150.8130000000001</v>
      </c>
      <c r="AY29" s="37">
        <v>1318.451</v>
      </c>
      <c r="AZ29" s="37">
        <v>1133.6389999999999</v>
      </c>
      <c r="BA29" s="37">
        <v>1351.096</v>
      </c>
      <c r="BB29" s="37">
        <v>1236.627</v>
      </c>
      <c r="BC29" s="37">
        <v>897.30399999999997</v>
      </c>
      <c r="BD29" s="37">
        <v>1249.943</v>
      </c>
      <c r="BE29" s="37">
        <v>1342.1310000000001</v>
      </c>
      <c r="BF29" s="37">
        <v>1212.396</v>
      </c>
      <c r="BG29" s="37">
        <v>1262.645</v>
      </c>
      <c r="BH29" s="37">
        <v>1237.5940000000001</v>
      </c>
      <c r="BI29" s="37">
        <v>1008.537</v>
      </c>
      <c r="BJ29" s="37">
        <v>1382.1489999999999</v>
      </c>
      <c r="BK29" s="37">
        <v>1282.3900000000001</v>
      </c>
      <c r="BL29" s="37">
        <v>1275.396</v>
      </c>
      <c r="BM29" s="37">
        <v>1344.7840000000001</v>
      </c>
      <c r="BN29" s="37">
        <v>1341.1010000000001</v>
      </c>
      <c r="BO29" s="37">
        <v>1208.4829999999999</v>
      </c>
      <c r="BP29" s="37">
        <v>1313.681</v>
      </c>
      <c r="BQ29" s="37">
        <v>1181.152</v>
      </c>
      <c r="BR29" s="37">
        <v>1382.124</v>
      </c>
      <c r="BS29" s="37">
        <v>1332.925</v>
      </c>
      <c r="BT29" s="37">
        <v>1247.8430000000001</v>
      </c>
      <c r="BU29" s="37">
        <v>1262.9590000000001</v>
      </c>
      <c r="BV29" s="37">
        <v>1252.777</v>
      </c>
      <c r="BW29" s="37">
        <v>1386.8910000000001</v>
      </c>
      <c r="BX29" s="37">
        <v>1167.105</v>
      </c>
      <c r="BY29" s="37">
        <v>1287.23884</v>
      </c>
      <c r="BZ29" s="37">
        <v>1265.902</v>
      </c>
      <c r="CA29" s="37">
        <v>1283.2719999999999</v>
      </c>
      <c r="CB29" s="37">
        <v>1323.307</v>
      </c>
      <c r="CC29" s="37">
        <v>1232.6579999999999</v>
      </c>
      <c r="CD29" s="37">
        <v>1251.722</v>
      </c>
      <c r="CE29" s="37">
        <v>1251.529</v>
      </c>
      <c r="CF29" s="37">
        <v>1349.944</v>
      </c>
      <c r="CG29" s="37">
        <v>1325.57</v>
      </c>
      <c r="CH29" s="37">
        <v>1324.5070000000001</v>
      </c>
      <c r="CI29" s="37">
        <v>1315.354</v>
      </c>
      <c r="CJ29" s="37">
        <v>998.90300000000002</v>
      </c>
      <c r="CK29" s="37">
        <v>1190.2049999999999</v>
      </c>
      <c r="CL29" s="37">
        <v>1324.2850000000001</v>
      </c>
      <c r="CM29" s="37">
        <v>1301.1310000000001</v>
      </c>
      <c r="CN29" s="37">
        <v>1252.2380000000001</v>
      </c>
      <c r="CO29" s="37">
        <v>1045.3130000000001</v>
      </c>
      <c r="CP29" s="37">
        <v>1375.075</v>
      </c>
      <c r="CQ29" s="37">
        <v>1348.2629999999999</v>
      </c>
      <c r="CR29" s="37">
        <v>1341.932</v>
      </c>
      <c r="CS29" s="37">
        <v>1335.578</v>
      </c>
      <c r="CT29" s="53">
        <v>1278.5</v>
      </c>
      <c r="CU29" s="53">
        <v>1280.9179999999999</v>
      </c>
      <c r="CV29" s="53">
        <v>1085.345</v>
      </c>
      <c r="CW29" s="53">
        <v>1131.498</v>
      </c>
      <c r="CX29" s="53">
        <v>1252.933</v>
      </c>
      <c r="CY29" s="53">
        <v>1338.836</v>
      </c>
      <c r="CZ29" s="53">
        <v>1249.0360000000001</v>
      </c>
      <c r="DA29" s="53">
        <v>1308.673</v>
      </c>
      <c r="DB29" s="53">
        <v>1319.3579999999999</v>
      </c>
      <c r="DC29" s="53">
        <v>1133.752</v>
      </c>
      <c r="DD29" s="53">
        <v>1307.529</v>
      </c>
      <c r="DE29" s="53">
        <v>1318.58</v>
      </c>
      <c r="DF29" s="53">
        <v>1313.0909999999999</v>
      </c>
      <c r="DG29" s="53">
        <v>1149.5820000000001</v>
      </c>
      <c r="DH29" s="53">
        <v>1146.0820000000001</v>
      </c>
      <c r="DI29" s="53">
        <v>1312.1949999999999</v>
      </c>
      <c r="DJ29" s="53">
        <v>1219.913</v>
      </c>
      <c r="DK29" s="53">
        <v>673.91600000000005</v>
      </c>
      <c r="DL29" s="53">
        <v>469.185</v>
      </c>
      <c r="DM29" s="53">
        <v>473.94799999999998</v>
      </c>
      <c r="DN29" s="53">
        <v>538.37099999999998</v>
      </c>
      <c r="DO29" s="53">
        <v>584.25300000000004</v>
      </c>
      <c r="DP29" s="53">
        <v>389.14100000000002</v>
      </c>
      <c r="DQ29" s="53">
        <v>541.53099999999995</v>
      </c>
      <c r="DR29" s="53">
        <v>587.65200000000004</v>
      </c>
      <c r="DS29" s="53">
        <v>535.03399999999999</v>
      </c>
      <c r="DT29" s="53">
        <v>266.572</v>
      </c>
      <c r="DU29" s="53">
        <v>524.15</v>
      </c>
      <c r="DV29" s="53">
        <v>533.55600000000004</v>
      </c>
      <c r="DW29" s="53">
        <v>985.63300000000004</v>
      </c>
      <c r="DX29" s="53">
        <v>1194.672</v>
      </c>
      <c r="DY29" s="53">
        <v>1366.94</v>
      </c>
      <c r="DZ29" s="53">
        <v>1349.203</v>
      </c>
      <c r="EA29" s="53">
        <v>875.38</v>
      </c>
      <c r="EB29" s="53">
        <v>1234.6500000000001</v>
      </c>
      <c r="EC29" s="53">
        <v>1151.02</v>
      </c>
      <c r="ED29" s="53">
        <v>1364.9659999999999</v>
      </c>
      <c r="EE29" s="53">
        <v>1373.6659999999999</v>
      </c>
      <c r="EF29" s="53">
        <v>1162.221</v>
      </c>
      <c r="EG29" s="53">
        <v>1302.558</v>
      </c>
      <c r="EH29" s="203">
        <v>1343.646</v>
      </c>
      <c r="EI29" s="271">
        <v>1344.203</v>
      </c>
      <c r="EJ29" s="271">
        <v>1331.3119999999999</v>
      </c>
    </row>
    <row r="30" spans="1:140" x14ac:dyDescent="0.25">
      <c r="A30" s="35" t="s">
        <v>89</v>
      </c>
      <c r="B30" s="38" t="s">
        <v>89</v>
      </c>
      <c r="C30" s="54">
        <v>528.31299999999999</v>
      </c>
      <c r="D30" s="54">
        <v>425.13400000000001</v>
      </c>
      <c r="E30" s="54">
        <v>575.59799999999996</v>
      </c>
      <c r="F30" s="54">
        <v>575.91600000000005</v>
      </c>
      <c r="G30" s="54">
        <v>611.47900000000004</v>
      </c>
      <c r="H30" s="54">
        <v>454.41399999999999</v>
      </c>
      <c r="I30" s="54">
        <v>530.26499999999999</v>
      </c>
      <c r="J30" s="54">
        <v>602.71100000000001</v>
      </c>
      <c r="K30" s="54">
        <v>568.06600000000003</v>
      </c>
      <c r="L30" s="54">
        <v>581.98400000000004</v>
      </c>
      <c r="M30" s="54">
        <v>588.05899999999997</v>
      </c>
      <c r="N30" s="54">
        <v>610.86699999999996</v>
      </c>
      <c r="O30" s="54">
        <v>638.96100000000001</v>
      </c>
      <c r="P30" s="54">
        <v>569.95299999999997</v>
      </c>
      <c r="Q30" s="54">
        <v>601.24599999999998</v>
      </c>
      <c r="R30" s="54">
        <v>587.98400000000004</v>
      </c>
      <c r="S30" s="54">
        <v>620.27099999999996</v>
      </c>
      <c r="T30" s="54">
        <v>596.11099999999999</v>
      </c>
      <c r="U30" s="54">
        <v>615.87199999999996</v>
      </c>
      <c r="V30" s="54">
        <v>605.36199999999997</v>
      </c>
      <c r="W30" s="54">
        <v>605.36199999999997</v>
      </c>
      <c r="X30" s="54">
        <v>604.52599999999995</v>
      </c>
      <c r="Y30" s="54">
        <v>621.39400000000001</v>
      </c>
      <c r="Z30" s="54">
        <v>621.39400000000001</v>
      </c>
      <c r="AA30" s="54">
        <v>625.95600000000002</v>
      </c>
      <c r="AB30" s="54">
        <v>551.875</v>
      </c>
      <c r="AC30" s="54">
        <v>614.43499999999995</v>
      </c>
      <c r="AD30" s="54">
        <v>611.69200000000001</v>
      </c>
      <c r="AE30" s="54">
        <v>616.01900000000001</v>
      </c>
      <c r="AF30" s="54">
        <v>551.20299999999997</v>
      </c>
      <c r="AG30" s="54">
        <v>618.45899999999995</v>
      </c>
      <c r="AH30" s="54">
        <v>560.91999999999996</v>
      </c>
      <c r="AI30" s="54">
        <v>596.65200000000004</v>
      </c>
      <c r="AJ30" s="54">
        <v>574.31500000000005</v>
      </c>
      <c r="AK30" s="54">
        <v>543.24800000000005</v>
      </c>
      <c r="AL30" s="54">
        <v>617.81500000000005</v>
      </c>
      <c r="AM30" s="54">
        <v>561.16200000000003</v>
      </c>
      <c r="AN30" s="54">
        <v>553.11599999999999</v>
      </c>
      <c r="AO30" s="54">
        <v>601.74699999999996</v>
      </c>
      <c r="AP30" s="54">
        <v>518.62800000000004</v>
      </c>
      <c r="AQ30" s="54">
        <v>577.83699999999999</v>
      </c>
      <c r="AR30" s="54">
        <v>547.42499999999995</v>
      </c>
      <c r="AS30" s="54">
        <v>574.23500000000001</v>
      </c>
      <c r="AT30" s="54">
        <v>578.79899999999998</v>
      </c>
      <c r="AU30" s="54">
        <v>361.77800000000002</v>
      </c>
      <c r="AV30" s="54">
        <v>573.69500000000005</v>
      </c>
      <c r="AW30" s="54">
        <v>501.02300000000002</v>
      </c>
      <c r="AX30" s="54">
        <v>392.303</v>
      </c>
      <c r="AY30" s="54">
        <v>461.60700000000003</v>
      </c>
      <c r="AZ30" s="54">
        <v>278.06299999999999</v>
      </c>
      <c r="BA30" s="54">
        <v>427.71600000000001</v>
      </c>
      <c r="BB30" s="54">
        <v>579.49599999999998</v>
      </c>
      <c r="BC30" s="54">
        <v>601.96199999999999</v>
      </c>
      <c r="BD30" s="54">
        <v>586.81100000000004</v>
      </c>
      <c r="BE30" s="54">
        <v>613.94200000000001</v>
      </c>
      <c r="BF30" s="54">
        <v>607.94100000000003</v>
      </c>
      <c r="BG30" s="54">
        <v>594.53300000000002</v>
      </c>
      <c r="BH30" s="54">
        <v>591.41800000000001</v>
      </c>
      <c r="BI30" s="54">
        <v>572.08299999999997</v>
      </c>
      <c r="BJ30" s="54">
        <v>612.99281000000008</v>
      </c>
      <c r="BK30" s="54">
        <v>590.76279</v>
      </c>
      <c r="BL30" s="54">
        <v>565.06124999999997</v>
      </c>
      <c r="BM30" s="54">
        <v>614.60658000000001</v>
      </c>
      <c r="BN30" s="54">
        <v>598.14250000000004</v>
      </c>
      <c r="BO30" s="54">
        <v>613.71858999999995</v>
      </c>
      <c r="BP30" s="54">
        <v>587.44416000000001</v>
      </c>
      <c r="BQ30" s="54">
        <v>615.47477000000003</v>
      </c>
      <c r="BR30" s="54">
        <v>544.45607999999993</v>
      </c>
      <c r="BS30" s="46">
        <v>587.9216899999999</v>
      </c>
      <c r="BT30" s="46">
        <v>607.67445999999995</v>
      </c>
      <c r="BU30" s="46">
        <v>599.61626999999999</v>
      </c>
      <c r="BV30" s="46">
        <v>618.26354000000003</v>
      </c>
      <c r="BW30" s="46">
        <v>617.08507999999995</v>
      </c>
      <c r="BX30" s="46">
        <v>559.3134</v>
      </c>
      <c r="BY30" s="46">
        <v>621.55714</v>
      </c>
      <c r="BZ30" s="46">
        <v>599.00699999999995</v>
      </c>
      <c r="CA30" s="46">
        <v>613.10645999999997</v>
      </c>
      <c r="CB30" s="46">
        <v>594.48454000000004</v>
      </c>
      <c r="CC30" s="46">
        <v>617.81664999999998</v>
      </c>
      <c r="CD30" s="46">
        <v>615.72089000000005</v>
      </c>
      <c r="CE30" s="46">
        <v>596.41134999999997</v>
      </c>
      <c r="CF30" s="46">
        <v>432.97178000000002</v>
      </c>
      <c r="CG30" s="46">
        <v>591.76035999999999</v>
      </c>
      <c r="CH30" s="46">
        <v>607.27455000000009</v>
      </c>
      <c r="CI30" s="46">
        <v>593.649</v>
      </c>
      <c r="CJ30" s="46">
        <v>557.83984999999996</v>
      </c>
      <c r="CK30" s="46">
        <v>589.79057764820004</v>
      </c>
      <c r="CL30" s="46">
        <v>578.14361067499999</v>
      </c>
      <c r="CM30" s="46">
        <v>630.26984496709997</v>
      </c>
      <c r="CN30" s="46">
        <v>595.41832224760003</v>
      </c>
      <c r="CO30" s="46">
        <v>606.16786000000002</v>
      </c>
      <c r="CP30" s="46">
        <v>623.26551000000006</v>
      </c>
      <c r="CQ30" s="46">
        <v>600.38211000000001</v>
      </c>
      <c r="CR30" s="46">
        <v>621.48757000000001</v>
      </c>
      <c r="CS30" s="46">
        <v>597.75725</v>
      </c>
      <c r="CT30" s="46">
        <v>623.32451096890009</v>
      </c>
      <c r="CU30" s="46">
        <v>624.80067000000008</v>
      </c>
      <c r="CV30" s="46">
        <v>566.34084999999993</v>
      </c>
      <c r="CW30" s="46">
        <v>625.06697703320015</v>
      </c>
      <c r="CX30" s="46">
        <v>601.05002942729993</v>
      </c>
      <c r="CY30" s="46">
        <v>542.44542000000001</v>
      </c>
      <c r="CZ30" s="46">
        <v>488.0447870433</v>
      </c>
      <c r="DA30" s="46">
        <v>584.42008999999996</v>
      </c>
      <c r="DB30" s="46">
        <v>589.30858950790002</v>
      </c>
      <c r="DC30" s="46">
        <v>586.01442731659995</v>
      </c>
      <c r="DD30" s="46">
        <v>626.93404423360005</v>
      </c>
      <c r="DE30" s="46">
        <v>602.64871043499988</v>
      </c>
      <c r="DF30" s="46">
        <v>610.59041323530005</v>
      </c>
      <c r="DG30" s="46">
        <v>621.19169999999997</v>
      </c>
      <c r="DH30" s="46">
        <v>582.15449671580006</v>
      </c>
      <c r="DI30" s="46">
        <v>621.03451694410001</v>
      </c>
      <c r="DJ30" s="46">
        <v>596.06252458779989</v>
      </c>
      <c r="DK30" s="46">
        <v>622.08447492740004</v>
      </c>
      <c r="DL30" s="46">
        <v>605.8152523814</v>
      </c>
      <c r="DM30" s="46">
        <v>626.54595999999992</v>
      </c>
      <c r="DN30" s="46">
        <v>622.49161432870005</v>
      </c>
      <c r="DO30" s="46">
        <v>600.1658708356</v>
      </c>
      <c r="DP30" s="46">
        <v>427.63273444579994</v>
      </c>
      <c r="DQ30" s="46">
        <v>610.04332556149996</v>
      </c>
      <c r="DR30" s="46">
        <v>621.99025357359994</v>
      </c>
      <c r="DS30" s="46">
        <v>627.74693927800001</v>
      </c>
      <c r="DT30" s="46">
        <v>567.02857293350007</v>
      </c>
      <c r="DU30" s="46">
        <v>622.4180235517</v>
      </c>
      <c r="DV30" s="46">
        <v>610.86553000000004</v>
      </c>
      <c r="DW30" s="46">
        <v>597.0040462467</v>
      </c>
      <c r="DX30" s="46">
        <v>606.6551936088</v>
      </c>
      <c r="DY30" s="46">
        <v>630.61993579170007</v>
      </c>
      <c r="DZ30" s="46">
        <v>616.73593499390006</v>
      </c>
      <c r="EA30" s="46">
        <v>601.38345225540013</v>
      </c>
      <c r="EB30" s="46">
        <v>619.1847467212001</v>
      </c>
      <c r="EC30" s="46">
        <v>599.18189295920013</v>
      </c>
      <c r="ED30" s="46">
        <v>616.91802499339997</v>
      </c>
      <c r="EE30" s="46">
        <v>624.23426908730005</v>
      </c>
      <c r="EF30" s="46">
        <v>562.70936040649997</v>
      </c>
      <c r="EG30" s="46">
        <v>618.17768524209998</v>
      </c>
      <c r="EH30" s="197">
        <v>603.00182036839999</v>
      </c>
      <c r="EI30" s="265">
        <v>609.2548349798999</v>
      </c>
      <c r="EJ30" s="265">
        <v>601.58868875569999</v>
      </c>
    </row>
    <row r="31" spans="1:140" x14ac:dyDescent="0.25">
      <c r="A31" s="35" t="s">
        <v>90</v>
      </c>
      <c r="B31" s="36" t="s">
        <v>91</v>
      </c>
      <c r="C31" s="37">
        <v>449.26350000000002</v>
      </c>
      <c r="D31" s="37">
        <v>411.48200000000003</v>
      </c>
      <c r="E31" s="37">
        <v>455.74096999999995</v>
      </c>
      <c r="F31" s="37">
        <v>454.67899999999997</v>
      </c>
      <c r="G31" s="37">
        <v>456.72322000000008</v>
      </c>
      <c r="H31" s="37">
        <v>384.11099999999988</v>
      </c>
      <c r="I31" s="37">
        <v>470.20600000000002</v>
      </c>
      <c r="J31" s="37">
        <v>465.85500000000002</v>
      </c>
      <c r="K31" s="37">
        <v>463.15899999999999</v>
      </c>
      <c r="L31" s="37">
        <v>481.61504000000002</v>
      </c>
      <c r="M31" s="37">
        <v>472.53</v>
      </c>
      <c r="N31" s="37">
        <v>491.82600000000002</v>
      </c>
      <c r="O31" s="37">
        <v>501.49075999999877</v>
      </c>
      <c r="P31" s="37">
        <v>473.61299999999937</v>
      </c>
      <c r="Q31" s="37">
        <v>489.63099999999997</v>
      </c>
      <c r="R31" s="37">
        <v>492.17200000000003</v>
      </c>
      <c r="S31" s="37">
        <v>488.43865333333338</v>
      </c>
      <c r="T31" s="37">
        <v>478.82600000000014</v>
      </c>
      <c r="U31" s="37">
        <v>490.19800000000032</v>
      </c>
      <c r="V31" s="37">
        <v>481.68499999999949</v>
      </c>
      <c r="W31" s="37">
        <v>481.685</v>
      </c>
      <c r="X31" s="37">
        <v>487.16849000000025</v>
      </c>
      <c r="Y31" s="37">
        <v>506.59180000000015</v>
      </c>
      <c r="Z31" s="37">
        <v>506.59180000000015</v>
      </c>
      <c r="AA31" s="37">
        <v>488.07510000000002</v>
      </c>
      <c r="AB31" s="37">
        <v>445.15858387096659</v>
      </c>
      <c r="AC31" s="37">
        <v>485.96332000000052</v>
      </c>
      <c r="AD31" s="37">
        <v>469.13288999999918</v>
      </c>
      <c r="AE31" s="37">
        <v>488.11</v>
      </c>
      <c r="AF31" s="37">
        <v>475.99065000000002</v>
      </c>
      <c r="AG31" s="37">
        <v>474.24199999999996</v>
      </c>
      <c r="AH31" s="37">
        <v>488.16877999999997</v>
      </c>
      <c r="AI31" s="37">
        <v>466.13761516129057</v>
      </c>
      <c r="AJ31" s="37">
        <v>467.08500000000004</v>
      </c>
      <c r="AK31" s="37">
        <v>473.29801999999927</v>
      </c>
      <c r="AL31" s="37">
        <v>492.42048999999861</v>
      </c>
      <c r="AM31" s="37">
        <v>485.67795999999953</v>
      </c>
      <c r="AN31" s="37">
        <v>451.36491999999953</v>
      </c>
      <c r="AO31" s="37">
        <v>491.71985000000006</v>
      </c>
      <c r="AP31" s="37">
        <v>475.06953999999962</v>
      </c>
      <c r="AQ31" s="37">
        <v>471.54593499999942</v>
      </c>
      <c r="AR31" s="37">
        <v>470.38663999999994</v>
      </c>
      <c r="AS31" s="37">
        <v>492.38193299999887</v>
      </c>
      <c r="AT31" s="37">
        <v>489.60244999999986</v>
      </c>
      <c r="AU31" s="37">
        <v>467.20260000000007</v>
      </c>
      <c r="AV31" s="37">
        <v>488.9022900000009</v>
      </c>
      <c r="AW31" s="37">
        <v>485.32118000000025</v>
      </c>
      <c r="AX31" s="37">
        <v>491.29712000000052</v>
      </c>
      <c r="AY31" s="37">
        <v>574.83841000000029</v>
      </c>
      <c r="AZ31" s="37">
        <v>562.95400000000006</v>
      </c>
      <c r="BA31" s="37">
        <v>569.75161000000026</v>
      </c>
      <c r="BB31" s="37">
        <v>559.63504000000012</v>
      </c>
      <c r="BC31" s="37">
        <v>570.41166000000021</v>
      </c>
      <c r="BD31" s="37">
        <v>503.30000000000018</v>
      </c>
      <c r="BE31" s="37">
        <v>571.33542999999918</v>
      </c>
      <c r="BF31" s="37">
        <v>560.63806000000068</v>
      </c>
      <c r="BG31" s="37">
        <v>566.94048000000021</v>
      </c>
      <c r="BH31" s="37">
        <v>604.90559000000121</v>
      </c>
      <c r="BI31" s="37">
        <v>561.5013500000008</v>
      </c>
      <c r="BJ31" s="37">
        <v>578.94556999999952</v>
      </c>
      <c r="BK31" s="37">
        <v>93.616539999999532</v>
      </c>
      <c r="BL31" s="37">
        <v>73.687660000000506</v>
      </c>
      <c r="BM31" s="37">
        <v>62.94954000000007</v>
      </c>
      <c r="BN31" s="37">
        <v>86.102340000000368</v>
      </c>
      <c r="BO31" s="37">
        <v>96.554209999999784</v>
      </c>
      <c r="BP31" s="37">
        <v>91.183080000000245</v>
      </c>
      <c r="BQ31" s="37">
        <v>88.99512000000027</v>
      </c>
      <c r="BR31" s="37">
        <v>90.093829999999116</v>
      </c>
      <c r="BS31" s="37">
        <v>91.933270000000448</v>
      </c>
      <c r="BT31" s="37">
        <v>92.604060000000572</v>
      </c>
      <c r="BU31" s="37">
        <v>90.01701999999932</v>
      </c>
      <c r="BV31" s="37">
        <v>89.042770000001383</v>
      </c>
      <c r="BW31" s="37">
        <v>98.34355000000005</v>
      </c>
      <c r="BX31" s="37">
        <v>88.314540000000306</v>
      </c>
      <c r="BY31" s="37">
        <v>88.54967000000056</v>
      </c>
      <c r="BZ31" s="37">
        <v>88.832359999999881</v>
      </c>
      <c r="CA31" s="37">
        <v>91.30846000000065</v>
      </c>
      <c r="CB31" s="37">
        <v>88.387279999999009</v>
      </c>
      <c r="CC31" s="37">
        <v>101.01865000000043</v>
      </c>
      <c r="CD31" s="37">
        <v>102.08073999999851</v>
      </c>
      <c r="CE31" s="37">
        <v>96.861239999999725</v>
      </c>
      <c r="CF31" s="37">
        <v>94.258930000001328</v>
      </c>
      <c r="CG31" s="37">
        <v>98.079160000000684</v>
      </c>
      <c r="CH31" s="37">
        <v>101.5909409999997</v>
      </c>
      <c r="CI31" s="37">
        <v>101.05575000000056</v>
      </c>
      <c r="CJ31" s="37">
        <v>91.048749999999927</v>
      </c>
      <c r="CK31" s="37">
        <v>95.54933999999912</v>
      </c>
      <c r="CL31" s="37">
        <v>83.796550000000934</v>
      </c>
      <c r="CM31" s="37">
        <v>97.389810000000125</v>
      </c>
      <c r="CN31" s="37">
        <v>92.804370000000404</v>
      </c>
      <c r="CO31" s="37">
        <v>94.534389999999803</v>
      </c>
      <c r="CP31" s="37">
        <v>94.633759999999938</v>
      </c>
      <c r="CQ31" s="37">
        <v>90.852119999999786</v>
      </c>
      <c r="CR31" s="37">
        <v>75.788579999999911</v>
      </c>
      <c r="CS31" s="37">
        <v>95.632029999999986</v>
      </c>
      <c r="CT31" s="37">
        <v>93.210280000000466</v>
      </c>
      <c r="CU31" s="37">
        <v>94.780549999999721</v>
      </c>
      <c r="CV31" s="37">
        <v>86.802290000000312</v>
      </c>
      <c r="CW31" s="37">
        <v>97.110050000000228</v>
      </c>
      <c r="CX31" s="37">
        <v>91.407150000000001</v>
      </c>
      <c r="CY31" s="37">
        <v>92.613789999999881</v>
      </c>
      <c r="CZ31" s="37">
        <v>91.581710000000157</v>
      </c>
      <c r="DA31" s="37">
        <v>93.91856999999959</v>
      </c>
      <c r="DB31" s="37">
        <v>98.07050000000001</v>
      </c>
      <c r="DC31" s="37">
        <v>92.194339999999556</v>
      </c>
      <c r="DD31" s="37">
        <v>96.146340000000464</v>
      </c>
      <c r="DE31" s="37">
        <v>89.34528999999975</v>
      </c>
      <c r="DF31" s="37">
        <v>94.890300000000479</v>
      </c>
      <c r="DG31" s="37">
        <v>78.183129999998528</v>
      </c>
      <c r="DH31" s="37">
        <v>59.736050000000432</v>
      </c>
      <c r="DI31" s="37">
        <v>63.946780000001127</v>
      </c>
      <c r="DJ31" s="37">
        <v>84.261400000000322</v>
      </c>
      <c r="DK31" s="37">
        <v>94.945650000000569</v>
      </c>
      <c r="DL31" s="37">
        <v>88.793039999999564</v>
      </c>
      <c r="DM31" s="37">
        <v>64.075370000000021</v>
      </c>
      <c r="DN31" s="37">
        <v>87.718119999999544</v>
      </c>
      <c r="DO31" s="37">
        <v>92.988310000001093</v>
      </c>
      <c r="DP31" s="37">
        <v>95.739890000000287</v>
      </c>
      <c r="DQ31" s="37">
        <v>83.463120000000345</v>
      </c>
      <c r="DR31" s="37">
        <v>89.042199999999866</v>
      </c>
      <c r="DS31" s="37">
        <v>89.26337999999987</v>
      </c>
      <c r="DT31" s="37">
        <v>82.284030000000257</v>
      </c>
      <c r="DU31" s="37">
        <v>86.803110000000743</v>
      </c>
      <c r="DV31" s="37">
        <v>82.460440000000517</v>
      </c>
      <c r="DW31" s="37">
        <v>88.30770000000075</v>
      </c>
      <c r="DX31" s="37">
        <v>90.587370000000192</v>
      </c>
      <c r="DY31" s="37">
        <v>91.58275999999978</v>
      </c>
      <c r="DZ31" s="37">
        <v>90.30113000000074</v>
      </c>
      <c r="EA31" s="37">
        <v>68.163210000000618</v>
      </c>
      <c r="EB31" s="37">
        <v>64.828599999999824</v>
      </c>
      <c r="EC31" s="37">
        <v>70.586270000000241</v>
      </c>
      <c r="ED31" s="37">
        <v>63.780680000001666</v>
      </c>
      <c r="EE31" s="37">
        <v>70.521509999999125</v>
      </c>
      <c r="EF31" s="37">
        <v>80.616199999998571</v>
      </c>
      <c r="EG31" s="37">
        <v>86.507170000000315</v>
      </c>
      <c r="EH31" s="194">
        <v>58.933620000000246</v>
      </c>
      <c r="EI31" s="262">
        <v>87.426410000000487</v>
      </c>
      <c r="EJ31" s="262">
        <v>82.177260000000388</v>
      </c>
    </row>
    <row r="32" spans="1:140" x14ac:dyDescent="0.25">
      <c r="A32" s="30" t="s">
        <v>92</v>
      </c>
      <c r="B32" s="31" t="s">
        <v>93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205"/>
      <c r="EI32" s="273"/>
      <c r="EJ32" s="273"/>
    </row>
    <row r="33" spans="1:140" x14ac:dyDescent="0.25">
      <c r="A33" s="49" t="s">
        <v>56</v>
      </c>
      <c r="B33" s="33" t="s">
        <v>56</v>
      </c>
      <c r="C33" s="52">
        <f t="shared" ref="C33:BN33" si="49">SUM(C35:C36)</f>
        <v>14987.353200000001</v>
      </c>
      <c r="D33" s="52">
        <f t="shared" si="49"/>
        <v>13557.955049999999</v>
      </c>
      <c r="E33" s="52">
        <f t="shared" si="49"/>
        <v>13995.33884</v>
      </c>
      <c r="F33" s="52">
        <f t="shared" si="49"/>
        <v>13654.93986</v>
      </c>
      <c r="G33" s="52">
        <f t="shared" si="49"/>
        <v>14573.02649</v>
      </c>
      <c r="H33" s="52">
        <f t="shared" si="49"/>
        <v>14630.659</v>
      </c>
      <c r="I33" s="52">
        <f t="shared" si="49"/>
        <v>15248.527169999999</v>
      </c>
      <c r="J33" s="52">
        <f t="shared" si="49"/>
        <v>15253.489120000002</v>
      </c>
      <c r="K33" s="52">
        <f t="shared" si="49"/>
        <v>14263.884759999999</v>
      </c>
      <c r="L33" s="52">
        <f t="shared" si="49"/>
        <v>14833.324980000001</v>
      </c>
      <c r="M33" s="52">
        <f t="shared" si="49"/>
        <v>14440.453590000001</v>
      </c>
      <c r="N33" s="52">
        <f t="shared" si="49"/>
        <v>15581.060159999999</v>
      </c>
      <c r="O33" s="52">
        <f t="shared" si="49"/>
        <v>15844.291999999999</v>
      </c>
      <c r="P33" s="52">
        <f t="shared" si="49"/>
        <v>13260.115</v>
      </c>
      <c r="Q33" s="52">
        <f t="shared" si="49"/>
        <v>15401.80485</v>
      </c>
      <c r="R33" s="52">
        <f t="shared" si="49"/>
        <v>14863.357790000002</v>
      </c>
      <c r="S33" s="52">
        <f t="shared" si="49"/>
        <v>14377.560000000001</v>
      </c>
      <c r="T33" s="52">
        <f t="shared" si="49"/>
        <v>14433.242</v>
      </c>
      <c r="U33" s="52">
        <f t="shared" si="49"/>
        <v>14751.171</v>
      </c>
      <c r="V33" s="52">
        <f t="shared" si="49"/>
        <v>14751.171</v>
      </c>
      <c r="W33" s="52">
        <f t="shared" si="49"/>
        <v>14132.474299999998</v>
      </c>
      <c r="X33" s="52">
        <f t="shared" si="49"/>
        <v>14608.449069999999</v>
      </c>
      <c r="Y33" s="52">
        <f t="shared" si="49"/>
        <v>14947.660080000001</v>
      </c>
      <c r="Z33" s="52">
        <f t="shared" si="49"/>
        <v>14947.660080000001</v>
      </c>
      <c r="AA33" s="52">
        <f t="shared" si="49"/>
        <v>14796.38279</v>
      </c>
      <c r="AB33" s="52">
        <f t="shared" si="49"/>
        <v>12924.037240000001</v>
      </c>
      <c r="AC33" s="52">
        <f t="shared" si="49"/>
        <v>15227.28004</v>
      </c>
      <c r="AD33" s="52">
        <f t="shared" si="49"/>
        <v>13725.708780000001</v>
      </c>
      <c r="AE33" s="52">
        <f t="shared" si="49"/>
        <v>14621.964110000001</v>
      </c>
      <c r="AF33" s="52">
        <f t="shared" si="49"/>
        <v>14005.225559999999</v>
      </c>
      <c r="AG33" s="52">
        <f t="shared" si="49"/>
        <v>14646.50275</v>
      </c>
      <c r="AH33" s="52">
        <f t="shared" si="49"/>
        <v>14421.55732</v>
      </c>
      <c r="AI33" s="52">
        <f t="shared" si="49"/>
        <v>12926.54061</v>
      </c>
      <c r="AJ33" s="52">
        <f t="shared" si="49"/>
        <v>14553.94613</v>
      </c>
      <c r="AK33" s="52">
        <f t="shared" si="49"/>
        <v>13715.517930000002</v>
      </c>
      <c r="AL33" s="52">
        <f t="shared" si="49"/>
        <v>13848.585080000001</v>
      </c>
      <c r="AM33" s="52">
        <f t="shared" si="49"/>
        <v>13743.63089</v>
      </c>
      <c r="AN33" s="52">
        <f t="shared" si="49"/>
        <v>12541.874680000001</v>
      </c>
      <c r="AO33" s="52">
        <f t="shared" si="49"/>
        <v>13923.937</v>
      </c>
      <c r="AP33" s="52">
        <f t="shared" si="49"/>
        <v>13631.343000000001</v>
      </c>
      <c r="AQ33" s="52">
        <f t="shared" si="49"/>
        <v>14124.29918</v>
      </c>
      <c r="AR33" s="52">
        <f t="shared" si="49"/>
        <v>13629.621219999999</v>
      </c>
      <c r="AS33" s="52">
        <f t="shared" si="49"/>
        <v>14694.049789999999</v>
      </c>
      <c r="AT33" s="52">
        <f t="shared" si="49"/>
        <v>14327.456550000001</v>
      </c>
      <c r="AU33" s="52">
        <f t="shared" si="49"/>
        <v>14344.546770000001</v>
      </c>
      <c r="AV33" s="52">
        <f t="shared" si="49"/>
        <v>15343.699260000001</v>
      </c>
      <c r="AW33" s="52">
        <f t="shared" si="49"/>
        <v>14014.78</v>
      </c>
      <c r="AX33" s="52">
        <f t="shared" si="49"/>
        <v>14923.968000000001</v>
      </c>
      <c r="AY33" s="52">
        <f t="shared" si="49"/>
        <v>14434.401300000001</v>
      </c>
      <c r="AZ33" s="52">
        <f t="shared" si="49"/>
        <v>14444.887000000001</v>
      </c>
      <c r="BA33" s="52">
        <f t="shared" si="49"/>
        <v>15186.283439999999</v>
      </c>
      <c r="BB33" s="52">
        <f t="shared" si="49"/>
        <v>14225.80528</v>
      </c>
      <c r="BC33" s="52">
        <f t="shared" si="49"/>
        <v>14850.345359999999</v>
      </c>
      <c r="BD33" s="52">
        <f t="shared" si="49"/>
        <v>14056.40307</v>
      </c>
      <c r="BE33" s="52">
        <f t="shared" si="49"/>
        <v>14228.795999999998</v>
      </c>
      <c r="BF33" s="52">
        <f t="shared" si="49"/>
        <v>14858.234640000001</v>
      </c>
      <c r="BG33" s="52">
        <f t="shared" si="49"/>
        <v>14097.813</v>
      </c>
      <c r="BH33" s="52">
        <f t="shared" si="49"/>
        <v>14602.273000000001</v>
      </c>
      <c r="BI33" s="52">
        <f t="shared" si="49"/>
        <v>14645.547330000001</v>
      </c>
      <c r="BJ33" s="52">
        <f t="shared" si="49"/>
        <v>14157.5471</v>
      </c>
      <c r="BK33" s="52">
        <f t="shared" si="49"/>
        <v>15479.70732</v>
      </c>
      <c r="BL33" s="52">
        <f t="shared" si="49"/>
        <v>13657.51614</v>
      </c>
      <c r="BM33" s="52">
        <f t="shared" si="49"/>
        <v>14887.287420000001</v>
      </c>
      <c r="BN33" s="52">
        <f t="shared" si="49"/>
        <v>14244.019270000001</v>
      </c>
      <c r="BO33" s="52">
        <f t="shared" ref="BO33:DZ33" si="50">SUM(BO35:BO36)</f>
        <v>14993.831860000002</v>
      </c>
      <c r="BP33" s="52">
        <f t="shared" si="50"/>
        <v>14554.121609999998</v>
      </c>
      <c r="BQ33" s="52">
        <f t="shared" si="50"/>
        <v>15175.23575</v>
      </c>
      <c r="BR33" s="52">
        <f t="shared" si="50"/>
        <v>15294.748770000002</v>
      </c>
      <c r="BS33" s="47">
        <f t="shared" si="50"/>
        <v>14546.31149</v>
      </c>
      <c r="BT33" s="47">
        <f t="shared" si="50"/>
        <v>14923.065979999999</v>
      </c>
      <c r="BU33" s="47">
        <f t="shared" si="50"/>
        <v>14388.12097</v>
      </c>
      <c r="BV33" s="47">
        <f t="shared" si="50"/>
        <v>15251.38559</v>
      </c>
      <c r="BW33" s="47">
        <f t="shared" si="50"/>
        <v>15570.957600000002</v>
      </c>
      <c r="BX33" s="47">
        <f t="shared" si="50"/>
        <v>13512.28421</v>
      </c>
      <c r="BY33" s="47">
        <f t="shared" si="50"/>
        <v>14830.855100000001</v>
      </c>
      <c r="BZ33" s="47">
        <f t="shared" si="50"/>
        <v>14878.69694</v>
      </c>
      <c r="CA33" s="47">
        <f t="shared" si="50"/>
        <v>15736.09727</v>
      </c>
      <c r="CB33" s="47">
        <f t="shared" si="50"/>
        <v>14742.432119999999</v>
      </c>
      <c r="CC33" s="47">
        <f t="shared" si="50"/>
        <v>16243.836169999999</v>
      </c>
      <c r="CD33" s="47">
        <f t="shared" si="50"/>
        <v>16082.674079999999</v>
      </c>
      <c r="CE33" s="47">
        <f t="shared" si="50"/>
        <v>15648.906579999999</v>
      </c>
      <c r="CF33" s="47">
        <f t="shared" si="50"/>
        <v>16357.305389999998</v>
      </c>
      <c r="CG33" s="47">
        <f t="shared" si="50"/>
        <v>15376.431300000002</v>
      </c>
      <c r="CH33" s="47">
        <f t="shared" si="50"/>
        <v>16326.1211</v>
      </c>
      <c r="CI33" s="47">
        <f t="shared" si="50"/>
        <v>15606.945660000001</v>
      </c>
      <c r="CJ33" s="47">
        <f t="shared" si="50"/>
        <v>14291.912</v>
      </c>
      <c r="CK33" s="47">
        <f t="shared" si="50"/>
        <v>15618.949490000001</v>
      </c>
      <c r="CL33" s="47">
        <f t="shared" si="50"/>
        <v>16199.645199999999</v>
      </c>
      <c r="CM33" s="47">
        <f t="shared" si="50"/>
        <v>16729.817999999999</v>
      </c>
      <c r="CN33" s="47">
        <f t="shared" si="50"/>
        <v>14919.356629999998</v>
      </c>
      <c r="CO33" s="47">
        <f t="shared" si="50"/>
        <v>16570.761570000002</v>
      </c>
      <c r="CP33" s="47">
        <f t="shared" si="50"/>
        <v>16765.70104</v>
      </c>
      <c r="CQ33" s="47">
        <f t="shared" si="50"/>
        <v>15857.65523</v>
      </c>
      <c r="CR33" s="47">
        <f t="shared" si="50"/>
        <v>16030.33569</v>
      </c>
      <c r="CS33" s="47">
        <f t="shared" si="50"/>
        <v>16551.48487</v>
      </c>
      <c r="CT33" s="47">
        <f t="shared" si="50"/>
        <v>16491.804060000002</v>
      </c>
      <c r="CU33" s="47">
        <f t="shared" si="50"/>
        <v>16822.060490000003</v>
      </c>
      <c r="CV33" s="47">
        <f t="shared" si="50"/>
        <v>14993.252259999997</v>
      </c>
      <c r="CW33" s="47">
        <f t="shared" si="50"/>
        <v>16446.619860000003</v>
      </c>
      <c r="CX33" s="47">
        <f t="shared" si="50"/>
        <v>15755.816630000001</v>
      </c>
      <c r="CY33" s="47">
        <f t="shared" si="50"/>
        <v>15975.414820000002</v>
      </c>
      <c r="CZ33" s="47">
        <f t="shared" si="50"/>
        <v>15812.0267</v>
      </c>
      <c r="DA33" s="47">
        <f t="shared" si="50"/>
        <v>16189.565889999998</v>
      </c>
      <c r="DB33" s="47">
        <f t="shared" si="50"/>
        <v>16946.16833</v>
      </c>
      <c r="DC33" s="47">
        <f t="shared" si="50"/>
        <v>16280.452880000001</v>
      </c>
      <c r="DD33" s="47">
        <f t="shared" si="50"/>
        <v>16834.536310000003</v>
      </c>
      <c r="DE33" s="47">
        <f t="shared" si="50"/>
        <v>16224.052570000003</v>
      </c>
      <c r="DF33" s="47">
        <f t="shared" si="50"/>
        <v>16506.622199999998</v>
      </c>
      <c r="DG33" s="47">
        <f t="shared" si="50"/>
        <v>15938.997419999998</v>
      </c>
      <c r="DH33" s="47">
        <f t="shared" si="50"/>
        <v>14675.377519999998</v>
      </c>
      <c r="DI33" s="47">
        <f t="shared" si="50"/>
        <v>16283.365949999999</v>
      </c>
      <c r="DJ33" s="47">
        <f t="shared" si="50"/>
        <v>16297.21169</v>
      </c>
      <c r="DK33" s="47">
        <f t="shared" si="50"/>
        <v>16260.862100000002</v>
      </c>
      <c r="DL33" s="47">
        <f t="shared" si="50"/>
        <v>15679.639499999999</v>
      </c>
      <c r="DM33" s="47">
        <f t="shared" si="50"/>
        <v>16825.724910000001</v>
      </c>
      <c r="DN33" s="47">
        <f t="shared" si="50"/>
        <v>16929.537179999999</v>
      </c>
      <c r="DO33" s="47">
        <f t="shared" si="50"/>
        <v>16620.522960000002</v>
      </c>
      <c r="DP33" s="47">
        <f t="shared" si="50"/>
        <v>16681.171890000005</v>
      </c>
      <c r="DQ33" s="47">
        <f t="shared" si="50"/>
        <v>15798.482539999997</v>
      </c>
      <c r="DR33" s="47">
        <f t="shared" si="50"/>
        <v>16072.450960000002</v>
      </c>
      <c r="DS33" s="47">
        <f t="shared" si="50"/>
        <v>16078.632729999998</v>
      </c>
      <c r="DT33" s="47">
        <f t="shared" si="50"/>
        <v>14580.181349999999</v>
      </c>
      <c r="DU33" s="47">
        <f t="shared" si="50"/>
        <v>16035.246439999997</v>
      </c>
      <c r="DV33" s="47">
        <f t="shared" si="50"/>
        <v>14995.920280000002</v>
      </c>
      <c r="DW33" s="47">
        <f t="shared" si="50"/>
        <v>15908.18073</v>
      </c>
      <c r="DX33" s="47">
        <f t="shared" si="50"/>
        <v>16223.888549999998</v>
      </c>
      <c r="DY33" s="47">
        <f t="shared" si="50"/>
        <v>16585.970070000003</v>
      </c>
      <c r="DZ33" s="47">
        <f t="shared" si="50"/>
        <v>16255.78112</v>
      </c>
      <c r="EA33" s="47">
        <f t="shared" ref="EA33:EG33" si="51">SUM(EA35:EA36)</f>
        <v>15870.84424</v>
      </c>
      <c r="EB33" s="47">
        <f t="shared" si="51"/>
        <v>16587.466240000002</v>
      </c>
      <c r="EC33" s="47">
        <f t="shared" si="51"/>
        <v>15704.586359999999</v>
      </c>
      <c r="ED33" s="47">
        <f t="shared" si="51"/>
        <v>16151.164249999998</v>
      </c>
      <c r="EE33" s="47">
        <f t="shared" si="51"/>
        <v>15592.455270000002</v>
      </c>
      <c r="EF33" s="47">
        <f t="shared" si="51"/>
        <v>14610.140740000001</v>
      </c>
      <c r="EG33" s="47">
        <f t="shared" si="51"/>
        <v>15562.543500000002</v>
      </c>
      <c r="EH33" s="198">
        <v>15219.30141</v>
      </c>
      <c r="EI33" s="266">
        <v>15745.240190000004</v>
      </c>
      <c r="EJ33" s="266">
        <v>15422.97121</v>
      </c>
    </row>
    <row r="34" spans="1:140" x14ac:dyDescent="0.25">
      <c r="A34" s="35" t="s">
        <v>94</v>
      </c>
      <c r="B34" s="36" t="s">
        <v>94</v>
      </c>
      <c r="C34" s="53">
        <f>+C33/31</f>
        <v>483.46300645161296</v>
      </c>
      <c r="D34" s="53">
        <f>+D33/28</f>
        <v>484.2126803571428</v>
      </c>
      <c r="E34" s="53">
        <f>+E33/31</f>
        <v>451.46254322580648</v>
      </c>
      <c r="F34" s="53">
        <f>+F33/30</f>
        <v>455.16466200000002</v>
      </c>
      <c r="G34" s="53">
        <f>+G33/31</f>
        <v>470.09762870967745</v>
      </c>
      <c r="H34" s="53">
        <f>+H33/30</f>
        <v>487.68863333333331</v>
      </c>
      <c r="I34" s="53">
        <f>+I33/31</f>
        <v>491.88797322580643</v>
      </c>
      <c r="J34" s="53">
        <f>+J33/31</f>
        <v>492.04803612903231</v>
      </c>
      <c r="K34" s="53">
        <f>+K33/30</f>
        <v>475.46282533333329</v>
      </c>
      <c r="L34" s="53">
        <f>+L33/31</f>
        <v>478.49435419354842</v>
      </c>
      <c r="M34" s="53">
        <f>+M33/30</f>
        <v>481.34845300000001</v>
      </c>
      <c r="N34" s="53">
        <f>+N33/31</f>
        <v>502.61484387096772</v>
      </c>
      <c r="O34" s="53">
        <f>+O33/31</f>
        <v>511.10619354838707</v>
      </c>
      <c r="P34" s="53">
        <f>+P33/29</f>
        <v>457.24534482758622</v>
      </c>
      <c r="Q34" s="53">
        <f>+Q33/31</f>
        <v>496.83241451612906</v>
      </c>
      <c r="R34" s="53">
        <f>+R33/30</f>
        <v>495.44525966666674</v>
      </c>
      <c r="S34" s="53">
        <f>+S33/31</f>
        <v>463.79225806451615</v>
      </c>
      <c r="T34" s="53">
        <f>+T33/30</f>
        <v>481.10806666666667</v>
      </c>
      <c r="U34" s="53">
        <f>+U33/31</f>
        <v>475.84422580645162</v>
      </c>
      <c r="V34" s="53">
        <f>+V33/31</f>
        <v>475.84422580645162</v>
      </c>
      <c r="W34" s="53">
        <f>+W33/30</f>
        <v>471.08247666666659</v>
      </c>
      <c r="X34" s="53">
        <f>+X33/31</f>
        <v>471.24029258064513</v>
      </c>
      <c r="Y34" s="53">
        <f>+Y33/31</f>
        <v>482.18258322580652</v>
      </c>
      <c r="Z34" s="53">
        <f>+Z33/31</f>
        <v>482.18258322580652</v>
      </c>
      <c r="AA34" s="53">
        <f>+AA33/31</f>
        <v>477.3026706451613</v>
      </c>
      <c r="AB34" s="53">
        <f>+AB33/28</f>
        <v>461.57275857142861</v>
      </c>
      <c r="AC34" s="53">
        <f>+AC33/31</f>
        <v>491.20258193548386</v>
      </c>
      <c r="AD34" s="53">
        <f>+AD33/30</f>
        <v>457.52362600000004</v>
      </c>
      <c r="AE34" s="53">
        <f>+AE33/31</f>
        <v>471.67626161290326</v>
      </c>
      <c r="AF34" s="53">
        <f>+AF33/30</f>
        <v>466.84085199999998</v>
      </c>
      <c r="AG34" s="53">
        <f>+AG33/31</f>
        <v>472.46783064516126</v>
      </c>
      <c r="AH34" s="53">
        <f>+AH33/31</f>
        <v>465.21152645161288</v>
      </c>
      <c r="AI34" s="53">
        <f>+AI33/30</f>
        <v>430.88468699999999</v>
      </c>
      <c r="AJ34" s="53">
        <f>+AJ33/31</f>
        <v>469.48213322580648</v>
      </c>
      <c r="AK34" s="53">
        <f>+AK33/30</f>
        <v>457.18393100000009</v>
      </c>
      <c r="AL34" s="53">
        <f>+AL33/31</f>
        <v>446.72855096774197</v>
      </c>
      <c r="AM34" s="53">
        <f>+AM33/31</f>
        <v>443.34293193548388</v>
      </c>
      <c r="AN34" s="53">
        <f>+AN33/28</f>
        <v>447.92409571428573</v>
      </c>
      <c r="AO34" s="53">
        <f>+AO33/31</f>
        <v>449.15925806451611</v>
      </c>
      <c r="AP34" s="53">
        <f>+AP33/30</f>
        <v>454.37810000000002</v>
      </c>
      <c r="AQ34" s="53">
        <f>+AQ33/31</f>
        <v>455.62255419354841</v>
      </c>
      <c r="AR34" s="53">
        <f>+AR33/30</f>
        <v>454.3207073333333</v>
      </c>
      <c r="AS34" s="53">
        <f>+AS33/31</f>
        <v>474.00160612903221</v>
      </c>
      <c r="AT34" s="53">
        <f>+AT33/31</f>
        <v>462.17601774193548</v>
      </c>
      <c r="AU34" s="53">
        <f>+AU33/30</f>
        <v>478.15155900000002</v>
      </c>
      <c r="AV34" s="53">
        <f>+AV33/31</f>
        <v>494.9580406451613</v>
      </c>
      <c r="AW34" s="53">
        <f>+AW33/30</f>
        <v>467.15933333333334</v>
      </c>
      <c r="AX34" s="53">
        <f>+AX33/31</f>
        <v>481.41832258064517</v>
      </c>
      <c r="AY34" s="53">
        <f>+AY33/31</f>
        <v>465.62584838709682</v>
      </c>
      <c r="AZ34" s="53">
        <f>+AZ33/28</f>
        <v>515.88882142857142</v>
      </c>
      <c r="BA34" s="53">
        <f>+BA33/31</f>
        <v>489.88011096774193</v>
      </c>
      <c r="BB34" s="53">
        <f>+BB33/30</f>
        <v>474.19350933333334</v>
      </c>
      <c r="BC34" s="53">
        <f>+BC33/31</f>
        <v>479.04339870967738</v>
      </c>
      <c r="BD34" s="53">
        <f>+BD33/30</f>
        <v>468.54676899999998</v>
      </c>
      <c r="BE34" s="53">
        <f>+BE33/31</f>
        <v>458.99341935483864</v>
      </c>
      <c r="BF34" s="53">
        <f>+BF33/31</f>
        <v>479.29789161290324</v>
      </c>
      <c r="BG34" s="53">
        <f>+BG33/30</f>
        <v>469.9271</v>
      </c>
      <c r="BH34" s="53">
        <f>+BH33/31</f>
        <v>471.04106451612904</v>
      </c>
      <c r="BI34" s="53">
        <f>+BI33/30</f>
        <v>488.18491100000006</v>
      </c>
      <c r="BJ34" s="53">
        <f>+BJ33/31</f>
        <v>456.69506774193547</v>
      </c>
      <c r="BK34" s="53">
        <f>+BK33/31</f>
        <v>499.34539741935481</v>
      </c>
      <c r="BL34" s="53">
        <f>+BL33/29</f>
        <v>470.94883241379307</v>
      </c>
      <c r="BM34" s="53">
        <f>+BM33/31</f>
        <v>480.23507806451613</v>
      </c>
      <c r="BN34" s="53">
        <f>+BN33/30</f>
        <v>474.80064233333337</v>
      </c>
      <c r="BO34" s="53">
        <f>+BO33/31</f>
        <v>483.67199548387106</v>
      </c>
      <c r="BP34" s="53">
        <f>+BP33/30</f>
        <v>485.13738699999993</v>
      </c>
      <c r="BQ34" s="53">
        <f>+BQ33/31</f>
        <v>489.52373387096776</v>
      </c>
      <c r="BR34" s="53">
        <f>+BR33/31</f>
        <v>493.37899258064522</v>
      </c>
      <c r="BS34" s="53">
        <f>+BS33/30</f>
        <v>484.87704966666666</v>
      </c>
      <c r="BT34" s="53">
        <f>+BT33/31</f>
        <v>481.38922516129031</v>
      </c>
      <c r="BU34" s="53">
        <f>+BU33/30</f>
        <v>479.60403233333335</v>
      </c>
      <c r="BV34" s="53">
        <f>+BV33/31</f>
        <v>491.98018032258062</v>
      </c>
      <c r="BW34" s="53">
        <f>+BW33/31</f>
        <v>502.28895483870974</v>
      </c>
      <c r="BX34" s="53">
        <f>+BX33/28</f>
        <v>482.58157892857145</v>
      </c>
      <c r="BY34" s="53">
        <f>+BY33/31</f>
        <v>478.4146806451613</v>
      </c>
      <c r="BZ34" s="53">
        <f>+BZ33/30</f>
        <v>495.95656466666668</v>
      </c>
      <c r="CA34" s="53">
        <f>+CA33/31</f>
        <v>507.61604096774192</v>
      </c>
      <c r="CB34" s="53">
        <f>+CB33/30</f>
        <v>491.41440399999999</v>
      </c>
      <c r="CC34" s="53">
        <f>+CC33/31</f>
        <v>523.99471516129029</v>
      </c>
      <c r="CD34" s="53">
        <f>+CD33/31</f>
        <v>518.79593806451612</v>
      </c>
      <c r="CE34" s="53">
        <f>+CE33/30</f>
        <v>521.63021933333334</v>
      </c>
      <c r="CF34" s="53">
        <f>+CF33/31</f>
        <v>527.65501258064512</v>
      </c>
      <c r="CG34" s="53">
        <f>+CG33/30</f>
        <v>512.54771000000005</v>
      </c>
      <c r="CH34" s="53">
        <f>+CH33/31</f>
        <v>526.64906774193548</v>
      </c>
      <c r="CI34" s="53">
        <f>+CI33/31</f>
        <v>503.44986000000006</v>
      </c>
      <c r="CJ34" s="53">
        <f>+CJ33/28</f>
        <v>510.4254285714286</v>
      </c>
      <c r="CK34" s="53">
        <f>+CK33/31</f>
        <v>503.83708032258068</v>
      </c>
      <c r="CL34" s="53">
        <f>+CL33/30</f>
        <v>539.98817333333329</v>
      </c>
      <c r="CM34" s="53">
        <f>+CM33/31</f>
        <v>539.67154838709678</v>
      </c>
      <c r="CN34" s="53">
        <f>+CN33/30</f>
        <v>497.31188766666662</v>
      </c>
      <c r="CO34" s="53">
        <f>+CO33/31</f>
        <v>534.54069580645171</v>
      </c>
      <c r="CP34" s="53">
        <f>+CP33/31</f>
        <v>540.82906580645158</v>
      </c>
      <c r="CQ34" s="53">
        <f>+CQ33/30</f>
        <v>528.58850766666671</v>
      </c>
      <c r="CR34" s="53">
        <f>+CR33/31</f>
        <v>517.10760290322582</v>
      </c>
      <c r="CS34" s="53">
        <f>+CS33/30</f>
        <v>551.71616233333339</v>
      </c>
      <c r="CT34" s="53">
        <f>+CT33/31</f>
        <v>531.99367935483883</v>
      </c>
      <c r="CU34" s="53">
        <f>+CU33/31</f>
        <v>542.64711258064528</v>
      </c>
      <c r="CV34" s="53">
        <f>+CV33/28</f>
        <v>535.47329499999989</v>
      </c>
      <c r="CW34" s="53">
        <f>+CW33/31</f>
        <v>530.53612451612912</v>
      </c>
      <c r="CX34" s="53">
        <f>+CX33/30</f>
        <v>525.19388766666668</v>
      </c>
      <c r="CY34" s="53">
        <f>+CY33/31</f>
        <v>515.33596193548397</v>
      </c>
      <c r="CZ34" s="53">
        <f>+CZ33/30</f>
        <v>527.06755666666663</v>
      </c>
      <c r="DA34" s="53">
        <f>+DA33/31</f>
        <v>522.24406096774192</v>
      </c>
      <c r="DB34" s="53">
        <f>+DB33/31</f>
        <v>546.65059129032261</v>
      </c>
      <c r="DC34" s="53">
        <f>+DC33/30</f>
        <v>542.68176266666671</v>
      </c>
      <c r="DD34" s="53">
        <f>+DD33/31</f>
        <v>543.04955838709691</v>
      </c>
      <c r="DE34" s="53">
        <f>+DE33/30</f>
        <v>540.80175233333341</v>
      </c>
      <c r="DF34" s="53">
        <f>+DF33/31</f>
        <v>532.47168387096769</v>
      </c>
      <c r="DG34" s="53">
        <f>+DG33/31</f>
        <v>514.16120709677409</v>
      </c>
      <c r="DH34" s="53">
        <f>+DH33/29</f>
        <v>506.04750068965512</v>
      </c>
      <c r="DI34" s="53">
        <f>+DI33/31</f>
        <v>525.26986935483865</v>
      </c>
      <c r="DJ34" s="53">
        <f>+DJ33/30</f>
        <v>543.24038966666672</v>
      </c>
      <c r="DK34" s="53">
        <f>+DK33/31</f>
        <v>524.54393870967749</v>
      </c>
      <c r="DL34" s="53">
        <f>+DL33/30</f>
        <v>522.65464999999995</v>
      </c>
      <c r="DM34" s="53">
        <f>+DM33/31</f>
        <v>542.76531967741937</v>
      </c>
      <c r="DN34" s="53">
        <f>+DN33/31</f>
        <v>546.11410258064518</v>
      </c>
      <c r="DO34" s="53">
        <f>+DO33/30</f>
        <v>554.0174320000001</v>
      </c>
      <c r="DP34" s="53">
        <f>+DP33/31</f>
        <v>538.10231903225826</v>
      </c>
      <c r="DQ34" s="53">
        <f>+DQ33/30</f>
        <v>526.61608466666655</v>
      </c>
      <c r="DR34" s="53">
        <f>+DR33/31</f>
        <v>518.46616000000006</v>
      </c>
      <c r="DS34" s="53">
        <f>+DS33/31</f>
        <v>518.66557193548374</v>
      </c>
      <c r="DT34" s="53">
        <f>+DT33/28</f>
        <v>520.72076249999998</v>
      </c>
      <c r="DU34" s="53">
        <f>+DU33/31</f>
        <v>517.26601419354824</v>
      </c>
      <c r="DV34" s="53">
        <f>+DV33/30</f>
        <v>499.8640093333334</v>
      </c>
      <c r="DW34" s="53">
        <f>+DW33/31</f>
        <v>513.16712032258067</v>
      </c>
      <c r="DX34" s="53">
        <f>+DX33/30</f>
        <v>540.7962849999999</v>
      </c>
      <c r="DY34" s="53">
        <f>+DY33/31</f>
        <v>535.0312925806453</v>
      </c>
      <c r="DZ34" s="53">
        <f>+DZ33/31</f>
        <v>524.38003612903219</v>
      </c>
      <c r="EA34" s="53">
        <f>+EA33/30</f>
        <v>529.02814133333334</v>
      </c>
      <c r="EB34" s="53">
        <f>+EB33/31</f>
        <v>535.07955612903231</v>
      </c>
      <c r="EC34" s="53">
        <f>+EC33/30</f>
        <v>523.48621200000002</v>
      </c>
      <c r="ED34" s="53">
        <f>+ED33/31</f>
        <v>521.00529838709667</v>
      </c>
      <c r="EE34" s="53">
        <f>+EE33/31</f>
        <v>502.98242806451623</v>
      </c>
      <c r="EF34" s="53">
        <f>+EF33/28</f>
        <v>521.79074071428579</v>
      </c>
      <c r="EG34" s="53">
        <f>+EG33/31</f>
        <v>502.01753225806459</v>
      </c>
      <c r="EH34" s="203">
        <v>507.310047</v>
      </c>
      <c r="EI34" s="271">
        <v>507.91097387096789</v>
      </c>
      <c r="EJ34" s="271">
        <v>514.09904033333328</v>
      </c>
    </row>
    <row r="35" spans="1:140" x14ac:dyDescent="0.25">
      <c r="A35" s="35" t="s">
        <v>95</v>
      </c>
      <c r="B35" s="38" t="s">
        <v>95</v>
      </c>
      <c r="C35" s="54">
        <v>10090.25308</v>
      </c>
      <c r="D35" s="54">
        <v>9098.9693699999989</v>
      </c>
      <c r="E35" s="54">
        <v>9115.5143800000005</v>
      </c>
      <c r="F35" s="54">
        <v>9273.5151900000001</v>
      </c>
      <c r="G35" s="54">
        <v>9925.0290000000005</v>
      </c>
      <c r="H35" s="54">
        <v>10291.424000000001</v>
      </c>
      <c r="I35" s="54">
        <v>10971.53717</v>
      </c>
      <c r="J35" s="54">
        <v>10813.676130000002</v>
      </c>
      <c r="K35" s="54">
        <v>10063.926509999999</v>
      </c>
      <c r="L35" s="54">
        <v>10329.502930000001</v>
      </c>
      <c r="M35" s="54">
        <v>10042.104710000001</v>
      </c>
      <c r="N35" s="54">
        <v>11103.07519</v>
      </c>
      <c r="O35" s="54">
        <v>10871.880999999999</v>
      </c>
      <c r="P35" s="54">
        <v>9330.1569999999992</v>
      </c>
      <c r="Q35" s="54">
        <v>10351.88082</v>
      </c>
      <c r="R35" s="54">
        <v>10724.182000000001</v>
      </c>
      <c r="S35" s="54">
        <v>10095.848</v>
      </c>
      <c r="T35" s="54">
        <v>10437.321</v>
      </c>
      <c r="U35" s="54">
        <v>10971.663</v>
      </c>
      <c r="V35" s="54">
        <v>10971.663</v>
      </c>
      <c r="W35" s="54">
        <v>10472.202539999998</v>
      </c>
      <c r="X35" s="54">
        <v>10926.83742</v>
      </c>
      <c r="Y35" s="54">
        <v>11186.012070000001</v>
      </c>
      <c r="Z35" s="54">
        <v>11186.012070000001</v>
      </c>
      <c r="AA35" s="54">
        <v>11059.28153</v>
      </c>
      <c r="AB35" s="54">
        <v>10002.233410000001</v>
      </c>
      <c r="AC35" s="54">
        <v>11081.09109</v>
      </c>
      <c r="AD35" s="54">
        <v>10242.54501</v>
      </c>
      <c r="AE35" s="54">
        <v>11034.91819</v>
      </c>
      <c r="AF35" s="54">
        <v>10781.692429999999</v>
      </c>
      <c r="AG35" s="54">
        <v>11031.209650000001</v>
      </c>
      <c r="AH35" s="54">
        <v>11037.649160000001</v>
      </c>
      <c r="AI35" s="54">
        <v>9916.9070700000011</v>
      </c>
      <c r="AJ35" s="54">
        <v>10983.51755</v>
      </c>
      <c r="AK35" s="54">
        <v>10511.28</v>
      </c>
      <c r="AL35" s="54">
        <v>10614.60606</v>
      </c>
      <c r="AM35" s="54">
        <v>10544.240460000001</v>
      </c>
      <c r="AN35" s="54">
        <v>9428.9269899999999</v>
      </c>
      <c r="AO35" s="54">
        <v>10811.261</v>
      </c>
      <c r="AP35" s="54">
        <v>10269.356</v>
      </c>
      <c r="AQ35" s="54">
        <v>10565.950989999999</v>
      </c>
      <c r="AR35" s="54">
        <v>10326.949119999999</v>
      </c>
      <c r="AS35" s="54">
        <v>11017.51268</v>
      </c>
      <c r="AT35" s="54">
        <v>10921.624800000001</v>
      </c>
      <c r="AU35" s="54">
        <v>10883.635630000001</v>
      </c>
      <c r="AV35" s="54">
        <v>11202.40604</v>
      </c>
      <c r="AW35" s="54">
        <v>10782.715</v>
      </c>
      <c r="AX35" s="54">
        <v>10962.642</v>
      </c>
      <c r="AY35" s="54">
        <v>11371.516210000002</v>
      </c>
      <c r="AZ35" s="54">
        <v>10408.457</v>
      </c>
      <c r="BA35" s="54">
        <v>10983.71595</v>
      </c>
      <c r="BB35" s="54">
        <v>10453.54189</v>
      </c>
      <c r="BC35" s="54">
        <v>10770.84533</v>
      </c>
      <c r="BD35" s="54">
        <v>10162.433070000001</v>
      </c>
      <c r="BE35" s="54">
        <v>10374.93219</v>
      </c>
      <c r="BF35" s="54">
        <v>10666.61872</v>
      </c>
      <c r="BG35" s="54">
        <v>10113.35</v>
      </c>
      <c r="BH35" s="54">
        <v>10209.76</v>
      </c>
      <c r="BI35" s="54">
        <v>9927.7918800000007</v>
      </c>
      <c r="BJ35" s="54">
        <v>10543.892</v>
      </c>
      <c r="BK35" s="54">
        <v>11181.631429999999</v>
      </c>
      <c r="BL35" s="54">
        <v>9782.5916799999995</v>
      </c>
      <c r="BM35" s="54">
        <v>10736.52281</v>
      </c>
      <c r="BN35" s="54">
        <v>10347.412319999999</v>
      </c>
      <c r="BO35" s="54">
        <v>10885.647010000001</v>
      </c>
      <c r="BP35" s="54">
        <v>10668.276</v>
      </c>
      <c r="BQ35" s="54">
        <v>11159.96826</v>
      </c>
      <c r="BR35" s="54">
        <v>11282.925720000001</v>
      </c>
      <c r="BS35" s="46">
        <v>10506.82769</v>
      </c>
      <c r="BT35" s="46">
        <v>10785.312169999999</v>
      </c>
      <c r="BU35" s="46">
        <v>10378.002779999999</v>
      </c>
      <c r="BV35" s="46">
        <v>11300.92527</v>
      </c>
      <c r="BW35" s="46">
        <v>11415.69627</v>
      </c>
      <c r="BX35" s="46">
        <v>10081.06986</v>
      </c>
      <c r="BY35" s="46">
        <v>10697.07919</v>
      </c>
      <c r="BZ35" s="46">
        <v>10816.45752</v>
      </c>
      <c r="CA35" s="46">
        <v>10936.83007</v>
      </c>
      <c r="CB35" s="46">
        <v>9985.7641100000001</v>
      </c>
      <c r="CC35" s="46">
        <v>11547.902669999999</v>
      </c>
      <c r="CD35" s="46">
        <v>11430.425019999999</v>
      </c>
      <c r="CE35" s="46">
        <v>11162.711139999999</v>
      </c>
      <c r="CF35" s="46">
        <v>11438.528629999999</v>
      </c>
      <c r="CG35" s="46">
        <v>11005.746880000002</v>
      </c>
      <c r="CH35" s="46">
        <v>11454.22838</v>
      </c>
      <c r="CI35" s="46">
        <v>11164.484640000001</v>
      </c>
      <c r="CJ35" s="46">
        <v>10307.411</v>
      </c>
      <c r="CK35" s="46">
        <v>11137.059220000001</v>
      </c>
      <c r="CL35" s="46">
        <v>10657.45393</v>
      </c>
      <c r="CM35" s="46">
        <v>11328.825999999999</v>
      </c>
      <c r="CN35" s="46">
        <v>10894.783349999998</v>
      </c>
      <c r="CO35" s="46">
        <v>11073.327429999999</v>
      </c>
      <c r="CP35" s="46">
        <v>11465.70455</v>
      </c>
      <c r="CQ35" s="46">
        <v>11028.891230000001</v>
      </c>
      <c r="CR35" s="46">
        <v>11234.188689999999</v>
      </c>
      <c r="CS35" s="46">
        <v>11177.226869999999</v>
      </c>
      <c r="CT35" s="46">
        <v>11060.996060000001</v>
      </c>
      <c r="CU35" s="46">
        <v>11395.769030000001</v>
      </c>
      <c r="CV35" s="46">
        <v>10251.297279999999</v>
      </c>
      <c r="CW35" s="46">
        <v>11366.933990000001</v>
      </c>
      <c r="CX35" s="46">
        <v>10998.947620000001</v>
      </c>
      <c r="CY35" s="46">
        <v>11175.368520000002</v>
      </c>
      <c r="CZ35" s="46">
        <v>11055.51326</v>
      </c>
      <c r="DA35" s="46">
        <v>11416.868339999999</v>
      </c>
      <c r="DB35" s="46">
        <v>11494.702080000001</v>
      </c>
      <c r="DC35" s="46">
        <v>11037.529180000001</v>
      </c>
      <c r="DD35" s="46">
        <v>11361.454710000002</v>
      </c>
      <c r="DE35" s="46">
        <v>10837.857370000003</v>
      </c>
      <c r="DF35" s="46">
        <v>11276.284929999998</v>
      </c>
      <c r="DG35" s="46">
        <v>11311.024629999998</v>
      </c>
      <c r="DH35" s="46">
        <v>10607.628769999998</v>
      </c>
      <c r="DI35" s="46">
        <v>11363.619049999999</v>
      </c>
      <c r="DJ35" s="46">
        <v>11067.210520000001</v>
      </c>
      <c r="DK35" s="46">
        <v>11191.813710000002</v>
      </c>
      <c r="DL35" s="46">
        <v>10863.682779999999</v>
      </c>
      <c r="DM35" s="46">
        <v>11265.605910000002</v>
      </c>
      <c r="DN35" s="46">
        <v>11245.72941</v>
      </c>
      <c r="DO35" s="46">
        <v>11038.149710000003</v>
      </c>
      <c r="DP35" s="46">
        <v>11358.419150000003</v>
      </c>
      <c r="DQ35" s="46">
        <v>10761.265609999999</v>
      </c>
      <c r="DR35" s="46">
        <v>10816.807480000001</v>
      </c>
      <c r="DS35" s="46">
        <v>11037.036259999999</v>
      </c>
      <c r="DT35" s="46">
        <v>9981.0941000000003</v>
      </c>
      <c r="DU35" s="46">
        <v>11125.982619999997</v>
      </c>
      <c r="DV35" s="46">
        <v>10349.681960000002</v>
      </c>
      <c r="DW35" s="46">
        <v>10956.554630000001</v>
      </c>
      <c r="DX35" s="46">
        <v>11006.230299999997</v>
      </c>
      <c r="DY35" s="46">
        <v>11272.090360000004</v>
      </c>
      <c r="DZ35" s="46">
        <v>11030.91791</v>
      </c>
      <c r="EA35" s="46">
        <v>11031.278190000001</v>
      </c>
      <c r="EB35" s="46">
        <v>11352.73875</v>
      </c>
      <c r="EC35" s="46">
        <v>10854.610549999999</v>
      </c>
      <c r="ED35" s="46">
        <v>11089.506059999998</v>
      </c>
      <c r="EE35" s="46">
        <v>10882.016300000003</v>
      </c>
      <c r="EF35" s="46">
        <v>9888.0159300000014</v>
      </c>
      <c r="EG35" s="46">
        <v>10699.815050000001</v>
      </c>
      <c r="EH35" s="197">
        <v>10461.84324</v>
      </c>
      <c r="EI35" s="265">
        <v>10633.353080000003</v>
      </c>
      <c r="EJ35" s="265">
        <v>10097.87912</v>
      </c>
    </row>
    <row r="36" spans="1:140" x14ac:dyDescent="0.25">
      <c r="A36" s="35" t="s">
        <v>96</v>
      </c>
      <c r="B36" s="36" t="s">
        <v>96</v>
      </c>
      <c r="C36" s="37">
        <v>4897.1001200000001</v>
      </c>
      <c r="D36" s="37">
        <v>4458.9856799999998</v>
      </c>
      <c r="E36" s="37">
        <v>4879.8244599999998</v>
      </c>
      <c r="F36" s="37">
        <v>4381.4246700000003</v>
      </c>
      <c r="G36" s="37">
        <v>4647.9974900000007</v>
      </c>
      <c r="H36" s="37">
        <v>4339.2349999999997</v>
      </c>
      <c r="I36" s="37">
        <v>4276.99</v>
      </c>
      <c r="J36" s="37">
        <v>4439.8129900000004</v>
      </c>
      <c r="K36" s="37">
        <v>4199.9582499999997</v>
      </c>
      <c r="L36" s="37">
        <v>4503.8220499999998</v>
      </c>
      <c r="M36" s="37">
        <v>4398.3488799999996</v>
      </c>
      <c r="N36" s="37">
        <v>4477.9849699999995</v>
      </c>
      <c r="O36" s="37">
        <v>4972.4110000000001</v>
      </c>
      <c r="P36" s="37">
        <v>3929.9580000000001</v>
      </c>
      <c r="Q36" s="37">
        <v>5049.9240300000001</v>
      </c>
      <c r="R36" s="37">
        <v>4139.1757900000002</v>
      </c>
      <c r="S36" s="37">
        <v>4281.7120000000004</v>
      </c>
      <c r="T36" s="37">
        <v>3995.9209999999998</v>
      </c>
      <c r="U36" s="37">
        <v>3779.5079999999998</v>
      </c>
      <c r="V36" s="37">
        <v>3779.5079999999998</v>
      </c>
      <c r="W36" s="37">
        <v>3660.2717599999996</v>
      </c>
      <c r="X36" s="37">
        <v>3681.6116499999998</v>
      </c>
      <c r="Y36" s="37">
        <v>3761.6480099999999</v>
      </c>
      <c r="Z36" s="37">
        <v>3761.6480099999999</v>
      </c>
      <c r="AA36" s="37">
        <v>3737.1012599999999</v>
      </c>
      <c r="AB36" s="37">
        <v>2921.8038300000003</v>
      </c>
      <c r="AC36" s="37">
        <v>4146.1889499999997</v>
      </c>
      <c r="AD36" s="37">
        <v>3483.1637700000001</v>
      </c>
      <c r="AE36" s="37">
        <v>3587.04592</v>
      </c>
      <c r="AF36" s="37">
        <v>3223.5331299999998</v>
      </c>
      <c r="AG36" s="37">
        <v>3615.2930999999999</v>
      </c>
      <c r="AH36" s="37">
        <v>3383.90816</v>
      </c>
      <c r="AI36" s="37">
        <v>3009.6335399999998</v>
      </c>
      <c r="AJ36" s="37">
        <v>3570.4285800000002</v>
      </c>
      <c r="AK36" s="37">
        <v>3204.2379300000002</v>
      </c>
      <c r="AL36" s="37">
        <v>3233.9790200000002</v>
      </c>
      <c r="AM36" s="37">
        <v>3199.3904300000004</v>
      </c>
      <c r="AN36" s="37">
        <v>3112.94769</v>
      </c>
      <c r="AO36" s="37">
        <v>3112.6759999999999</v>
      </c>
      <c r="AP36" s="37">
        <v>3361.9870000000001</v>
      </c>
      <c r="AQ36" s="37">
        <v>3558.3481900000002</v>
      </c>
      <c r="AR36" s="37">
        <v>3302.6721000000002</v>
      </c>
      <c r="AS36" s="37">
        <v>3676.5371099999998</v>
      </c>
      <c r="AT36" s="37">
        <v>3405.8317499999998</v>
      </c>
      <c r="AU36" s="37">
        <v>3460.9111400000002</v>
      </c>
      <c r="AV36" s="37">
        <v>4141.2932200000005</v>
      </c>
      <c r="AW36" s="37">
        <v>3232.0650000000001</v>
      </c>
      <c r="AX36" s="37">
        <v>3961.326</v>
      </c>
      <c r="AY36" s="37">
        <v>3062.8850899999998</v>
      </c>
      <c r="AZ36" s="37">
        <v>4036.43</v>
      </c>
      <c r="BA36" s="37">
        <v>4202.5674900000004</v>
      </c>
      <c r="BB36" s="37">
        <v>3772.2633900000001</v>
      </c>
      <c r="BC36" s="37">
        <v>4079.5000299999997</v>
      </c>
      <c r="BD36" s="37">
        <v>3893.97</v>
      </c>
      <c r="BE36" s="37">
        <v>3853.8638099999998</v>
      </c>
      <c r="BF36" s="37">
        <v>4191.6159200000002</v>
      </c>
      <c r="BG36" s="37">
        <v>3984.4630000000002</v>
      </c>
      <c r="BH36" s="37">
        <v>4392.5129999999999</v>
      </c>
      <c r="BI36" s="37">
        <v>4717.7554499999997</v>
      </c>
      <c r="BJ36" s="37">
        <v>3613.6551000000004</v>
      </c>
      <c r="BK36" s="37">
        <v>4298.0758900000001</v>
      </c>
      <c r="BL36" s="37">
        <v>3874.9244600000002</v>
      </c>
      <c r="BM36" s="37">
        <v>4150.7646100000002</v>
      </c>
      <c r="BN36" s="37">
        <v>3896.6069500000003</v>
      </c>
      <c r="BO36" s="37">
        <v>4108.1848500000006</v>
      </c>
      <c r="BP36" s="37">
        <v>3885.8456099999994</v>
      </c>
      <c r="BQ36" s="37">
        <v>4015.2674899999997</v>
      </c>
      <c r="BR36" s="37">
        <v>4011.8230500000004</v>
      </c>
      <c r="BS36" s="37">
        <v>4039.4838</v>
      </c>
      <c r="BT36" s="37">
        <v>4137.7538099999992</v>
      </c>
      <c r="BU36" s="37">
        <v>4010.1181900000006</v>
      </c>
      <c r="BV36" s="37">
        <v>3950.4603200000001</v>
      </c>
      <c r="BW36" s="37">
        <v>4155.2613300000003</v>
      </c>
      <c r="BX36" s="37">
        <v>3431.2143500000006</v>
      </c>
      <c r="BY36" s="37">
        <v>4133.7759100000003</v>
      </c>
      <c r="BZ36" s="37">
        <v>4062.2394199999999</v>
      </c>
      <c r="CA36" s="37">
        <v>4799.2672000000002</v>
      </c>
      <c r="CB36" s="37">
        <v>4756.6680099999994</v>
      </c>
      <c r="CC36" s="37">
        <v>4695.9335000000001</v>
      </c>
      <c r="CD36" s="37">
        <v>4652.2490600000001</v>
      </c>
      <c r="CE36" s="37">
        <v>4486.1954399999995</v>
      </c>
      <c r="CF36" s="37">
        <v>4918.7767599999997</v>
      </c>
      <c r="CG36" s="37">
        <v>4370.6844199999996</v>
      </c>
      <c r="CH36" s="37">
        <v>4871.8927200000007</v>
      </c>
      <c r="CI36" s="37">
        <v>4442.4610200000006</v>
      </c>
      <c r="CJ36" s="37">
        <v>3984.5010000000002</v>
      </c>
      <c r="CK36" s="37">
        <v>4481.8902699999999</v>
      </c>
      <c r="CL36" s="37">
        <v>5542.1912700000003</v>
      </c>
      <c r="CM36" s="37">
        <v>5400.9920000000002</v>
      </c>
      <c r="CN36" s="37">
        <v>4024.5732800000001</v>
      </c>
      <c r="CO36" s="37">
        <v>5497.4341400000012</v>
      </c>
      <c r="CP36" s="37">
        <v>5299.9964900000004</v>
      </c>
      <c r="CQ36" s="37">
        <v>4828.7640000000001</v>
      </c>
      <c r="CR36" s="37">
        <v>4796.1469999999999</v>
      </c>
      <c r="CS36" s="37">
        <v>5374.2579999999998</v>
      </c>
      <c r="CT36" s="37">
        <v>5430.808</v>
      </c>
      <c r="CU36" s="37">
        <v>5426.2914600000004</v>
      </c>
      <c r="CV36" s="37">
        <v>4741.9549799999995</v>
      </c>
      <c r="CW36" s="37">
        <v>5079.6858700000003</v>
      </c>
      <c r="CX36" s="37">
        <v>4756.8690100000003</v>
      </c>
      <c r="CY36" s="37">
        <v>4800.0463</v>
      </c>
      <c r="CZ36" s="37">
        <v>4756.5134400000006</v>
      </c>
      <c r="DA36" s="37">
        <v>4772.6975499999999</v>
      </c>
      <c r="DB36" s="37">
        <v>5451.4662499999995</v>
      </c>
      <c r="DC36" s="37">
        <v>5242.9237000000003</v>
      </c>
      <c r="DD36" s="37">
        <v>5473.0815999999995</v>
      </c>
      <c r="DE36" s="37">
        <v>5386.1952000000001</v>
      </c>
      <c r="DF36" s="37">
        <v>5230.33727</v>
      </c>
      <c r="DG36" s="37">
        <v>4627.9727899999998</v>
      </c>
      <c r="DH36" s="37">
        <v>4067.7487500000002</v>
      </c>
      <c r="DI36" s="37">
        <v>4919.7469000000001</v>
      </c>
      <c r="DJ36" s="37">
        <v>5230.0011699999995</v>
      </c>
      <c r="DK36" s="37">
        <v>5069.0483899999999</v>
      </c>
      <c r="DL36" s="37">
        <v>4815.9567200000001</v>
      </c>
      <c r="DM36" s="37">
        <v>5560.1189999999997</v>
      </c>
      <c r="DN36" s="37">
        <v>5683.8077699999994</v>
      </c>
      <c r="DO36" s="37">
        <v>5582.3732499999996</v>
      </c>
      <c r="DP36" s="37">
        <v>5322.7527399999999</v>
      </c>
      <c r="DQ36" s="37">
        <v>5037.2169299999996</v>
      </c>
      <c r="DR36" s="37">
        <v>5255.6434800000006</v>
      </c>
      <c r="DS36" s="37">
        <v>5041.5964699999995</v>
      </c>
      <c r="DT36" s="37">
        <v>4599.0872499999996</v>
      </c>
      <c r="DU36" s="37">
        <v>4909.2638200000001</v>
      </c>
      <c r="DV36" s="37">
        <v>4646.2383200000004</v>
      </c>
      <c r="DW36" s="37">
        <v>4951.6260999999995</v>
      </c>
      <c r="DX36" s="37">
        <v>5217.6582500000004</v>
      </c>
      <c r="DY36" s="37">
        <v>5313.8797100000002</v>
      </c>
      <c r="DZ36" s="37">
        <v>5224.8632099999995</v>
      </c>
      <c r="EA36" s="37">
        <v>4839.5660499999994</v>
      </c>
      <c r="EB36" s="37">
        <v>5234.7274900000002</v>
      </c>
      <c r="EC36" s="37">
        <v>4849.9758099999999</v>
      </c>
      <c r="ED36" s="37">
        <v>5061.6581900000001</v>
      </c>
      <c r="EE36" s="37">
        <v>4710.4389700000002</v>
      </c>
      <c r="EF36" s="37">
        <v>4722.1248099999993</v>
      </c>
      <c r="EG36" s="37">
        <v>4862.7284500000005</v>
      </c>
      <c r="EH36" s="194">
        <v>4757.4581699999999</v>
      </c>
      <c r="EI36" s="262">
        <v>5111.8871100000006</v>
      </c>
      <c r="EJ36" s="262">
        <v>5325.0920900000001</v>
      </c>
    </row>
    <row r="37" spans="1:140" x14ac:dyDescent="0.25">
      <c r="A37" s="30" t="s">
        <v>97</v>
      </c>
      <c r="B37" s="31" t="s">
        <v>98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201"/>
      <c r="EI37" s="269"/>
      <c r="EJ37" s="269"/>
    </row>
    <row r="38" spans="1:140" x14ac:dyDescent="0.25">
      <c r="A38" s="49" t="s">
        <v>56</v>
      </c>
      <c r="B38" s="38" t="s">
        <v>56</v>
      </c>
      <c r="C38" s="52">
        <f t="shared" ref="C38:BN38" si="52">SUM(C40:C46)</f>
        <v>5869.596657000001</v>
      </c>
      <c r="D38" s="52">
        <f t="shared" si="52"/>
        <v>4595.3330173904797</v>
      </c>
      <c r="E38" s="52">
        <f t="shared" si="52"/>
        <v>5313.4329224400008</v>
      </c>
      <c r="F38" s="52">
        <f t="shared" si="52"/>
        <v>4767.8085889999993</v>
      </c>
      <c r="G38" s="52">
        <f t="shared" si="52"/>
        <v>4206.3950000000004</v>
      </c>
      <c r="H38" s="52">
        <f t="shared" si="52"/>
        <v>4840.4430000000002</v>
      </c>
      <c r="I38" s="52">
        <f t="shared" si="52"/>
        <v>5655.6319666999998</v>
      </c>
      <c r="J38" s="52">
        <f t="shared" si="52"/>
        <v>6230.7</v>
      </c>
      <c r="K38" s="52">
        <f t="shared" si="52"/>
        <v>5595.1511467600003</v>
      </c>
      <c r="L38" s="52">
        <f t="shared" si="52"/>
        <v>5772.6823062199992</v>
      </c>
      <c r="M38" s="52">
        <f t="shared" si="52"/>
        <v>5779.2896551399999</v>
      </c>
      <c r="N38" s="52">
        <f t="shared" si="52"/>
        <v>6303.2628997000002</v>
      </c>
      <c r="O38" s="52">
        <f t="shared" si="52"/>
        <v>5539.3920000000016</v>
      </c>
      <c r="P38" s="52">
        <f t="shared" si="52"/>
        <v>4906.6638430000003</v>
      </c>
      <c r="Q38" s="52">
        <f t="shared" si="52"/>
        <v>5801.6561127599998</v>
      </c>
      <c r="R38" s="52">
        <f t="shared" si="52"/>
        <v>5388.4013491399992</v>
      </c>
      <c r="S38" s="52">
        <f t="shared" si="52"/>
        <v>5418.4356525200001</v>
      </c>
      <c r="T38" s="52">
        <f t="shared" si="52"/>
        <v>5250.7460000000001</v>
      </c>
      <c r="U38" s="52">
        <f t="shared" si="52"/>
        <v>6203.1538331609527</v>
      </c>
      <c r="V38" s="52">
        <f t="shared" si="52"/>
        <v>6203.1538331609527</v>
      </c>
      <c r="W38" s="52">
        <f t="shared" si="52"/>
        <v>6091.6360000000004</v>
      </c>
      <c r="X38" s="52">
        <f t="shared" si="52"/>
        <v>5836.02</v>
      </c>
      <c r="Y38" s="52">
        <f t="shared" si="52"/>
        <v>5821.8696643247613</v>
      </c>
      <c r="Z38" s="52">
        <f t="shared" si="52"/>
        <v>5821.8696643247613</v>
      </c>
      <c r="AA38" s="52">
        <f t="shared" si="52"/>
        <v>5864.8846366714297</v>
      </c>
      <c r="AB38" s="52">
        <f t="shared" si="52"/>
        <v>5224.1939523495239</v>
      </c>
      <c r="AC38" s="52">
        <f t="shared" si="52"/>
        <v>5642.6182674400006</v>
      </c>
      <c r="AD38" s="52">
        <f t="shared" si="52"/>
        <v>5567.720925961904</v>
      </c>
      <c r="AE38" s="52">
        <f t="shared" si="52"/>
        <v>5821.1629200000007</v>
      </c>
      <c r="AF38" s="52">
        <f t="shared" si="52"/>
        <v>5655.76872</v>
      </c>
      <c r="AG38" s="52">
        <f t="shared" si="52"/>
        <v>5577.8232038333335</v>
      </c>
      <c r="AH38" s="52">
        <f t="shared" si="52"/>
        <v>6138.0563699942859</v>
      </c>
      <c r="AI38" s="52">
        <f t="shared" si="52"/>
        <v>5548.5455047380947</v>
      </c>
      <c r="AJ38" s="52">
        <f t="shared" si="52"/>
        <v>5964.198450780952</v>
      </c>
      <c r="AK38" s="52">
        <f t="shared" si="52"/>
        <v>5774.1838287600003</v>
      </c>
      <c r="AL38" s="52">
        <f t="shared" si="52"/>
        <v>5791.1835137590497</v>
      </c>
      <c r="AM38" s="52">
        <f t="shared" si="52"/>
        <v>5677.603583612382</v>
      </c>
      <c r="AN38" s="52">
        <f t="shared" si="52"/>
        <v>4874.91720136</v>
      </c>
      <c r="AO38" s="52">
        <f t="shared" si="52"/>
        <v>4348.5263656285715</v>
      </c>
      <c r="AP38" s="52">
        <f t="shared" si="52"/>
        <v>3836.2181961914289</v>
      </c>
      <c r="AQ38" s="52">
        <f t="shared" si="52"/>
        <v>5082.8768783199994</v>
      </c>
      <c r="AR38" s="52">
        <f t="shared" si="52"/>
        <v>5535.5922655495242</v>
      </c>
      <c r="AS38" s="52">
        <f t="shared" si="52"/>
        <v>5765.5459059761906</v>
      </c>
      <c r="AT38" s="52">
        <f t="shared" si="52"/>
        <v>5108.825201534286</v>
      </c>
      <c r="AU38" s="52">
        <f t="shared" si="52"/>
        <v>5020.3725947399998</v>
      </c>
      <c r="AV38" s="52">
        <f t="shared" si="52"/>
        <v>5456.3724284400005</v>
      </c>
      <c r="AW38" s="52">
        <f t="shared" si="52"/>
        <v>5403.6320328571428</v>
      </c>
      <c r="AX38" s="52">
        <f t="shared" si="52"/>
        <v>5437.1116108304777</v>
      </c>
      <c r="AY38" s="52">
        <f t="shared" si="52"/>
        <v>5840.6225660571436</v>
      </c>
      <c r="AZ38" s="52">
        <f t="shared" si="52"/>
        <v>5230.3570256000012</v>
      </c>
      <c r="BA38" s="52">
        <f t="shared" si="52"/>
        <v>6019.0382337600004</v>
      </c>
      <c r="BB38" s="52">
        <f t="shared" si="52"/>
        <v>5645.2815012685714</v>
      </c>
      <c r="BC38" s="52">
        <f t="shared" si="52"/>
        <v>5918.7625019047618</v>
      </c>
      <c r="BD38" s="52">
        <f t="shared" si="52"/>
        <v>5977.0644360000006</v>
      </c>
      <c r="BE38" s="52">
        <f t="shared" si="52"/>
        <v>6229.02592</v>
      </c>
      <c r="BF38" s="52">
        <f t="shared" si="52"/>
        <v>6212.9069</v>
      </c>
      <c r="BG38" s="52">
        <f t="shared" si="52"/>
        <v>6359.5832380952379</v>
      </c>
      <c r="BH38" s="52">
        <f t="shared" si="52"/>
        <v>6106.4780600000004</v>
      </c>
      <c r="BI38" s="52">
        <f t="shared" si="52"/>
        <v>5430.3991014285712</v>
      </c>
      <c r="BJ38" s="52">
        <f t="shared" si="52"/>
        <v>5559.4193566666654</v>
      </c>
      <c r="BK38" s="52">
        <f t="shared" si="52"/>
        <v>5750.451493333333</v>
      </c>
      <c r="BL38" s="52">
        <f t="shared" si="52"/>
        <v>5538.0939899999994</v>
      </c>
      <c r="BM38" s="52">
        <f t="shared" si="52"/>
        <v>6075.8858285714305</v>
      </c>
      <c r="BN38" s="52">
        <f t="shared" si="52"/>
        <v>6452.0278080952385</v>
      </c>
      <c r="BO38" s="52">
        <f t="shared" ref="BO38:DZ38" si="53">SUM(BO40:BO46)</f>
        <v>6457.338728001524</v>
      </c>
      <c r="BP38" s="52">
        <f t="shared" si="53"/>
        <v>5871.8615090068124</v>
      </c>
      <c r="BQ38" s="52">
        <f t="shared" si="53"/>
        <v>5963.2116859066664</v>
      </c>
      <c r="BR38" s="52">
        <f t="shared" si="53"/>
        <v>5871.9253740514278</v>
      </c>
      <c r="BS38" s="52">
        <f t="shared" si="53"/>
        <v>6119.3892273530473</v>
      </c>
      <c r="BT38" s="52">
        <f t="shared" si="53"/>
        <v>5904.2658719109531</v>
      </c>
      <c r="BU38" s="52">
        <f t="shared" si="53"/>
        <v>5749.3686171100953</v>
      </c>
      <c r="BV38" s="52">
        <f t="shared" si="53"/>
        <v>6277.0859677269536</v>
      </c>
      <c r="BW38" s="52">
        <f t="shared" si="53"/>
        <v>5996.5180605833348</v>
      </c>
      <c r="BX38" s="52">
        <f t="shared" si="53"/>
        <v>4825.6785519580017</v>
      </c>
      <c r="BY38" s="52">
        <f t="shared" si="53"/>
        <v>4992.3415439904293</v>
      </c>
      <c r="BZ38" s="52">
        <f t="shared" si="53"/>
        <v>5029.1644888118099</v>
      </c>
      <c r="CA38" s="52">
        <f t="shared" si="53"/>
        <v>6068.9409187910969</v>
      </c>
      <c r="CB38" s="52">
        <f t="shared" si="53"/>
        <v>5954.191778804523</v>
      </c>
      <c r="CC38" s="52">
        <f t="shared" si="53"/>
        <v>6567.3951839637139</v>
      </c>
      <c r="CD38" s="52">
        <f t="shared" si="53"/>
        <v>6225.3614049588095</v>
      </c>
      <c r="CE38" s="52">
        <f t="shared" si="53"/>
        <v>6190.687790270048</v>
      </c>
      <c r="CF38" s="52">
        <f t="shared" si="53"/>
        <v>6211.7226217461439</v>
      </c>
      <c r="CG38" s="52">
        <f t="shared" si="53"/>
        <v>6184.8600869862848</v>
      </c>
      <c r="CH38" s="52">
        <f t="shared" si="53"/>
        <v>5431.5909261744309</v>
      </c>
      <c r="CI38" s="52">
        <f t="shared" si="53"/>
        <v>5966.6964728571447</v>
      </c>
      <c r="CJ38" s="52">
        <f t="shared" si="53"/>
        <v>5516.2268584620469</v>
      </c>
      <c r="CK38" s="52">
        <f t="shared" si="53"/>
        <v>5731.7192390481896</v>
      </c>
      <c r="CL38" s="52">
        <f t="shared" si="53"/>
        <v>5905.5619837349541</v>
      </c>
      <c r="CM38" s="52">
        <f t="shared" si="53"/>
        <v>5715.4019457036939</v>
      </c>
      <c r="CN38" s="52">
        <f t="shared" si="53"/>
        <v>6545.1751543694281</v>
      </c>
      <c r="CO38" s="52">
        <f t="shared" si="53"/>
        <v>5710.4467127327134</v>
      </c>
      <c r="CP38" s="52">
        <f t="shared" si="53"/>
        <v>5449.7955767710482</v>
      </c>
      <c r="CQ38" s="52">
        <f t="shared" si="53"/>
        <v>5166.3895159453823</v>
      </c>
      <c r="CR38" s="52">
        <f t="shared" si="53"/>
        <v>3991.9830000000002</v>
      </c>
      <c r="CS38" s="52">
        <f t="shared" si="53"/>
        <v>4658.4117439169513</v>
      </c>
      <c r="CT38" s="52">
        <f t="shared" si="53"/>
        <v>5408.4597458036478</v>
      </c>
      <c r="CU38" s="52">
        <f t="shared" si="53"/>
        <v>5252.9722955773341</v>
      </c>
      <c r="CV38" s="52">
        <f t="shared" si="53"/>
        <v>4821.4253048859991</v>
      </c>
      <c r="CW38" s="52">
        <f t="shared" si="53"/>
        <v>5733.0639758810967</v>
      </c>
      <c r="CX38" s="52">
        <f t="shared" si="53"/>
        <v>5425.8486743640042</v>
      </c>
      <c r="CY38" s="52">
        <f t="shared" si="53"/>
        <v>5424.8457403226193</v>
      </c>
      <c r="CZ38" s="52">
        <f t="shared" si="53"/>
        <v>5380.4876844273931</v>
      </c>
      <c r="DA38" s="52">
        <f t="shared" si="53"/>
        <v>5593.4024834143429</v>
      </c>
      <c r="DB38" s="52">
        <f t="shared" si="53"/>
        <v>5759.5191475940901</v>
      </c>
      <c r="DC38" s="52">
        <f t="shared" si="53"/>
        <v>5222.7825644660097</v>
      </c>
      <c r="DD38" s="52">
        <f t="shared" si="53"/>
        <v>5509.0096464201588</v>
      </c>
      <c r="DE38" s="52">
        <f t="shared" si="53"/>
        <v>5211.2520314929634</v>
      </c>
      <c r="DF38" s="52">
        <f t="shared" si="53"/>
        <v>6849.8231876958343</v>
      </c>
      <c r="DG38" s="52">
        <f t="shared" si="53"/>
        <v>6497.6542762216122</v>
      </c>
      <c r="DH38" s="52">
        <f t="shared" si="53"/>
        <v>6072.4246983739731</v>
      </c>
      <c r="DI38" s="52">
        <f t="shared" si="53"/>
        <v>6866.8880594040238</v>
      </c>
      <c r="DJ38" s="52">
        <f t="shared" si="53"/>
        <v>6306.1113493762141</v>
      </c>
      <c r="DK38" s="52">
        <f t="shared" si="53"/>
        <v>6217.955869361941</v>
      </c>
      <c r="DL38" s="52">
        <f t="shared" si="53"/>
        <v>5954.1120049650472</v>
      </c>
      <c r="DM38" s="52">
        <f t="shared" si="53"/>
        <v>6085.1775635897347</v>
      </c>
      <c r="DN38" s="52">
        <f t="shared" si="53"/>
        <v>6095.6574728583382</v>
      </c>
      <c r="DO38" s="52">
        <f t="shared" si="53"/>
        <v>6063.2689046195574</v>
      </c>
      <c r="DP38" s="52">
        <f t="shared" si="53"/>
        <v>6193.6317556043186</v>
      </c>
      <c r="DQ38" s="52">
        <f t="shared" si="53"/>
        <v>6075.5088985686807</v>
      </c>
      <c r="DR38" s="52">
        <f t="shared" si="53"/>
        <v>6144.499855407058</v>
      </c>
      <c r="DS38" s="52">
        <f t="shared" si="53"/>
        <v>6257.6341441684481</v>
      </c>
      <c r="DT38" s="52">
        <f t="shared" si="53"/>
        <v>5731.0249277129687</v>
      </c>
      <c r="DU38" s="52">
        <f t="shared" si="53"/>
        <v>6269.5531280456889</v>
      </c>
      <c r="DV38" s="52">
        <f t="shared" si="53"/>
        <v>5364.4285819118759</v>
      </c>
      <c r="DW38" s="52">
        <f t="shared" si="53"/>
        <v>6588.8670128129979</v>
      </c>
      <c r="DX38" s="52">
        <f t="shared" si="53"/>
        <v>6450.9032255654802</v>
      </c>
      <c r="DY38" s="52">
        <f t="shared" si="53"/>
        <v>6653.2331586644823</v>
      </c>
      <c r="DZ38" s="52">
        <f t="shared" si="53"/>
        <v>7167.348071992079</v>
      </c>
      <c r="EA38" s="52">
        <f t="shared" ref="EA38:EG38" si="54">SUM(EA40:EA46)</f>
        <v>6763.2119186036198</v>
      </c>
      <c r="EB38" s="52">
        <f t="shared" si="54"/>
        <v>7059.9096076440928</v>
      </c>
      <c r="EC38" s="52">
        <f t="shared" si="54"/>
        <v>6732.2057323552635</v>
      </c>
      <c r="ED38" s="52">
        <f t="shared" si="54"/>
        <v>7059.9783237780121</v>
      </c>
      <c r="EE38" s="52">
        <f t="shared" si="54"/>
        <v>6941.6147296195795</v>
      </c>
      <c r="EF38" s="52">
        <f t="shared" si="54"/>
        <v>6457.3416119983567</v>
      </c>
      <c r="EG38" s="52">
        <f t="shared" si="54"/>
        <v>6676.1540936286756</v>
      </c>
      <c r="EH38" s="202">
        <v>6328.3361019876484</v>
      </c>
      <c r="EI38" s="270">
        <v>6871.5112616161368</v>
      </c>
      <c r="EJ38" s="270">
        <v>6664.6213771410312</v>
      </c>
    </row>
    <row r="39" spans="1:140" x14ac:dyDescent="0.25">
      <c r="A39" s="35" t="s">
        <v>57</v>
      </c>
      <c r="B39" s="36" t="s">
        <v>57</v>
      </c>
      <c r="C39" s="53">
        <f>+C38/31</f>
        <v>189.34182764516132</v>
      </c>
      <c r="D39" s="53">
        <f>+D38/28</f>
        <v>164.11903633537426</v>
      </c>
      <c r="E39" s="53">
        <f>+E38/31</f>
        <v>171.40106201419357</v>
      </c>
      <c r="F39" s="53">
        <f>+F38/30</f>
        <v>158.92695296666665</v>
      </c>
      <c r="G39" s="53">
        <f>+G38/31</f>
        <v>135.69016129032261</v>
      </c>
      <c r="H39" s="53">
        <f>+H38/30</f>
        <v>161.34810000000002</v>
      </c>
      <c r="I39" s="53">
        <f>+I38/31</f>
        <v>182.43974086129032</v>
      </c>
      <c r="J39" s="53">
        <f>+J38/31</f>
        <v>200.99032258064514</v>
      </c>
      <c r="K39" s="53">
        <f>+K38/30</f>
        <v>186.50503822533335</v>
      </c>
      <c r="L39" s="53">
        <f>+L38/31</f>
        <v>186.21555826516126</v>
      </c>
      <c r="M39" s="53">
        <f>+M38/30</f>
        <v>192.64298850466668</v>
      </c>
      <c r="N39" s="53">
        <f>+N38/31</f>
        <v>203.33106128064517</v>
      </c>
      <c r="O39" s="53">
        <f>+O38/31</f>
        <v>178.6900645161291</v>
      </c>
      <c r="P39" s="53">
        <f>+P38/29</f>
        <v>169.19530493103449</v>
      </c>
      <c r="Q39" s="53">
        <f>+Q38/31</f>
        <v>187.15019718580643</v>
      </c>
      <c r="R39" s="53">
        <f>+R38/30</f>
        <v>179.61337830466664</v>
      </c>
      <c r="S39" s="53">
        <f>+S38/31</f>
        <v>174.78824685548386</v>
      </c>
      <c r="T39" s="53">
        <f>+T38/30</f>
        <v>175.02486666666667</v>
      </c>
      <c r="U39" s="53">
        <f>+U38/31</f>
        <v>200.10173655357912</v>
      </c>
      <c r="V39" s="53">
        <f>+V38/31</f>
        <v>200.10173655357912</v>
      </c>
      <c r="W39" s="53">
        <f>+W38/30</f>
        <v>203.05453333333335</v>
      </c>
      <c r="X39" s="53">
        <f>+X38/31</f>
        <v>188.25870967741938</v>
      </c>
      <c r="Y39" s="53">
        <f>+Y38/31</f>
        <v>187.80224723628262</v>
      </c>
      <c r="Z39" s="53">
        <f>+Z38/31</f>
        <v>187.80224723628262</v>
      </c>
      <c r="AA39" s="53">
        <f>+AA38/31</f>
        <v>189.18982698940096</v>
      </c>
      <c r="AB39" s="53">
        <f>+AB38/28</f>
        <v>186.57835544105441</v>
      </c>
      <c r="AC39" s="53">
        <f>+AC38/31</f>
        <v>182.01994411096777</v>
      </c>
      <c r="AD39" s="53">
        <f>+AD38/30</f>
        <v>185.59069753206347</v>
      </c>
      <c r="AE39" s="53">
        <f>+AE38/31</f>
        <v>187.7794490322581</v>
      </c>
      <c r="AF39" s="53">
        <f>+AF38/30</f>
        <v>188.52562399999999</v>
      </c>
      <c r="AG39" s="53">
        <f>+AG38/31</f>
        <v>179.92978076881721</v>
      </c>
      <c r="AH39" s="53">
        <f>+AH38/31</f>
        <v>198.00181838691245</v>
      </c>
      <c r="AI39" s="53">
        <f>+AI38/30</f>
        <v>184.95151682460315</v>
      </c>
      <c r="AJ39" s="53">
        <f>+AJ38/31</f>
        <v>192.39349841228878</v>
      </c>
      <c r="AK39" s="53">
        <f>+AK38/30</f>
        <v>192.472794292</v>
      </c>
      <c r="AL39" s="53">
        <f>+AL38/31</f>
        <v>186.81237141158223</v>
      </c>
      <c r="AM39" s="53">
        <f>+AM38/31</f>
        <v>183.1485026971736</v>
      </c>
      <c r="AN39" s="53">
        <f>+AN38/28</f>
        <v>174.10418576285716</v>
      </c>
      <c r="AO39" s="53">
        <f>+AO38/31</f>
        <v>140.27504405253455</v>
      </c>
      <c r="AP39" s="53">
        <f>+AP38/30</f>
        <v>127.87393987304763</v>
      </c>
      <c r="AQ39" s="53">
        <f>+AQ38/31</f>
        <v>163.96377026838707</v>
      </c>
      <c r="AR39" s="53">
        <f>+AR38/30</f>
        <v>184.51974218498415</v>
      </c>
      <c r="AS39" s="53">
        <f>+AS38/31</f>
        <v>185.98535180568356</v>
      </c>
      <c r="AT39" s="53">
        <f>+AT38/31</f>
        <v>164.8008129527189</v>
      </c>
      <c r="AU39" s="53">
        <f>+AU38/30</f>
        <v>167.34575315800001</v>
      </c>
      <c r="AV39" s="53">
        <f>+AV38/31</f>
        <v>176.01201382064517</v>
      </c>
      <c r="AW39" s="53">
        <f>+AW38/30</f>
        <v>180.12106776190475</v>
      </c>
      <c r="AX39" s="53">
        <f>+AX38/31</f>
        <v>175.3906971235638</v>
      </c>
      <c r="AY39" s="53">
        <f>+AY38/31</f>
        <v>188.40717955023044</v>
      </c>
      <c r="AZ39" s="53">
        <f>+AZ38/28</f>
        <v>186.79846520000004</v>
      </c>
      <c r="BA39" s="53">
        <f>+BA38/31</f>
        <v>194.16252366967743</v>
      </c>
      <c r="BB39" s="53">
        <f>+BB38/30</f>
        <v>188.17605004228571</v>
      </c>
      <c r="BC39" s="53">
        <f>+BC38/31</f>
        <v>190.9278226420891</v>
      </c>
      <c r="BD39" s="53">
        <f>+BD38/30</f>
        <v>199.23548120000001</v>
      </c>
      <c r="BE39" s="53">
        <f>+BE38/31</f>
        <v>200.93631999999999</v>
      </c>
      <c r="BF39" s="53">
        <f>+BF38/31</f>
        <v>200.41635161290321</v>
      </c>
      <c r="BG39" s="53">
        <f>+BG38/30</f>
        <v>211.98610793650792</v>
      </c>
      <c r="BH39" s="53">
        <f>+BH38/31</f>
        <v>196.98316322580646</v>
      </c>
      <c r="BI39" s="53">
        <f>+BI38/30</f>
        <v>181.01330338095238</v>
      </c>
      <c r="BJ39" s="53">
        <f>+BJ38/31</f>
        <v>179.33610827956986</v>
      </c>
      <c r="BK39" s="53">
        <f>+BK38/31</f>
        <v>185.49843526881719</v>
      </c>
      <c r="BL39" s="53">
        <f>+BL38/29</f>
        <v>190.96875827586206</v>
      </c>
      <c r="BM39" s="53">
        <f>+BM38/31</f>
        <v>195.99631705069132</v>
      </c>
      <c r="BN39" s="53">
        <f>+BN38/30</f>
        <v>215.06759360317463</v>
      </c>
      <c r="BO39" s="53">
        <f>+BO38/31</f>
        <v>208.30124929037174</v>
      </c>
      <c r="BP39" s="53">
        <f>+BP38/30</f>
        <v>195.72871696689376</v>
      </c>
      <c r="BQ39" s="53">
        <f>+BQ38/31</f>
        <v>192.36166728731183</v>
      </c>
      <c r="BR39" s="53">
        <f>+BR38/31</f>
        <v>189.41694755004605</v>
      </c>
      <c r="BS39" s="53">
        <f>+BS38/30</f>
        <v>203.97964091176826</v>
      </c>
      <c r="BT39" s="53">
        <f>+BT38/31</f>
        <v>190.46018941648236</v>
      </c>
      <c r="BU39" s="53">
        <f>+BU38/30</f>
        <v>191.64562057033652</v>
      </c>
      <c r="BV39" s="53">
        <f>+BV38/31</f>
        <v>202.4866441202243</v>
      </c>
      <c r="BW39" s="53">
        <f>+BW38/31</f>
        <v>193.43606647043015</v>
      </c>
      <c r="BX39" s="53">
        <f>+BX38/28</f>
        <v>172.34566256992863</v>
      </c>
      <c r="BY39" s="53">
        <f>+BY38/31</f>
        <v>161.0432756125945</v>
      </c>
      <c r="BZ39" s="53">
        <f>+BZ38/30</f>
        <v>167.63881629372699</v>
      </c>
      <c r="CA39" s="53">
        <f>+CA38/31</f>
        <v>195.7722877029386</v>
      </c>
      <c r="CB39" s="53">
        <f>+CB38/30</f>
        <v>198.47305929348411</v>
      </c>
      <c r="CC39" s="53">
        <f>+CC38/31</f>
        <v>211.85145754721657</v>
      </c>
      <c r="CD39" s="53">
        <f>+CD38/31</f>
        <v>200.81810983738094</v>
      </c>
      <c r="CE39" s="53">
        <f>+CE38/30</f>
        <v>206.35625967566827</v>
      </c>
      <c r="CF39" s="53">
        <f>+CF38/31</f>
        <v>200.37814908858527</v>
      </c>
      <c r="CG39" s="53">
        <f>+CG38/30</f>
        <v>206.16200289954284</v>
      </c>
      <c r="CH39" s="53">
        <f>+CH38/31</f>
        <v>175.21261052175583</v>
      </c>
      <c r="CI39" s="53">
        <f>+CI38/31</f>
        <v>192.4740797695853</v>
      </c>
      <c r="CJ39" s="53">
        <f>+CJ38/28</f>
        <v>197.00810208793024</v>
      </c>
      <c r="CK39" s="53">
        <f>+CK38/31</f>
        <v>184.8941690015545</v>
      </c>
      <c r="CL39" s="53">
        <f>+CL38/30</f>
        <v>196.85206612449846</v>
      </c>
      <c r="CM39" s="53">
        <f>+CM38/31</f>
        <v>184.36780470011917</v>
      </c>
      <c r="CN39" s="53">
        <f>+CN38/30</f>
        <v>218.17250514564759</v>
      </c>
      <c r="CO39" s="53">
        <f>+CO38/31</f>
        <v>184.20795847524883</v>
      </c>
      <c r="CP39" s="53">
        <f>+CP38/31</f>
        <v>175.79985731519511</v>
      </c>
      <c r="CQ39" s="53">
        <f>+CQ38/30</f>
        <v>172.21298386484608</v>
      </c>
      <c r="CR39" s="53">
        <f>+CR38/31</f>
        <v>128.77364516129032</v>
      </c>
      <c r="CS39" s="53">
        <f>+CS38/30</f>
        <v>155.28039146389838</v>
      </c>
      <c r="CT39" s="53">
        <f>+CT38/31</f>
        <v>174.4664434130209</v>
      </c>
      <c r="CU39" s="53">
        <f>+CU38/31</f>
        <v>169.45071921217206</v>
      </c>
      <c r="CV39" s="53">
        <f>+CV38/28</f>
        <v>172.19376088878568</v>
      </c>
      <c r="CW39" s="53">
        <f>+CW38/31</f>
        <v>184.93754760906762</v>
      </c>
      <c r="CX39" s="53">
        <f>+CX38/30</f>
        <v>180.86162247880014</v>
      </c>
      <c r="CY39" s="53">
        <f>+CY38/31</f>
        <v>174.99502388137481</v>
      </c>
      <c r="CZ39" s="53">
        <f>+CZ38/30</f>
        <v>179.3495894809131</v>
      </c>
      <c r="DA39" s="53">
        <f>+DA38/31</f>
        <v>180.43233817465622</v>
      </c>
      <c r="DB39" s="53">
        <f>+DB38/31</f>
        <v>185.79094024497064</v>
      </c>
      <c r="DC39" s="53">
        <f>+DC38/30</f>
        <v>174.09275214886699</v>
      </c>
      <c r="DD39" s="53">
        <f>+DD38/31</f>
        <v>177.70998859419868</v>
      </c>
      <c r="DE39" s="53">
        <f>+DE38/30</f>
        <v>173.70840104976546</v>
      </c>
      <c r="DF39" s="53">
        <f>+DF38/31</f>
        <v>220.96203831276884</v>
      </c>
      <c r="DG39" s="53">
        <f>+DG38/31</f>
        <v>209.60175084585845</v>
      </c>
      <c r="DH39" s="53">
        <f>+DH38/29</f>
        <v>209.3939551163439</v>
      </c>
      <c r="DI39" s="53">
        <f>+DI38/31</f>
        <v>221.5125180452911</v>
      </c>
      <c r="DJ39" s="53">
        <f>+DJ38/30</f>
        <v>210.2037116458738</v>
      </c>
      <c r="DK39" s="53">
        <f>+DK38/31</f>
        <v>200.57922159232069</v>
      </c>
      <c r="DL39" s="53">
        <f>+DL38/30</f>
        <v>198.47040016550156</v>
      </c>
      <c r="DM39" s="53">
        <f>+DM38/31</f>
        <v>196.29605043837853</v>
      </c>
      <c r="DN39" s="53">
        <f>+DN38/31</f>
        <v>196.63411202768833</v>
      </c>
      <c r="DO39" s="53">
        <f>+DO38/30</f>
        <v>202.10896348731859</v>
      </c>
      <c r="DP39" s="53">
        <f>+DP38/31</f>
        <v>199.79457276142963</v>
      </c>
      <c r="DQ39" s="53">
        <f>+DQ38/30</f>
        <v>202.51696328562269</v>
      </c>
      <c r="DR39" s="53">
        <f>+DR38/31</f>
        <v>198.20967275506638</v>
      </c>
      <c r="DS39" s="53">
        <f>+DS38/31</f>
        <v>201.85916594091768</v>
      </c>
      <c r="DT39" s="53">
        <f>+DT38/28</f>
        <v>204.67946170403459</v>
      </c>
      <c r="DU39" s="53">
        <f>+DU38/31</f>
        <v>202.24364929179643</v>
      </c>
      <c r="DV39" s="53">
        <f>+DV38/30</f>
        <v>178.81428606372918</v>
      </c>
      <c r="DW39" s="53">
        <f>+DW38/31</f>
        <v>212.54409718751606</v>
      </c>
      <c r="DX39" s="53">
        <f>+DX38/30</f>
        <v>215.03010751884935</v>
      </c>
      <c r="DY39" s="53">
        <f>+DY38/31</f>
        <v>214.62042447304782</v>
      </c>
      <c r="DZ39" s="53">
        <f>+DZ38/31</f>
        <v>231.2047765158735</v>
      </c>
      <c r="EA39" s="53">
        <f>+EA38/30</f>
        <v>225.44039728678732</v>
      </c>
      <c r="EB39" s="53">
        <f>+EB38/31</f>
        <v>227.73901960142234</v>
      </c>
      <c r="EC39" s="53">
        <f>+EC38/30</f>
        <v>224.40685774517544</v>
      </c>
      <c r="ED39" s="53">
        <f>+ED38/31</f>
        <v>227.74123625090363</v>
      </c>
      <c r="EE39" s="53">
        <f>+EE38/31</f>
        <v>223.92305579417999</v>
      </c>
      <c r="EF39" s="53">
        <f>+EF38/28</f>
        <v>230.61934328565559</v>
      </c>
      <c r="EG39" s="53">
        <f>+EG38/31</f>
        <v>215.35980947189276</v>
      </c>
      <c r="EH39" s="203">
        <v>210.94453673292162</v>
      </c>
      <c r="EI39" s="271">
        <v>221.66165360052054</v>
      </c>
      <c r="EJ39" s="271">
        <v>222.15404590470104</v>
      </c>
    </row>
    <row r="40" spans="1:140" x14ac:dyDescent="0.25">
      <c r="A40" s="35" t="s">
        <v>99</v>
      </c>
      <c r="B40" s="38" t="s">
        <v>99</v>
      </c>
      <c r="C40" s="54">
        <v>378.51165700000001</v>
      </c>
      <c r="D40" s="54">
        <v>171.2754712</v>
      </c>
      <c r="E40" s="54">
        <v>344.16792243999998</v>
      </c>
      <c r="F40" s="54">
        <v>267.8455889999999</v>
      </c>
      <c r="G40" s="54">
        <v>339.97899999999998</v>
      </c>
      <c r="H40" s="54">
        <v>415.24599999999998</v>
      </c>
      <c r="I40" s="54">
        <v>417.25196669999997</v>
      </c>
      <c r="J40" s="54">
        <v>206.28043091999996</v>
      </c>
      <c r="K40" s="54">
        <v>368.90314675999991</v>
      </c>
      <c r="L40" s="54">
        <v>329.54130621999991</v>
      </c>
      <c r="M40" s="54">
        <v>361.4346551399999</v>
      </c>
      <c r="N40" s="54">
        <v>316.26389969999997</v>
      </c>
      <c r="O40" s="54">
        <v>386.82400000000001</v>
      </c>
      <c r="P40" s="54">
        <v>315.62984299999999</v>
      </c>
      <c r="Q40" s="54">
        <v>363.88511275999991</v>
      </c>
      <c r="R40" s="54">
        <v>349.80734914000004</v>
      </c>
      <c r="S40" s="54">
        <v>171.33165252000001</v>
      </c>
      <c r="T40" s="54">
        <v>70.468999999999994</v>
      </c>
      <c r="U40" s="54">
        <v>349.85788078000002</v>
      </c>
      <c r="V40" s="54">
        <v>349.85788078000002</v>
      </c>
      <c r="W40" s="54">
        <v>452.28199999999998</v>
      </c>
      <c r="X40" s="54">
        <v>416.25200000000001</v>
      </c>
      <c r="Y40" s="54">
        <v>224.00661670571426</v>
      </c>
      <c r="Z40" s="54">
        <v>224.00661670571426</v>
      </c>
      <c r="AA40" s="54">
        <v>362.27442238571422</v>
      </c>
      <c r="AB40" s="54">
        <v>413.54842853999997</v>
      </c>
      <c r="AC40" s="54">
        <v>338.79326743999997</v>
      </c>
      <c r="AD40" s="54">
        <v>318.46402119999993</v>
      </c>
      <c r="AE40" s="54">
        <v>302.64091999999999</v>
      </c>
      <c r="AF40" s="54">
        <v>255.38023999999999</v>
      </c>
      <c r="AG40" s="54">
        <v>220.94587049999996</v>
      </c>
      <c r="AH40" s="54">
        <v>845.1260842800001</v>
      </c>
      <c r="AI40" s="54">
        <v>138.31240950000006</v>
      </c>
      <c r="AJ40" s="54">
        <v>380.59549839999994</v>
      </c>
      <c r="AK40" s="54">
        <v>417.02582875999997</v>
      </c>
      <c r="AL40" s="54">
        <v>402.72746614000005</v>
      </c>
      <c r="AM40" s="54">
        <v>267.98570265999996</v>
      </c>
      <c r="AN40" s="54">
        <v>412.10991564571441</v>
      </c>
      <c r="AO40" s="54">
        <v>545.63710372380945</v>
      </c>
      <c r="AP40" s="54">
        <v>169.26957714380953</v>
      </c>
      <c r="AQ40" s="54">
        <v>454.83687832000004</v>
      </c>
      <c r="AR40" s="54">
        <v>367.3451703114286</v>
      </c>
      <c r="AS40" s="54">
        <v>503.98585835714277</v>
      </c>
      <c r="AT40" s="54">
        <v>492.15365391523812</v>
      </c>
      <c r="AU40" s="54">
        <v>547.14559473999998</v>
      </c>
      <c r="AV40" s="54">
        <v>215.36942844000004</v>
      </c>
      <c r="AW40" s="54">
        <v>348.51636619047622</v>
      </c>
      <c r="AX40" s="54">
        <v>400.95751559238101</v>
      </c>
      <c r="AY40" s="54">
        <v>272.35299796190475</v>
      </c>
      <c r="AZ40" s="54">
        <v>285.74402559999999</v>
      </c>
      <c r="BA40" s="54">
        <v>558.43152138000005</v>
      </c>
      <c r="BB40" s="54">
        <v>500.38518888761899</v>
      </c>
      <c r="BC40" s="54">
        <v>571.01300000000003</v>
      </c>
      <c r="BD40" s="54">
        <v>426.76100000000002</v>
      </c>
      <c r="BE40" s="54">
        <v>419.98500000000001</v>
      </c>
      <c r="BF40" s="54">
        <v>462.04</v>
      </c>
      <c r="BG40" s="54">
        <v>430.13200000000001</v>
      </c>
      <c r="BH40" s="54">
        <v>483.67899999999997</v>
      </c>
      <c r="BI40" s="54">
        <v>386.16918000000004</v>
      </c>
      <c r="BJ40" s="54">
        <v>273.74259000000001</v>
      </c>
      <c r="BK40" s="54">
        <v>479.72696000000002</v>
      </c>
      <c r="BL40" s="54">
        <v>345.28980999999999</v>
      </c>
      <c r="BM40" s="54">
        <v>792.654461904762</v>
      </c>
      <c r="BN40" s="54">
        <v>910.74375714285702</v>
      </c>
      <c r="BO40" s="54">
        <v>516.20746704914291</v>
      </c>
      <c r="BP40" s="54">
        <v>421.20109424490482</v>
      </c>
      <c r="BQ40" s="54">
        <v>484.22082352571437</v>
      </c>
      <c r="BR40" s="54">
        <v>482.78160690857146</v>
      </c>
      <c r="BS40" s="54">
        <v>389.07186344828574</v>
      </c>
      <c r="BT40" s="54">
        <v>357.08746810142861</v>
      </c>
      <c r="BU40" s="54">
        <v>440.99453220533337</v>
      </c>
      <c r="BV40" s="54">
        <v>469.86504010790469</v>
      </c>
      <c r="BW40" s="54">
        <v>392.43039820238096</v>
      </c>
      <c r="BX40" s="54">
        <v>417.94567852942856</v>
      </c>
      <c r="BY40" s="54">
        <v>444.96311637138098</v>
      </c>
      <c r="BZ40" s="54">
        <v>391.19387833561899</v>
      </c>
      <c r="CA40" s="54">
        <v>428.60389545776195</v>
      </c>
      <c r="CB40" s="54">
        <v>421.19123499500006</v>
      </c>
      <c r="CC40" s="54">
        <v>498.56728586847618</v>
      </c>
      <c r="CD40" s="54">
        <v>491.57092829214292</v>
      </c>
      <c r="CE40" s="54">
        <v>385.01423027004762</v>
      </c>
      <c r="CF40" s="54">
        <v>436.11080650804763</v>
      </c>
      <c r="CG40" s="54">
        <v>404.79481555771423</v>
      </c>
      <c r="CH40" s="54">
        <v>500.31213093633329</v>
      </c>
      <c r="CI40" s="54">
        <v>351.87073333333336</v>
      </c>
      <c r="CJ40" s="54">
        <v>397.3313571266666</v>
      </c>
      <c r="CK40" s="54">
        <v>506.71182521057142</v>
      </c>
      <c r="CL40" s="54">
        <v>450.10776346952389</v>
      </c>
      <c r="CM40" s="54">
        <v>446.42936998414285</v>
      </c>
      <c r="CN40" s="54">
        <v>470.13160109428571</v>
      </c>
      <c r="CO40" s="54">
        <v>474.42678368509519</v>
      </c>
      <c r="CP40" s="54">
        <v>486.81926058057138</v>
      </c>
      <c r="CQ40" s="54">
        <v>467.57871308823815</v>
      </c>
      <c r="CR40" s="54">
        <v>560.9578962315237</v>
      </c>
      <c r="CS40" s="54">
        <v>418.6606596312381</v>
      </c>
      <c r="CT40" s="54">
        <v>525.09381369480002</v>
      </c>
      <c r="CU40" s="54">
        <v>463.60066891066663</v>
      </c>
      <c r="CV40" s="54">
        <v>476.72606536219041</v>
      </c>
      <c r="CW40" s="54">
        <v>589.48892310804763</v>
      </c>
      <c r="CX40" s="54">
        <v>519.25458103114283</v>
      </c>
      <c r="CY40" s="54">
        <v>592.9747673607618</v>
      </c>
      <c r="CZ40" s="54">
        <v>534.73474290523814</v>
      </c>
      <c r="DA40" s="54">
        <v>605.26219870219052</v>
      </c>
      <c r="DB40" s="54">
        <v>459.46716015828565</v>
      </c>
      <c r="DC40" s="54">
        <v>528.21757062176198</v>
      </c>
      <c r="DD40" s="54">
        <v>490.00172020880956</v>
      </c>
      <c r="DE40" s="54">
        <v>492.70857832876186</v>
      </c>
      <c r="DF40" s="54">
        <v>517.20624731538101</v>
      </c>
      <c r="DG40" s="54">
        <v>400.08471587509524</v>
      </c>
      <c r="DH40" s="54">
        <v>392.39703016590477</v>
      </c>
      <c r="DI40" s="54">
        <v>401.86379022671429</v>
      </c>
      <c r="DJ40" s="54">
        <v>380.31001761528569</v>
      </c>
      <c r="DK40" s="54">
        <v>412.65481678085717</v>
      </c>
      <c r="DL40" s="54">
        <v>424.78513672238097</v>
      </c>
      <c r="DM40" s="54">
        <v>395.39582257609521</v>
      </c>
      <c r="DN40" s="54">
        <v>449.47726176147614</v>
      </c>
      <c r="DO40" s="54">
        <v>396.10794793776176</v>
      </c>
      <c r="DP40" s="54">
        <v>558.63246915161903</v>
      </c>
      <c r="DQ40" s="54">
        <v>476.01537715409523</v>
      </c>
      <c r="DR40" s="54">
        <v>521.6831302404762</v>
      </c>
      <c r="DS40" s="54">
        <v>522.99031051600002</v>
      </c>
      <c r="DT40" s="54">
        <v>431.59619463919051</v>
      </c>
      <c r="DU40" s="54">
        <v>550.37743295519113</v>
      </c>
      <c r="DV40" s="54">
        <v>524.16912853330473</v>
      </c>
      <c r="DW40" s="54">
        <v>437.96135727248964</v>
      </c>
      <c r="DX40" s="54">
        <v>398.70999488413463</v>
      </c>
      <c r="DY40" s="54">
        <v>309.12075953928746</v>
      </c>
      <c r="DZ40" s="54">
        <v>535.21008299622258</v>
      </c>
      <c r="EA40" s="54">
        <v>391.78535509470117</v>
      </c>
      <c r="EB40" s="54">
        <v>452.16527730750852</v>
      </c>
      <c r="EC40" s="54">
        <v>383.81422467384499</v>
      </c>
      <c r="ED40" s="54">
        <v>361.72171182924677</v>
      </c>
      <c r="EE40" s="54">
        <v>438.35992806381904</v>
      </c>
      <c r="EF40" s="54">
        <v>403.37308902194758</v>
      </c>
      <c r="EG40" s="54">
        <v>424.98411386217612</v>
      </c>
      <c r="EH40" s="204">
        <v>344.76226441262384</v>
      </c>
      <c r="EI40" s="272">
        <v>360.77752816900005</v>
      </c>
      <c r="EJ40" s="272">
        <v>485.6854259469095</v>
      </c>
    </row>
    <row r="41" spans="1:140" x14ac:dyDescent="0.25">
      <c r="A41" s="35" t="s">
        <v>100</v>
      </c>
      <c r="B41" s="36" t="s">
        <v>100</v>
      </c>
      <c r="C41" s="37">
        <v>1093.0730000000001</v>
      </c>
      <c r="D41" s="37">
        <v>1120.53154619048</v>
      </c>
      <c r="E41" s="37">
        <v>900.79100000000005</v>
      </c>
      <c r="F41" s="37">
        <v>1071.5509999999999</v>
      </c>
      <c r="G41" s="37">
        <v>818.56299999999999</v>
      </c>
      <c r="H41" s="37">
        <v>1102.2460000000001</v>
      </c>
      <c r="I41" s="37">
        <v>908.69200000000001</v>
      </c>
      <c r="J41" s="37">
        <v>1166.491</v>
      </c>
      <c r="K41" s="37">
        <v>1086.5609999999999</v>
      </c>
      <c r="L41" s="37">
        <v>981.50900000000001</v>
      </c>
      <c r="M41" s="37">
        <v>1272.95</v>
      </c>
      <c r="N41" s="37">
        <v>1203.0219999999999</v>
      </c>
      <c r="O41" s="37">
        <v>967.68600000000004</v>
      </c>
      <c r="P41" s="37">
        <v>881.30100000000004</v>
      </c>
      <c r="Q41" s="37">
        <v>1301.3779999999999</v>
      </c>
      <c r="R41" s="37">
        <v>1055.575</v>
      </c>
      <c r="S41" s="37">
        <v>1198.5820000000001</v>
      </c>
      <c r="T41" s="37">
        <v>1035.7470000000001</v>
      </c>
      <c r="U41" s="37">
        <v>1237.2809523809524</v>
      </c>
      <c r="V41" s="37">
        <v>1237.2809523809524</v>
      </c>
      <c r="W41" s="37">
        <v>1112.4639999999999</v>
      </c>
      <c r="X41" s="37">
        <v>1103.404</v>
      </c>
      <c r="Y41" s="37">
        <v>1310.7697619047619</v>
      </c>
      <c r="Z41" s="37">
        <v>1310.7697619047619</v>
      </c>
      <c r="AA41" s="37">
        <v>1101.4732142857142</v>
      </c>
      <c r="AB41" s="37">
        <v>1121.2940000000001</v>
      </c>
      <c r="AC41" s="37">
        <v>1229.0740000000001</v>
      </c>
      <c r="AD41" s="37">
        <v>1094.4680000000001</v>
      </c>
      <c r="AE41" s="37">
        <v>1228.7380000000001</v>
      </c>
      <c r="AF41" s="37">
        <v>1201.5519999999999</v>
      </c>
      <c r="AG41" s="37">
        <v>1119.6420000000001</v>
      </c>
      <c r="AH41" s="37">
        <v>1219.088</v>
      </c>
      <c r="AI41" s="37">
        <v>1227.4570000000001</v>
      </c>
      <c r="AJ41" s="37">
        <v>1096.279</v>
      </c>
      <c r="AK41" s="37">
        <v>1218.011</v>
      </c>
      <c r="AL41" s="37">
        <v>1332.5039999999999</v>
      </c>
      <c r="AM41" s="37">
        <v>1159.0658809523811</v>
      </c>
      <c r="AN41" s="37">
        <v>983.97128571428573</v>
      </c>
      <c r="AO41" s="37">
        <v>1006.9872619047619</v>
      </c>
      <c r="AP41" s="37">
        <v>863.79395238095242</v>
      </c>
      <c r="AQ41" s="37">
        <v>997.95371428571434</v>
      </c>
      <c r="AR41" s="37">
        <v>1130.3070952380951</v>
      </c>
      <c r="AS41" s="37">
        <v>1064.2030476190475</v>
      </c>
      <c r="AT41" s="37">
        <v>1034.1805476190475</v>
      </c>
      <c r="AU41" s="37">
        <v>1076.8109999999999</v>
      </c>
      <c r="AV41" s="37">
        <v>1120.0119999999999</v>
      </c>
      <c r="AW41" s="37">
        <v>1045.0026666666668</v>
      </c>
      <c r="AX41" s="37">
        <v>970.15909523809512</v>
      </c>
      <c r="AY41" s="37">
        <v>1407.8355680952382</v>
      </c>
      <c r="AZ41" s="37">
        <v>1067.8109999999999</v>
      </c>
      <c r="BA41" s="37">
        <v>1138.35171238</v>
      </c>
      <c r="BB41" s="37">
        <v>906.14331238095224</v>
      </c>
      <c r="BC41" s="37">
        <v>1159.7065019047618</v>
      </c>
      <c r="BD41" s="37">
        <v>1415.088436</v>
      </c>
      <c r="BE41" s="37">
        <v>1392.1469199999999</v>
      </c>
      <c r="BF41" s="37">
        <v>1383.1849</v>
      </c>
      <c r="BG41" s="37">
        <v>1181.9647619047619</v>
      </c>
      <c r="BH41" s="37">
        <v>1305.03898</v>
      </c>
      <c r="BI41" s="37">
        <v>1367.0802114285716</v>
      </c>
      <c r="BJ41" s="37">
        <v>1405.6576866666665</v>
      </c>
      <c r="BK41" s="37">
        <v>1422.3122133333334</v>
      </c>
      <c r="BL41" s="37">
        <v>1248.1317099999999</v>
      </c>
      <c r="BM41" s="37">
        <v>1111.1857152380953</v>
      </c>
      <c r="BN41" s="37">
        <v>1326.0413261904764</v>
      </c>
      <c r="BO41" s="37">
        <v>1556.1190919047617</v>
      </c>
      <c r="BP41" s="37">
        <v>1411.7518261904763</v>
      </c>
      <c r="BQ41" s="37">
        <v>1585.2232666666666</v>
      </c>
      <c r="BR41" s="37">
        <v>1367.6518661904763</v>
      </c>
      <c r="BS41" s="37">
        <v>1609.710362</v>
      </c>
      <c r="BT41" s="37">
        <v>1519.9243090476189</v>
      </c>
      <c r="BU41" s="37">
        <v>1404.0263638095239</v>
      </c>
      <c r="BV41" s="37">
        <v>1499.8111538095236</v>
      </c>
      <c r="BW41" s="37">
        <v>1558.2320738095239</v>
      </c>
      <c r="BX41" s="37">
        <v>1328.6469252380953</v>
      </c>
      <c r="BY41" s="37">
        <v>1597.1989966666665</v>
      </c>
      <c r="BZ41" s="37">
        <v>1445.0665409523813</v>
      </c>
      <c r="CA41" s="37">
        <v>1424.6634219047619</v>
      </c>
      <c r="CB41" s="37">
        <v>1538.0512152380952</v>
      </c>
      <c r="CC41" s="37">
        <v>1685.4833647619048</v>
      </c>
      <c r="CD41" s="37">
        <v>1730.6426614285715</v>
      </c>
      <c r="CE41" s="37">
        <v>1449.8634785714287</v>
      </c>
      <c r="CF41" s="37">
        <v>1590.8340876190475</v>
      </c>
      <c r="CG41" s="37">
        <v>1572.1446780952381</v>
      </c>
      <c r="CH41" s="37">
        <v>1697.8815595238098</v>
      </c>
      <c r="CI41" s="37">
        <v>1679.9565528571429</v>
      </c>
      <c r="CJ41" s="37">
        <v>1513.1171384782381</v>
      </c>
      <c r="CK41" s="37">
        <v>1685.823142857143</v>
      </c>
      <c r="CL41" s="37">
        <v>1635.7283792484761</v>
      </c>
      <c r="CM41" s="37">
        <v>1580.5971746956</v>
      </c>
      <c r="CN41" s="37">
        <v>1816.2645928571428</v>
      </c>
      <c r="CO41" s="37">
        <v>1791.2483185714286</v>
      </c>
      <c r="CP41" s="37">
        <v>1675.2663166666666</v>
      </c>
      <c r="CQ41" s="37">
        <v>1622.18193</v>
      </c>
      <c r="CR41" s="37">
        <v>1298.0283657142857</v>
      </c>
      <c r="CS41" s="37">
        <v>1456.8046561904764</v>
      </c>
      <c r="CT41" s="37">
        <v>1521.0268526235429</v>
      </c>
      <c r="CU41" s="37">
        <v>1573.0450733333334</v>
      </c>
      <c r="CV41" s="37">
        <v>1266.8093333333331</v>
      </c>
      <c r="CW41" s="37">
        <v>1643.8443508647335</v>
      </c>
      <c r="CX41" s="37">
        <v>1461.6718776952998</v>
      </c>
      <c r="CY41" s="37">
        <v>1566.575035773524</v>
      </c>
      <c r="CZ41" s="37">
        <v>1513.1784578883382</v>
      </c>
      <c r="DA41" s="37">
        <v>1616.9497186368717</v>
      </c>
      <c r="DB41" s="37">
        <v>1601.8055397120761</v>
      </c>
      <c r="DC41" s="37">
        <v>1529.3643742314714</v>
      </c>
      <c r="DD41" s="37">
        <v>1587.2392526459</v>
      </c>
      <c r="DE41" s="37">
        <v>1462.9397061904763</v>
      </c>
      <c r="DF41" s="37">
        <v>1638.0527370995237</v>
      </c>
      <c r="DG41" s="37">
        <v>1558.6811422829905</v>
      </c>
      <c r="DH41" s="37">
        <v>1433.6286160228428</v>
      </c>
      <c r="DI41" s="37">
        <v>1557.4527075182714</v>
      </c>
      <c r="DJ41" s="37">
        <v>1438.4829613139</v>
      </c>
      <c r="DK41" s="37">
        <v>1467.1934181901238</v>
      </c>
      <c r="DL41" s="37">
        <v>1117.0526798184951</v>
      </c>
      <c r="DM41" s="37">
        <v>1645.6819246694427</v>
      </c>
      <c r="DN41" s="37">
        <v>1597.9349568636856</v>
      </c>
      <c r="DO41" s="37">
        <v>1614.2548735180096</v>
      </c>
      <c r="DP41" s="37">
        <v>1518.8929042699906</v>
      </c>
      <c r="DQ41" s="37">
        <v>1338.0734717067953</v>
      </c>
      <c r="DR41" s="37">
        <v>1336.0458983634906</v>
      </c>
      <c r="DS41" s="37">
        <v>1346.4773658881002</v>
      </c>
      <c r="DT41" s="37">
        <v>1255.9719488820288</v>
      </c>
      <c r="DU41" s="37">
        <v>1115.9279117829856</v>
      </c>
      <c r="DV41" s="37">
        <v>1362.8709430523809</v>
      </c>
      <c r="DW41" s="37">
        <v>1313.0409748447858</v>
      </c>
      <c r="DX41" s="37">
        <v>1226.2960001433714</v>
      </c>
      <c r="DY41" s="37">
        <v>959.56159871451905</v>
      </c>
      <c r="DZ41" s="37">
        <v>1053.8685725658713</v>
      </c>
      <c r="EA41" s="37">
        <v>972.47016668383333</v>
      </c>
      <c r="EB41" s="37">
        <v>963.3426474546618</v>
      </c>
      <c r="EC41" s="37">
        <v>958.48595329154762</v>
      </c>
      <c r="ED41" s="37">
        <v>988.89434755588093</v>
      </c>
      <c r="EE41" s="37">
        <v>1030.4207471971715</v>
      </c>
      <c r="EF41" s="37">
        <v>965.53533079049055</v>
      </c>
      <c r="EG41" s="37">
        <v>932.27939794736187</v>
      </c>
      <c r="EH41" s="194">
        <v>965.39060666466662</v>
      </c>
      <c r="EI41" s="262">
        <v>1012.6251554670952</v>
      </c>
      <c r="EJ41" s="262">
        <v>953.59118315198577</v>
      </c>
    </row>
    <row r="42" spans="1:140" x14ac:dyDescent="0.25">
      <c r="A42" s="35" t="s">
        <v>101</v>
      </c>
      <c r="B42" s="38" t="s">
        <v>101</v>
      </c>
      <c r="C42" s="54">
        <v>964.43299999999999</v>
      </c>
      <c r="D42" s="54">
        <v>983.68599999999992</v>
      </c>
      <c r="E42" s="54">
        <v>1081.778</v>
      </c>
      <c r="F42" s="54">
        <v>1074.9929999999999</v>
      </c>
      <c r="G42" s="54">
        <v>468.21</v>
      </c>
      <c r="H42" s="54">
        <v>846.87599999999998</v>
      </c>
      <c r="I42" s="54">
        <v>1049.817</v>
      </c>
      <c r="J42" s="54">
        <v>1231.316</v>
      </c>
      <c r="K42" s="54">
        <v>1051.4929999999999</v>
      </c>
      <c r="L42" s="54">
        <v>1152.51</v>
      </c>
      <c r="M42" s="54">
        <v>810.01800000000003</v>
      </c>
      <c r="N42" s="54">
        <v>1125.3489999999999</v>
      </c>
      <c r="O42" s="54">
        <v>1069.8040000000001</v>
      </c>
      <c r="P42" s="54">
        <v>868.32799999999997</v>
      </c>
      <c r="Q42" s="54">
        <v>1197.1369999999999</v>
      </c>
      <c r="R42" s="54">
        <v>817.09499999999991</v>
      </c>
      <c r="S42" s="54">
        <v>1034.779</v>
      </c>
      <c r="T42" s="54">
        <v>1045.5129999999999</v>
      </c>
      <c r="U42" s="54">
        <v>1074.0800000000002</v>
      </c>
      <c r="V42" s="54">
        <v>1074.0800000000002</v>
      </c>
      <c r="W42" s="54">
        <v>1093.1199999999999</v>
      </c>
      <c r="X42" s="54">
        <v>1065.203</v>
      </c>
      <c r="Y42" s="54">
        <v>1127.0330000000001</v>
      </c>
      <c r="Z42" s="54">
        <v>1127.0330000000001</v>
      </c>
      <c r="AA42" s="54">
        <v>1144.057</v>
      </c>
      <c r="AB42" s="54">
        <v>908.56100000000004</v>
      </c>
      <c r="AC42" s="54">
        <v>1106.6039999999998</v>
      </c>
      <c r="AD42" s="54">
        <v>1117.9739999999999</v>
      </c>
      <c r="AE42" s="54">
        <v>1171.0440000000001</v>
      </c>
      <c r="AF42" s="54">
        <v>817.14400000000001</v>
      </c>
      <c r="AG42" s="54">
        <v>1038.4070000000002</v>
      </c>
      <c r="AH42" s="54">
        <v>1095.5889999999999</v>
      </c>
      <c r="AI42" s="54">
        <v>1125.7170000000001</v>
      </c>
      <c r="AJ42" s="54">
        <v>1135.355</v>
      </c>
      <c r="AK42" s="54">
        <v>1222.7070000000001</v>
      </c>
      <c r="AL42" s="54">
        <v>1023.255</v>
      </c>
      <c r="AM42" s="54">
        <v>1166.991</v>
      </c>
      <c r="AN42" s="54">
        <v>776.68000000000006</v>
      </c>
      <c r="AO42" s="54">
        <v>642.423</v>
      </c>
      <c r="AP42" s="54">
        <v>673.84500000000003</v>
      </c>
      <c r="AQ42" s="54">
        <v>766.78199999999993</v>
      </c>
      <c r="AR42" s="54">
        <v>1203.299</v>
      </c>
      <c r="AS42" s="54">
        <v>964.43399999999997</v>
      </c>
      <c r="AT42" s="54">
        <v>983.76700000000005</v>
      </c>
      <c r="AU42" s="54">
        <v>846.42600000000004</v>
      </c>
      <c r="AV42" s="54">
        <v>985.27500000000009</v>
      </c>
      <c r="AW42" s="54">
        <v>1044.8969999999999</v>
      </c>
      <c r="AX42" s="54">
        <v>1009.325</v>
      </c>
      <c r="AY42" s="54">
        <v>1201.231</v>
      </c>
      <c r="AZ42" s="54">
        <v>918.87400000000002</v>
      </c>
      <c r="BA42" s="54">
        <v>1174.049</v>
      </c>
      <c r="BB42" s="54">
        <v>989.63600000000008</v>
      </c>
      <c r="BC42" s="54">
        <v>1098.779</v>
      </c>
      <c r="BD42" s="54">
        <v>1123.0469999999998</v>
      </c>
      <c r="BE42" s="54">
        <v>1311.6579999999999</v>
      </c>
      <c r="BF42" s="54">
        <v>1117.3159999999998</v>
      </c>
      <c r="BG42" s="54">
        <v>1072.77</v>
      </c>
      <c r="BH42" s="54">
        <v>1156.2469999999998</v>
      </c>
      <c r="BI42" s="54">
        <v>1019.8027499999998</v>
      </c>
      <c r="BJ42" s="54">
        <v>958.83100000000013</v>
      </c>
      <c r="BK42" s="54">
        <v>949.00187000000005</v>
      </c>
      <c r="BL42" s="54">
        <v>958.13930000000005</v>
      </c>
      <c r="BM42" s="54">
        <v>954.94893999999999</v>
      </c>
      <c r="BN42" s="54">
        <v>1047.3125199999999</v>
      </c>
      <c r="BO42" s="54">
        <v>1118.50045</v>
      </c>
      <c r="BP42" s="54">
        <v>958.79218000000014</v>
      </c>
      <c r="BQ42" s="54">
        <v>860.86728999999991</v>
      </c>
      <c r="BR42" s="54">
        <v>1102.5165199999999</v>
      </c>
      <c r="BS42" s="54">
        <v>1092.9568099999999</v>
      </c>
      <c r="BT42" s="54">
        <v>1024.17102</v>
      </c>
      <c r="BU42" s="54">
        <v>1030.50513</v>
      </c>
      <c r="BV42" s="54">
        <v>1117.45235</v>
      </c>
      <c r="BW42" s="54">
        <v>861.24706000000003</v>
      </c>
      <c r="BX42" s="54">
        <v>798.86684000000002</v>
      </c>
      <c r="BY42" s="54">
        <v>618.01290000000006</v>
      </c>
      <c r="BZ42" s="54">
        <v>722.86613</v>
      </c>
      <c r="CA42" s="54">
        <v>1063.77575</v>
      </c>
      <c r="CB42" s="54">
        <v>1205.2592399999999</v>
      </c>
      <c r="CC42" s="54">
        <v>975.57866000000013</v>
      </c>
      <c r="CD42" s="54">
        <v>918.44868999999994</v>
      </c>
      <c r="CE42" s="54">
        <v>1013.0002999999999</v>
      </c>
      <c r="CF42" s="54">
        <v>982.97586000000001</v>
      </c>
      <c r="CG42" s="54">
        <v>1072.9005999999999</v>
      </c>
      <c r="CH42" s="54">
        <v>664.4421000000001</v>
      </c>
      <c r="CI42" s="54">
        <v>969.02742000000012</v>
      </c>
      <c r="CJ42" s="54">
        <v>807.51172999999994</v>
      </c>
      <c r="CK42" s="54">
        <v>749.11444999999992</v>
      </c>
      <c r="CL42" s="54">
        <v>1008.7480487232999</v>
      </c>
      <c r="CM42" s="54">
        <v>913.94326000000001</v>
      </c>
      <c r="CN42" s="46">
        <v>1009.6641199999999</v>
      </c>
      <c r="CO42" s="46">
        <v>914.53471999999999</v>
      </c>
      <c r="CP42" s="46">
        <v>991.92545999999993</v>
      </c>
      <c r="CQ42" s="46">
        <v>778.31833000000006</v>
      </c>
      <c r="CR42" s="46">
        <v>363.17933999999997</v>
      </c>
      <c r="CS42" s="46">
        <v>619.66188999999997</v>
      </c>
      <c r="CT42" s="46">
        <v>785.72397261080005</v>
      </c>
      <c r="CU42" s="46">
        <v>706.67023999999992</v>
      </c>
      <c r="CV42" s="46">
        <v>726.76153999999997</v>
      </c>
      <c r="CW42" s="46">
        <v>844.87567257129979</v>
      </c>
      <c r="CX42" s="46">
        <v>676.57208443240006</v>
      </c>
      <c r="CY42" s="46">
        <v>750.58316158900004</v>
      </c>
      <c r="CZ42" s="46">
        <v>854.17203784950016</v>
      </c>
      <c r="DA42" s="46">
        <v>870.24246510299997</v>
      </c>
      <c r="DB42" s="46">
        <v>957.65423841250026</v>
      </c>
      <c r="DC42" s="46">
        <v>693.33360342230003</v>
      </c>
      <c r="DD42" s="46">
        <v>842.31768317060005</v>
      </c>
      <c r="DE42" s="46">
        <v>621.63040999999998</v>
      </c>
      <c r="DF42" s="46">
        <v>1189.4639124834998</v>
      </c>
      <c r="DG42" s="46">
        <v>1240.4204238611001</v>
      </c>
      <c r="DH42" s="46">
        <v>1044.1900387861997</v>
      </c>
      <c r="DI42" s="46">
        <v>1308.4517244560998</v>
      </c>
      <c r="DJ42" s="46">
        <v>1141.2690976053</v>
      </c>
      <c r="DK42" s="46">
        <v>1139.1132747992001</v>
      </c>
      <c r="DL42" s="46">
        <v>1094.5725820591999</v>
      </c>
      <c r="DM42" s="46">
        <v>1053.4625667025998</v>
      </c>
      <c r="DN42" s="46">
        <v>801.86776362959995</v>
      </c>
      <c r="DO42" s="46">
        <v>933.16995933739986</v>
      </c>
      <c r="DP42" s="46">
        <v>1122.1336513894998</v>
      </c>
      <c r="DQ42" s="46">
        <v>1102.342201059</v>
      </c>
      <c r="DR42" s="46">
        <v>1145.9233988160001</v>
      </c>
      <c r="DS42" s="46">
        <v>989.62126398660007</v>
      </c>
      <c r="DT42" s="46">
        <v>925.99322450959994</v>
      </c>
      <c r="DU42" s="46">
        <v>1112.5608311972001</v>
      </c>
      <c r="DV42" s="46">
        <v>827.05066439999996</v>
      </c>
      <c r="DW42" s="46">
        <v>1012.0281553401001</v>
      </c>
      <c r="DX42" s="46">
        <v>1021.9952907810998</v>
      </c>
      <c r="DY42" s="46">
        <v>1291.9514051951001</v>
      </c>
      <c r="DZ42" s="46">
        <v>1267.555555469</v>
      </c>
      <c r="EA42" s="46">
        <v>1170.5813847323</v>
      </c>
      <c r="EB42" s="46">
        <v>1253.1654716601997</v>
      </c>
      <c r="EC42" s="46">
        <v>1230.1405452428999</v>
      </c>
      <c r="ED42" s="46">
        <v>1125.8406679206</v>
      </c>
      <c r="EE42" s="46">
        <v>1089.5345643941</v>
      </c>
      <c r="EF42" s="46">
        <v>1150.2620689176001</v>
      </c>
      <c r="EG42" s="46">
        <v>1009.6635605684999</v>
      </c>
      <c r="EH42" s="197">
        <v>969.01342999980011</v>
      </c>
      <c r="EI42" s="265">
        <v>1272.6720997990001</v>
      </c>
      <c r="EJ42" s="265">
        <v>1005.6278016839</v>
      </c>
    </row>
    <row r="43" spans="1:140" x14ac:dyDescent="0.25">
      <c r="A43" s="35" t="s">
        <v>102</v>
      </c>
      <c r="B43" s="36" t="s">
        <v>102</v>
      </c>
      <c r="C43" s="37">
        <v>659.43600000000004</v>
      </c>
      <c r="D43" s="37">
        <v>858.55</v>
      </c>
      <c r="E43" s="37">
        <v>655.85400000000004</v>
      </c>
      <c r="F43" s="37">
        <v>473.10899999999998</v>
      </c>
      <c r="G43" s="37">
        <v>719.33199999999999</v>
      </c>
      <c r="H43" s="37">
        <v>709.38099999999997</v>
      </c>
      <c r="I43" s="37">
        <v>724.01400000000001</v>
      </c>
      <c r="J43" s="37">
        <v>727.62900000000002</v>
      </c>
      <c r="K43" s="37">
        <v>689.42100000000005</v>
      </c>
      <c r="L43" s="37">
        <v>754.58299999999997</v>
      </c>
      <c r="M43" s="37">
        <v>665.67899999999997</v>
      </c>
      <c r="N43" s="37">
        <v>739.10599999999999</v>
      </c>
      <c r="O43" s="37">
        <v>741.67399999999998</v>
      </c>
      <c r="P43" s="37">
        <v>796.01099999999997</v>
      </c>
      <c r="Q43" s="37">
        <v>934.38800000000003</v>
      </c>
      <c r="R43" s="37">
        <v>726.58299999999997</v>
      </c>
      <c r="S43" s="37">
        <v>746.31200000000001</v>
      </c>
      <c r="T43" s="37">
        <v>731.28</v>
      </c>
      <c r="U43" s="37">
        <v>684.92899999999997</v>
      </c>
      <c r="V43" s="37">
        <v>684.92899999999997</v>
      </c>
      <c r="W43" s="37">
        <v>703.84799999999996</v>
      </c>
      <c r="X43" s="37">
        <v>743.01199999999994</v>
      </c>
      <c r="Y43" s="37">
        <v>597.80799999999999</v>
      </c>
      <c r="Z43" s="37">
        <v>597.80799999999999</v>
      </c>
      <c r="AA43" s="37">
        <v>726.64800000000002</v>
      </c>
      <c r="AB43" s="37">
        <v>666.13800000000003</v>
      </c>
      <c r="AC43" s="37">
        <v>750.4</v>
      </c>
      <c r="AD43" s="37">
        <v>751.65499999999997</v>
      </c>
      <c r="AE43" s="37">
        <v>210.797</v>
      </c>
      <c r="AF43" s="37">
        <v>198.03</v>
      </c>
      <c r="AG43" s="37">
        <v>732.26599999999996</v>
      </c>
      <c r="AH43" s="37">
        <v>673.02599999999995</v>
      </c>
      <c r="AI43" s="37">
        <v>809.31299999999999</v>
      </c>
      <c r="AJ43" s="37">
        <v>934.31299999999999</v>
      </c>
      <c r="AK43" s="37">
        <v>792.42499999999995</v>
      </c>
      <c r="AL43" s="37">
        <v>956.673</v>
      </c>
      <c r="AM43" s="37">
        <v>730.69500000000005</v>
      </c>
      <c r="AN43" s="37">
        <v>763.25400000000002</v>
      </c>
      <c r="AO43" s="37">
        <v>860.44</v>
      </c>
      <c r="AP43" s="37">
        <v>708.779</v>
      </c>
      <c r="AQ43" s="37">
        <v>965.553</v>
      </c>
      <c r="AR43" s="37">
        <v>633.31299999999999</v>
      </c>
      <c r="AS43" s="37">
        <v>746.06500000000005</v>
      </c>
      <c r="AT43" s="37">
        <v>659.57799999999997</v>
      </c>
      <c r="AU43" s="37">
        <v>781.077</v>
      </c>
      <c r="AV43" s="37">
        <v>825.61500000000001</v>
      </c>
      <c r="AW43" s="37">
        <v>845.06100000000004</v>
      </c>
      <c r="AX43" s="37">
        <v>639.83600000000001</v>
      </c>
      <c r="AY43" s="37">
        <v>903.61099999999999</v>
      </c>
      <c r="AZ43" s="37">
        <v>847.678</v>
      </c>
      <c r="BA43" s="37">
        <v>713.45699999999999</v>
      </c>
      <c r="BB43" s="37">
        <v>967.74300000000005</v>
      </c>
      <c r="BC43" s="37">
        <v>862.08399999999995</v>
      </c>
      <c r="BD43" s="37">
        <v>806.45100000000002</v>
      </c>
      <c r="BE43" s="37">
        <v>737.96600000000001</v>
      </c>
      <c r="BF43" s="37">
        <v>869.80700000000002</v>
      </c>
      <c r="BG43" s="37">
        <v>690.27</v>
      </c>
      <c r="BH43" s="37">
        <v>822.46100000000001</v>
      </c>
      <c r="BI43" s="37">
        <v>857.80155000000002</v>
      </c>
      <c r="BJ43" s="37">
        <v>763.03677000000005</v>
      </c>
      <c r="BK43" s="37">
        <v>709.46609999999998</v>
      </c>
      <c r="BL43" s="37">
        <v>698.78575000000001</v>
      </c>
      <c r="BM43" s="37">
        <v>741.34431000000006</v>
      </c>
      <c r="BN43" s="37">
        <v>757.62909000000002</v>
      </c>
      <c r="BO43" s="37">
        <v>697.70162000000005</v>
      </c>
      <c r="BP43" s="37">
        <v>743.62793999999997</v>
      </c>
      <c r="BQ43" s="37">
        <v>767.79241999999988</v>
      </c>
      <c r="BR43" s="37">
        <v>759.26256999999998</v>
      </c>
      <c r="BS43" s="37">
        <v>729.24050999999997</v>
      </c>
      <c r="BT43" s="37">
        <v>862.68538000000012</v>
      </c>
      <c r="BU43" s="37">
        <v>827.61631000000011</v>
      </c>
      <c r="BV43" s="37">
        <v>752.79049999999995</v>
      </c>
      <c r="BW43" s="37">
        <v>761.27989000000002</v>
      </c>
      <c r="BX43" s="37">
        <v>628.06934999999999</v>
      </c>
      <c r="BY43" s="37">
        <v>743.85352999999998</v>
      </c>
      <c r="BZ43" s="37">
        <v>697.72868000000005</v>
      </c>
      <c r="CA43" s="37">
        <v>707.99566000000004</v>
      </c>
      <c r="CB43" s="37">
        <v>752.22308999999996</v>
      </c>
      <c r="CC43" s="37">
        <v>688.99054000000001</v>
      </c>
      <c r="CD43" s="37">
        <v>690.45925999999997</v>
      </c>
      <c r="CE43" s="37">
        <v>695.94521999999995</v>
      </c>
      <c r="CF43" s="37">
        <v>747.8678000000001</v>
      </c>
      <c r="CG43" s="37">
        <v>741.69427000000007</v>
      </c>
      <c r="CH43" s="37">
        <v>861.97040000000004</v>
      </c>
      <c r="CI43" s="37">
        <v>761.94200000000001</v>
      </c>
      <c r="CJ43" s="37">
        <v>699.94592</v>
      </c>
      <c r="CK43" s="37">
        <v>817.57240000000002</v>
      </c>
      <c r="CL43" s="37">
        <v>754.45580999999981</v>
      </c>
      <c r="CM43" s="37">
        <v>738.3966099999999</v>
      </c>
      <c r="CN43" s="37">
        <v>802.65256999999997</v>
      </c>
      <c r="CO43" s="37">
        <v>591.03075000000001</v>
      </c>
      <c r="CP43" s="37">
        <v>766.6789</v>
      </c>
      <c r="CQ43" s="37">
        <v>910.86737000000005</v>
      </c>
      <c r="CR43" s="37">
        <v>765.84725000000003</v>
      </c>
      <c r="CS43" s="37">
        <v>747.66640999999993</v>
      </c>
      <c r="CT43" s="37">
        <v>709.93013999999982</v>
      </c>
      <c r="CU43" s="37">
        <v>724.71938</v>
      </c>
      <c r="CV43" s="37">
        <v>614.4709499999999</v>
      </c>
      <c r="CW43" s="37">
        <v>639.31063000000006</v>
      </c>
      <c r="CX43" s="37">
        <v>706.29199000000006</v>
      </c>
      <c r="CY43" s="37">
        <v>757.45899999999995</v>
      </c>
      <c r="CZ43" s="37">
        <v>719.3023800000002</v>
      </c>
      <c r="DA43" s="37">
        <v>756.67648000000008</v>
      </c>
      <c r="DB43" s="37">
        <v>780.28192999999987</v>
      </c>
      <c r="DC43" s="37">
        <v>674.10523000000023</v>
      </c>
      <c r="DD43" s="37">
        <v>776.25115000000017</v>
      </c>
      <c r="DE43" s="37">
        <v>780.30714999999998</v>
      </c>
      <c r="DF43" s="37">
        <v>769.26929999999993</v>
      </c>
      <c r="DG43" s="37">
        <v>685.80460000000005</v>
      </c>
      <c r="DH43" s="37">
        <v>679.36401000000023</v>
      </c>
      <c r="DI43" s="37">
        <v>782.25616000000014</v>
      </c>
      <c r="DJ43" s="37">
        <v>732.03107999999997</v>
      </c>
      <c r="DK43" s="37">
        <v>604.64608969099993</v>
      </c>
      <c r="DL43" s="37">
        <v>279.74667999999997</v>
      </c>
      <c r="DM43" s="37">
        <v>476.52672999999999</v>
      </c>
      <c r="DN43" s="37">
        <v>724.96755318700002</v>
      </c>
      <c r="DO43" s="37">
        <v>345.37669000000005</v>
      </c>
      <c r="DP43" s="37">
        <v>651.51242417899994</v>
      </c>
      <c r="DQ43" s="37">
        <v>463.44799272799997</v>
      </c>
      <c r="DR43" s="37">
        <v>446.39942753200012</v>
      </c>
      <c r="DS43" s="37">
        <v>681.5452671459999</v>
      </c>
      <c r="DT43" s="37">
        <v>344.55605359899999</v>
      </c>
      <c r="DU43" s="37">
        <v>310.30612999999994</v>
      </c>
      <c r="DV43" s="37">
        <v>312.26799</v>
      </c>
      <c r="DW43" s="37">
        <v>689.93364530999997</v>
      </c>
      <c r="DX43" s="37">
        <v>874.94566403600004</v>
      </c>
      <c r="DY43" s="37">
        <v>820.06829000000005</v>
      </c>
      <c r="DZ43" s="37">
        <v>819.62149999999997</v>
      </c>
      <c r="EA43" s="37">
        <v>941.556438082</v>
      </c>
      <c r="EB43" s="37">
        <v>755.08864000000005</v>
      </c>
      <c r="EC43" s="37">
        <v>877.49601568800028</v>
      </c>
      <c r="ED43" s="37">
        <v>822.45266000000004</v>
      </c>
      <c r="EE43" s="37">
        <v>819.88004000000012</v>
      </c>
      <c r="EF43" s="37">
        <v>895.75728819300002</v>
      </c>
      <c r="EG43" s="37">
        <v>779.05461000000003</v>
      </c>
      <c r="EH43" s="194">
        <v>814.45538999999985</v>
      </c>
      <c r="EI43" s="262">
        <v>810.43484000000001</v>
      </c>
      <c r="EJ43" s="262">
        <v>1043.804419133</v>
      </c>
    </row>
    <row r="44" spans="1:140" x14ac:dyDescent="0.25">
      <c r="A44" s="35" t="s">
        <v>103</v>
      </c>
      <c r="B44" s="38" t="s">
        <v>103</v>
      </c>
      <c r="C44" s="54">
        <v>1246.087</v>
      </c>
      <c r="D44" s="54">
        <v>616.63</v>
      </c>
      <c r="E44" s="54">
        <v>1412.4829999999999</v>
      </c>
      <c r="F44" s="54">
        <v>761.553</v>
      </c>
      <c r="G44" s="54">
        <v>845.03499999999997</v>
      </c>
      <c r="H44" s="54">
        <v>815.86099999999999</v>
      </c>
      <c r="I44" s="54">
        <v>1131.4159999999999</v>
      </c>
      <c r="J44" s="54">
        <v>1353.28</v>
      </c>
      <c r="K44" s="54">
        <v>1392.85</v>
      </c>
      <c r="L44" s="54">
        <v>1160.086</v>
      </c>
      <c r="M44" s="54">
        <v>1457.3409999999999</v>
      </c>
      <c r="N44" s="54">
        <v>1454.643</v>
      </c>
      <c r="O44" s="54">
        <v>1103.3</v>
      </c>
      <c r="P44" s="54">
        <v>947.899</v>
      </c>
      <c r="Q44" s="54">
        <v>900.92499999999995</v>
      </c>
      <c r="R44" s="54">
        <v>1208.405</v>
      </c>
      <c r="S44" s="54">
        <v>1137.615</v>
      </c>
      <c r="T44" s="54">
        <v>954.01300000000003</v>
      </c>
      <c r="U44" s="54">
        <v>1539.652</v>
      </c>
      <c r="V44" s="54">
        <v>1539.652</v>
      </c>
      <c r="W44" s="54">
        <v>1147.5150000000001</v>
      </c>
      <c r="X44" s="54">
        <v>988.28899999999999</v>
      </c>
      <c r="Y44" s="54">
        <v>1220.723</v>
      </c>
      <c r="Z44" s="54">
        <v>1220.723</v>
      </c>
      <c r="AA44" s="54">
        <v>990.48500000000001</v>
      </c>
      <c r="AB44" s="54">
        <v>693.36099999999999</v>
      </c>
      <c r="AC44" s="54">
        <v>1003.952</v>
      </c>
      <c r="AD44" s="54">
        <v>1097.1199999999999</v>
      </c>
      <c r="AE44" s="54">
        <v>758.56600000000003</v>
      </c>
      <c r="AF44" s="54">
        <v>690.53200000000004</v>
      </c>
      <c r="AG44" s="54">
        <v>1007.86</v>
      </c>
      <c r="AH44" s="54">
        <v>977.00800000000004</v>
      </c>
      <c r="AI44" s="54">
        <v>733.16200000000003</v>
      </c>
      <c r="AJ44" s="54">
        <v>862.55399999999997</v>
      </c>
      <c r="AK44" s="54">
        <v>609.56600000000003</v>
      </c>
      <c r="AL44" s="54">
        <v>607.24800000000005</v>
      </c>
      <c r="AM44" s="54">
        <v>697.55899999999997</v>
      </c>
      <c r="AN44" s="54">
        <v>862.95899999999995</v>
      </c>
      <c r="AO44" s="54">
        <v>357.57400000000001</v>
      </c>
      <c r="AP44" s="54">
        <v>552.10699999999997</v>
      </c>
      <c r="AQ44" s="54">
        <v>641.09799999999996</v>
      </c>
      <c r="AR44" s="54">
        <v>909.13300000000004</v>
      </c>
      <c r="AS44" s="54">
        <v>878.54399999999998</v>
      </c>
      <c r="AT44" s="54">
        <v>801.29</v>
      </c>
      <c r="AU44" s="54">
        <v>838.35500000000002</v>
      </c>
      <c r="AV44" s="54">
        <v>1074.605</v>
      </c>
      <c r="AW44" s="54">
        <v>821.53300000000002</v>
      </c>
      <c r="AX44" s="54">
        <v>893.92200000000003</v>
      </c>
      <c r="AY44" s="54">
        <v>899.07399999999996</v>
      </c>
      <c r="AZ44" s="54">
        <v>924.13300000000004</v>
      </c>
      <c r="BA44" s="54">
        <v>922.71699999999998</v>
      </c>
      <c r="BB44" s="54">
        <v>906.42600000000004</v>
      </c>
      <c r="BC44" s="54">
        <v>824.36500000000001</v>
      </c>
      <c r="BD44" s="54">
        <v>678.601</v>
      </c>
      <c r="BE44" s="54">
        <v>1289.876</v>
      </c>
      <c r="BF44" s="54">
        <v>1037.4680000000001</v>
      </c>
      <c r="BG44" s="54">
        <v>840.84500000000003</v>
      </c>
      <c r="BH44" s="54">
        <v>986.21299999999997</v>
      </c>
      <c r="BI44" s="54">
        <v>558.70713000000001</v>
      </c>
      <c r="BJ44" s="54">
        <v>703.26616999999999</v>
      </c>
      <c r="BK44" s="54">
        <v>748.91131999999993</v>
      </c>
      <c r="BL44" s="54">
        <v>853.48884999999996</v>
      </c>
      <c r="BM44" s="54">
        <v>804.7944</v>
      </c>
      <c r="BN44" s="54">
        <v>1210.9783799999998</v>
      </c>
      <c r="BO44" s="54">
        <v>891.10191000000009</v>
      </c>
      <c r="BP44" s="54">
        <v>956.08885999999995</v>
      </c>
      <c r="BQ44" s="54">
        <v>524.88463999999999</v>
      </c>
      <c r="BR44" s="54">
        <v>644.04886999999997</v>
      </c>
      <c r="BS44" s="54">
        <v>558.01369999999997</v>
      </c>
      <c r="BT44" s="54">
        <v>462.32619</v>
      </c>
      <c r="BU44" s="54">
        <v>414.23682000000002</v>
      </c>
      <c r="BV44" s="54">
        <v>169.3569</v>
      </c>
      <c r="BW44" s="54">
        <v>525.40544</v>
      </c>
      <c r="BX44" s="54">
        <v>218.90551000000002</v>
      </c>
      <c r="BY44" s="54">
        <v>368.21553999999998</v>
      </c>
      <c r="BZ44" s="54">
        <v>367.55321999999995</v>
      </c>
      <c r="CA44" s="54">
        <v>388.72660999999999</v>
      </c>
      <c r="CB44" s="54">
        <v>448.00617999999997</v>
      </c>
      <c r="CC44" s="54">
        <v>849.28410999999994</v>
      </c>
      <c r="CD44" s="54">
        <v>862.40717000000006</v>
      </c>
      <c r="CE44" s="54">
        <v>740.70060000000001</v>
      </c>
      <c r="CF44" s="54">
        <v>815.37952000000007</v>
      </c>
      <c r="CG44" s="54">
        <v>618.03986999999995</v>
      </c>
      <c r="CH44" s="54">
        <v>0</v>
      </c>
      <c r="CI44" s="54">
        <v>304.755</v>
      </c>
      <c r="CJ44" s="54">
        <v>234.12560000000002</v>
      </c>
      <c r="CK44" s="54">
        <v>451.02906999999999</v>
      </c>
      <c r="CL44" s="54">
        <v>159.20892868200002</v>
      </c>
      <c r="CM44" s="54">
        <v>192.951875653</v>
      </c>
      <c r="CN44" s="46">
        <v>0</v>
      </c>
      <c r="CO44" s="46">
        <v>0</v>
      </c>
      <c r="CP44" s="46">
        <v>0</v>
      </c>
      <c r="CQ44" s="46">
        <v>0</v>
      </c>
      <c r="CR44" s="46">
        <v>0</v>
      </c>
      <c r="CS44" s="46">
        <v>0</v>
      </c>
      <c r="CT44" s="46">
        <v>0</v>
      </c>
      <c r="CU44" s="46">
        <v>219.26907</v>
      </c>
      <c r="CV44" s="46">
        <v>601.93041000000005</v>
      </c>
      <c r="CW44" s="46">
        <v>157.83649214000005</v>
      </c>
      <c r="CX44" s="46">
        <v>0</v>
      </c>
      <c r="CY44" s="46">
        <v>597.15770630500015</v>
      </c>
      <c r="CZ44" s="46">
        <v>0</v>
      </c>
      <c r="DA44" s="46">
        <v>195.636363297</v>
      </c>
      <c r="DB44" s="46">
        <v>425.67547137000003</v>
      </c>
      <c r="DC44" s="46">
        <v>0</v>
      </c>
      <c r="DD44" s="46">
        <v>212.53519582399997</v>
      </c>
      <c r="DE44" s="46">
        <v>0</v>
      </c>
      <c r="DF44" s="46">
        <v>378.10941222600002</v>
      </c>
      <c r="DG44" s="46">
        <v>718.07804559300018</v>
      </c>
      <c r="DH44" s="46">
        <v>970.52585975300008</v>
      </c>
      <c r="DI44" s="46">
        <v>1191.6409853980003</v>
      </c>
      <c r="DJ44" s="46">
        <v>890.56665012799999</v>
      </c>
      <c r="DK44" s="46">
        <v>782.18504707500006</v>
      </c>
      <c r="DL44" s="46">
        <v>1556.8003078149995</v>
      </c>
      <c r="DM44" s="46">
        <v>774.31020000000001</v>
      </c>
      <c r="DN44" s="46">
        <v>1060.2946570540005</v>
      </c>
      <c r="DO44" s="46">
        <v>1116.024260597</v>
      </c>
      <c r="DP44" s="46">
        <v>352.9526881499998</v>
      </c>
      <c r="DQ44" s="46">
        <v>1022.1494753279999</v>
      </c>
      <c r="DR44" s="46">
        <v>1003.2177762089998</v>
      </c>
      <c r="DS44" s="46">
        <v>716.75404058799995</v>
      </c>
      <c r="DT44" s="46">
        <v>1063.130103402</v>
      </c>
      <c r="DU44" s="46">
        <v>1257.4474935420001</v>
      </c>
      <c r="DV44" s="46">
        <v>678.52080100000001</v>
      </c>
      <c r="DW44" s="46">
        <v>1258.156984</v>
      </c>
      <c r="DX44" s="46">
        <v>1053.3293214600005</v>
      </c>
      <c r="DY44" s="46">
        <v>1359.8047165769999</v>
      </c>
      <c r="DZ44" s="46">
        <v>1319.750577516</v>
      </c>
      <c r="EA44" s="46">
        <v>1188.2727921430007</v>
      </c>
      <c r="EB44" s="46">
        <v>1363.2181964640001</v>
      </c>
      <c r="EC44" s="46">
        <v>1131.3858635600006</v>
      </c>
      <c r="ED44" s="46">
        <v>1295.9310670459997</v>
      </c>
      <c r="EE44" s="46">
        <v>1403.7629407050008</v>
      </c>
      <c r="EF44" s="46">
        <v>1049.507632904</v>
      </c>
      <c r="EG44" s="46">
        <v>1295.9467915709993</v>
      </c>
      <c r="EH44" s="197">
        <v>1273.9060393689999</v>
      </c>
      <c r="EI44" s="265">
        <v>1252.020645474</v>
      </c>
      <c r="EJ44" s="265">
        <v>1022.3815693169997</v>
      </c>
    </row>
    <row r="45" spans="1:140" x14ac:dyDescent="0.25">
      <c r="A45" s="35" t="s">
        <v>104</v>
      </c>
      <c r="B45" s="36" t="s">
        <v>104</v>
      </c>
      <c r="C45" s="37">
        <v>173.096</v>
      </c>
      <c r="D45" s="37">
        <v>66.986999999999995</v>
      </c>
      <c r="E45" s="37">
        <v>45.703000000000003</v>
      </c>
      <c r="F45" s="37">
        <v>41.439</v>
      </c>
      <c r="G45" s="37">
        <v>42.847999999999999</v>
      </c>
      <c r="H45" s="37">
        <v>67.819000000000003</v>
      </c>
      <c r="I45" s="37">
        <v>196.46199999999999</v>
      </c>
      <c r="J45" s="37">
        <v>192.26900000000001</v>
      </c>
      <c r="K45" s="37">
        <v>164.06899999999999</v>
      </c>
      <c r="L45" s="37">
        <v>128.83799999999999</v>
      </c>
      <c r="M45" s="37">
        <v>126.191</v>
      </c>
      <c r="N45" s="37">
        <v>154.40700000000001</v>
      </c>
      <c r="O45" s="37">
        <v>153.97499999999999</v>
      </c>
      <c r="P45" s="37">
        <v>132.38499999999999</v>
      </c>
      <c r="Q45" s="37">
        <v>160.744</v>
      </c>
      <c r="R45" s="37">
        <v>153.80500000000001</v>
      </c>
      <c r="S45" s="37">
        <v>171.35</v>
      </c>
      <c r="T45" s="37">
        <v>187.126</v>
      </c>
      <c r="U45" s="37">
        <v>219.988</v>
      </c>
      <c r="V45" s="37">
        <v>219.988</v>
      </c>
      <c r="W45" s="37">
        <v>203.667</v>
      </c>
      <c r="X45" s="37">
        <v>179.268</v>
      </c>
      <c r="Y45" s="37">
        <v>211.59700000000001</v>
      </c>
      <c r="Z45" s="37">
        <v>211.59700000000001</v>
      </c>
      <c r="AA45" s="37">
        <v>202.54</v>
      </c>
      <c r="AB45" s="37">
        <v>179.77199999999999</v>
      </c>
      <c r="AC45" s="37">
        <v>93.506</v>
      </c>
      <c r="AD45" s="37">
        <v>102.83199999999999</v>
      </c>
      <c r="AE45" s="37">
        <v>1087.1869999999999</v>
      </c>
      <c r="AF45" s="37">
        <v>1205.403</v>
      </c>
      <c r="AG45" s="37">
        <v>183.089</v>
      </c>
      <c r="AH45" s="37">
        <v>222.92699999999999</v>
      </c>
      <c r="AI45" s="37">
        <v>224.23500000000001</v>
      </c>
      <c r="AJ45" s="37">
        <v>206.999</v>
      </c>
      <c r="AK45" s="37">
        <v>159.04900000000001</v>
      </c>
      <c r="AL45" s="37">
        <v>175.47200000000001</v>
      </c>
      <c r="AM45" s="37">
        <v>188.52</v>
      </c>
      <c r="AN45" s="37">
        <v>197.982</v>
      </c>
      <c r="AO45" s="37">
        <v>118.33199999999999</v>
      </c>
      <c r="AP45" s="37">
        <v>61.002000000000002</v>
      </c>
      <c r="AQ45" s="37">
        <v>154.45500000000001</v>
      </c>
      <c r="AR45" s="37">
        <v>212.31899999999999</v>
      </c>
      <c r="AS45" s="37">
        <v>247.107</v>
      </c>
      <c r="AT45" s="37">
        <v>156.316</v>
      </c>
      <c r="AU45" s="37">
        <v>63.512999999999998</v>
      </c>
      <c r="AV45" s="37">
        <v>195.179</v>
      </c>
      <c r="AW45" s="37">
        <v>219.85300000000001</v>
      </c>
      <c r="AX45" s="37">
        <v>197.79400000000001</v>
      </c>
      <c r="AY45" s="37">
        <v>189.96899999999999</v>
      </c>
      <c r="AZ45" s="37">
        <v>198.92599999999999</v>
      </c>
      <c r="BA45" s="37">
        <v>209.578</v>
      </c>
      <c r="BB45" s="37">
        <v>234.21600000000001</v>
      </c>
      <c r="BC45" s="37">
        <v>238.87200000000001</v>
      </c>
      <c r="BD45" s="37">
        <v>179.107</v>
      </c>
      <c r="BE45" s="37">
        <v>238.46</v>
      </c>
      <c r="BF45" s="37">
        <v>238.58799999999999</v>
      </c>
      <c r="BG45" s="37">
        <v>239.43700000000001</v>
      </c>
      <c r="BH45" s="37">
        <v>236.26900000000001</v>
      </c>
      <c r="BI45" s="37">
        <v>206.87489000000002</v>
      </c>
      <c r="BJ45" s="37">
        <v>120.08083999999999</v>
      </c>
      <c r="BK45" s="37">
        <v>241.01412999999999</v>
      </c>
      <c r="BL45" s="37">
        <v>211.73544000000001</v>
      </c>
      <c r="BM45" s="37">
        <v>213.23310999999998</v>
      </c>
      <c r="BN45" s="37">
        <v>195.38895000000002</v>
      </c>
      <c r="BO45" s="37">
        <v>249.77564000000001</v>
      </c>
      <c r="BP45" s="37">
        <v>220.71433999999996</v>
      </c>
      <c r="BQ45" s="37">
        <v>224.42106999999999</v>
      </c>
      <c r="BR45" s="37">
        <v>201.45313000000002</v>
      </c>
      <c r="BS45" s="37">
        <v>236.83976999999999</v>
      </c>
      <c r="BT45" s="37">
        <v>208.57084000000003</v>
      </c>
      <c r="BU45" s="37">
        <v>230.65062</v>
      </c>
      <c r="BV45" s="37">
        <v>240.15456</v>
      </c>
      <c r="BW45" s="37">
        <v>251.98974999999999</v>
      </c>
      <c r="BX45" s="37">
        <v>162.74844000000002</v>
      </c>
      <c r="BY45" s="37">
        <v>97.351889999999997</v>
      </c>
      <c r="BZ45" s="37">
        <v>160.09738999999999</v>
      </c>
      <c r="CA45" s="37">
        <v>286.89896000000005</v>
      </c>
      <c r="CB45" s="37">
        <v>269.34332999999998</v>
      </c>
      <c r="CC45" s="37">
        <v>261.03316000000001</v>
      </c>
      <c r="CD45" s="37">
        <v>212.73656</v>
      </c>
      <c r="CE45" s="37">
        <v>243.94898999999998</v>
      </c>
      <c r="CF45" s="37">
        <v>230.26535999999999</v>
      </c>
      <c r="CG45" s="37">
        <v>227.89034999999998</v>
      </c>
      <c r="CH45" s="37">
        <v>199.87458000000001</v>
      </c>
      <c r="CI45" s="37">
        <v>230.10527999999999</v>
      </c>
      <c r="CJ45" s="37">
        <v>224.03458000000001</v>
      </c>
      <c r="CK45" s="37">
        <v>228.05987999999999</v>
      </c>
      <c r="CL45" s="37">
        <v>205.29326322249997</v>
      </c>
      <c r="CM45" s="37">
        <v>196.79108000000002</v>
      </c>
      <c r="CN45" s="37">
        <v>192.16949</v>
      </c>
      <c r="CO45" s="37">
        <v>232.83553000000001</v>
      </c>
      <c r="CP45" s="37">
        <v>102.05041</v>
      </c>
      <c r="CQ45" s="37">
        <v>92.852320000000006</v>
      </c>
      <c r="CR45" s="37">
        <v>103.83734</v>
      </c>
      <c r="CS45" s="37">
        <v>100.40077000000001</v>
      </c>
      <c r="CT45" s="37">
        <v>96.934283227000009</v>
      </c>
      <c r="CU45" s="37">
        <v>100.12545</v>
      </c>
      <c r="CV45" s="37">
        <v>87.221550000000008</v>
      </c>
      <c r="CW45" s="37">
        <v>105.1186520616</v>
      </c>
      <c r="CX45" s="37">
        <v>106.00150761089999</v>
      </c>
      <c r="CY45" s="37">
        <v>102.83874</v>
      </c>
      <c r="CZ45" s="37">
        <v>102.41218953400001</v>
      </c>
      <c r="DA45" s="37">
        <v>97.869766616799993</v>
      </c>
      <c r="DB45" s="37">
        <v>94.954509284800011</v>
      </c>
      <c r="DC45" s="37">
        <v>97.183920000000001</v>
      </c>
      <c r="DD45" s="37">
        <v>193.68002632850002</v>
      </c>
      <c r="DE45" s="37">
        <v>171.7487046455</v>
      </c>
      <c r="DF45" s="37">
        <v>262.60212000000001</v>
      </c>
      <c r="DG45" s="37">
        <v>252.97910000000002</v>
      </c>
      <c r="DH45" s="37">
        <v>180.5028917427</v>
      </c>
      <c r="DI45" s="37">
        <v>266.63591495240001</v>
      </c>
      <c r="DJ45" s="37">
        <v>232.94437795870002</v>
      </c>
      <c r="DK45" s="37">
        <v>225.48780373099999</v>
      </c>
      <c r="DL45" s="37">
        <v>237.8937599029</v>
      </c>
      <c r="DM45" s="37">
        <v>216.76522262120002</v>
      </c>
      <c r="DN45" s="37">
        <v>240.4662292948</v>
      </c>
      <c r="DO45" s="37">
        <v>260.90597325940001</v>
      </c>
      <c r="DP45" s="37">
        <v>253.70250545879998</v>
      </c>
      <c r="DQ45" s="37">
        <v>277.81763699879997</v>
      </c>
      <c r="DR45" s="37">
        <v>226.02249830510002</v>
      </c>
      <c r="DS45" s="37">
        <v>241.46700096390001</v>
      </c>
      <c r="DT45" s="37">
        <v>235.58061937729997</v>
      </c>
      <c r="DU45" s="37">
        <v>250.01925562090003</v>
      </c>
      <c r="DV45" s="37">
        <v>215.5069422</v>
      </c>
      <c r="DW45" s="37">
        <v>255.44031706370001</v>
      </c>
      <c r="DX45" s="37">
        <v>224.40744035400002</v>
      </c>
      <c r="DY45" s="37">
        <v>257.77345964400001</v>
      </c>
      <c r="DZ45" s="37">
        <v>243.49059809300002</v>
      </c>
      <c r="EA45" s="37">
        <v>223.17049519650001</v>
      </c>
      <c r="EB45" s="37">
        <v>256.6260810197</v>
      </c>
      <c r="EC45" s="37">
        <v>254.91567738800001</v>
      </c>
      <c r="ED45" s="37">
        <v>262.66397282160005</v>
      </c>
      <c r="EE45" s="37">
        <v>250.33721543010003</v>
      </c>
      <c r="EF45" s="37">
        <v>225.46437211150001</v>
      </c>
      <c r="EG45" s="37">
        <v>236.1117183986</v>
      </c>
      <c r="EH45" s="194">
        <v>201.70780912599997</v>
      </c>
      <c r="EI45" s="262">
        <v>181.45402967519999</v>
      </c>
      <c r="EJ45" s="262">
        <v>168.81658971260001</v>
      </c>
    </row>
    <row r="46" spans="1:140" x14ac:dyDescent="0.25">
      <c r="A46" s="35" t="s">
        <v>105</v>
      </c>
      <c r="B46" s="38" t="s">
        <v>106</v>
      </c>
      <c r="C46" s="54">
        <v>1354.96</v>
      </c>
      <c r="D46" s="54">
        <v>777.673</v>
      </c>
      <c r="E46" s="54">
        <v>872.65599999999949</v>
      </c>
      <c r="F46" s="54">
        <v>1077.318</v>
      </c>
      <c r="G46" s="54">
        <v>972.42800000000068</v>
      </c>
      <c r="H46" s="54">
        <v>883.01400000000001</v>
      </c>
      <c r="I46" s="54">
        <v>1227.9790000000003</v>
      </c>
      <c r="J46" s="54">
        <v>1353.4345690800001</v>
      </c>
      <c r="K46" s="54">
        <v>841.85399999999936</v>
      </c>
      <c r="L46" s="54">
        <v>1265.615</v>
      </c>
      <c r="M46" s="54">
        <v>1085.6759999999992</v>
      </c>
      <c r="N46" s="54">
        <v>1310.4720000000004</v>
      </c>
      <c r="O46" s="54">
        <v>1116.1290000000006</v>
      </c>
      <c r="P46" s="54">
        <v>965.11000000000081</v>
      </c>
      <c r="Q46" s="54">
        <v>943.19900000000052</v>
      </c>
      <c r="R46" s="54">
        <v>1077.1309999999985</v>
      </c>
      <c r="S46" s="54">
        <v>958.46599999999989</v>
      </c>
      <c r="T46" s="54">
        <v>1226.5980000000002</v>
      </c>
      <c r="U46" s="54">
        <v>1097.3659999999998</v>
      </c>
      <c r="V46" s="54">
        <v>1097.3659999999998</v>
      </c>
      <c r="W46" s="54">
        <v>1378.7399999999998</v>
      </c>
      <c r="X46" s="54">
        <v>1340.592000000001</v>
      </c>
      <c r="Y46" s="54">
        <v>1129.9322857142849</v>
      </c>
      <c r="Z46" s="54">
        <v>1129.9322857142849</v>
      </c>
      <c r="AA46" s="54">
        <v>1337.4070000000008</v>
      </c>
      <c r="AB46" s="54">
        <v>1241.5195238095239</v>
      </c>
      <c r="AC46" s="54">
        <v>1120.2890000000002</v>
      </c>
      <c r="AD46" s="54">
        <v>1085.2079047619038</v>
      </c>
      <c r="AE46" s="54">
        <v>1062.19</v>
      </c>
      <c r="AF46" s="54">
        <v>1287.72748</v>
      </c>
      <c r="AG46" s="54">
        <v>1275.6133333333341</v>
      </c>
      <c r="AH46" s="54">
        <v>1105.2922857142867</v>
      </c>
      <c r="AI46" s="54">
        <v>1290.3490952380948</v>
      </c>
      <c r="AJ46" s="54">
        <v>1348.1029523809516</v>
      </c>
      <c r="AK46" s="54">
        <v>1355.4</v>
      </c>
      <c r="AL46" s="54">
        <v>1293.3040476190486</v>
      </c>
      <c r="AM46" s="54">
        <v>1466.787</v>
      </c>
      <c r="AN46" s="54">
        <v>877.96100000000001</v>
      </c>
      <c r="AO46" s="54">
        <v>817.13300000000004</v>
      </c>
      <c r="AP46" s="54">
        <v>807.42166666666697</v>
      </c>
      <c r="AQ46" s="54">
        <v>1102.1982857142852</v>
      </c>
      <c r="AR46" s="54">
        <v>1079.8760000000004</v>
      </c>
      <c r="AS46" s="54">
        <v>1361.2069999999999</v>
      </c>
      <c r="AT46" s="54">
        <v>981.54000000000019</v>
      </c>
      <c r="AU46" s="54">
        <v>867.04499999999894</v>
      </c>
      <c r="AV46" s="54">
        <v>1040.317</v>
      </c>
      <c r="AW46" s="54">
        <v>1078.7689999999993</v>
      </c>
      <c r="AX46" s="54">
        <v>1325.1180000000011</v>
      </c>
      <c r="AY46" s="54">
        <v>966.54900000000043</v>
      </c>
      <c r="AZ46" s="54">
        <v>987.19100000000049</v>
      </c>
      <c r="BA46" s="54">
        <v>1302.454</v>
      </c>
      <c r="BB46" s="54">
        <v>1140.7319999999995</v>
      </c>
      <c r="BC46" s="54">
        <v>1163.9430000000002</v>
      </c>
      <c r="BD46" s="54">
        <v>1348.0090000000005</v>
      </c>
      <c r="BE46" s="54">
        <v>838.93400000000008</v>
      </c>
      <c r="BF46" s="54">
        <v>1104.5030000000008</v>
      </c>
      <c r="BG46" s="54">
        <v>1904.1644761904763</v>
      </c>
      <c r="BH46" s="54">
        <v>1116.5700800000004</v>
      </c>
      <c r="BI46" s="54">
        <v>1033.9633899999999</v>
      </c>
      <c r="BJ46" s="54">
        <v>1334.8042999999993</v>
      </c>
      <c r="BK46" s="54">
        <v>1200.0188999999998</v>
      </c>
      <c r="BL46" s="54">
        <v>1222.5231299999996</v>
      </c>
      <c r="BM46" s="54">
        <v>1457.7248914285726</v>
      </c>
      <c r="BN46" s="54">
        <v>1003.9337847619056</v>
      </c>
      <c r="BO46" s="54">
        <v>1427.9325490476194</v>
      </c>
      <c r="BP46" s="54">
        <v>1159.6852685714312</v>
      </c>
      <c r="BQ46" s="54">
        <v>1515.8021757142849</v>
      </c>
      <c r="BR46" s="54">
        <v>1314.2108109523804</v>
      </c>
      <c r="BS46" s="54">
        <v>1503.5562119047622</v>
      </c>
      <c r="BT46" s="54">
        <v>1469.5006647619059</v>
      </c>
      <c r="BU46" s="54">
        <v>1401.3388410952373</v>
      </c>
      <c r="BV46" s="54">
        <v>2027.6554638095256</v>
      </c>
      <c r="BW46" s="54">
        <v>1645.9334485714298</v>
      </c>
      <c r="BX46" s="54">
        <v>1270.4958081904779</v>
      </c>
      <c r="BY46" s="54">
        <v>1122.7455709523817</v>
      </c>
      <c r="BZ46" s="54">
        <v>1244.6586495238098</v>
      </c>
      <c r="CA46" s="54">
        <v>1768.2766214285725</v>
      </c>
      <c r="CB46" s="54">
        <v>1320.1174885714283</v>
      </c>
      <c r="CC46" s="54">
        <v>1608.4580633333335</v>
      </c>
      <c r="CD46" s="54">
        <v>1319.0961352380946</v>
      </c>
      <c r="CE46" s="54">
        <v>1662.2149714285724</v>
      </c>
      <c r="CF46" s="54">
        <v>1408.2891876190479</v>
      </c>
      <c r="CG46" s="54">
        <v>1547.3955033333334</v>
      </c>
      <c r="CH46" s="54">
        <v>1507.110155714287</v>
      </c>
      <c r="CI46" s="54">
        <v>1669.0394866666686</v>
      </c>
      <c r="CJ46" s="54">
        <v>1640.1605328571422</v>
      </c>
      <c r="CK46" s="54">
        <v>1293.4084709804756</v>
      </c>
      <c r="CL46" s="54">
        <v>1692.0197903891549</v>
      </c>
      <c r="CM46" s="54">
        <v>1646.2925753709515</v>
      </c>
      <c r="CN46" s="46">
        <v>2254.2927804179999</v>
      </c>
      <c r="CO46" s="46">
        <v>1706.3706104761893</v>
      </c>
      <c r="CP46" s="46">
        <v>1427.0552295238106</v>
      </c>
      <c r="CQ46" s="46">
        <v>1294.5908528571442</v>
      </c>
      <c r="CR46" s="46">
        <v>900.13280805419083</v>
      </c>
      <c r="CS46" s="46">
        <v>1315.2173580952369</v>
      </c>
      <c r="CT46" s="46">
        <v>1769.7506836475047</v>
      </c>
      <c r="CU46" s="46">
        <v>1465.5424133333338</v>
      </c>
      <c r="CV46" s="46">
        <v>1047.5054561904756</v>
      </c>
      <c r="CW46" s="46">
        <v>1752.5892551354157</v>
      </c>
      <c r="CX46" s="46">
        <v>1956.0566335942615</v>
      </c>
      <c r="CY46" s="46">
        <v>1057.2573292943334</v>
      </c>
      <c r="CZ46" s="46">
        <v>1656.6878762503163</v>
      </c>
      <c r="DA46" s="46">
        <v>1450.7654910584808</v>
      </c>
      <c r="DB46" s="46">
        <v>1439.6802986564273</v>
      </c>
      <c r="DC46" s="46">
        <v>1700.5778661904762</v>
      </c>
      <c r="DD46" s="46">
        <v>1406.9846182423489</v>
      </c>
      <c r="DE46" s="46">
        <v>1681.9174823282249</v>
      </c>
      <c r="DF46" s="46">
        <v>2095.1194585714288</v>
      </c>
      <c r="DG46" s="46">
        <v>1641.6062486094274</v>
      </c>
      <c r="DH46" s="46">
        <v>1371.8162519033258</v>
      </c>
      <c r="DI46" s="46">
        <v>1358.5867768525386</v>
      </c>
      <c r="DJ46" s="46">
        <v>1490.5071647550285</v>
      </c>
      <c r="DK46" s="46">
        <v>1586.6754190947602</v>
      </c>
      <c r="DL46" s="46">
        <v>1243.2608586470722</v>
      </c>
      <c r="DM46" s="46">
        <v>1523.0350970203963</v>
      </c>
      <c r="DN46" s="46">
        <v>1220.6490510677768</v>
      </c>
      <c r="DO46" s="46">
        <v>1397.429199969986</v>
      </c>
      <c r="DP46" s="46">
        <v>1735.8051130054093</v>
      </c>
      <c r="DQ46" s="46">
        <v>1395.6627435939911</v>
      </c>
      <c r="DR46" s="46">
        <v>1465.2077259409909</v>
      </c>
      <c r="DS46" s="46">
        <v>1758.7788950798476</v>
      </c>
      <c r="DT46" s="46">
        <v>1474.1967833038495</v>
      </c>
      <c r="DU46" s="46">
        <v>1672.9140729474125</v>
      </c>
      <c r="DV46" s="46">
        <v>1444.04211272619</v>
      </c>
      <c r="DW46" s="46">
        <v>1622.3055789819232</v>
      </c>
      <c r="DX46" s="46">
        <v>1651.2195139068749</v>
      </c>
      <c r="DY46" s="46">
        <v>1654.9529289945756</v>
      </c>
      <c r="DZ46" s="46">
        <v>1927.851185351986</v>
      </c>
      <c r="EA46" s="46">
        <v>1875.3752866712834</v>
      </c>
      <c r="EB46" s="46">
        <v>2016.3032937380235</v>
      </c>
      <c r="EC46" s="46">
        <v>1895.9674525109701</v>
      </c>
      <c r="ED46" s="46">
        <v>2202.4738966046848</v>
      </c>
      <c r="EE46" s="46">
        <v>1909.3192938293887</v>
      </c>
      <c r="EF46" s="46">
        <v>1767.4418300598181</v>
      </c>
      <c r="EG46" s="46">
        <v>1998.1139012810379</v>
      </c>
      <c r="EH46" s="197">
        <v>1759.100562415558</v>
      </c>
      <c r="EI46" s="265">
        <v>1981.5269630318421</v>
      </c>
      <c r="EJ46" s="265">
        <v>1984.7143881956367</v>
      </c>
    </row>
    <row r="47" spans="1:140" x14ac:dyDescent="0.25">
      <c r="A47" s="30" t="s">
        <v>107</v>
      </c>
      <c r="B47" s="31" t="s">
        <v>108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201"/>
      <c r="EI47" s="269"/>
      <c r="EJ47" s="269"/>
    </row>
    <row r="48" spans="1:140" x14ac:dyDescent="0.25">
      <c r="A48" s="49" t="s">
        <v>56</v>
      </c>
      <c r="B48" s="38" t="s">
        <v>56</v>
      </c>
      <c r="C48" s="52">
        <f t="shared" ref="C48:BN48" si="55">SUM(C49:C52)</f>
        <v>2166.7174277499998</v>
      </c>
      <c r="D48" s="52">
        <f t="shared" si="55"/>
        <v>2048.2167998000004</v>
      </c>
      <c r="E48" s="52">
        <f t="shared" si="55"/>
        <v>2897.7000636500002</v>
      </c>
      <c r="F48" s="52">
        <f t="shared" si="55"/>
        <v>2764.5151504999999</v>
      </c>
      <c r="G48" s="52">
        <f t="shared" si="55"/>
        <v>2791.2315503</v>
      </c>
      <c r="H48" s="52">
        <f t="shared" si="55"/>
        <v>3201.806</v>
      </c>
      <c r="I48" s="52">
        <f t="shared" si="55"/>
        <v>2665.2079878500003</v>
      </c>
      <c r="J48" s="52">
        <f t="shared" si="55"/>
        <v>2336.6225006000004</v>
      </c>
      <c r="K48" s="52">
        <f t="shared" si="55"/>
        <v>3000.4977685499998</v>
      </c>
      <c r="L48" s="52">
        <f t="shared" si="55"/>
        <v>2850.6389360000003</v>
      </c>
      <c r="M48" s="52">
        <f t="shared" si="55"/>
        <v>2482.0071917</v>
      </c>
      <c r="N48" s="52">
        <f t="shared" si="55"/>
        <v>2766.8330716</v>
      </c>
      <c r="O48" s="52">
        <f t="shared" si="55"/>
        <v>2610.7006699000003</v>
      </c>
      <c r="P48" s="52">
        <f t="shared" si="55"/>
        <v>1910.7670119999998</v>
      </c>
      <c r="Q48" s="52">
        <f t="shared" si="55"/>
        <v>2661.9391357999998</v>
      </c>
      <c r="R48" s="52">
        <f t="shared" si="55"/>
        <v>2229.4666007000001</v>
      </c>
      <c r="S48" s="52">
        <f t="shared" si="55"/>
        <v>2412.5108338500004</v>
      </c>
      <c r="T48" s="52">
        <f t="shared" si="55"/>
        <v>2655.0995870000002</v>
      </c>
      <c r="U48" s="52">
        <f t="shared" si="55"/>
        <v>3144.6049989500002</v>
      </c>
      <c r="V48" s="52">
        <f t="shared" si="55"/>
        <v>3144.6049989500002</v>
      </c>
      <c r="W48" s="52">
        <f t="shared" si="55"/>
        <v>2779.2259680000002</v>
      </c>
      <c r="X48" s="52">
        <f t="shared" si="55"/>
        <v>2458.3985039999998</v>
      </c>
      <c r="Y48" s="52">
        <f t="shared" si="55"/>
        <v>2644.6068</v>
      </c>
      <c r="Z48" s="52">
        <f t="shared" si="55"/>
        <v>2644.6068</v>
      </c>
      <c r="AA48" s="52">
        <f t="shared" si="55"/>
        <v>2716.2024757999998</v>
      </c>
      <c r="AB48" s="52">
        <f t="shared" si="55"/>
        <v>2468.5687837</v>
      </c>
      <c r="AC48" s="52">
        <f t="shared" si="55"/>
        <v>3031.134</v>
      </c>
      <c r="AD48" s="52">
        <f t="shared" si="55"/>
        <v>2746.0330000000004</v>
      </c>
      <c r="AE48" s="52">
        <f t="shared" si="55"/>
        <v>2484.9881896500001</v>
      </c>
      <c r="AF48" s="52">
        <f t="shared" si="55"/>
        <v>2570.3429116500001</v>
      </c>
      <c r="AG48" s="52">
        <f t="shared" si="55"/>
        <v>2475.788</v>
      </c>
      <c r="AH48" s="52">
        <f t="shared" si="55"/>
        <v>3604.8740000000003</v>
      </c>
      <c r="AI48" s="52">
        <f t="shared" si="55"/>
        <v>2667.43579985</v>
      </c>
      <c r="AJ48" s="52">
        <f t="shared" si="55"/>
        <v>3127.8043664500001</v>
      </c>
      <c r="AK48" s="52">
        <f t="shared" si="55"/>
        <v>3360.7503729499999</v>
      </c>
      <c r="AL48" s="52">
        <f t="shared" si="55"/>
        <v>3988.4919999999997</v>
      </c>
      <c r="AM48" s="52">
        <f t="shared" si="55"/>
        <v>3625.7460000000001</v>
      </c>
      <c r="AN48" s="52">
        <f t="shared" si="55"/>
        <v>2818.3209999999999</v>
      </c>
      <c r="AO48" s="52">
        <f t="shared" si="55"/>
        <v>3600.6778589999999</v>
      </c>
      <c r="AP48" s="52">
        <f t="shared" si="55"/>
        <v>4600.6443225000003</v>
      </c>
      <c r="AQ48" s="52">
        <f t="shared" si="55"/>
        <v>4889.1610600000004</v>
      </c>
      <c r="AR48" s="52">
        <f t="shared" si="55"/>
        <v>3480.9910655999997</v>
      </c>
      <c r="AS48" s="52">
        <f t="shared" si="55"/>
        <v>3816.22012</v>
      </c>
      <c r="AT48" s="52">
        <f t="shared" si="55"/>
        <v>3225.05</v>
      </c>
      <c r="AU48" s="52">
        <f t="shared" si="55"/>
        <v>4331.1691006499996</v>
      </c>
      <c r="AV48" s="52">
        <f t="shared" si="55"/>
        <v>4010.1179400000001</v>
      </c>
      <c r="AW48" s="52">
        <f t="shared" si="55"/>
        <v>3873.1209675500004</v>
      </c>
      <c r="AX48" s="52">
        <f t="shared" si="55"/>
        <v>3435.6876100000009</v>
      </c>
      <c r="AY48" s="52">
        <f t="shared" si="55"/>
        <v>2479.1689348999998</v>
      </c>
      <c r="AZ48" s="52">
        <f t="shared" si="55"/>
        <v>2889.2549600000002</v>
      </c>
      <c r="BA48" s="52">
        <f t="shared" si="55"/>
        <v>3130.4502200000002</v>
      </c>
      <c r="BB48" s="52">
        <f t="shared" si="55"/>
        <v>3891.6838902761906</v>
      </c>
      <c r="BC48" s="52">
        <f t="shared" si="55"/>
        <v>3575.7390098999995</v>
      </c>
      <c r="BD48" s="52">
        <f t="shared" si="55"/>
        <v>3057.5922925499999</v>
      </c>
      <c r="BE48" s="52">
        <f t="shared" si="55"/>
        <v>3498.4556418499997</v>
      </c>
      <c r="BF48" s="52">
        <f t="shared" si="55"/>
        <v>3217.6889146500002</v>
      </c>
      <c r="BG48" s="52">
        <f t="shared" si="55"/>
        <v>3609.14473</v>
      </c>
      <c r="BH48" s="52">
        <f t="shared" si="55"/>
        <v>3959.8627699999997</v>
      </c>
      <c r="BI48" s="52">
        <f t="shared" si="55"/>
        <v>3495.4458300000001</v>
      </c>
      <c r="BJ48" s="52">
        <f t="shared" si="55"/>
        <v>4298.7742699999999</v>
      </c>
      <c r="BK48" s="52">
        <f t="shared" si="55"/>
        <v>3587.2366242499997</v>
      </c>
      <c r="BL48" s="52">
        <f t="shared" si="55"/>
        <v>2767.2679799999996</v>
      </c>
      <c r="BM48" s="52">
        <f t="shared" si="55"/>
        <v>2934.7501557790001</v>
      </c>
      <c r="BN48" s="52">
        <f t="shared" si="55"/>
        <v>3215.7305825160001</v>
      </c>
      <c r="BO48" s="52">
        <f t="shared" ref="BO48:DZ48" si="56">SUM(BO49:BO52)</f>
        <v>4149.701849432</v>
      </c>
      <c r="BP48" s="52">
        <f t="shared" si="56"/>
        <v>3961.4598600000004</v>
      </c>
      <c r="BQ48" s="52">
        <f t="shared" si="56"/>
        <v>3329.0084500000003</v>
      </c>
      <c r="BR48" s="52">
        <f t="shared" si="56"/>
        <v>3793.6467399999997</v>
      </c>
      <c r="BS48" s="47">
        <f t="shared" si="56"/>
        <v>3657.4635500000004</v>
      </c>
      <c r="BT48" s="47">
        <f t="shared" si="56"/>
        <v>3880.2472338124999</v>
      </c>
      <c r="BU48" s="47">
        <f t="shared" si="56"/>
        <v>3896.23227</v>
      </c>
      <c r="BV48" s="47">
        <f t="shared" si="56"/>
        <v>3842.7167399999998</v>
      </c>
      <c r="BW48" s="47">
        <f t="shared" si="56"/>
        <v>3278.8869300000001</v>
      </c>
      <c r="BX48" s="47">
        <f t="shared" si="56"/>
        <v>4174.4135800000004</v>
      </c>
      <c r="BY48" s="47">
        <f t="shared" si="56"/>
        <v>4275.0550499999999</v>
      </c>
      <c r="BZ48" s="47">
        <f t="shared" si="56"/>
        <v>3683.8204800000003</v>
      </c>
      <c r="CA48" s="47">
        <f t="shared" si="56"/>
        <v>3701.8558400000002</v>
      </c>
      <c r="CB48" s="47">
        <f t="shared" si="56"/>
        <v>4533.1097499999996</v>
      </c>
      <c r="CC48" s="47">
        <f t="shared" si="56"/>
        <v>3206.89959</v>
      </c>
      <c r="CD48" s="47">
        <f t="shared" si="56"/>
        <v>4977.7308699999994</v>
      </c>
      <c r="CE48" s="47">
        <f t="shared" si="56"/>
        <v>4279.1814907250009</v>
      </c>
      <c r="CF48" s="47">
        <f t="shared" si="56"/>
        <v>4681.424322932</v>
      </c>
      <c r="CG48" s="47">
        <f t="shared" si="56"/>
        <v>3991.5617864564997</v>
      </c>
      <c r="CH48" s="47">
        <f t="shared" si="56"/>
        <v>3835.5029499999996</v>
      </c>
      <c r="CI48" s="47">
        <f t="shared" si="56"/>
        <v>5416.7896000000001</v>
      </c>
      <c r="CJ48" s="47">
        <f t="shared" si="56"/>
        <v>3738.5686300000002</v>
      </c>
      <c r="CK48" s="47">
        <f t="shared" si="56"/>
        <v>4482.1322700000001</v>
      </c>
      <c r="CL48" s="47">
        <f t="shared" si="56"/>
        <v>3983.55</v>
      </c>
      <c r="CM48" s="47">
        <f t="shared" si="56"/>
        <v>4650.3908300000003</v>
      </c>
      <c r="CN48" s="47">
        <f t="shared" si="56"/>
        <v>4213.0637191745</v>
      </c>
      <c r="CO48" s="47">
        <f t="shared" si="56"/>
        <v>4036.2216238574997</v>
      </c>
      <c r="CP48" s="47">
        <f t="shared" si="56"/>
        <v>5055.14995</v>
      </c>
      <c r="CQ48" s="47">
        <f t="shared" si="56"/>
        <v>4629.7611400000005</v>
      </c>
      <c r="CR48" s="47">
        <f t="shared" si="56"/>
        <v>5506.0722684455004</v>
      </c>
      <c r="CS48" s="47">
        <f t="shared" si="56"/>
        <v>5930.9074431025001</v>
      </c>
      <c r="CT48" s="47">
        <f t="shared" si="56"/>
        <v>5799.1634493154997</v>
      </c>
      <c r="CU48" s="47">
        <f t="shared" si="56"/>
        <v>4925.6333997074998</v>
      </c>
      <c r="CV48" s="47">
        <f t="shared" si="56"/>
        <v>4706.4279578714995</v>
      </c>
      <c r="CW48" s="47">
        <f t="shared" si="56"/>
        <v>4005.52214</v>
      </c>
      <c r="CX48" s="47">
        <f t="shared" si="56"/>
        <v>5019.6117168724995</v>
      </c>
      <c r="CY48" s="47">
        <f t="shared" si="56"/>
        <v>4678.7982996994997</v>
      </c>
      <c r="CZ48" s="47">
        <f t="shared" si="56"/>
        <v>4791.980411902</v>
      </c>
      <c r="DA48" s="47">
        <f t="shared" si="56"/>
        <v>4261.3338539425004</v>
      </c>
      <c r="DB48" s="47">
        <f t="shared" si="56"/>
        <v>5004.9932840285001</v>
      </c>
      <c r="DC48" s="47">
        <f t="shared" si="56"/>
        <v>4631.8915036805001</v>
      </c>
      <c r="DD48" s="47">
        <f t="shared" si="56"/>
        <v>5052.1887186465001</v>
      </c>
      <c r="DE48" s="47">
        <f t="shared" si="56"/>
        <v>5111.6079237620006</v>
      </c>
      <c r="DF48" s="47">
        <f t="shared" si="56"/>
        <v>3889.9141160829995</v>
      </c>
      <c r="DG48" s="47">
        <f t="shared" si="56"/>
        <v>4443.2452596080002</v>
      </c>
      <c r="DH48" s="47">
        <f t="shared" si="56"/>
        <v>3842.8973938184999</v>
      </c>
      <c r="DI48" s="47">
        <f t="shared" si="56"/>
        <v>3779.8353941744999</v>
      </c>
      <c r="DJ48" s="47">
        <f t="shared" si="56"/>
        <v>3297.7674554280002</v>
      </c>
      <c r="DK48" s="47">
        <f t="shared" si="56"/>
        <v>3037.7024957225003</v>
      </c>
      <c r="DL48" s="47">
        <f t="shared" si="56"/>
        <v>3691.3432057635</v>
      </c>
      <c r="DM48" s="47">
        <f t="shared" si="56"/>
        <v>3920.1328304359999</v>
      </c>
      <c r="DN48" s="47">
        <f t="shared" si="56"/>
        <v>4569.6958476774998</v>
      </c>
      <c r="DO48" s="47">
        <f t="shared" si="56"/>
        <v>3902.0676800435003</v>
      </c>
      <c r="DP48" s="47">
        <f t="shared" si="56"/>
        <v>3701.364615</v>
      </c>
      <c r="DQ48" s="47">
        <f t="shared" si="56"/>
        <v>4290.2217460500005</v>
      </c>
      <c r="DR48" s="47">
        <f t="shared" si="56"/>
        <v>4571.6411694500002</v>
      </c>
      <c r="DS48" s="47">
        <f t="shared" si="56"/>
        <v>4496.8469100000002</v>
      </c>
      <c r="DT48" s="47">
        <f t="shared" si="56"/>
        <v>3494.2216699999999</v>
      </c>
      <c r="DU48" s="47">
        <f t="shared" si="56"/>
        <v>3838.5491000000002</v>
      </c>
      <c r="DV48" s="47">
        <f t="shared" si="56"/>
        <v>3323.5442599999997</v>
      </c>
      <c r="DW48" s="47">
        <f t="shared" si="56"/>
        <v>4653.1406699999998</v>
      </c>
      <c r="DX48" s="47">
        <f t="shared" si="56"/>
        <v>3940.4862000000003</v>
      </c>
      <c r="DY48" s="47">
        <f t="shared" si="56"/>
        <v>4095.2424500000006</v>
      </c>
      <c r="DZ48" s="47">
        <f t="shared" si="56"/>
        <v>4224.2717699999994</v>
      </c>
      <c r="EA48" s="47">
        <f t="shared" ref="EA48:EG48" si="57">SUM(EA49:EA52)</f>
        <v>4559.5858100000005</v>
      </c>
      <c r="EB48" s="47">
        <f t="shared" si="57"/>
        <v>4365.7628599999998</v>
      </c>
      <c r="EC48" s="47">
        <f t="shared" si="57"/>
        <v>3857.8362699999998</v>
      </c>
      <c r="ED48" s="47">
        <f t="shared" si="57"/>
        <v>4153.2755199999992</v>
      </c>
      <c r="EE48" s="47">
        <f t="shared" si="57"/>
        <v>4349.7067800000004</v>
      </c>
      <c r="EF48" s="47">
        <f t="shared" si="57"/>
        <v>3457.0615699999998</v>
      </c>
      <c r="EG48" s="47">
        <f t="shared" si="57"/>
        <v>3410.6913300000006</v>
      </c>
      <c r="EH48" s="198">
        <v>4697.2807000000003</v>
      </c>
      <c r="EI48" s="266">
        <v>5356.8298800000002</v>
      </c>
      <c r="EJ48" s="266">
        <v>4362.1597099999999</v>
      </c>
    </row>
    <row r="49" spans="1:140" x14ac:dyDescent="0.25">
      <c r="A49" s="35" t="s">
        <v>109</v>
      </c>
      <c r="B49" s="36" t="s">
        <v>110</v>
      </c>
      <c r="C49" s="37">
        <v>476.791</v>
      </c>
      <c r="D49" s="37">
        <v>241.477</v>
      </c>
      <c r="E49" s="37">
        <v>859.69399999999996</v>
      </c>
      <c r="F49" s="37">
        <v>442.06299999999999</v>
      </c>
      <c r="G49" s="37">
        <v>712.149</v>
      </c>
      <c r="H49" s="37">
        <v>991.43100000000004</v>
      </c>
      <c r="I49" s="37">
        <v>477.44</v>
      </c>
      <c r="J49" s="37">
        <v>517.14400000000001</v>
      </c>
      <c r="K49" s="37">
        <v>661.05399999999997</v>
      </c>
      <c r="L49" s="37">
        <v>694.58399999999995</v>
      </c>
      <c r="M49" s="37">
        <v>714.822</v>
      </c>
      <c r="N49" s="37">
        <v>748.09299999999996</v>
      </c>
      <c r="O49" s="37">
        <v>479.92200000000003</v>
      </c>
      <c r="P49" s="37">
        <v>483.084</v>
      </c>
      <c r="Q49" s="37">
        <v>721.77</v>
      </c>
      <c r="R49" s="37">
        <v>738.46900000000005</v>
      </c>
      <c r="S49" s="37">
        <v>480.36399999999998</v>
      </c>
      <c r="T49" s="37">
        <v>479.96600000000001</v>
      </c>
      <c r="U49" s="37">
        <v>718.60799999999995</v>
      </c>
      <c r="V49" s="37">
        <v>718.60799999999995</v>
      </c>
      <c r="W49" s="37">
        <v>719.81200000000001</v>
      </c>
      <c r="X49" s="37">
        <v>720.51700000000005</v>
      </c>
      <c r="Y49" s="37">
        <v>545.19799999999998</v>
      </c>
      <c r="Z49" s="37">
        <v>545.19799999999998</v>
      </c>
      <c r="AA49" s="37">
        <v>839.38699999999994</v>
      </c>
      <c r="AB49" s="37">
        <v>725.33</v>
      </c>
      <c r="AC49" s="37">
        <v>981.79399999999998</v>
      </c>
      <c r="AD49" s="37">
        <v>1032.7190000000001</v>
      </c>
      <c r="AE49" s="37">
        <v>499.92099999999999</v>
      </c>
      <c r="AF49" s="37">
        <v>485.02199999999999</v>
      </c>
      <c r="AG49" s="37">
        <v>526.47900000000004</v>
      </c>
      <c r="AH49" s="37">
        <v>1244.5309999999999</v>
      </c>
      <c r="AI49" s="37">
        <v>521.89200000000005</v>
      </c>
      <c r="AJ49" s="37">
        <v>784.76199999999994</v>
      </c>
      <c r="AK49" s="37">
        <v>735.98599999999999</v>
      </c>
      <c r="AL49" s="37">
        <v>1020.351</v>
      </c>
      <c r="AM49" s="37">
        <v>631.822</v>
      </c>
      <c r="AN49" s="37">
        <v>647.596</v>
      </c>
      <c r="AO49" s="37">
        <v>890.84699999999998</v>
      </c>
      <c r="AP49" s="37">
        <v>861.61099999999999</v>
      </c>
      <c r="AQ49" s="37">
        <v>1113.8009999999999</v>
      </c>
      <c r="AR49" s="37">
        <v>770.78399999999999</v>
      </c>
      <c r="AS49" s="37">
        <v>750.15</v>
      </c>
      <c r="AT49" s="37">
        <v>765.86699999999996</v>
      </c>
      <c r="AU49" s="37">
        <v>905.11630000000002</v>
      </c>
      <c r="AV49" s="37">
        <v>779.84259999999995</v>
      </c>
      <c r="AW49" s="37">
        <v>778.61992000000009</v>
      </c>
      <c r="AX49" s="37">
        <v>958.04611</v>
      </c>
      <c r="AY49" s="37">
        <v>722.23993999999993</v>
      </c>
      <c r="AZ49" s="37">
        <v>968.36543999999992</v>
      </c>
      <c r="BA49" s="37">
        <v>988.73476000000005</v>
      </c>
      <c r="BB49" s="37">
        <v>1243.55728</v>
      </c>
      <c r="BC49" s="37">
        <v>1035.9989699999999</v>
      </c>
      <c r="BD49" s="37">
        <v>1016.9045699999999</v>
      </c>
      <c r="BE49" s="37">
        <v>991.46789000000001</v>
      </c>
      <c r="BF49" s="37">
        <v>1034.3219100000001</v>
      </c>
      <c r="BG49" s="37">
        <v>991.30796999999995</v>
      </c>
      <c r="BH49" s="37">
        <v>1023.9131600000001</v>
      </c>
      <c r="BI49" s="37">
        <v>1294.74974</v>
      </c>
      <c r="BJ49" s="37">
        <v>1299.3189199999999</v>
      </c>
      <c r="BK49" s="37">
        <v>1047.3467900000001</v>
      </c>
      <c r="BL49" s="37">
        <v>760.4452</v>
      </c>
      <c r="BM49" s="37">
        <v>1022.5775600000001</v>
      </c>
      <c r="BN49" s="37">
        <v>1284.13678</v>
      </c>
      <c r="BO49" s="37">
        <v>1275.84322</v>
      </c>
      <c r="BP49" s="37">
        <v>1493.48099</v>
      </c>
      <c r="BQ49" s="37">
        <v>1015.3435899999999</v>
      </c>
      <c r="BR49" s="37">
        <v>1543.5229299999999</v>
      </c>
      <c r="BS49" s="37">
        <v>1241.4126799999999</v>
      </c>
      <c r="BT49" s="37">
        <v>1270.5955100000001</v>
      </c>
      <c r="BU49" s="37">
        <v>1279.37301</v>
      </c>
      <c r="BV49" s="37">
        <v>997.69416999999999</v>
      </c>
      <c r="BW49" s="37">
        <v>1026.70353</v>
      </c>
      <c r="BX49" s="37">
        <v>1515.9328</v>
      </c>
      <c r="BY49" s="37">
        <v>1556.86211</v>
      </c>
      <c r="BZ49" s="37">
        <v>1047.4210600000001</v>
      </c>
      <c r="CA49" s="37">
        <v>1250.91769</v>
      </c>
      <c r="CB49" s="37">
        <v>1307.31495</v>
      </c>
      <c r="CC49" s="37">
        <v>1286.36905</v>
      </c>
      <c r="CD49" s="37">
        <v>1562.6880200000001</v>
      </c>
      <c r="CE49" s="37">
        <v>1572.5189700000003</v>
      </c>
      <c r="CF49" s="37">
        <v>1322.21263</v>
      </c>
      <c r="CG49" s="37">
        <v>1280.0823600000001</v>
      </c>
      <c r="CH49" s="37">
        <v>1277.0550900000001</v>
      </c>
      <c r="CI49" s="37">
        <v>1265.2051999999999</v>
      </c>
      <c r="CJ49" s="37">
        <v>1565.33151</v>
      </c>
      <c r="CK49" s="37">
        <v>1565.15302</v>
      </c>
      <c r="CL49" s="37">
        <v>1296.9626000000001</v>
      </c>
      <c r="CM49" s="37">
        <v>1610.1606200000001</v>
      </c>
      <c r="CN49" s="37">
        <v>1492.4225800000002</v>
      </c>
      <c r="CO49" s="37">
        <v>1864.2441799999999</v>
      </c>
      <c r="CP49" s="37">
        <v>1881.4583</v>
      </c>
      <c r="CQ49" s="37">
        <v>1573.4952499999999</v>
      </c>
      <c r="CR49" s="37">
        <v>1810.08818</v>
      </c>
      <c r="CS49" s="37">
        <v>2109.4770800000001</v>
      </c>
      <c r="CT49" s="37">
        <v>2087.2861399999997</v>
      </c>
      <c r="CU49" s="37">
        <v>1541.0011999999997</v>
      </c>
      <c r="CV49" s="37">
        <v>1823.5403399999998</v>
      </c>
      <c r="CW49" s="37">
        <v>1854.48639</v>
      </c>
      <c r="CX49" s="37">
        <v>1770.6783199999998</v>
      </c>
      <c r="CY49" s="37">
        <v>1552.9248599999999</v>
      </c>
      <c r="CZ49" s="37">
        <v>1804.30753</v>
      </c>
      <c r="DA49" s="37">
        <v>1364.7760600000001</v>
      </c>
      <c r="DB49" s="37">
        <v>1538.4250599999998</v>
      </c>
      <c r="DC49" s="37">
        <v>1561.5152700000001</v>
      </c>
      <c r="DD49" s="37">
        <v>1545.6847600000001</v>
      </c>
      <c r="DE49" s="37">
        <v>1781.0324100000003</v>
      </c>
      <c r="DF49" s="37">
        <v>1282.4974199999999</v>
      </c>
      <c r="DG49" s="37">
        <v>1537.34629</v>
      </c>
      <c r="DH49" s="37">
        <v>1298.5928000000001</v>
      </c>
      <c r="DI49" s="37">
        <v>1563.7823399999997</v>
      </c>
      <c r="DJ49" s="37">
        <v>1086.1939399999999</v>
      </c>
      <c r="DK49" s="37">
        <v>1286.5703500000002</v>
      </c>
      <c r="DL49" s="37">
        <v>1258.8773799999999</v>
      </c>
      <c r="DM49" s="37">
        <v>1519.1969899999999</v>
      </c>
      <c r="DN49" s="37">
        <v>1517.6860899999999</v>
      </c>
      <c r="DO49" s="37">
        <v>1335.4236400000002</v>
      </c>
      <c r="DP49" s="37">
        <v>1027.8730799999998</v>
      </c>
      <c r="DQ49" s="37">
        <v>1292.60646</v>
      </c>
      <c r="DR49" s="37">
        <v>1219.6837399999999</v>
      </c>
      <c r="DS49" s="37">
        <v>1574.94335</v>
      </c>
      <c r="DT49" s="37">
        <v>1286.3111100000001</v>
      </c>
      <c r="DU49" s="37">
        <v>1292.3867299999999</v>
      </c>
      <c r="DV49" s="37">
        <v>1041.3675499999999</v>
      </c>
      <c r="DW49" s="37">
        <v>1301.4514899999999</v>
      </c>
      <c r="DX49" s="37">
        <v>1296.7515800000001</v>
      </c>
      <c r="DY49" s="37">
        <v>1256.8398900000002</v>
      </c>
      <c r="DZ49" s="37">
        <v>1798.3087999999998</v>
      </c>
      <c r="EA49" s="37">
        <v>1547.1631400000001</v>
      </c>
      <c r="EB49" s="37">
        <v>1476.4274800000001</v>
      </c>
      <c r="EC49" s="37">
        <v>1197.86096</v>
      </c>
      <c r="ED49" s="37">
        <v>1313.7548499999998</v>
      </c>
      <c r="EE49" s="37">
        <v>1457.3790100000003</v>
      </c>
      <c r="EF49" s="37">
        <v>1315.5082299999999</v>
      </c>
      <c r="EG49" s="37">
        <v>1347.4026500000002</v>
      </c>
      <c r="EH49" s="194">
        <v>1568.5592099999999</v>
      </c>
      <c r="EI49" s="262">
        <v>1556.4917700000001</v>
      </c>
      <c r="EJ49" s="262">
        <v>1294.3927900000001</v>
      </c>
    </row>
    <row r="50" spans="1:140" x14ac:dyDescent="0.25">
      <c r="A50" s="35" t="s">
        <v>1</v>
      </c>
      <c r="B50" s="38" t="s">
        <v>1</v>
      </c>
      <c r="C50" s="54">
        <v>721.22299999999996</v>
      </c>
      <c r="D50" s="54">
        <v>942.80799999999999</v>
      </c>
      <c r="E50" s="54">
        <v>871.03200000000004</v>
      </c>
      <c r="F50" s="54">
        <v>944.76900000000001</v>
      </c>
      <c r="G50" s="54">
        <v>943.34500000000003</v>
      </c>
      <c r="H50" s="54">
        <v>1165.6990000000001</v>
      </c>
      <c r="I50" s="54">
        <v>1147.0730000000001</v>
      </c>
      <c r="J50" s="54">
        <v>877.06200000000001</v>
      </c>
      <c r="K50" s="54">
        <v>1140.3109999999999</v>
      </c>
      <c r="L50" s="54">
        <v>1128.307</v>
      </c>
      <c r="M50" s="54">
        <v>952.65099999999995</v>
      </c>
      <c r="N50" s="54">
        <v>1010.215</v>
      </c>
      <c r="O50" s="54">
        <v>927.16200000000003</v>
      </c>
      <c r="P50" s="54">
        <v>478.9</v>
      </c>
      <c r="Q50" s="54">
        <v>715.37</v>
      </c>
      <c r="R50" s="54">
        <v>474.98599999999999</v>
      </c>
      <c r="S50" s="54">
        <v>711.88400000000001</v>
      </c>
      <c r="T50" s="54">
        <v>1229.306</v>
      </c>
      <c r="U50" s="54">
        <v>1190.663</v>
      </c>
      <c r="V50" s="54">
        <v>1190.663</v>
      </c>
      <c r="W50" s="54">
        <v>1133.434</v>
      </c>
      <c r="X50" s="54">
        <v>935.72199999999998</v>
      </c>
      <c r="Y50" s="54">
        <v>936.42899999999997</v>
      </c>
      <c r="Z50" s="54">
        <v>936.42899999999997</v>
      </c>
      <c r="AA50" s="54">
        <v>937.93399999999997</v>
      </c>
      <c r="AB50" s="54">
        <v>890.33199999999999</v>
      </c>
      <c r="AC50" s="54">
        <v>915.41800000000001</v>
      </c>
      <c r="AD50" s="54">
        <v>658.976</v>
      </c>
      <c r="AE50" s="54">
        <v>948.23</v>
      </c>
      <c r="AF50" s="54">
        <v>953.47500000000002</v>
      </c>
      <c r="AG50" s="54">
        <v>946.16899999999998</v>
      </c>
      <c r="AH50" s="54">
        <v>1413.88</v>
      </c>
      <c r="AI50" s="54">
        <v>1198.2159999999999</v>
      </c>
      <c r="AJ50" s="54">
        <v>1196.0429999999999</v>
      </c>
      <c r="AK50" s="54">
        <v>1665.0840000000001</v>
      </c>
      <c r="AL50" s="54">
        <v>1982.7149999999999</v>
      </c>
      <c r="AM50" s="54">
        <v>1710.335</v>
      </c>
      <c r="AN50" s="54">
        <v>1213.346</v>
      </c>
      <c r="AO50" s="54">
        <v>1425.0889999999999</v>
      </c>
      <c r="AP50" s="54">
        <v>1986.76</v>
      </c>
      <c r="AQ50" s="54">
        <v>2178.402</v>
      </c>
      <c r="AR50" s="54">
        <v>1507.1861299999998</v>
      </c>
      <c r="AS50" s="54">
        <v>1624.1769999999999</v>
      </c>
      <c r="AT50" s="54">
        <v>1449.62</v>
      </c>
      <c r="AU50" s="54">
        <v>1470.2729999999999</v>
      </c>
      <c r="AV50" s="54">
        <v>1891.4851899999999</v>
      </c>
      <c r="AW50" s="54">
        <v>1932.6191600000002</v>
      </c>
      <c r="AX50" s="54">
        <v>1482.0650000000001</v>
      </c>
      <c r="AY50" s="54">
        <v>759.02700000000004</v>
      </c>
      <c r="AZ50" s="54">
        <v>712.82193999999993</v>
      </c>
      <c r="BA50" s="54">
        <v>1221.52153</v>
      </c>
      <c r="BB50" s="54">
        <v>1443.2388599999999</v>
      </c>
      <c r="BC50" s="54">
        <v>1240.2541099999999</v>
      </c>
      <c r="BD50" s="54">
        <v>943.01658999999995</v>
      </c>
      <c r="BE50" s="54">
        <v>1259.7429999999999</v>
      </c>
      <c r="BF50" s="54">
        <v>934.15282999999999</v>
      </c>
      <c r="BG50" s="54">
        <v>1764.8999099999999</v>
      </c>
      <c r="BH50" s="54">
        <v>1697.4259500000001</v>
      </c>
      <c r="BI50" s="54">
        <v>1216.59835</v>
      </c>
      <c r="BJ50" s="54">
        <v>1896.5646999999999</v>
      </c>
      <c r="BK50" s="54">
        <v>1689.0598200000002</v>
      </c>
      <c r="BL50" s="54">
        <v>927.65478000000007</v>
      </c>
      <c r="BM50" s="54">
        <v>963.66690000000006</v>
      </c>
      <c r="BN50" s="54">
        <v>1185.20544</v>
      </c>
      <c r="BO50" s="54">
        <v>1502.1695400000001</v>
      </c>
      <c r="BP50" s="54">
        <v>1509.1498700000002</v>
      </c>
      <c r="BQ50" s="54">
        <v>1294.9722899999999</v>
      </c>
      <c r="BR50" s="54">
        <v>1480.3866599999999</v>
      </c>
      <c r="BS50" s="46">
        <v>1517.8383900000001</v>
      </c>
      <c r="BT50" s="46">
        <v>1553.874</v>
      </c>
      <c r="BU50" s="46">
        <v>1634.0444</v>
      </c>
      <c r="BV50" s="46">
        <v>1764.856</v>
      </c>
      <c r="BW50" s="46">
        <v>1301.6404299999999</v>
      </c>
      <c r="BX50" s="46">
        <v>1796.6577799999998</v>
      </c>
      <c r="BY50" s="46">
        <v>1811.0821899999999</v>
      </c>
      <c r="BZ50" s="46">
        <v>1532.9451000000001</v>
      </c>
      <c r="CA50" s="46">
        <v>1501.0484199999999</v>
      </c>
      <c r="CB50" s="46">
        <v>2321.3150599999999</v>
      </c>
      <c r="CC50" s="46">
        <v>1223.1491899999999</v>
      </c>
      <c r="CD50" s="46">
        <v>1889.6602599999999</v>
      </c>
      <c r="CE50" s="46">
        <v>1569.6336800000001</v>
      </c>
      <c r="CF50" s="46">
        <v>2138.0155399999994</v>
      </c>
      <c r="CG50" s="46">
        <v>1723.4212000000002</v>
      </c>
      <c r="CH50" s="46">
        <v>2032.4494499999998</v>
      </c>
      <c r="CI50" s="46">
        <v>3043.4746500000006</v>
      </c>
      <c r="CJ50" s="46">
        <v>1296.2740900000001</v>
      </c>
      <c r="CK50" s="46">
        <v>2025.2451400000002</v>
      </c>
      <c r="CL50" s="46">
        <v>1790.0828300000001</v>
      </c>
      <c r="CM50" s="46">
        <v>1833.3050900000001</v>
      </c>
      <c r="CN50" s="46">
        <v>2084.60482</v>
      </c>
      <c r="CO50" s="46">
        <v>1292.2082700000001</v>
      </c>
      <c r="CP50" s="46">
        <v>2009.251</v>
      </c>
      <c r="CQ50" s="46">
        <v>1850.9289100000001</v>
      </c>
      <c r="CR50" s="46">
        <v>2609.8282899999999</v>
      </c>
      <c r="CS50" s="46">
        <v>2609.8517499999998</v>
      </c>
      <c r="CT50" s="46">
        <v>2525.0083499999996</v>
      </c>
      <c r="CU50" s="46">
        <v>2274.51379</v>
      </c>
      <c r="CV50" s="46">
        <v>1854.3826999999999</v>
      </c>
      <c r="CW50" s="46">
        <v>1233.1588999999999</v>
      </c>
      <c r="CX50" s="46">
        <v>2028.85727</v>
      </c>
      <c r="CY50" s="46">
        <v>2045.14968</v>
      </c>
      <c r="CZ50" s="46">
        <v>1842.36204</v>
      </c>
      <c r="DA50" s="46">
        <v>1799.8494900000001</v>
      </c>
      <c r="DB50" s="46">
        <v>2055.2807200000002</v>
      </c>
      <c r="DC50" s="46">
        <v>2028.4701200000002</v>
      </c>
      <c r="DD50" s="46">
        <v>2334.3125799999998</v>
      </c>
      <c r="DE50" s="46">
        <v>2554.4884200000001</v>
      </c>
      <c r="DF50" s="46">
        <v>1633.6838700000001</v>
      </c>
      <c r="DG50" s="46">
        <v>1821.8916099999999</v>
      </c>
      <c r="DH50" s="46">
        <v>1548.99134</v>
      </c>
      <c r="DI50" s="46">
        <v>1258.19769</v>
      </c>
      <c r="DJ50" s="46">
        <v>1034.8878200000001</v>
      </c>
      <c r="DK50" s="46">
        <v>743.93899999999996</v>
      </c>
      <c r="DL50" s="46">
        <v>1526.6505500000001</v>
      </c>
      <c r="DM50" s="46">
        <v>1279.2851000000001</v>
      </c>
      <c r="DN50" s="46">
        <v>2043.4670799999997</v>
      </c>
      <c r="DO50" s="46">
        <v>1565.0712699999999</v>
      </c>
      <c r="DP50" s="46">
        <v>1559.60473</v>
      </c>
      <c r="DQ50" s="46">
        <v>1572.2040400000003</v>
      </c>
      <c r="DR50" s="46">
        <v>2098.8528600000004</v>
      </c>
      <c r="DS50" s="46">
        <v>2044.3926000000001</v>
      </c>
      <c r="DT50" s="46">
        <v>790.01884999999993</v>
      </c>
      <c r="DU50" s="46">
        <v>1263.3065200000001</v>
      </c>
      <c r="DV50" s="46">
        <v>1299.2701199999999</v>
      </c>
      <c r="DW50" s="46">
        <v>2106.1021499999997</v>
      </c>
      <c r="DX50" s="46">
        <v>1429.6999499999999</v>
      </c>
      <c r="DY50" s="46">
        <v>1436.01767</v>
      </c>
      <c r="DZ50" s="46">
        <v>1252.0633700000001</v>
      </c>
      <c r="EA50" s="46">
        <v>1784.2375400000001</v>
      </c>
      <c r="EB50" s="46">
        <v>1311.2830300000001</v>
      </c>
      <c r="EC50" s="46">
        <v>1586.9026100000001</v>
      </c>
      <c r="ED50" s="46">
        <v>1559.92644</v>
      </c>
      <c r="EE50" s="46">
        <v>1580.9902299999999</v>
      </c>
      <c r="EF50" s="46">
        <v>1293.0596</v>
      </c>
      <c r="EG50" s="46">
        <v>1035.00441</v>
      </c>
      <c r="EH50" s="197">
        <v>1865.5316400000002</v>
      </c>
      <c r="EI50" s="265">
        <v>2132.3801200000003</v>
      </c>
      <c r="EJ50" s="265">
        <v>1614.58824</v>
      </c>
    </row>
    <row r="51" spans="1:140" x14ac:dyDescent="0.25">
      <c r="A51" s="35" t="s">
        <v>104</v>
      </c>
      <c r="B51" s="36" t="s">
        <v>104</v>
      </c>
      <c r="C51" s="37">
        <v>745.81942775000005</v>
      </c>
      <c r="D51" s="37">
        <v>680.13179980000007</v>
      </c>
      <c r="E51" s="37">
        <v>886.71506364999993</v>
      </c>
      <c r="F51" s="37">
        <v>816.08215050000001</v>
      </c>
      <c r="G51" s="37">
        <v>907.70255029999998</v>
      </c>
      <c r="H51" s="37">
        <v>844.29899999999998</v>
      </c>
      <c r="I51" s="37">
        <v>841.60798784999997</v>
      </c>
      <c r="J51" s="37">
        <v>733.30650060000005</v>
      </c>
      <c r="K51" s="37">
        <v>792.25576855000008</v>
      </c>
      <c r="L51" s="37">
        <v>822.16193599999997</v>
      </c>
      <c r="M51" s="37">
        <v>814.53419169999995</v>
      </c>
      <c r="N51" s="37">
        <v>815.13307159999999</v>
      </c>
      <c r="O51" s="37">
        <v>801.79966990000003</v>
      </c>
      <c r="P51" s="37">
        <v>711.29401199999995</v>
      </c>
      <c r="Q51" s="37">
        <v>773.19013579999989</v>
      </c>
      <c r="R51" s="37">
        <v>772.79760070000009</v>
      </c>
      <c r="S51" s="37">
        <v>796.8398338500001</v>
      </c>
      <c r="T51" s="37">
        <v>742.92958700000008</v>
      </c>
      <c r="U51" s="37">
        <v>820.09199895000006</v>
      </c>
      <c r="V51" s="37">
        <v>820.09199895000006</v>
      </c>
      <c r="W51" s="37">
        <v>735.18396800000005</v>
      </c>
      <c r="X51" s="37">
        <v>797.11350399999992</v>
      </c>
      <c r="Y51" s="37">
        <v>745.27380000000005</v>
      </c>
      <c r="Z51" s="37">
        <v>745.27380000000005</v>
      </c>
      <c r="AA51" s="37">
        <v>724.72147580000001</v>
      </c>
      <c r="AB51" s="37">
        <v>617.65478370000005</v>
      </c>
      <c r="AC51" s="37">
        <v>882.26599999999996</v>
      </c>
      <c r="AD51" s="37">
        <v>805.34400000000005</v>
      </c>
      <c r="AE51" s="37">
        <v>800.51018965000003</v>
      </c>
      <c r="AF51" s="37">
        <v>734.01991165000004</v>
      </c>
      <c r="AG51" s="37">
        <v>794.47299999999996</v>
      </c>
      <c r="AH51" s="37">
        <v>736.15200000000004</v>
      </c>
      <c r="AI51" s="37">
        <v>737.54179985000007</v>
      </c>
      <c r="AJ51" s="37">
        <v>736.94536644999994</v>
      </c>
      <c r="AK51" s="37">
        <v>765.68137294999997</v>
      </c>
      <c r="AL51" s="37">
        <v>792.14200000000005</v>
      </c>
      <c r="AM51" s="37">
        <v>735.053</v>
      </c>
      <c r="AN51" s="37">
        <v>614.64700000000005</v>
      </c>
      <c r="AO51" s="37">
        <v>820.28185900000005</v>
      </c>
      <c r="AP51" s="37">
        <v>790.28532250000001</v>
      </c>
      <c r="AQ51" s="37">
        <v>868.34905999999989</v>
      </c>
      <c r="AR51" s="37">
        <v>730.32293559999994</v>
      </c>
      <c r="AS51" s="37">
        <v>751.92412000000002</v>
      </c>
      <c r="AT51" s="37">
        <v>786.404</v>
      </c>
      <c r="AU51" s="37">
        <v>910.50180064999995</v>
      </c>
      <c r="AV51" s="37">
        <v>856.57500000000005</v>
      </c>
      <c r="AW51" s="37">
        <v>754.88093755</v>
      </c>
      <c r="AX51" s="37">
        <v>789.36300000000006</v>
      </c>
      <c r="AY51" s="37">
        <v>787.19173490000003</v>
      </c>
      <c r="AZ51" s="37">
        <v>787.19050000000004</v>
      </c>
      <c r="BA51" s="37">
        <v>709.49665000000005</v>
      </c>
      <c r="BB51" s="37">
        <v>776.70891027619041</v>
      </c>
      <c r="BC51" s="37">
        <v>1094.2752499000001</v>
      </c>
      <c r="BD51" s="37">
        <v>679.10817255000006</v>
      </c>
      <c r="BE51" s="37">
        <v>821.36215185000003</v>
      </c>
      <c r="BF51" s="37">
        <v>1032.36965465</v>
      </c>
      <c r="BG51" s="37">
        <v>436.63097999999997</v>
      </c>
      <c r="BH51" s="37">
        <v>1028.77046</v>
      </c>
      <c r="BI51" s="37">
        <v>774.01674000000003</v>
      </c>
      <c r="BJ51" s="37">
        <v>890.10050000000001</v>
      </c>
      <c r="BK51" s="37">
        <v>641.3167142499999</v>
      </c>
      <c r="BL51" s="37">
        <v>869.75800000000004</v>
      </c>
      <c r="BM51" s="37">
        <v>738.27869577900003</v>
      </c>
      <c r="BN51" s="37">
        <v>536.59462251599996</v>
      </c>
      <c r="BO51" s="37">
        <v>943.00245943199991</v>
      </c>
      <c r="BP51" s="37">
        <v>747.81500000000005</v>
      </c>
      <c r="BQ51" s="37">
        <v>804.68077000000005</v>
      </c>
      <c r="BR51" s="37">
        <v>560.41615000000002</v>
      </c>
      <c r="BS51" s="37">
        <v>681.00447999999994</v>
      </c>
      <c r="BT51" s="37">
        <v>845.53808381249985</v>
      </c>
      <c r="BU51" s="37">
        <v>774.12721999999997</v>
      </c>
      <c r="BV51" s="37">
        <v>869.13456999999994</v>
      </c>
      <c r="BW51" s="37">
        <v>733.58248000000003</v>
      </c>
      <c r="BX51" s="37">
        <v>651.82799999999997</v>
      </c>
      <c r="BY51" s="37">
        <v>899.13112000000001</v>
      </c>
      <c r="BZ51" s="37">
        <v>895.43412000000001</v>
      </c>
      <c r="CA51" s="37">
        <v>740.63558</v>
      </c>
      <c r="CB51" s="37">
        <v>686.59743000000003</v>
      </c>
      <c r="CC51" s="37">
        <v>697.38135</v>
      </c>
      <c r="CD51" s="37">
        <v>1317.1329699999999</v>
      </c>
      <c r="CE51" s="37">
        <v>888.31111072499993</v>
      </c>
      <c r="CF51" s="37">
        <v>792.71453293199988</v>
      </c>
      <c r="CG51" s="37">
        <v>776.61652645649997</v>
      </c>
      <c r="CH51" s="37">
        <v>485.90740999999997</v>
      </c>
      <c r="CI51" s="37">
        <v>859.7711700000001</v>
      </c>
      <c r="CJ51" s="37">
        <v>866.44515999999999</v>
      </c>
      <c r="CK51" s="37">
        <v>891.73410999999999</v>
      </c>
      <c r="CL51" s="37">
        <v>677.83794999999998</v>
      </c>
      <c r="CM51" s="37">
        <v>997.12861999999996</v>
      </c>
      <c r="CN51" s="37">
        <v>636.03631917449991</v>
      </c>
      <c r="CO51" s="37">
        <v>871.24832385749994</v>
      </c>
      <c r="CP51" s="37">
        <v>868.44788000000005</v>
      </c>
      <c r="CQ51" s="37">
        <v>926.13652000000002</v>
      </c>
      <c r="CR51" s="37">
        <v>992.47960844550005</v>
      </c>
      <c r="CS51" s="37">
        <v>958.11028310250003</v>
      </c>
      <c r="CT51" s="37">
        <v>1186.8689593155</v>
      </c>
      <c r="CU51" s="37">
        <v>889.18688970749986</v>
      </c>
      <c r="CV51" s="37">
        <v>778.26233787150011</v>
      </c>
      <c r="CW51" s="37">
        <v>917.87684999999999</v>
      </c>
      <c r="CX51" s="37">
        <v>959.9921068724999</v>
      </c>
      <c r="CY51" s="37">
        <v>1037.6297596994998</v>
      </c>
      <c r="CZ51" s="37">
        <v>926.54016190200014</v>
      </c>
      <c r="DA51" s="37">
        <v>886.83571394250009</v>
      </c>
      <c r="DB51" s="37">
        <v>1200.1487040285001</v>
      </c>
      <c r="DC51" s="37">
        <v>821.65442368050003</v>
      </c>
      <c r="DD51" s="37">
        <v>962.55823864650006</v>
      </c>
      <c r="DE51" s="37">
        <v>694.16409376200011</v>
      </c>
      <c r="DF51" s="37">
        <v>739.89961608299984</v>
      </c>
      <c r="DG51" s="37">
        <v>868.90591960799998</v>
      </c>
      <c r="DH51" s="37">
        <v>562.64807381850005</v>
      </c>
      <c r="DI51" s="37">
        <v>741.05599417450003</v>
      </c>
      <c r="DJ51" s="37">
        <v>746.60543542800008</v>
      </c>
      <c r="DK51" s="37">
        <v>788.91315572250005</v>
      </c>
      <c r="DL51" s="37">
        <v>693.8237057634999</v>
      </c>
      <c r="DM51" s="37">
        <v>910.64583043599987</v>
      </c>
      <c r="DN51" s="37">
        <v>790.55383767749993</v>
      </c>
      <c r="DO51" s="37">
        <v>791.66085004349998</v>
      </c>
      <c r="DP51" s="37">
        <v>903.89231499999994</v>
      </c>
      <c r="DQ51" s="37">
        <v>995.00473604999991</v>
      </c>
      <c r="DR51" s="37">
        <v>1041.6076294500001</v>
      </c>
      <c r="DS51" s="37">
        <v>666.92600000000004</v>
      </c>
      <c r="DT51" s="37">
        <v>962.28800000000001</v>
      </c>
      <c r="DU51" s="37">
        <v>859.46</v>
      </c>
      <c r="DV51" s="37">
        <v>771.60543999999993</v>
      </c>
      <c r="DW51" s="37">
        <v>814.87869000000001</v>
      </c>
      <c r="DX51" s="37">
        <v>1002.95654</v>
      </c>
      <c r="DY51" s="37">
        <v>979.44285000000013</v>
      </c>
      <c r="DZ51" s="37">
        <v>744.66230999999993</v>
      </c>
      <c r="EA51" s="37">
        <v>1009.54823</v>
      </c>
      <c r="EB51" s="37">
        <v>928.89198999999996</v>
      </c>
      <c r="EC51" s="37">
        <v>844.76013999999998</v>
      </c>
      <c r="ED51" s="37">
        <v>854.17409000000009</v>
      </c>
      <c r="EE51" s="37">
        <v>872.46524999999997</v>
      </c>
      <c r="EF51" s="37">
        <v>648.62376000000006</v>
      </c>
      <c r="EG51" s="37">
        <v>815.64769999999999</v>
      </c>
      <c r="EH51" s="194">
        <v>836.17601999999999</v>
      </c>
      <c r="EI51" s="262">
        <v>1243.4082700000001</v>
      </c>
      <c r="EJ51" s="262">
        <v>1029.5153599999999</v>
      </c>
    </row>
    <row r="52" spans="1:140" x14ac:dyDescent="0.25">
      <c r="A52" s="35" t="s">
        <v>111</v>
      </c>
      <c r="B52" s="38" t="s">
        <v>112</v>
      </c>
      <c r="C52" s="54">
        <v>222.88399999999999</v>
      </c>
      <c r="D52" s="54">
        <v>183.8</v>
      </c>
      <c r="E52" s="54">
        <v>280.25900000000001</v>
      </c>
      <c r="F52" s="54">
        <v>561.601</v>
      </c>
      <c r="G52" s="54">
        <v>228.035</v>
      </c>
      <c r="H52" s="54">
        <v>200.37700000000001</v>
      </c>
      <c r="I52" s="54">
        <v>199.08699999999999</v>
      </c>
      <c r="J52" s="54">
        <v>209.11</v>
      </c>
      <c r="K52" s="54">
        <v>406.87700000000001</v>
      </c>
      <c r="L52" s="54">
        <v>205.58600000000001</v>
      </c>
      <c r="M52" s="54">
        <v>0</v>
      </c>
      <c r="N52" s="54">
        <v>193.392</v>
      </c>
      <c r="O52" s="54">
        <v>401.81700000000001</v>
      </c>
      <c r="P52" s="54">
        <v>237.48900000000003</v>
      </c>
      <c r="Q52" s="54">
        <v>451.60899999999998</v>
      </c>
      <c r="R52" s="54">
        <v>243.214</v>
      </c>
      <c r="S52" s="54">
        <v>423.423</v>
      </c>
      <c r="T52" s="54">
        <v>202.898</v>
      </c>
      <c r="U52" s="54">
        <v>415.24200000000002</v>
      </c>
      <c r="V52" s="54">
        <v>415.24200000000002</v>
      </c>
      <c r="W52" s="54">
        <v>190.79599999999999</v>
      </c>
      <c r="X52" s="54">
        <v>5.0460000000000003</v>
      </c>
      <c r="Y52" s="54">
        <v>417.70600000000002</v>
      </c>
      <c r="Z52" s="54">
        <v>417.70600000000002</v>
      </c>
      <c r="AA52" s="54">
        <v>214.16</v>
      </c>
      <c r="AB52" s="54">
        <v>235.25200000000001</v>
      </c>
      <c r="AC52" s="54">
        <v>251.65600000000001</v>
      </c>
      <c r="AD52" s="54">
        <v>248.994</v>
      </c>
      <c r="AE52" s="54">
        <v>236.327</v>
      </c>
      <c r="AF52" s="54">
        <v>397.82600000000002</v>
      </c>
      <c r="AG52" s="54">
        <v>208.667</v>
      </c>
      <c r="AH52" s="54">
        <v>210.31100000000001</v>
      </c>
      <c r="AI52" s="54">
        <v>209.786</v>
      </c>
      <c r="AJ52" s="54">
        <v>410.05399999999997</v>
      </c>
      <c r="AK52" s="54">
        <v>193.999</v>
      </c>
      <c r="AL52" s="54">
        <v>193.28399999999999</v>
      </c>
      <c r="AM52" s="54">
        <v>548.53599999999994</v>
      </c>
      <c r="AN52" s="54">
        <v>342.73200000000003</v>
      </c>
      <c r="AO52" s="54">
        <v>464.46</v>
      </c>
      <c r="AP52" s="54">
        <v>961.98800000000006</v>
      </c>
      <c r="AQ52" s="54">
        <v>728.60900000000004</v>
      </c>
      <c r="AR52" s="54">
        <v>472.69799999999998</v>
      </c>
      <c r="AS52" s="54">
        <v>689.96900000000005</v>
      </c>
      <c r="AT52" s="54">
        <v>223.15899999999999</v>
      </c>
      <c r="AU52" s="54">
        <v>1045.278</v>
      </c>
      <c r="AV52" s="54">
        <v>482.21515000000005</v>
      </c>
      <c r="AW52" s="54">
        <v>407.00094999999999</v>
      </c>
      <c r="AX52" s="54">
        <v>206.21350000000052</v>
      </c>
      <c r="AY52" s="54">
        <v>210.71026000000001</v>
      </c>
      <c r="AZ52" s="54">
        <v>420.87708000000003</v>
      </c>
      <c r="BA52" s="54">
        <v>210.69728000000001</v>
      </c>
      <c r="BB52" s="54">
        <v>428.17884000000004</v>
      </c>
      <c r="BC52" s="54">
        <v>205.21068</v>
      </c>
      <c r="BD52" s="54">
        <v>418.56296000000003</v>
      </c>
      <c r="BE52" s="54">
        <v>425.88259999999997</v>
      </c>
      <c r="BF52" s="54">
        <v>216.84451999999999</v>
      </c>
      <c r="BG52" s="54">
        <v>416.30586999999997</v>
      </c>
      <c r="BH52" s="54">
        <v>209.75320000000002</v>
      </c>
      <c r="BI52" s="54">
        <v>210.08099999999999</v>
      </c>
      <c r="BJ52" s="54">
        <v>212.79014999999998</v>
      </c>
      <c r="BK52" s="54">
        <v>209.51329999999999</v>
      </c>
      <c r="BL52" s="54">
        <v>209.41</v>
      </c>
      <c r="BM52" s="54">
        <v>210.227</v>
      </c>
      <c r="BN52" s="54">
        <v>209.79373999999999</v>
      </c>
      <c r="BO52" s="54">
        <v>428.68662999999992</v>
      </c>
      <c r="BP52" s="54">
        <v>211.01400000000001</v>
      </c>
      <c r="BQ52" s="54">
        <v>214.01179999999999</v>
      </c>
      <c r="BR52" s="54">
        <v>209.321</v>
      </c>
      <c r="BS52" s="46">
        <v>217.208</v>
      </c>
      <c r="BT52" s="46">
        <v>210.23964000000001</v>
      </c>
      <c r="BU52" s="46">
        <v>208.68764000000002</v>
      </c>
      <c r="BV52" s="46">
        <v>211.03200000000001</v>
      </c>
      <c r="BW52" s="46">
        <v>216.96048999999999</v>
      </c>
      <c r="BX52" s="46">
        <v>209.995</v>
      </c>
      <c r="BY52" s="46">
        <v>7.9796300000000002</v>
      </c>
      <c r="BZ52" s="46">
        <v>208.02020000000002</v>
      </c>
      <c r="CA52" s="46">
        <v>209.25414999999998</v>
      </c>
      <c r="CB52" s="46">
        <v>217.88230999999999</v>
      </c>
      <c r="CC52" s="46">
        <v>0</v>
      </c>
      <c r="CD52" s="46">
        <v>208.24961999999999</v>
      </c>
      <c r="CE52" s="46">
        <v>248.71773000000002</v>
      </c>
      <c r="CF52" s="46">
        <v>428.48162000000002</v>
      </c>
      <c r="CG52" s="46">
        <v>211.44170000000003</v>
      </c>
      <c r="CH52" s="46">
        <v>40.091000000000001</v>
      </c>
      <c r="CI52" s="46">
        <v>248.33857999999998</v>
      </c>
      <c r="CJ52" s="46">
        <v>10.51787</v>
      </c>
      <c r="CK52" s="46">
        <v>0</v>
      </c>
      <c r="CL52" s="46">
        <v>218.66661999999999</v>
      </c>
      <c r="CM52" s="46">
        <v>209.79650000000001</v>
      </c>
      <c r="CN52" s="46">
        <v>0</v>
      </c>
      <c r="CO52" s="46">
        <v>8.5208500000000011</v>
      </c>
      <c r="CP52" s="46">
        <v>295.99277000000001</v>
      </c>
      <c r="CQ52" s="46">
        <v>279.20045999999996</v>
      </c>
      <c r="CR52" s="46">
        <v>93.676190000000005</v>
      </c>
      <c r="CS52" s="46">
        <v>253.46832999999998</v>
      </c>
      <c r="CT52" s="46">
        <v>0</v>
      </c>
      <c r="CU52" s="46">
        <v>220.93151999999998</v>
      </c>
      <c r="CV52" s="46">
        <v>250.24257999999998</v>
      </c>
      <c r="CW52" s="46">
        <v>0</v>
      </c>
      <c r="CX52" s="46">
        <v>260.08402000000001</v>
      </c>
      <c r="CY52" s="46">
        <v>43.094000000000001</v>
      </c>
      <c r="CZ52" s="46">
        <v>218.77068</v>
      </c>
      <c r="DA52" s="46">
        <v>209.87259</v>
      </c>
      <c r="DB52" s="46">
        <v>211.13879999999997</v>
      </c>
      <c r="DC52" s="46">
        <v>220.25169</v>
      </c>
      <c r="DD52" s="46">
        <v>209.63314000000003</v>
      </c>
      <c r="DE52" s="46">
        <v>81.923000000000002</v>
      </c>
      <c r="DF52" s="46">
        <v>233.83320999999998</v>
      </c>
      <c r="DG52" s="46">
        <v>215.10144</v>
      </c>
      <c r="DH52" s="46">
        <v>432.66518000000002</v>
      </c>
      <c r="DI52" s="46">
        <v>216.79936999999998</v>
      </c>
      <c r="DJ52" s="46">
        <v>430.08026000000001</v>
      </c>
      <c r="DK52" s="46">
        <v>218.27999</v>
      </c>
      <c r="DL52" s="46">
        <v>211.99157</v>
      </c>
      <c r="DM52" s="46">
        <v>211.00491</v>
      </c>
      <c r="DN52" s="46">
        <v>217.98884000000001</v>
      </c>
      <c r="DO52" s="46">
        <v>209.91192000000001</v>
      </c>
      <c r="DP52" s="46">
        <v>209.99448999999998</v>
      </c>
      <c r="DQ52" s="46">
        <v>430.40651000000003</v>
      </c>
      <c r="DR52" s="46">
        <v>211.49694</v>
      </c>
      <c r="DS52" s="46">
        <v>210.58496</v>
      </c>
      <c r="DT52" s="46">
        <v>455.60371000000004</v>
      </c>
      <c r="DU52" s="46">
        <v>423.39585</v>
      </c>
      <c r="DV52" s="46">
        <v>211.30115000000001</v>
      </c>
      <c r="DW52" s="46">
        <v>430.70833999999996</v>
      </c>
      <c r="DX52" s="46">
        <v>211.07812999999999</v>
      </c>
      <c r="DY52" s="46">
        <v>422.94204000000002</v>
      </c>
      <c r="DZ52" s="46">
        <v>429.23729000000003</v>
      </c>
      <c r="EA52" s="46">
        <v>218.6369</v>
      </c>
      <c r="EB52" s="46">
        <v>649.16035999999997</v>
      </c>
      <c r="EC52" s="46">
        <v>228.31255999999999</v>
      </c>
      <c r="ED52" s="46">
        <v>425.42014</v>
      </c>
      <c r="EE52" s="46">
        <v>438.87229000000002</v>
      </c>
      <c r="EF52" s="46">
        <v>199.86998</v>
      </c>
      <c r="EG52" s="46">
        <v>212.63657000000001</v>
      </c>
      <c r="EH52" s="197">
        <v>427.01382999999998</v>
      </c>
      <c r="EI52" s="265">
        <v>424.54971999999998</v>
      </c>
      <c r="EJ52" s="265">
        <v>423.66332</v>
      </c>
    </row>
    <row r="53" spans="1:140" x14ac:dyDescent="0.25">
      <c r="A53" s="30" t="s">
        <v>113</v>
      </c>
      <c r="B53" s="31" t="s">
        <v>114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201"/>
      <c r="EI53" s="269"/>
      <c r="EJ53" s="269"/>
    </row>
    <row r="54" spans="1:140" x14ac:dyDescent="0.25">
      <c r="A54" s="56" t="s">
        <v>56</v>
      </c>
      <c r="B54" s="38" t="s">
        <v>56</v>
      </c>
      <c r="C54" s="52">
        <f t="shared" ref="C54:BN54" si="58">SUM(C56:C61)</f>
        <v>5735.8126625659543</v>
      </c>
      <c r="D54" s="52">
        <f t="shared" si="58"/>
        <v>5488.1324124618095</v>
      </c>
      <c r="E54" s="52">
        <f t="shared" si="58"/>
        <v>5544.9102840001906</v>
      </c>
      <c r="F54" s="52">
        <f t="shared" si="58"/>
        <v>5198.8417080874769</v>
      </c>
      <c r="G54" s="52">
        <f t="shared" si="58"/>
        <v>5307.0860000000002</v>
      </c>
      <c r="H54" s="52">
        <f t="shared" si="58"/>
        <v>5066.1229999999996</v>
      </c>
      <c r="I54" s="52">
        <f t="shared" si="58"/>
        <v>5600.8897733851891</v>
      </c>
      <c r="J54" s="52">
        <f t="shared" si="58"/>
        <v>5615.6517582441429</v>
      </c>
      <c r="K54" s="52">
        <f t="shared" si="58"/>
        <v>5456.055957341523</v>
      </c>
      <c r="L54" s="52">
        <f t="shared" si="58"/>
        <v>5845.5759974425728</v>
      </c>
      <c r="M54" s="52">
        <f t="shared" si="58"/>
        <v>5610.6578199828573</v>
      </c>
      <c r="N54" s="52">
        <f t="shared" si="58"/>
        <v>5678.6486026679522</v>
      </c>
      <c r="O54" s="52">
        <f t="shared" si="58"/>
        <v>5645.5227575921444</v>
      </c>
      <c r="P54" s="52">
        <f t="shared" si="58"/>
        <v>5203.5061404892867</v>
      </c>
      <c r="Q54" s="52">
        <f t="shared" si="58"/>
        <v>5347.6972864585723</v>
      </c>
      <c r="R54" s="52">
        <f t="shared" si="58"/>
        <v>5477.402212426382</v>
      </c>
      <c r="S54" s="52">
        <f t="shared" si="58"/>
        <v>5710.2595743580478</v>
      </c>
      <c r="T54" s="52">
        <f t="shared" si="58"/>
        <v>5833.7967958246654</v>
      </c>
      <c r="U54" s="52">
        <f t="shared" si="58"/>
        <v>5930.7099422916663</v>
      </c>
      <c r="V54" s="52">
        <f t="shared" si="58"/>
        <v>5930.7099422916663</v>
      </c>
      <c r="W54" s="52">
        <f t="shared" si="58"/>
        <v>6056.8940428226651</v>
      </c>
      <c r="X54" s="52">
        <f t="shared" si="58"/>
        <v>6222.0183050805708</v>
      </c>
      <c r="Y54" s="52">
        <f t="shared" si="58"/>
        <v>6137.0290000000005</v>
      </c>
      <c r="Z54" s="52">
        <f t="shared" si="58"/>
        <v>6137.0290000000005</v>
      </c>
      <c r="AA54" s="52">
        <f t="shared" si="58"/>
        <v>6055.7120771833352</v>
      </c>
      <c r="AB54" s="52">
        <f t="shared" si="58"/>
        <v>5268.36543014981</v>
      </c>
      <c r="AC54" s="52">
        <f t="shared" si="58"/>
        <v>6114.3045462422378</v>
      </c>
      <c r="AD54" s="52">
        <f t="shared" si="58"/>
        <v>6131.9830000000002</v>
      </c>
      <c r="AE54" s="52">
        <f t="shared" si="58"/>
        <v>5980.8640000000005</v>
      </c>
      <c r="AF54" s="52">
        <f t="shared" si="58"/>
        <v>6288.1692611490007</v>
      </c>
      <c r="AG54" s="52">
        <f t="shared" si="58"/>
        <v>6165.2989382860478</v>
      </c>
      <c r="AH54" s="52">
        <f t="shared" si="58"/>
        <v>6214.2962129097141</v>
      </c>
      <c r="AI54" s="52">
        <f t="shared" si="58"/>
        <v>6452.1119076040022</v>
      </c>
      <c r="AJ54" s="52">
        <f t="shared" si="58"/>
        <v>6775.4553234445721</v>
      </c>
      <c r="AK54" s="52">
        <f t="shared" si="58"/>
        <v>7026.2520000000004</v>
      </c>
      <c r="AL54" s="52">
        <f t="shared" si="58"/>
        <v>7141.1934501600463</v>
      </c>
      <c r="AM54" s="52">
        <f t="shared" si="58"/>
        <v>6833.9646047502383</v>
      </c>
      <c r="AN54" s="52">
        <f t="shared" si="58"/>
        <v>6094.3328465137638</v>
      </c>
      <c r="AO54" s="52">
        <f t="shared" si="58"/>
        <v>6882.5912653948089</v>
      </c>
      <c r="AP54" s="52">
        <f t="shared" si="58"/>
        <v>6321.9137830293803</v>
      </c>
      <c r="AQ54" s="52">
        <f t="shared" si="58"/>
        <v>6612.338217174809</v>
      </c>
      <c r="AR54" s="52">
        <f t="shared" si="58"/>
        <v>6379.690142095239</v>
      </c>
      <c r="AS54" s="52">
        <f t="shared" si="58"/>
        <v>6510.014000000001</v>
      </c>
      <c r="AT54" s="52">
        <f t="shared" si="58"/>
        <v>6303.0429999999997</v>
      </c>
      <c r="AU54" s="52">
        <f t="shared" si="58"/>
        <v>6945.3490000000002</v>
      </c>
      <c r="AV54" s="52">
        <f t="shared" si="58"/>
        <v>7343.0169999999989</v>
      </c>
      <c r="AW54" s="52">
        <f t="shared" si="58"/>
        <v>6737.3874999999998</v>
      </c>
      <c r="AX54" s="52">
        <f t="shared" si="58"/>
        <v>6886.4579999999996</v>
      </c>
      <c r="AY54" s="52">
        <f t="shared" si="58"/>
        <v>6567.4060000000009</v>
      </c>
      <c r="AZ54" s="52">
        <f t="shared" si="58"/>
        <v>6264.2950999999994</v>
      </c>
      <c r="BA54" s="52">
        <f t="shared" si="58"/>
        <v>7115.143007510429</v>
      </c>
      <c r="BB54" s="52">
        <f t="shared" si="58"/>
        <v>6540.7891137258102</v>
      </c>
      <c r="BC54" s="52">
        <f t="shared" si="58"/>
        <v>6748.8003472345727</v>
      </c>
      <c r="BD54" s="52">
        <f t="shared" si="58"/>
        <v>6507.5246956731908</v>
      </c>
      <c r="BE54" s="52">
        <f t="shared" si="58"/>
        <v>6656.3199054396182</v>
      </c>
      <c r="BF54" s="52">
        <f t="shared" si="58"/>
        <v>6995.9371321152848</v>
      </c>
      <c r="BG54" s="52">
        <f t="shared" si="58"/>
        <v>7091.4200894474761</v>
      </c>
      <c r="BH54" s="52">
        <f t="shared" si="58"/>
        <v>7189.9372107276658</v>
      </c>
      <c r="BI54" s="52">
        <f t="shared" si="58"/>
        <v>7294.4496701214284</v>
      </c>
      <c r="BJ54" s="52">
        <f t="shared" si="58"/>
        <v>7283.8451569798108</v>
      </c>
      <c r="BK54" s="52">
        <f t="shared" si="58"/>
        <v>6661.9189353834299</v>
      </c>
      <c r="BL54" s="52">
        <f t="shared" si="58"/>
        <v>6320.5145090589995</v>
      </c>
      <c r="BM54" s="52">
        <f t="shared" si="58"/>
        <v>6884.3481355324748</v>
      </c>
      <c r="BN54" s="52">
        <f t="shared" si="58"/>
        <v>6536.2164698299994</v>
      </c>
      <c r="BO54" s="52">
        <f t="shared" ref="BO54:CQ54" si="59">SUM(BO56:BO61)</f>
        <v>7140.388514276905</v>
      </c>
      <c r="BP54" s="52">
        <f t="shared" si="59"/>
        <v>6928.2699641250483</v>
      </c>
      <c r="BQ54" s="52">
        <f t="shared" si="59"/>
        <v>7038.868548794856</v>
      </c>
      <c r="BR54" s="47">
        <f t="shared" si="59"/>
        <v>7414.9975760303823</v>
      </c>
      <c r="BS54" s="47">
        <f t="shared" si="59"/>
        <v>7125.6856002462864</v>
      </c>
      <c r="BT54" s="47">
        <f t="shared" si="59"/>
        <v>7965.8231599999999</v>
      </c>
      <c r="BU54" s="47">
        <f t="shared" si="59"/>
        <v>7456.9457264204757</v>
      </c>
      <c r="BV54" s="47">
        <f t="shared" si="59"/>
        <v>7752.0756386553821</v>
      </c>
      <c r="BW54" s="47">
        <f t="shared" si="59"/>
        <v>7584.0123721432847</v>
      </c>
      <c r="BX54" s="47">
        <f t="shared" si="59"/>
        <v>6573.0933715646188</v>
      </c>
      <c r="BY54" s="47">
        <f t="shared" si="59"/>
        <v>6849.5136568288553</v>
      </c>
      <c r="BZ54" s="47">
        <f t="shared" si="59"/>
        <v>7360.1055038550476</v>
      </c>
      <c r="CA54" s="47">
        <f t="shared" si="59"/>
        <v>7816.4797400895732</v>
      </c>
      <c r="CB54" s="47">
        <f t="shared" si="59"/>
        <v>7262.7178440833322</v>
      </c>
      <c r="CC54" s="47">
        <f t="shared" si="59"/>
        <v>7418.5523805023813</v>
      </c>
      <c r="CD54" s="47">
        <f t="shared" si="59"/>
        <v>7557.9739795761916</v>
      </c>
      <c r="CE54" s="47">
        <f t="shared" si="59"/>
        <v>7521.3410349928545</v>
      </c>
      <c r="CF54" s="47">
        <f t="shared" si="59"/>
        <v>7939.7168819023809</v>
      </c>
      <c r="CG54" s="47">
        <f t="shared" si="59"/>
        <v>8080.6850344047616</v>
      </c>
      <c r="CH54" s="47">
        <f t="shared" si="59"/>
        <v>8293.770263333332</v>
      </c>
      <c r="CI54" s="47">
        <f t="shared" si="59"/>
        <v>7955.5686207369536</v>
      </c>
      <c r="CJ54" s="47">
        <f t="shared" si="59"/>
        <v>7536.0755607205247</v>
      </c>
      <c r="CK54" s="47">
        <f t="shared" si="59"/>
        <v>7839.1380989390009</v>
      </c>
      <c r="CL54" s="47">
        <f t="shared" si="59"/>
        <v>7794.7374913379035</v>
      </c>
      <c r="CM54" s="47">
        <f t="shared" si="59"/>
        <v>7870.0324091704751</v>
      </c>
      <c r="CN54" s="47">
        <f t="shared" si="59"/>
        <v>7384.5692298319045</v>
      </c>
      <c r="CO54" s="47">
        <f t="shared" si="59"/>
        <v>7674.077149841426</v>
      </c>
      <c r="CP54" s="47">
        <f t="shared" si="59"/>
        <v>7669.0294340291894</v>
      </c>
      <c r="CQ54" s="47">
        <f t="shared" si="59"/>
        <v>7912.3850388729988</v>
      </c>
      <c r="CR54" s="47">
        <f>SUM(CR56:CR61)</f>
        <v>8384.8753197607148</v>
      </c>
      <c r="CS54" s="47">
        <v>8107.9865227354285</v>
      </c>
      <c r="CT54" s="47">
        <f t="shared" ref="CT54:EG54" si="60">SUM(CT56:CT61)</f>
        <v>8552.8504429952372</v>
      </c>
      <c r="CU54" s="47">
        <f t="shared" si="60"/>
        <v>7849.6661258497143</v>
      </c>
      <c r="CV54" s="47">
        <f t="shared" si="60"/>
        <v>6874.4199744318094</v>
      </c>
      <c r="CW54" s="47">
        <f t="shared" si="60"/>
        <v>7883.7643983323806</v>
      </c>
      <c r="CX54" s="47">
        <f t="shared" si="60"/>
        <v>7467.5312521449996</v>
      </c>
      <c r="CY54" s="47">
        <f t="shared" si="60"/>
        <v>7649.5325416760479</v>
      </c>
      <c r="CZ54" s="47">
        <f t="shared" si="60"/>
        <v>7499.7895432127152</v>
      </c>
      <c r="DA54" s="47">
        <f t="shared" si="60"/>
        <v>7782.2130751257137</v>
      </c>
      <c r="DB54" s="47">
        <f t="shared" si="60"/>
        <v>7867.128346948286</v>
      </c>
      <c r="DC54" s="47">
        <f t="shared" si="60"/>
        <v>7776.3117648391435</v>
      </c>
      <c r="DD54" s="47">
        <f t="shared" si="60"/>
        <v>8217.2926067033804</v>
      </c>
      <c r="DE54" s="47">
        <f t="shared" si="60"/>
        <v>7528.774427168808</v>
      </c>
      <c r="DF54" s="47">
        <f t="shared" si="60"/>
        <v>8296.8969432199519</v>
      </c>
      <c r="DG54" s="47">
        <f t="shared" si="60"/>
        <v>7526.6352675244761</v>
      </c>
      <c r="DH54" s="47">
        <f t="shared" si="60"/>
        <v>7209.4071606472389</v>
      </c>
      <c r="DI54" s="47">
        <f t="shared" si="60"/>
        <v>7475.640017765666</v>
      </c>
      <c r="DJ54" s="47">
        <f t="shared" si="60"/>
        <v>6955.5179331294275</v>
      </c>
      <c r="DK54" s="47">
        <f t="shared" si="60"/>
        <v>6963.2266633643358</v>
      </c>
      <c r="DL54" s="47">
        <f t="shared" si="60"/>
        <v>6906.7259883200932</v>
      </c>
      <c r="DM54" s="47">
        <f t="shared" si="60"/>
        <v>7068.1810074296191</v>
      </c>
      <c r="DN54" s="47">
        <f t="shared" si="60"/>
        <v>7330.2954102439053</v>
      </c>
      <c r="DO54" s="47">
        <f t="shared" si="60"/>
        <v>7242.0905463962335</v>
      </c>
      <c r="DP54" s="47">
        <f t="shared" si="60"/>
        <v>7383.0524288749193</v>
      </c>
      <c r="DQ54" s="47">
        <f t="shared" si="60"/>
        <v>7469.0434157909949</v>
      </c>
      <c r="DR54" s="47">
        <f t="shared" si="60"/>
        <v>8092.7735153008762</v>
      </c>
      <c r="DS54" s="47">
        <f t="shared" si="60"/>
        <v>7030.7418574602289</v>
      </c>
      <c r="DT54" s="47">
        <f t="shared" si="60"/>
        <v>6237.6504049079986</v>
      </c>
      <c r="DU54" s="47">
        <f t="shared" si="60"/>
        <v>7056.9701081583808</v>
      </c>
      <c r="DV54" s="47">
        <f t="shared" si="60"/>
        <v>6557.6333731135346</v>
      </c>
      <c r="DW54" s="47">
        <f t="shared" si="60"/>
        <v>7278.6692967537592</v>
      </c>
      <c r="DX54" s="47">
        <f t="shared" si="60"/>
        <v>7092.0059752880497</v>
      </c>
      <c r="DY54" s="47">
        <f t="shared" si="60"/>
        <v>7331.3834941728555</v>
      </c>
      <c r="DZ54" s="47">
        <f t="shared" si="60"/>
        <v>7414.4031124318981</v>
      </c>
      <c r="EA54" s="47">
        <f t="shared" si="60"/>
        <v>7361.4924443103318</v>
      </c>
      <c r="EB54" s="47">
        <f t="shared" si="60"/>
        <v>7707.6994972158554</v>
      </c>
      <c r="EC54" s="47">
        <f t="shared" si="60"/>
        <v>7516.3282115275715</v>
      </c>
      <c r="ED54" s="47">
        <f t="shared" si="60"/>
        <v>7974.9158828157633</v>
      </c>
      <c r="EE54" s="47">
        <f t="shared" si="60"/>
        <v>7512.1157939256645</v>
      </c>
      <c r="EF54" s="47">
        <f t="shared" si="60"/>
        <v>6783.3917397625737</v>
      </c>
      <c r="EG54" s="47">
        <f t="shared" si="60"/>
        <v>7750.0861223596221</v>
      </c>
      <c r="EH54" s="198">
        <v>7475.5824243069028</v>
      </c>
      <c r="EI54" s="266">
        <v>7873.5906651877631</v>
      </c>
      <c r="EJ54" s="266">
        <v>7622.8903304969053</v>
      </c>
    </row>
    <row r="55" spans="1:140" x14ac:dyDescent="0.25">
      <c r="A55" s="35" t="s">
        <v>86</v>
      </c>
      <c r="B55" s="36" t="s">
        <v>86</v>
      </c>
      <c r="C55" s="37">
        <f>+C54/31</f>
        <v>185.02621492148239</v>
      </c>
      <c r="D55" s="37">
        <f>+D54/28</f>
        <v>196.0047290164932</v>
      </c>
      <c r="E55" s="37">
        <f>+E54/31</f>
        <v>178.86807367742551</v>
      </c>
      <c r="F55" s="37">
        <f>+F54/30</f>
        <v>173.29472360291589</v>
      </c>
      <c r="G55" s="37">
        <f>+G54/31</f>
        <v>171.19632258064516</v>
      </c>
      <c r="H55" s="37">
        <f>+H54/30</f>
        <v>168.87076666666664</v>
      </c>
      <c r="I55" s="37">
        <f>+I54/31</f>
        <v>180.67386365758674</v>
      </c>
      <c r="J55" s="37">
        <f>+J54/31</f>
        <v>181.15005671755299</v>
      </c>
      <c r="K55" s="37">
        <f>+K54/30</f>
        <v>181.86853191138411</v>
      </c>
      <c r="L55" s="37">
        <f>+L54/31</f>
        <v>188.56696765943784</v>
      </c>
      <c r="M55" s="37">
        <f>+M54/30</f>
        <v>187.02192733276192</v>
      </c>
      <c r="N55" s="37">
        <f>+N54/31</f>
        <v>183.18221298928879</v>
      </c>
      <c r="O55" s="37">
        <f>+O54/31</f>
        <v>182.11363734168208</v>
      </c>
      <c r="P55" s="37">
        <f>+P54/29</f>
        <v>179.43124622376851</v>
      </c>
      <c r="Q55" s="37">
        <f>+Q54/31</f>
        <v>172.50636407930878</v>
      </c>
      <c r="R55" s="37">
        <f>+R54/30</f>
        <v>182.58007374754607</v>
      </c>
      <c r="S55" s="37">
        <f>+S54/31</f>
        <v>184.20192175348541</v>
      </c>
      <c r="T55" s="37">
        <f>+T54/30</f>
        <v>194.45989319415551</v>
      </c>
      <c r="U55" s="37">
        <f>+U54/31</f>
        <v>191.31322394489246</v>
      </c>
      <c r="V55" s="37">
        <f>+V54/31</f>
        <v>191.31322394489246</v>
      </c>
      <c r="W55" s="37">
        <f>+W54/30</f>
        <v>201.89646809408885</v>
      </c>
      <c r="X55" s="37">
        <f>+X54/31</f>
        <v>200.71026790582488</v>
      </c>
      <c r="Y55" s="37">
        <f>+Y54/31</f>
        <v>197.96867741935486</v>
      </c>
      <c r="Z55" s="37">
        <f>+Z54/31</f>
        <v>197.96867741935486</v>
      </c>
      <c r="AA55" s="37">
        <f>+AA54/31</f>
        <v>195.34555087688179</v>
      </c>
      <c r="AB55" s="37">
        <f>+AB54/28</f>
        <v>188.15590821963607</v>
      </c>
      <c r="AC55" s="37">
        <f>+AC54/31</f>
        <v>197.23563052394314</v>
      </c>
      <c r="AD55" s="37">
        <f>+AD54/30</f>
        <v>204.39943333333335</v>
      </c>
      <c r="AE55" s="37">
        <f>+AE54/31</f>
        <v>192.93109677419358</v>
      </c>
      <c r="AF55" s="37">
        <f>+AF54/30</f>
        <v>209.60564203830003</v>
      </c>
      <c r="AG55" s="37">
        <f>+AG54/31</f>
        <v>198.88061091245316</v>
      </c>
      <c r="AH55" s="37">
        <f>+AH54/31</f>
        <v>200.46116815837789</v>
      </c>
      <c r="AI55" s="37">
        <f>+AI54/30</f>
        <v>215.07039692013342</v>
      </c>
      <c r="AJ55" s="37">
        <f>+AJ54/31</f>
        <v>218.56307494982491</v>
      </c>
      <c r="AK55" s="37">
        <f>+AK54/30</f>
        <v>234.20840000000001</v>
      </c>
      <c r="AL55" s="37">
        <f>+AL54/31</f>
        <v>230.36107903742084</v>
      </c>
      <c r="AM55" s="37">
        <f>+AM54/31</f>
        <v>220.45047112097544</v>
      </c>
      <c r="AN55" s="37">
        <f>+AN54/28</f>
        <v>217.65474451834871</v>
      </c>
      <c r="AO55" s="37">
        <f>+AO54/31</f>
        <v>222.0190730772519</v>
      </c>
      <c r="AP55" s="37">
        <f>+AP54/30</f>
        <v>210.73045943431268</v>
      </c>
      <c r="AQ55" s="37">
        <f>+AQ54/31</f>
        <v>213.3012328120906</v>
      </c>
      <c r="AR55" s="37">
        <f>+AR54/30</f>
        <v>212.6563380698413</v>
      </c>
      <c r="AS55" s="37">
        <f>+AS54/31</f>
        <v>210.00045161290325</v>
      </c>
      <c r="AT55" s="37">
        <f>+AT54/31</f>
        <v>203.32396774193546</v>
      </c>
      <c r="AU55" s="37">
        <f>+AU54/30</f>
        <v>231.51163333333335</v>
      </c>
      <c r="AV55" s="37">
        <f>+AV54/31</f>
        <v>236.87151612903222</v>
      </c>
      <c r="AW55" s="37">
        <f>+AW54/30</f>
        <v>224.57958333333332</v>
      </c>
      <c r="AX55" s="37">
        <f>+AX54/31</f>
        <v>222.1438064516129</v>
      </c>
      <c r="AY55" s="37">
        <f>+AY54/31</f>
        <v>211.85180645161293</v>
      </c>
      <c r="AZ55" s="37">
        <f>+AZ54/28</f>
        <v>223.72482499999998</v>
      </c>
      <c r="BA55" s="37">
        <f>+BA54/31</f>
        <v>229.52074217775578</v>
      </c>
      <c r="BB55" s="37">
        <f>+BB54/30</f>
        <v>218.02630379086034</v>
      </c>
      <c r="BC55" s="37">
        <f>+BC54/31</f>
        <v>217.70323700756686</v>
      </c>
      <c r="BD55" s="37">
        <f>+BD54/30</f>
        <v>216.91748985577303</v>
      </c>
      <c r="BE55" s="37">
        <f>+BE54/31</f>
        <v>214.7199969496651</v>
      </c>
      <c r="BF55" s="37">
        <f>+BF54/31</f>
        <v>225.67539135855756</v>
      </c>
      <c r="BG55" s="37">
        <f>+BG54/30</f>
        <v>236.38066964824921</v>
      </c>
      <c r="BH55" s="37">
        <f>+BH54/31</f>
        <v>231.93345841056987</v>
      </c>
      <c r="BI55" s="37">
        <f>+BI54/30</f>
        <v>243.14832233738096</v>
      </c>
      <c r="BJ55" s="37">
        <f>+BJ54/31</f>
        <v>234.96274699934872</v>
      </c>
      <c r="BK55" s="37">
        <f>+BK54/31</f>
        <v>214.90061081882033</v>
      </c>
      <c r="BL55" s="37">
        <f>+BL54/29</f>
        <v>217.94877617444826</v>
      </c>
      <c r="BM55" s="37">
        <f>+BM54/31</f>
        <v>222.07574630749917</v>
      </c>
      <c r="BN55" s="37">
        <f>+BN54/30</f>
        <v>217.87388232766665</v>
      </c>
      <c r="BO55" s="37">
        <f>+BO54/31</f>
        <v>230.33511336377111</v>
      </c>
      <c r="BP55" s="37">
        <f>+BP54/30</f>
        <v>230.94233213750161</v>
      </c>
      <c r="BQ55" s="37">
        <f>+BQ54/31</f>
        <v>227.060275767576</v>
      </c>
      <c r="BR55" s="37">
        <f>+BR54/31</f>
        <v>239.19347019452846</v>
      </c>
      <c r="BS55" s="37">
        <f>+BS54/30</f>
        <v>237.52285334154288</v>
      </c>
      <c r="BT55" s="37">
        <f>+BT54/31</f>
        <v>256.96203741935483</v>
      </c>
      <c r="BU55" s="37">
        <f>+BU54/30</f>
        <v>248.56485754734919</v>
      </c>
      <c r="BV55" s="37">
        <f>+BV54/31</f>
        <v>250.06695608565749</v>
      </c>
      <c r="BW55" s="37">
        <f>+BW54/31</f>
        <v>244.64556039171887</v>
      </c>
      <c r="BX55" s="37">
        <f>+BX54/28</f>
        <v>234.75333469873638</v>
      </c>
      <c r="BY55" s="37">
        <f>+BY54/31</f>
        <v>220.95205344609209</v>
      </c>
      <c r="BZ55" s="37">
        <f>+BZ54/30</f>
        <v>245.3368501285016</v>
      </c>
      <c r="CA55" s="37">
        <f>+CA54/31</f>
        <v>252.14450774482495</v>
      </c>
      <c r="CB55" s="37">
        <f>+CB54/30</f>
        <v>242.09059480277773</v>
      </c>
      <c r="CC55" s="37">
        <f>+CC54/31</f>
        <v>239.30814130652843</v>
      </c>
      <c r="CD55" s="37">
        <f>+CD54/31</f>
        <v>243.80561224439327</v>
      </c>
      <c r="CE55" s="37">
        <f>+CE54/30</f>
        <v>250.71136783309515</v>
      </c>
      <c r="CF55" s="37">
        <f>+CF54/31</f>
        <v>256.11989941620584</v>
      </c>
      <c r="CG55" s="37">
        <f>+CG54/30</f>
        <v>269.35616781349205</v>
      </c>
      <c r="CH55" s="37">
        <f>+CH54/31</f>
        <v>267.54097623655912</v>
      </c>
      <c r="CI55" s="37">
        <f>+CI54/31</f>
        <v>256.63124583022432</v>
      </c>
      <c r="CJ55" s="37">
        <f>+CJ54/28</f>
        <v>269.14555574001872</v>
      </c>
      <c r="CK55" s="37">
        <f>+CK54/31</f>
        <v>252.87542254641937</v>
      </c>
      <c r="CL55" s="37">
        <f>+CL54/30</f>
        <v>259.82458304459681</v>
      </c>
      <c r="CM55" s="37">
        <f>+CM54/31</f>
        <v>253.87201319904759</v>
      </c>
      <c r="CN55" s="37">
        <f>+CN54/30</f>
        <v>246.15230766106347</v>
      </c>
      <c r="CO55" s="37">
        <f>+CO54/31</f>
        <v>247.55087580133633</v>
      </c>
      <c r="CP55" s="37">
        <f>+CP54/31</f>
        <v>247.3880462590061</v>
      </c>
      <c r="CQ55" s="37">
        <f>+CQ54/30</f>
        <v>263.74616796243328</v>
      </c>
      <c r="CR55" s="37">
        <f>+CR54/31</f>
        <v>270.47984902453919</v>
      </c>
      <c r="CS55" s="37">
        <v>270.26621742451431</v>
      </c>
      <c r="CT55" s="37">
        <f>+CT54/31</f>
        <v>275.89840138694314</v>
      </c>
      <c r="CU55" s="37">
        <f>+CU54/31</f>
        <v>253.21503631773271</v>
      </c>
      <c r="CV55" s="37">
        <f>+CV54/28</f>
        <v>245.51499908685034</v>
      </c>
      <c r="CW55" s="37">
        <f>+CW54/31</f>
        <v>254.31498059136712</v>
      </c>
      <c r="CX55" s="37">
        <f>+CX54/30</f>
        <v>248.91770840483332</v>
      </c>
      <c r="CY55" s="37">
        <f>+CY54/31</f>
        <v>246.75911424761446</v>
      </c>
      <c r="CZ55" s="37">
        <f>+CZ54/30</f>
        <v>249.99298477375717</v>
      </c>
      <c r="DA55" s="37">
        <f>+DA54/31</f>
        <v>251.03913145566818</v>
      </c>
      <c r="DB55" s="37">
        <f>+DB54/31</f>
        <v>253.77833377252534</v>
      </c>
      <c r="DC55" s="37">
        <f>+DC54/30</f>
        <v>259.21039216130481</v>
      </c>
      <c r="DD55" s="37">
        <f>+DD54/31</f>
        <v>265.07395505494776</v>
      </c>
      <c r="DE55" s="37">
        <f>+DE54/30</f>
        <v>250.9591475722936</v>
      </c>
      <c r="DF55" s="37">
        <f>+DF54/31</f>
        <v>267.64183687806297</v>
      </c>
      <c r="DG55" s="37">
        <f>+DG54/31</f>
        <v>242.79468604917665</v>
      </c>
      <c r="DH55" s="37">
        <f>+DH54/29</f>
        <v>248.60024691887031</v>
      </c>
      <c r="DI55" s="37">
        <f>+DI54/31</f>
        <v>241.14967799244084</v>
      </c>
      <c r="DJ55" s="37">
        <f>+DJ54/30</f>
        <v>231.85059777098093</v>
      </c>
      <c r="DK55" s="37">
        <f>+DK54/31</f>
        <v>224.62021494723663</v>
      </c>
      <c r="DL55" s="37">
        <f>+DL54/30</f>
        <v>230.22419961066979</v>
      </c>
      <c r="DM55" s="37">
        <f>+DM54/31</f>
        <v>228.00583894934255</v>
      </c>
      <c r="DN55" s="37">
        <f>+DN54/31</f>
        <v>236.46114226593244</v>
      </c>
      <c r="DO55" s="37">
        <f>+DO54/30</f>
        <v>241.40301821320779</v>
      </c>
      <c r="DP55" s="37">
        <f>+DP54/31</f>
        <v>238.16298157661029</v>
      </c>
      <c r="DQ55" s="37">
        <f>+DQ54/30</f>
        <v>248.96811385969983</v>
      </c>
      <c r="DR55" s="37">
        <f>+DR54/31</f>
        <v>261.05721017099603</v>
      </c>
      <c r="DS55" s="37">
        <f>+DS54/31</f>
        <v>226.79812443420093</v>
      </c>
      <c r="DT55" s="37">
        <f>+DT54/28</f>
        <v>222.77322874671424</v>
      </c>
      <c r="DU55" s="37">
        <f>+DU54/31</f>
        <v>227.64419703736712</v>
      </c>
      <c r="DV55" s="37">
        <f>+DV54/30</f>
        <v>218.5877791037845</v>
      </c>
      <c r="DW55" s="37">
        <f>+DW54/31</f>
        <v>234.79578376625031</v>
      </c>
      <c r="DX55" s="37">
        <f>+DX54/30</f>
        <v>236.40019917626833</v>
      </c>
      <c r="DY55" s="37">
        <f>+DY54/31</f>
        <v>236.49624174751148</v>
      </c>
      <c r="DZ55" s="37">
        <f>+DZ54/31</f>
        <v>239.17429394941607</v>
      </c>
      <c r="EA55" s="37">
        <f>+EA54/30</f>
        <v>245.38308147701107</v>
      </c>
      <c r="EB55" s="37">
        <f>+EB54/31</f>
        <v>248.63546765212436</v>
      </c>
      <c r="EC55" s="37">
        <f>+EC54/30</f>
        <v>250.54427371758572</v>
      </c>
      <c r="ED55" s="37">
        <f>+ED54/31</f>
        <v>257.25535105857301</v>
      </c>
      <c r="EE55" s="37">
        <f>+EE54/31</f>
        <v>242.32631593308597</v>
      </c>
      <c r="EF55" s="37">
        <f>+EF54/28</f>
        <v>242.26399070580621</v>
      </c>
      <c r="EG55" s="37">
        <f>+EG54/31</f>
        <v>250.00277814063298</v>
      </c>
      <c r="EH55" s="194">
        <v>249.1860808102301</v>
      </c>
      <c r="EI55" s="262">
        <v>253.98679565121816</v>
      </c>
      <c r="EJ55" s="262">
        <v>254.09634434989684</v>
      </c>
    </row>
    <row r="56" spans="1:140" x14ac:dyDescent="0.25">
      <c r="A56" s="35" t="s">
        <v>99</v>
      </c>
      <c r="B56" s="38" t="s">
        <v>99</v>
      </c>
      <c r="C56" s="54">
        <v>300.5</v>
      </c>
      <c r="D56" s="54">
        <v>280.69528571428566</v>
      </c>
      <c r="E56" s="54">
        <v>305.32197619047622</v>
      </c>
      <c r="F56" s="54">
        <v>294.72371428571432</v>
      </c>
      <c r="G56" s="54">
        <v>305.80500000000001</v>
      </c>
      <c r="H56" s="54">
        <v>301.846</v>
      </c>
      <c r="I56" s="54">
        <v>315.38202380952379</v>
      </c>
      <c r="J56" s="54">
        <v>326.83516666666668</v>
      </c>
      <c r="K56" s="54">
        <v>316.05247619047623</v>
      </c>
      <c r="L56" s="54">
        <v>323.5651666666667</v>
      </c>
      <c r="M56" s="54">
        <v>315.03483333333338</v>
      </c>
      <c r="N56" s="54">
        <v>340.64576190476191</v>
      </c>
      <c r="O56" s="54">
        <v>328.70073809523808</v>
      </c>
      <c r="P56" s="54">
        <v>311.18659523809526</v>
      </c>
      <c r="Q56" s="54">
        <v>325.13685714285714</v>
      </c>
      <c r="R56" s="54">
        <v>331.84642857142859</v>
      </c>
      <c r="S56" s="54">
        <v>341.17688095238094</v>
      </c>
      <c r="T56" s="54">
        <v>329.88795238095236</v>
      </c>
      <c r="U56" s="54">
        <v>354.83116666666666</v>
      </c>
      <c r="V56" s="54">
        <v>354.83116666666666</v>
      </c>
      <c r="W56" s="54">
        <v>356.34445238095236</v>
      </c>
      <c r="X56" s="54">
        <v>362.54323809523811</v>
      </c>
      <c r="Y56" s="54">
        <v>388.238</v>
      </c>
      <c r="Z56" s="54">
        <v>388.238</v>
      </c>
      <c r="AA56" s="54">
        <v>357.54300000000001</v>
      </c>
      <c r="AB56" s="54">
        <v>325.38423809523812</v>
      </c>
      <c r="AC56" s="54">
        <v>351.52014285714284</v>
      </c>
      <c r="AD56" s="54">
        <v>363.76600000000002</v>
      </c>
      <c r="AE56" s="54">
        <v>369.76799999999997</v>
      </c>
      <c r="AF56" s="54">
        <v>364.96749999999997</v>
      </c>
      <c r="AG56" s="54">
        <v>381.46616666666671</v>
      </c>
      <c r="AH56" s="54">
        <v>386.34573809523812</v>
      </c>
      <c r="AI56" s="54">
        <v>368.67535714285714</v>
      </c>
      <c r="AJ56" s="54">
        <v>380.55788095238097</v>
      </c>
      <c r="AK56" s="54">
        <v>366.15800000000002</v>
      </c>
      <c r="AL56" s="54">
        <v>423.35733333333337</v>
      </c>
      <c r="AM56" s="54">
        <v>385.5867380952381</v>
      </c>
      <c r="AN56" s="54">
        <v>363.75316666666669</v>
      </c>
      <c r="AO56" s="54">
        <v>395.786</v>
      </c>
      <c r="AP56" s="54">
        <v>379.92335714285718</v>
      </c>
      <c r="AQ56" s="54">
        <v>378.66578571428568</v>
      </c>
      <c r="AR56" s="54">
        <v>388.86599999999999</v>
      </c>
      <c r="AS56" s="54">
        <v>391.28199999999998</v>
      </c>
      <c r="AT56" s="54">
        <v>426.42099999999999</v>
      </c>
      <c r="AU56" s="54">
        <v>385.44600000000003</v>
      </c>
      <c r="AV56" s="54">
        <v>397.88099999999997</v>
      </c>
      <c r="AW56" s="54">
        <v>381.97899999999998</v>
      </c>
      <c r="AX56" s="54">
        <v>445.52100000000002</v>
      </c>
      <c r="AY56" s="54">
        <v>422.11799999999999</v>
      </c>
      <c r="AZ56" s="54">
        <v>398.77530000000002</v>
      </c>
      <c r="BA56" s="54">
        <v>458.54471428571424</v>
      </c>
      <c r="BB56" s="54">
        <v>439.54450000000003</v>
      </c>
      <c r="BC56" s="54">
        <v>455.47837857142861</v>
      </c>
      <c r="BD56" s="54">
        <v>426.05483333333336</v>
      </c>
      <c r="BE56" s="54">
        <v>460.77114285714282</v>
      </c>
      <c r="BF56" s="54">
        <v>489.99852380952376</v>
      </c>
      <c r="BG56" s="54">
        <v>463.20499999999998</v>
      </c>
      <c r="BH56" s="54">
        <v>478.45397619047623</v>
      </c>
      <c r="BI56" s="54">
        <v>468.03164285714291</v>
      </c>
      <c r="BJ56" s="54">
        <v>521.39159523809531</v>
      </c>
      <c r="BK56" s="54">
        <v>474.39528571428571</v>
      </c>
      <c r="BL56" s="54">
        <v>456.34435714285712</v>
      </c>
      <c r="BM56" s="54">
        <v>480.81390476190472</v>
      </c>
      <c r="BN56" s="54">
        <v>452.72823809523811</v>
      </c>
      <c r="BO56" s="54">
        <v>466.22211904761906</v>
      </c>
      <c r="BP56" s="54">
        <v>447.16742857142856</v>
      </c>
      <c r="BQ56" s="54">
        <v>443.33466666666669</v>
      </c>
      <c r="BR56" s="46">
        <v>440.06164285714289</v>
      </c>
      <c r="BS56" s="46">
        <v>396.93407142857143</v>
      </c>
      <c r="BT56" s="46">
        <v>422.31549999999999</v>
      </c>
      <c r="BU56" s="46">
        <v>412.18738095238092</v>
      </c>
      <c r="BV56" s="46">
        <v>453.87640476190478</v>
      </c>
      <c r="BW56" s="46">
        <v>420.14614285714282</v>
      </c>
      <c r="BX56" s="46">
        <v>395.30338095238096</v>
      </c>
      <c r="BY56" s="46">
        <v>426.02538095238089</v>
      </c>
      <c r="BZ56" s="46">
        <v>422.91895238095236</v>
      </c>
      <c r="CA56" s="46">
        <v>447.27041547619046</v>
      </c>
      <c r="CB56" s="46">
        <v>414.1581904761905</v>
      </c>
      <c r="CC56" s="46">
        <v>439.71054761904759</v>
      </c>
      <c r="CD56" s="46">
        <v>457.18383333333338</v>
      </c>
      <c r="CE56" s="46">
        <v>412.52723809523809</v>
      </c>
      <c r="CF56" s="46">
        <v>437.07502380952383</v>
      </c>
      <c r="CG56" s="46">
        <v>424.54078571428568</v>
      </c>
      <c r="CH56" s="46">
        <v>472.56183333333337</v>
      </c>
      <c r="CI56" s="46">
        <v>432.55388095238095</v>
      </c>
      <c r="CJ56" s="46">
        <v>401.79873809523809</v>
      </c>
      <c r="CK56" s="46">
        <v>434.19278571428572</v>
      </c>
      <c r="CL56" s="46">
        <v>432.66216666666674</v>
      </c>
      <c r="CM56" s="46">
        <v>442.49321428571426</v>
      </c>
      <c r="CN56" s="46">
        <v>412.10402380952382</v>
      </c>
      <c r="CO56" s="46">
        <v>441.17392857142858</v>
      </c>
      <c r="CP56" s="46">
        <v>460.88309523809528</v>
      </c>
      <c r="CQ56" s="46">
        <v>439.69309523809522</v>
      </c>
      <c r="CR56" s="46">
        <v>466.81964285714287</v>
      </c>
      <c r="CS56" s="46">
        <v>434.52588095238093</v>
      </c>
      <c r="CT56" s="46">
        <v>498.53092857142866</v>
      </c>
      <c r="CU56" s="46">
        <v>454.98814285714292</v>
      </c>
      <c r="CV56" s="46">
        <v>424.59945238095241</v>
      </c>
      <c r="CW56" s="46">
        <v>448.48742857142867</v>
      </c>
      <c r="CX56" s="46">
        <v>444.22449999999998</v>
      </c>
      <c r="CY56" s="46">
        <v>448.77442857142853</v>
      </c>
      <c r="CZ56" s="46">
        <v>437.28357142857141</v>
      </c>
      <c r="DA56" s="46">
        <v>456.17257142857142</v>
      </c>
      <c r="DB56" s="46">
        <v>461.66580952380957</v>
      </c>
      <c r="DC56" s="46">
        <v>433.51249999999999</v>
      </c>
      <c r="DD56" s="46">
        <v>444.76761904761906</v>
      </c>
      <c r="DE56" s="46">
        <v>398.56921428571434</v>
      </c>
      <c r="DF56" s="46">
        <v>459.33876190476195</v>
      </c>
      <c r="DG56" s="46">
        <v>393.8004285714286</v>
      </c>
      <c r="DH56" s="46">
        <v>383.14257142857144</v>
      </c>
      <c r="DI56" s="46">
        <v>393.8443095238095</v>
      </c>
      <c r="DJ56" s="46">
        <v>379.79304761904768</v>
      </c>
      <c r="DK56" s="46">
        <v>394.15611904761903</v>
      </c>
      <c r="DL56" s="46">
        <v>373.87514285714275</v>
      </c>
      <c r="DM56" s="46">
        <v>382.69664285714276</v>
      </c>
      <c r="DN56" s="46">
        <v>400.64819047619045</v>
      </c>
      <c r="DO56" s="46">
        <v>372.65728571428536</v>
      </c>
      <c r="DP56" s="46">
        <v>377.164185714285</v>
      </c>
      <c r="DQ56" s="46">
        <v>375.26350475880605</v>
      </c>
      <c r="DR56" s="46">
        <v>418.57173809508538</v>
      </c>
      <c r="DS56" s="46">
        <v>366.59795238133</v>
      </c>
      <c r="DT56" s="46">
        <v>355.75433333342858</v>
      </c>
      <c r="DU56" s="46">
        <v>379.89116666595243</v>
      </c>
      <c r="DV56" s="46">
        <v>361.42840476190798</v>
      </c>
      <c r="DW56" s="46">
        <v>386.35266666666661</v>
      </c>
      <c r="DX56" s="46">
        <v>366.38888095238093</v>
      </c>
      <c r="DY56" s="46">
        <v>381.50728571428567</v>
      </c>
      <c r="DZ56" s="46">
        <v>403.14321428567695</v>
      </c>
      <c r="EA56" s="46">
        <v>375.64785714285711</v>
      </c>
      <c r="EB56" s="46">
        <v>382.51895238095238</v>
      </c>
      <c r="EC56" s="46">
        <v>383.00428571428574</v>
      </c>
      <c r="ED56" s="46">
        <v>430.78516666666667</v>
      </c>
      <c r="EE56" s="46">
        <v>386.56395238095234</v>
      </c>
      <c r="EF56" s="46">
        <v>368.21852380952379</v>
      </c>
      <c r="EG56" s="46">
        <v>410.4162380952381</v>
      </c>
      <c r="EH56" s="197">
        <v>384.26702380952378</v>
      </c>
      <c r="EI56" s="265">
        <v>404.68380952380954</v>
      </c>
      <c r="EJ56" s="265">
        <v>389.92535714285714</v>
      </c>
    </row>
    <row r="57" spans="1:140" x14ac:dyDescent="0.25">
      <c r="A57" s="35" t="s">
        <v>100</v>
      </c>
      <c r="B57" s="36" t="s">
        <v>100</v>
      </c>
      <c r="C57" s="37">
        <v>999.3</v>
      </c>
      <c r="D57" s="37">
        <v>911.4510238095238</v>
      </c>
      <c r="E57" s="37">
        <v>1000.1188809523809</v>
      </c>
      <c r="F57" s="37">
        <v>959.96140476190476</v>
      </c>
      <c r="G57" s="37">
        <v>1037.172</v>
      </c>
      <c r="H57" s="37">
        <v>1011.9</v>
      </c>
      <c r="I57" s="37">
        <v>1056.6080714285713</v>
      </c>
      <c r="J57" s="37">
        <v>1076.6934523809525</v>
      </c>
      <c r="K57" s="37">
        <v>1050.3035238095238</v>
      </c>
      <c r="L57" s="37">
        <v>1094.309</v>
      </c>
      <c r="M57" s="37">
        <v>1079.2159999999999</v>
      </c>
      <c r="N57" s="37">
        <v>1134.2419761904762</v>
      </c>
      <c r="O57" s="37">
        <v>1080.5988333333335</v>
      </c>
      <c r="P57" s="37">
        <v>1006.055857142857</v>
      </c>
      <c r="Q57" s="37">
        <v>1031.9829761904762</v>
      </c>
      <c r="R57" s="37">
        <v>1069.685880952381</v>
      </c>
      <c r="S57" s="37">
        <v>1120.2909761904762</v>
      </c>
      <c r="T57" s="37">
        <v>1089.2211904761905</v>
      </c>
      <c r="U57" s="37">
        <v>1153.2989523809524</v>
      </c>
      <c r="V57" s="37">
        <v>1153.2989523809524</v>
      </c>
      <c r="W57" s="37">
        <v>1162.6579761904761</v>
      </c>
      <c r="X57" s="37">
        <v>1180.8796428571427</v>
      </c>
      <c r="Y57" s="37">
        <v>1250.472</v>
      </c>
      <c r="Z57" s="37">
        <v>1250.472</v>
      </c>
      <c r="AA57" s="37">
        <v>1149.4580000000001</v>
      </c>
      <c r="AB57" s="37">
        <v>1041.4925714285714</v>
      </c>
      <c r="AC57" s="37">
        <v>1136.8632619047619</v>
      </c>
      <c r="AD57" s="37">
        <v>1152.0519999999999</v>
      </c>
      <c r="AE57" s="37">
        <v>1174.125</v>
      </c>
      <c r="AF57" s="37">
        <v>1189.6784047619999</v>
      </c>
      <c r="AG57" s="37">
        <v>1238.8228571428569</v>
      </c>
      <c r="AH57" s="37">
        <v>1234.1746428571428</v>
      </c>
      <c r="AI57" s="37">
        <v>1210.7172857142857</v>
      </c>
      <c r="AJ57" s="37">
        <v>1269.9009761904763</v>
      </c>
      <c r="AK57" s="37">
        <v>1203.174</v>
      </c>
      <c r="AL57" s="37">
        <v>1350.7545476190476</v>
      </c>
      <c r="AM57" s="37">
        <v>1169.837</v>
      </c>
      <c r="AN57" s="37">
        <v>1087.9864285714286</v>
      </c>
      <c r="AO57" s="37">
        <v>1210.3240000000001</v>
      </c>
      <c r="AP57" s="37">
        <v>1179.1022857142857</v>
      </c>
      <c r="AQ57" s="37">
        <v>1215.6039047619049</v>
      </c>
      <c r="AR57" s="37">
        <v>1217.78</v>
      </c>
      <c r="AS57" s="37">
        <v>1258.0440000000001</v>
      </c>
      <c r="AT57" s="37">
        <v>1275.7280000000001</v>
      </c>
      <c r="AU57" s="37">
        <v>1247.221</v>
      </c>
      <c r="AV57" s="37">
        <v>1298.623</v>
      </c>
      <c r="AW57" s="37">
        <v>1248.8</v>
      </c>
      <c r="AX57" s="37">
        <v>1383.4780000000001</v>
      </c>
      <c r="AY57" s="37">
        <v>1254.5450000000001</v>
      </c>
      <c r="AZ57" s="37">
        <v>1185.7453</v>
      </c>
      <c r="BA57" s="37">
        <v>1358.4268095238094</v>
      </c>
      <c r="BB57" s="37">
        <v>1279.2194285714286</v>
      </c>
      <c r="BC57" s="37">
        <v>1346.5904042857142</v>
      </c>
      <c r="BD57" s="37">
        <v>1304.2971904761903</v>
      </c>
      <c r="BE57" s="37">
        <v>1336.0144285714287</v>
      </c>
      <c r="BF57" s="37">
        <v>1380.9130238095238</v>
      </c>
      <c r="BG57" s="37">
        <v>1339.7436666666667</v>
      </c>
      <c r="BH57" s="37">
        <v>1366.552119047619</v>
      </c>
      <c r="BI57" s="37">
        <v>1327.8505238095238</v>
      </c>
      <c r="BJ57" s="37">
        <v>1477.0463809523808</v>
      </c>
      <c r="BK57" s="37">
        <v>1325.3453333333332</v>
      </c>
      <c r="BL57" s="37">
        <v>1255.3811190476192</v>
      </c>
      <c r="BM57" s="37">
        <v>1357.2255952380951</v>
      </c>
      <c r="BN57" s="37">
        <v>1334.1724523809523</v>
      </c>
      <c r="BO57" s="37">
        <v>1451.3883809523811</v>
      </c>
      <c r="BP57" s="37">
        <v>1433.4373809523811</v>
      </c>
      <c r="BQ57" s="37">
        <v>1483.7339047619046</v>
      </c>
      <c r="BR57" s="37">
        <v>1515.166261904762</v>
      </c>
      <c r="BS57" s="37">
        <v>1431.6336666666668</v>
      </c>
      <c r="BT57" s="37">
        <v>1513.0396899999998</v>
      </c>
      <c r="BU57" s="37">
        <v>1477.3009523809524</v>
      </c>
      <c r="BV57" s="37">
        <v>1598.9932619047622</v>
      </c>
      <c r="BW57" s="37">
        <v>1464.871119047619</v>
      </c>
      <c r="BX57" s="37">
        <v>1374.8471904761905</v>
      </c>
      <c r="BY57" s="37">
        <v>1496.3699761904761</v>
      </c>
      <c r="BZ57" s="37">
        <v>1469.7743333333335</v>
      </c>
      <c r="CA57" s="37">
        <v>1581.7394261904763</v>
      </c>
      <c r="CB57" s="37">
        <v>1503.6769999999999</v>
      </c>
      <c r="CC57" s="37">
        <v>1606.312857142857</v>
      </c>
      <c r="CD57" s="37">
        <v>1633.2486190476188</v>
      </c>
      <c r="CE57" s="37">
        <v>1546.3103095238096</v>
      </c>
      <c r="CF57" s="37">
        <v>1632.4398095238096</v>
      </c>
      <c r="CG57" s="37">
        <v>1598.9793571428572</v>
      </c>
      <c r="CH57" s="37">
        <v>1722.7834047619049</v>
      </c>
      <c r="CI57" s="37">
        <v>1593.2016666666666</v>
      </c>
      <c r="CJ57" s="37">
        <v>1532.2953095238095</v>
      </c>
      <c r="CK57" s="37">
        <v>1614.0140952380953</v>
      </c>
      <c r="CL57" s="37">
        <v>1601.9162857142856</v>
      </c>
      <c r="CM57" s="37">
        <v>1683.8802142857144</v>
      </c>
      <c r="CN57" s="37">
        <v>1606.9758095238096</v>
      </c>
      <c r="CO57" s="37">
        <v>1702.5460714285714</v>
      </c>
      <c r="CP57" s="37">
        <v>1727.1394761904762</v>
      </c>
      <c r="CQ57" s="37">
        <v>1682.4888095238098</v>
      </c>
      <c r="CR57" s="37">
        <v>1523.2058095238096</v>
      </c>
      <c r="CS57" s="37">
        <v>1435.2394761904761</v>
      </c>
      <c r="CT57" s="37">
        <v>1600.1515714285713</v>
      </c>
      <c r="CU57" s="37">
        <v>1459.9434285714287</v>
      </c>
      <c r="CV57" s="37">
        <v>1334.9371904761904</v>
      </c>
      <c r="CW57" s="37">
        <v>1436.527761904762</v>
      </c>
      <c r="CX57" s="37">
        <v>1422.7139999999999</v>
      </c>
      <c r="CY57" s="37">
        <v>1459.3330952380952</v>
      </c>
      <c r="CZ57" s="37">
        <v>1443.9730952380953</v>
      </c>
      <c r="DA57" s="37">
        <v>1503.8966666666668</v>
      </c>
      <c r="DB57" s="37">
        <v>1500.6830476190476</v>
      </c>
      <c r="DC57" s="37">
        <v>1471.5234761904762</v>
      </c>
      <c r="DD57" s="37">
        <v>1546.2682142857141</v>
      </c>
      <c r="DE57" s="37">
        <v>1445.2891666666665</v>
      </c>
      <c r="DF57" s="37">
        <v>1613.2753809523811</v>
      </c>
      <c r="DG57" s="37">
        <v>1432.9456428571427</v>
      </c>
      <c r="DH57" s="37">
        <v>1409.0534285714284</v>
      </c>
      <c r="DI57" s="37">
        <v>1474.3232857142859</v>
      </c>
      <c r="DJ57" s="37">
        <v>1454.352895238095</v>
      </c>
      <c r="DK57" s="37">
        <v>1511.3534285714286</v>
      </c>
      <c r="DL57" s="37">
        <v>1522.8939285714287</v>
      </c>
      <c r="DM57" s="37">
        <v>1555.6301428571426</v>
      </c>
      <c r="DN57" s="37">
        <v>1599.9606428571428</v>
      </c>
      <c r="DO57" s="37">
        <v>1467.271571428571</v>
      </c>
      <c r="DP57" s="37">
        <v>1468.1503714285711</v>
      </c>
      <c r="DQ57" s="37">
        <v>1372.9473514767994</v>
      </c>
      <c r="DR57" s="37">
        <v>1498.1248485718306</v>
      </c>
      <c r="DS57" s="37">
        <v>1239.6940952386201</v>
      </c>
      <c r="DT57" s="37">
        <v>1162.3584761908096</v>
      </c>
      <c r="DU57" s="37">
        <v>1240.1009047606192</v>
      </c>
      <c r="DV57" s="37">
        <v>1196.9720476190398</v>
      </c>
      <c r="DW57" s="37">
        <v>1267.7260238095239</v>
      </c>
      <c r="DX57" s="37">
        <v>1237.5828809523812</v>
      </c>
      <c r="DY57" s="37">
        <v>1249.1834523809525</v>
      </c>
      <c r="DZ57" s="37">
        <v>1018.428190476199</v>
      </c>
      <c r="EA57" s="37">
        <v>975.10628571428572</v>
      </c>
      <c r="EB57" s="37">
        <v>996.23771428571433</v>
      </c>
      <c r="EC57" s="37">
        <v>986.328642857143</v>
      </c>
      <c r="ED57" s="37">
        <v>1063.5746190476191</v>
      </c>
      <c r="EE57" s="37">
        <v>986.23573809523816</v>
      </c>
      <c r="EF57" s="37">
        <v>926.62671428571434</v>
      </c>
      <c r="EG57" s="37">
        <v>1038.8415714285713</v>
      </c>
      <c r="EH57" s="194">
        <v>983.30597619047626</v>
      </c>
      <c r="EI57" s="262">
        <v>1034.4901190476191</v>
      </c>
      <c r="EJ57" s="262">
        <v>1017.5180238095238</v>
      </c>
    </row>
    <row r="58" spans="1:140" x14ac:dyDescent="0.25">
      <c r="A58" s="35" t="s">
        <v>1</v>
      </c>
      <c r="B58" s="38" t="s">
        <v>1</v>
      </c>
      <c r="C58" s="54">
        <v>2006.5</v>
      </c>
      <c r="D58" s="54">
        <v>2005.6733511220953</v>
      </c>
      <c r="E58" s="54">
        <v>2075.5604490527626</v>
      </c>
      <c r="F58" s="54">
        <v>1829.7797527279999</v>
      </c>
      <c r="G58" s="54">
        <v>1758.3229999999999</v>
      </c>
      <c r="H58" s="54">
        <v>1770.2330000000002</v>
      </c>
      <c r="I58" s="54">
        <v>1893.1218204639997</v>
      </c>
      <c r="J58" s="54">
        <v>1933.3168356840001</v>
      </c>
      <c r="K58" s="54">
        <v>1944.4590090516192</v>
      </c>
      <c r="L58" s="54">
        <v>1980.158536307619</v>
      </c>
      <c r="M58" s="54">
        <v>1920.3860112024761</v>
      </c>
      <c r="N58" s="54">
        <v>1793.9697357758096</v>
      </c>
      <c r="O58" s="54">
        <v>1822.3513831499049</v>
      </c>
      <c r="P58" s="54">
        <v>1640.9349621607619</v>
      </c>
      <c r="Q58" s="54">
        <v>1783.3937715388572</v>
      </c>
      <c r="R58" s="54">
        <v>1818.7591965270478</v>
      </c>
      <c r="S58" s="54">
        <v>1947.503397422857</v>
      </c>
      <c r="T58" s="54">
        <v>1966.3698831241907</v>
      </c>
      <c r="U58" s="54">
        <v>2076.5537852359998</v>
      </c>
      <c r="V58" s="54">
        <v>2076.5537852359998</v>
      </c>
      <c r="W58" s="54">
        <v>2155.2405034537142</v>
      </c>
      <c r="X58" s="54">
        <v>2149.0534941209526</v>
      </c>
      <c r="Y58" s="54">
        <v>2146.837</v>
      </c>
      <c r="Z58" s="54">
        <v>2146.837</v>
      </c>
      <c r="AA58" s="54">
        <v>2034.4850000000001</v>
      </c>
      <c r="AB58" s="54">
        <v>1757.522686812762</v>
      </c>
      <c r="AC58" s="54">
        <v>2061.9406768413332</v>
      </c>
      <c r="AD58" s="54">
        <v>2089.14</v>
      </c>
      <c r="AE58" s="54">
        <v>989.89099999999996</v>
      </c>
      <c r="AF58" s="54">
        <v>944.9686868</v>
      </c>
      <c r="AG58" s="54">
        <v>2073.7368541558094</v>
      </c>
      <c r="AH58" s="54">
        <v>2139.5325783059043</v>
      </c>
      <c r="AI58" s="54">
        <v>2298.6206278333334</v>
      </c>
      <c r="AJ58" s="54">
        <v>2493.6053290308573</v>
      </c>
      <c r="AK58" s="54">
        <v>2713.7870000000003</v>
      </c>
      <c r="AL58" s="54">
        <v>2859.7763501407617</v>
      </c>
      <c r="AM58" s="54">
        <v>2583.4809999999998</v>
      </c>
      <c r="AN58" s="54">
        <v>2231.9025117801907</v>
      </c>
      <c r="AO58" s="54">
        <v>2725.6774286999998</v>
      </c>
      <c r="AP58" s="54">
        <v>2538.4087854329523</v>
      </c>
      <c r="AQ58" s="54">
        <v>2555.1670358163815</v>
      </c>
      <c r="AR58" s="54">
        <v>2357.2968333333338</v>
      </c>
      <c r="AS58" s="54">
        <v>2378.8940000000002</v>
      </c>
      <c r="AT58" s="54">
        <v>2348.3040000000001</v>
      </c>
      <c r="AU58" s="54">
        <v>2713.2980000000002</v>
      </c>
      <c r="AV58" s="54">
        <v>2765.9050000000002</v>
      </c>
      <c r="AW58" s="54">
        <v>2431.7130000000002</v>
      </c>
      <c r="AX58" s="54">
        <v>2323.1370000000002</v>
      </c>
      <c r="AY58" s="54">
        <v>2178.4880000000003</v>
      </c>
      <c r="AZ58" s="54">
        <v>2126.0660000000003</v>
      </c>
      <c r="BA58" s="54">
        <v>2525.3708857142856</v>
      </c>
      <c r="BB58" s="54">
        <v>2185.4666045238096</v>
      </c>
      <c r="BC58" s="54">
        <v>2282.7295535714284</v>
      </c>
      <c r="BD58" s="54">
        <v>2230.5294826190475</v>
      </c>
      <c r="BE58" s="54">
        <v>2222.5991864285716</v>
      </c>
      <c r="BF58" s="54">
        <v>2562.5428333333339</v>
      </c>
      <c r="BG58" s="54">
        <v>2453.5849057142855</v>
      </c>
      <c r="BH58" s="54">
        <v>2520.1083723809525</v>
      </c>
      <c r="BI58" s="54">
        <v>2614.2581173809522</v>
      </c>
      <c r="BJ58" s="54">
        <v>2520.3341049999999</v>
      </c>
      <c r="BK58" s="54">
        <v>2265.1653071428573</v>
      </c>
      <c r="BL58" s="54">
        <v>2092.7519959523811</v>
      </c>
      <c r="BM58" s="54">
        <v>2381.6336509523808</v>
      </c>
      <c r="BN58" s="54">
        <v>2182.6552914285717</v>
      </c>
      <c r="BO58" s="54">
        <v>2379.0430811904762</v>
      </c>
      <c r="BP58" s="54">
        <v>2374.9713145238102</v>
      </c>
      <c r="BQ58" s="54">
        <v>2421.5435871428567</v>
      </c>
      <c r="BR58" s="46">
        <v>2534.8105290476192</v>
      </c>
      <c r="BS58" s="46">
        <v>2501.9711645238099</v>
      </c>
      <c r="BT58" s="46">
        <v>2840.0134199999998</v>
      </c>
      <c r="BU58" s="46">
        <v>2554.5113352380954</v>
      </c>
      <c r="BV58" s="46">
        <v>2724.0488511904759</v>
      </c>
      <c r="BW58" s="46">
        <v>3394.1575087004285</v>
      </c>
      <c r="BX58" s="46">
        <v>2186.8103433333331</v>
      </c>
      <c r="BY58" s="46">
        <v>2362.6299023809524</v>
      </c>
      <c r="BZ58" s="46">
        <v>2654.2713945238097</v>
      </c>
      <c r="CA58" s="46">
        <v>2746.4780426190478</v>
      </c>
      <c r="CB58" s="46">
        <v>2465.8033350000001</v>
      </c>
      <c r="CC58" s="46">
        <v>2602.1508509523806</v>
      </c>
      <c r="CD58" s="46">
        <v>2642.8885121428571</v>
      </c>
      <c r="CE58" s="46">
        <v>2702.5906142857148</v>
      </c>
      <c r="CF58" s="46">
        <v>2955.2799478571428</v>
      </c>
      <c r="CG58" s="46">
        <v>3019.3783366666662</v>
      </c>
      <c r="CH58" s="46">
        <v>3033.0227721428569</v>
      </c>
      <c r="CI58" s="46">
        <v>2825.9795297619053</v>
      </c>
      <c r="CJ58" s="46">
        <v>2720.2342595238097</v>
      </c>
      <c r="CK58" s="46">
        <v>2726.1594345238095</v>
      </c>
      <c r="CL58" s="46">
        <v>2663.5597392857139</v>
      </c>
      <c r="CM58" s="46">
        <v>2704.8447526190471</v>
      </c>
      <c r="CN58" s="46">
        <v>2570.8891502380957</v>
      </c>
      <c r="CO58" s="46">
        <v>2780.7175083333332</v>
      </c>
      <c r="CP58" s="46">
        <v>2671.7794938095235</v>
      </c>
      <c r="CQ58" s="46">
        <v>2859.8805254761901</v>
      </c>
      <c r="CR58" s="46">
        <v>3010.5602359523814</v>
      </c>
      <c r="CS58" s="46">
        <v>2994.0005761904754</v>
      </c>
      <c r="CT58" s="46">
        <v>3008.0577404761902</v>
      </c>
      <c r="CU58" s="46">
        <v>2684.6817602380956</v>
      </c>
      <c r="CV58" s="46">
        <v>2407.9155090476193</v>
      </c>
      <c r="CW58" s="46">
        <v>2799.8668214285708</v>
      </c>
      <c r="CX58" s="46">
        <v>2524.595047380953</v>
      </c>
      <c r="CY58" s="46">
        <v>2622.2936433333339</v>
      </c>
      <c r="CZ58" s="46">
        <v>2677.9530500000001</v>
      </c>
      <c r="DA58" s="46">
        <v>2740.4552492857142</v>
      </c>
      <c r="DB58" s="46">
        <v>2696.2597771428573</v>
      </c>
      <c r="DC58" s="46">
        <v>2843.9917547619048</v>
      </c>
      <c r="DD58" s="46">
        <v>3056.3822300000002</v>
      </c>
      <c r="DE58" s="46">
        <v>2849.7546116666672</v>
      </c>
      <c r="DF58" s="46">
        <v>3182.351611190476</v>
      </c>
      <c r="DG58" s="46">
        <v>2729.239010238095</v>
      </c>
      <c r="DH58" s="46">
        <v>2477.2811409523811</v>
      </c>
      <c r="DI58" s="46">
        <v>2488.1048811904761</v>
      </c>
      <c r="DJ58" s="46">
        <v>2416.0673338095239</v>
      </c>
      <c r="DK58" s="46">
        <v>2455.2018773809532</v>
      </c>
      <c r="DL58" s="46">
        <v>2474.6108380952369</v>
      </c>
      <c r="DM58" s="46">
        <v>2467.3799945238102</v>
      </c>
      <c r="DN58" s="46">
        <v>2640.5952585714285</v>
      </c>
      <c r="DO58" s="46">
        <v>2650.2471064285687</v>
      </c>
      <c r="DP58" s="46">
        <v>2666.4773978453486</v>
      </c>
      <c r="DQ58" s="46">
        <v>2731.5934695281012</v>
      </c>
      <c r="DR58" s="46">
        <v>3005.4519585130915</v>
      </c>
      <c r="DS58" s="46">
        <v>2632.2619557148601</v>
      </c>
      <c r="DT58" s="46">
        <v>2240.8480669053811</v>
      </c>
      <c r="DU58" s="46">
        <v>2529.8533097617619</v>
      </c>
      <c r="DV58" s="46">
        <v>2365.9842285714349</v>
      </c>
      <c r="DW58" s="46">
        <v>2607.9460692857147</v>
      </c>
      <c r="DX58" s="46">
        <v>2627.4699045238094</v>
      </c>
      <c r="DY58" s="46">
        <v>2647.0521176190477</v>
      </c>
      <c r="DZ58" s="46">
        <v>2769.9049542857369</v>
      </c>
      <c r="EA58" s="46">
        <v>2721.8081911904765</v>
      </c>
      <c r="EB58" s="46">
        <v>2765.0433721428567</v>
      </c>
      <c r="EC58" s="46">
        <v>2692.2532219047616</v>
      </c>
      <c r="ED58" s="46">
        <v>2738.7804461904761</v>
      </c>
      <c r="EE58" s="46">
        <v>2683.8949207142855</v>
      </c>
      <c r="EF58" s="46">
        <v>2315.2567635714286</v>
      </c>
      <c r="EG58" s="46">
        <v>2667.6950228571432</v>
      </c>
      <c r="EH58" s="197">
        <v>2638.0329392857143</v>
      </c>
      <c r="EI58" s="265">
        <v>2811.7735802380953</v>
      </c>
      <c r="EJ58" s="265">
        <v>2744.5338357142855</v>
      </c>
    </row>
    <row r="59" spans="1:140" x14ac:dyDescent="0.25">
      <c r="A59" s="35" t="s">
        <v>115</v>
      </c>
      <c r="B59" s="36" t="s">
        <v>115</v>
      </c>
      <c r="C59" s="37">
        <v>811.43415954690477</v>
      </c>
      <c r="D59" s="37">
        <v>866.64618834209523</v>
      </c>
      <c r="E59" s="37">
        <v>747.52015055695244</v>
      </c>
      <c r="F59" s="37">
        <v>697.24053744757157</v>
      </c>
      <c r="G59" s="37">
        <v>672.23699999999997</v>
      </c>
      <c r="H59" s="37">
        <v>462.67500000000001</v>
      </c>
      <c r="I59" s="37">
        <v>702.73175103785718</v>
      </c>
      <c r="J59" s="37">
        <v>676.68212789823815</v>
      </c>
      <c r="K59" s="37">
        <v>672.75806611133328</v>
      </c>
      <c r="L59" s="37">
        <v>802.31223831114289</v>
      </c>
      <c r="M59" s="37">
        <v>663.22181872323813</v>
      </c>
      <c r="N59" s="37">
        <v>756.68765925642845</v>
      </c>
      <c r="O59" s="37">
        <v>751.40257586366658</v>
      </c>
      <c r="P59" s="37">
        <v>815.41424135233331</v>
      </c>
      <c r="Q59" s="37">
        <v>685.13752939352366</v>
      </c>
      <c r="R59" s="37">
        <v>737.43356728742856</v>
      </c>
      <c r="S59" s="37">
        <v>735.94808113995236</v>
      </c>
      <c r="T59" s="37">
        <v>768.20422992904764</v>
      </c>
      <c r="U59" s="37">
        <v>668.78549171042857</v>
      </c>
      <c r="V59" s="37">
        <v>668.78549171042857</v>
      </c>
      <c r="W59" s="37">
        <v>720.54303896180954</v>
      </c>
      <c r="X59" s="37">
        <v>706.54476117628565</v>
      </c>
      <c r="Y59" s="37">
        <v>656.89300000000003</v>
      </c>
      <c r="Z59" s="37">
        <v>656.89300000000003</v>
      </c>
      <c r="AA59" s="37">
        <v>757.28800000000001</v>
      </c>
      <c r="AB59" s="37">
        <v>659.77525374895242</v>
      </c>
      <c r="AC59" s="37">
        <v>711.36889986042866</v>
      </c>
      <c r="AD59" s="37">
        <v>803.21500000000003</v>
      </c>
      <c r="AE59" s="37">
        <v>2032.001</v>
      </c>
      <c r="AF59" s="37">
        <v>2142.8198466690001</v>
      </c>
      <c r="AG59" s="37">
        <v>710.58785179214283</v>
      </c>
      <c r="AH59" s="37">
        <v>669.45290405857145</v>
      </c>
      <c r="AI59" s="37">
        <v>772.53124283733337</v>
      </c>
      <c r="AJ59" s="37">
        <v>789.66059461633336</v>
      </c>
      <c r="AK59" s="37">
        <v>839.98099999999999</v>
      </c>
      <c r="AL59" s="37">
        <v>677.54882712404753</v>
      </c>
      <c r="AM59" s="37">
        <v>840.54086665500006</v>
      </c>
      <c r="AN59" s="37">
        <v>762.09386713595234</v>
      </c>
      <c r="AO59" s="37">
        <v>779.44589677099998</v>
      </c>
      <c r="AP59" s="37">
        <v>684.59619275119053</v>
      </c>
      <c r="AQ59" s="37">
        <v>790.35575541771436</v>
      </c>
      <c r="AR59" s="37">
        <v>689.13</v>
      </c>
      <c r="AS59" s="37">
        <v>769.48900000000003</v>
      </c>
      <c r="AT59" s="37">
        <v>575.07500000000005</v>
      </c>
      <c r="AU59" s="37">
        <v>838.49800000000005</v>
      </c>
      <c r="AV59" s="37">
        <v>841.86699999999996</v>
      </c>
      <c r="AW59" s="37">
        <v>695.625</v>
      </c>
      <c r="AX59" s="37">
        <v>779.69399999999996</v>
      </c>
      <c r="AY59" s="37">
        <v>755.77599999999995</v>
      </c>
      <c r="AZ59" s="37">
        <v>743.60799999999995</v>
      </c>
      <c r="BA59" s="37">
        <v>819.24086260566673</v>
      </c>
      <c r="BB59" s="37">
        <v>761.72731797342851</v>
      </c>
      <c r="BC59" s="37">
        <v>844.68671697266666</v>
      </c>
      <c r="BD59" s="37">
        <v>729.58319077557144</v>
      </c>
      <c r="BE59" s="37">
        <v>771.30309428009525</v>
      </c>
      <c r="BF59" s="37">
        <v>638.18029765814288</v>
      </c>
      <c r="BG59" s="37">
        <v>856.85440960223809</v>
      </c>
      <c r="BH59" s="37">
        <v>811.5251896705239</v>
      </c>
      <c r="BI59" s="37">
        <v>756.32512661761905</v>
      </c>
      <c r="BJ59" s="37">
        <v>776.69923637266663</v>
      </c>
      <c r="BK59" s="37">
        <v>684.63479184533332</v>
      </c>
      <c r="BL59" s="37">
        <v>750.06468779709519</v>
      </c>
      <c r="BM59" s="37">
        <v>722.31635931580956</v>
      </c>
      <c r="BN59" s="37">
        <v>747.33720497047625</v>
      </c>
      <c r="BO59" s="37">
        <v>727.77459392690469</v>
      </c>
      <c r="BP59" s="37">
        <v>717.66158628219046</v>
      </c>
      <c r="BQ59" s="37">
        <v>657.73387224485714</v>
      </c>
      <c r="BR59" s="37">
        <v>775.55204677799998</v>
      </c>
      <c r="BS59" s="37">
        <v>771.43193486533335</v>
      </c>
      <c r="BT59" s="37">
        <v>857.95988999999986</v>
      </c>
      <c r="BU59" s="37">
        <v>734.36705556095228</v>
      </c>
      <c r="BV59" s="37">
        <v>782.78692136776192</v>
      </c>
      <c r="BW59" s="37">
        <v>842.63072631947625</v>
      </c>
      <c r="BX59" s="37">
        <v>670.88805093842859</v>
      </c>
      <c r="BY59" s="37">
        <v>663.57006863838092</v>
      </c>
      <c r="BZ59" s="37">
        <v>692.17097653123801</v>
      </c>
      <c r="CA59" s="37">
        <v>705.87609377838089</v>
      </c>
      <c r="CB59" s="37">
        <v>779.74608575238096</v>
      </c>
      <c r="CC59" s="37">
        <v>700.88621238095243</v>
      </c>
      <c r="CD59" s="37">
        <v>694.66482710476191</v>
      </c>
      <c r="CE59" s="37">
        <v>724.87013172380955</v>
      </c>
      <c r="CF59" s="37">
        <v>736.35070645714279</v>
      </c>
      <c r="CG59" s="37">
        <v>726.27245434285715</v>
      </c>
      <c r="CH59" s="37">
        <v>712.83774474285713</v>
      </c>
      <c r="CI59" s="37">
        <v>743.3485663345715</v>
      </c>
      <c r="CJ59" s="37">
        <v>684.06756699433333</v>
      </c>
      <c r="CK59" s="37">
        <v>814.15123676519045</v>
      </c>
      <c r="CL59" s="37">
        <v>855.27969344266683</v>
      </c>
      <c r="CM59" s="37">
        <v>769.35120602523818</v>
      </c>
      <c r="CN59" s="37">
        <v>737.74242400809521</v>
      </c>
      <c r="CO59" s="37">
        <v>587.60486370809531</v>
      </c>
      <c r="CP59" s="37">
        <v>785.16549053871427</v>
      </c>
      <c r="CQ59" s="37">
        <v>699.89514261109525</v>
      </c>
      <c r="CR59" s="37">
        <v>860.29499938452386</v>
      </c>
      <c r="CS59" s="37">
        <v>762.31796620685725</v>
      </c>
      <c r="CT59" s="37">
        <v>833.96642525714287</v>
      </c>
      <c r="CU59" s="37">
        <v>783.17179994733328</v>
      </c>
      <c r="CV59" s="37">
        <v>619.61076242942863</v>
      </c>
      <c r="CW59" s="37">
        <v>728.92404180857147</v>
      </c>
      <c r="CX59" s="37">
        <v>689.85392679023812</v>
      </c>
      <c r="CY59" s="37">
        <v>675.84756666890485</v>
      </c>
      <c r="CZ59" s="37">
        <v>636.19340190080948</v>
      </c>
      <c r="DA59" s="37">
        <v>548.11398770190476</v>
      </c>
      <c r="DB59" s="37">
        <v>782.64387040066674</v>
      </c>
      <c r="DC59" s="37">
        <v>655.841557434381</v>
      </c>
      <c r="DD59" s="37">
        <v>698.57416036528571</v>
      </c>
      <c r="DE59" s="37">
        <v>577.70871096880956</v>
      </c>
      <c r="DF59" s="37">
        <v>524.46729831995242</v>
      </c>
      <c r="DG59" s="37">
        <v>654.2372656459047</v>
      </c>
      <c r="DH59" s="37">
        <v>685.0221445472381</v>
      </c>
      <c r="DI59" s="37">
        <v>807.78917540852376</v>
      </c>
      <c r="DJ59" s="37">
        <v>684.23040492942857</v>
      </c>
      <c r="DK59" s="37">
        <v>623.15078792861902</v>
      </c>
      <c r="DL59" s="37">
        <v>526.805303477238</v>
      </c>
      <c r="DM59" s="37">
        <v>618.30531993199997</v>
      </c>
      <c r="DN59" s="37">
        <v>516.25868305104757</v>
      </c>
      <c r="DO59" s="37">
        <v>537.08279921528629</v>
      </c>
      <c r="DP59" s="37">
        <v>450.1897992152862</v>
      </c>
      <c r="DQ59" s="37">
        <v>502.57445780520493</v>
      </c>
      <c r="DR59" s="37">
        <v>591.94499051853722</v>
      </c>
      <c r="DS59" s="37">
        <v>367.38934501599999</v>
      </c>
      <c r="DT59" s="37">
        <v>348.48725095338096</v>
      </c>
      <c r="DU59" s="37">
        <v>463.09245130338104</v>
      </c>
      <c r="DV59" s="37">
        <v>444.77583482066643</v>
      </c>
      <c r="DW59" s="37">
        <v>558.72911470138092</v>
      </c>
      <c r="DX59" s="37">
        <v>488.52760454995246</v>
      </c>
      <c r="DY59" s="37">
        <v>643.85939100380938</v>
      </c>
      <c r="DZ59" s="37">
        <v>468.66416349627997</v>
      </c>
      <c r="EA59" s="37">
        <v>606.94954543890481</v>
      </c>
      <c r="EB59" s="37">
        <v>741.42109077299995</v>
      </c>
      <c r="EC59" s="37">
        <v>682.53303871328569</v>
      </c>
      <c r="ED59" s="37">
        <v>763.82744602766661</v>
      </c>
      <c r="EE59" s="37">
        <v>707.78472790900003</v>
      </c>
      <c r="EF59" s="37">
        <v>718.33934694828554</v>
      </c>
      <c r="EG59" s="37">
        <v>782.11888951676201</v>
      </c>
      <c r="EH59" s="194">
        <v>797.58363243071437</v>
      </c>
      <c r="EI59" s="262">
        <v>774.97860700680951</v>
      </c>
      <c r="EJ59" s="262">
        <v>694.93353638023814</v>
      </c>
    </row>
    <row r="60" spans="1:140" x14ac:dyDescent="0.25">
      <c r="A60" s="35" t="s">
        <v>104</v>
      </c>
      <c r="B60" s="38" t="s">
        <v>104</v>
      </c>
      <c r="C60" s="54">
        <v>898.8</v>
      </c>
      <c r="D60" s="54">
        <v>785.35874720000004</v>
      </c>
      <c r="E60" s="54">
        <v>910.35873864999996</v>
      </c>
      <c r="F60" s="54">
        <v>862.47533969999995</v>
      </c>
      <c r="G60" s="54">
        <v>966.125</v>
      </c>
      <c r="H60" s="54">
        <v>890.98500000000001</v>
      </c>
      <c r="I60" s="54">
        <v>1023.310836</v>
      </c>
      <c r="J60" s="54">
        <v>952.26300809999998</v>
      </c>
      <c r="K60" s="54">
        <v>934.79016334999994</v>
      </c>
      <c r="L60" s="54">
        <v>977.35059575000014</v>
      </c>
      <c r="M60" s="54">
        <v>941.58799660000011</v>
      </c>
      <c r="N60" s="54">
        <v>949.94965595000008</v>
      </c>
      <c r="O60" s="54">
        <v>950.27225610000005</v>
      </c>
      <c r="P60" s="54">
        <v>845.23596094999994</v>
      </c>
      <c r="Q60" s="54">
        <v>929.65936354999997</v>
      </c>
      <c r="R60" s="54">
        <v>934.94296474999999</v>
      </c>
      <c r="S60" s="54">
        <v>967.6209235</v>
      </c>
      <c r="T60" s="54">
        <v>917.15685150000013</v>
      </c>
      <c r="U60" s="54">
        <v>1011.2940008</v>
      </c>
      <c r="V60" s="54">
        <v>1011.2940008</v>
      </c>
      <c r="W60" s="54">
        <v>961.46090445000016</v>
      </c>
      <c r="X60" s="54">
        <v>1006.66108705</v>
      </c>
      <c r="Y60" s="54">
        <v>966.76700000000005</v>
      </c>
      <c r="Z60" s="54">
        <v>966.76700000000005</v>
      </c>
      <c r="AA60" s="54">
        <v>944.38900000000001</v>
      </c>
      <c r="AB60" s="54">
        <v>816.00711285</v>
      </c>
      <c r="AC60" s="54">
        <v>937.80080294999993</v>
      </c>
      <c r="AD60" s="54">
        <v>930.08900000000006</v>
      </c>
      <c r="AE60" s="54">
        <v>715.84100000000001</v>
      </c>
      <c r="AF60" s="54">
        <v>701.50273990100004</v>
      </c>
      <c r="AG60" s="54">
        <v>967.77759270000013</v>
      </c>
      <c r="AH60" s="54">
        <v>957.68280945000004</v>
      </c>
      <c r="AI60" s="54">
        <v>948.4097240000001</v>
      </c>
      <c r="AJ60" s="54">
        <v>971.32176735000007</v>
      </c>
      <c r="AK60" s="54">
        <v>905.35400000000004</v>
      </c>
      <c r="AL60" s="54">
        <v>912.75256899999999</v>
      </c>
      <c r="AM60" s="54">
        <v>924.71699999999998</v>
      </c>
      <c r="AN60" s="54">
        <v>816.06199600000014</v>
      </c>
      <c r="AO60" s="54">
        <v>916.35599999999999</v>
      </c>
      <c r="AP60" s="54">
        <v>879.73279925000008</v>
      </c>
      <c r="AQ60" s="54">
        <v>988.67899999999997</v>
      </c>
      <c r="AR60" s="54">
        <v>947.16099999999994</v>
      </c>
      <c r="AS60" s="54">
        <v>966.83100000000002</v>
      </c>
      <c r="AT60" s="54">
        <v>961.55700000000002</v>
      </c>
      <c r="AU60" s="54">
        <v>967.60799999999995</v>
      </c>
      <c r="AV60" s="54">
        <v>1014.977</v>
      </c>
      <c r="AW60" s="54">
        <v>957.88400000000001</v>
      </c>
      <c r="AX60" s="54">
        <v>997.63</v>
      </c>
      <c r="AY60" s="54">
        <v>971.57600000000002</v>
      </c>
      <c r="AZ60" s="54">
        <v>881.16099999999994</v>
      </c>
      <c r="BA60" s="54">
        <v>979.01666224999997</v>
      </c>
      <c r="BB60" s="54">
        <v>963.9910347</v>
      </c>
      <c r="BC60" s="54">
        <v>990.23991394999996</v>
      </c>
      <c r="BD60" s="54">
        <v>949.7567319499999</v>
      </c>
      <c r="BE60" s="54">
        <v>985.85095999999999</v>
      </c>
      <c r="BF60" s="54">
        <v>1013.2043911</v>
      </c>
      <c r="BG60" s="54">
        <v>993.40421420000018</v>
      </c>
      <c r="BH60" s="54">
        <v>1032.2636862500001</v>
      </c>
      <c r="BI60" s="54">
        <v>1000.22881915</v>
      </c>
      <c r="BJ60" s="54">
        <v>1005.9159181</v>
      </c>
      <c r="BK60" s="54">
        <v>985.68650860000002</v>
      </c>
      <c r="BL60" s="54">
        <v>908.09396499999991</v>
      </c>
      <c r="BM60" s="54">
        <v>979.76917070000002</v>
      </c>
      <c r="BN60" s="54">
        <v>958.71748535000006</v>
      </c>
      <c r="BO60" s="54">
        <v>1031.4399661</v>
      </c>
      <c r="BP60" s="54">
        <v>971.37917980000009</v>
      </c>
      <c r="BQ60" s="54">
        <v>983.52269584999999</v>
      </c>
      <c r="BR60" s="46">
        <v>1006.2245033000002</v>
      </c>
      <c r="BS60" s="46">
        <v>976.25074254999993</v>
      </c>
      <c r="BT60" s="46">
        <v>1038.52881</v>
      </c>
      <c r="BU60" s="46">
        <v>993.68227640000009</v>
      </c>
      <c r="BV60" s="46">
        <v>1004.952533</v>
      </c>
      <c r="BW60" s="46">
        <v>1007.4895302000001</v>
      </c>
      <c r="BX60" s="46">
        <v>890.48948889999997</v>
      </c>
      <c r="BY60" s="46">
        <v>983.40591625000013</v>
      </c>
      <c r="BZ60" s="46">
        <v>990.07599559999994</v>
      </c>
      <c r="CA60" s="46">
        <v>1053.5304222350001</v>
      </c>
      <c r="CB60" s="46">
        <v>1006.9106533500002</v>
      </c>
      <c r="CC60" s="46">
        <v>1081.1571751500001</v>
      </c>
      <c r="CD60" s="46">
        <v>1081.6295360500001</v>
      </c>
      <c r="CE60" s="46">
        <v>993.32858239999996</v>
      </c>
      <c r="CF60" s="46">
        <v>1055.0776599000001</v>
      </c>
      <c r="CG60" s="46">
        <v>1017.21601035</v>
      </c>
      <c r="CH60" s="46">
        <v>1015.34315635</v>
      </c>
      <c r="CI60" s="46">
        <v>1023.1060755999999</v>
      </c>
      <c r="CJ60" s="46">
        <v>924.16436145000011</v>
      </c>
      <c r="CK60" s="46">
        <v>992.76380205000009</v>
      </c>
      <c r="CL60" s="46">
        <v>996.42801830000008</v>
      </c>
      <c r="CM60" s="46">
        <v>1101.09316775</v>
      </c>
      <c r="CN60" s="46">
        <v>1035.1074163000001</v>
      </c>
      <c r="CO60" s="46">
        <v>1070.3915149999998</v>
      </c>
      <c r="CP60" s="46">
        <v>1048.4971574000001</v>
      </c>
      <c r="CQ60" s="46">
        <v>1039.3846206000001</v>
      </c>
      <c r="CR60" s="46">
        <v>1115.7297501</v>
      </c>
      <c r="CS60" s="46">
        <v>1062.9428778000001</v>
      </c>
      <c r="CT60" s="46">
        <v>1058.82328635</v>
      </c>
      <c r="CU60" s="46">
        <v>1041.38945745</v>
      </c>
      <c r="CV60" s="46">
        <v>946.50891000000013</v>
      </c>
      <c r="CW60" s="46">
        <v>1044.5622068</v>
      </c>
      <c r="CX60" s="46">
        <v>1044.17960915</v>
      </c>
      <c r="CY60" s="46">
        <v>1114.78958345</v>
      </c>
      <c r="CZ60" s="46">
        <v>1051.01976685</v>
      </c>
      <c r="DA60" s="46">
        <v>1092.9970352</v>
      </c>
      <c r="DB60" s="46">
        <v>1085.2855157500001</v>
      </c>
      <c r="DC60" s="46">
        <v>1067.0721271000002</v>
      </c>
      <c r="DD60" s="46">
        <v>1118.5706841499998</v>
      </c>
      <c r="DE60" s="46">
        <v>1034.7121551</v>
      </c>
      <c r="DF60" s="46">
        <v>1066.1536294500002</v>
      </c>
      <c r="DG60" s="46">
        <v>998.71405119999997</v>
      </c>
      <c r="DH60" s="46">
        <v>926.4780980500002</v>
      </c>
      <c r="DI60" s="46">
        <v>1007.0108200500001</v>
      </c>
      <c r="DJ60" s="46">
        <v>1033.3222187000001</v>
      </c>
      <c r="DK60" s="46">
        <v>1036.1297346999997</v>
      </c>
      <c r="DL60" s="46">
        <v>1016.3105140999999</v>
      </c>
      <c r="DM60" s="46">
        <v>1068.2165592000003</v>
      </c>
      <c r="DN60" s="46">
        <v>1074.3706424</v>
      </c>
      <c r="DO60" s="46">
        <v>1065.8064660999989</v>
      </c>
      <c r="DP60" s="46">
        <v>1097.0695161000001</v>
      </c>
      <c r="DQ60" s="46">
        <v>1046.6099038000004</v>
      </c>
      <c r="DR60" s="46">
        <v>1070.1726750999999</v>
      </c>
      <c r="DS60" s="46">
        <v>1018.5889046</v>
      </c>
      <c r="DT60" s="46">
        <v>932.11394864999988</v>
      </c>
      <c r="DU60" s="46">
        <v>1077.7101265500003</v>
      </c>
      <c r="DV60" s="46">
        <v>1046.6581932500001</v>
      </c>
      <c r="DW60" s="46">
        <v>1112.0763217500003</v>
      </c>
      <c r="DX60" s="46">
        <v>1068.1617399499999</v>
      </c>
      <c r="DY60" s="46">
        <v>1093.1378603999999</v>
      </c>
      <c r="DZ60" s="46">
        <v>1127.9292573</v>
      </c>
      <c r="EA60" s="46">
        <v>1106.7480894000003</v>
      </c>
      <c r="EB60" s="46">
        <v>1139.42283275</v>
      </c>
      <c r="EC60" s="46">
        <v>1113.1404211000001</v>
      </c>
      <c r="ED60" s="46">
        <v>1132.4778483500002</v>
      </c>
      <c r="EE60" s="46">
        <v>1079.5508149000002</v>
      </c>
      <c r="EF60" s="46">
        <v>973.01691225000002</v>
      </c>
      <c r="EG60" s="46">
        <v>1126.25909</v>
      </c>
      <c r="EH60" s="197">
        <v>1087.2656313</v>
      </c>
      <c r="EI60" s="265">
        <v>1161.7678356499998</v>
      </c>
      <c r="EJ60" s="265">
        <v>1125.50769995</v>
      </c>
    </row>
    <row r="61" spans="1:140" x14ac:dyDescent="0.25">
      <c r="A61" s="41" t="s">
        <v>106</v>
      </c>
      <c r="B61" s="36" t="s">
        <v>116</v>
      </c>
      <c r="C61" s="37">
        <v>719.27850301904869</v>
      </c>
      <c r="D61" s="37">
        <v>638.30781627380929</v>
      </c>
      <c r="E61" s="37">
        <v>506.03008859761837</v>
      </c>
      <c r="F61" s="37">
        <v>554.66095916428685</v>
      </c>
      <c r="G61" s="37">
        <v>567.42399999999998</v>
      </c>
      <c r="H61" s="37">
        <v>628.48399999999981</v>
      </c>
      <c r="I61" s="37">
        <v>609.73527064523751</v>
      </c>
      <c r="J61" s="37">
        <v>649.86116751428585</v>
      </c>
      <c r="K61" s="37">
        <v>537.69271882857083</v>
      </c>
      <c r="L61" s="37">
        <v>667.88046040714357</v>
      </c>
      <c r="M61" s="37">
        <v>691.21116012380958</v>
      </c>
      <c r="N61" s="37">
        <v>703.15381359047569</v>
      </c>
      <c r="O61" s="37">
        <v>712.19697105000034</v>
      </c>
      <c r="P61" s="37">
        <v>584.67852364523947</v>
      </c>
      <c r="Q61" s="37">
        <v>592.38678864285805</v>
      </c>
      <c r="R61" s="37">
        <v>584.73417433809595</v>
      </c>
      <c r="S61" s="37">
        <v>597.71931515238134</v>
      </c>
      <c r="T61" s="37">
        <v>762.95668841428414</v>
      </c>
      <c r="U61" s="37">
        <v>665.94654549761913</v>
      </c>
      <c r="V61" s="37">
        <v>665.94654549761913</v>
      </c>
      <c r="W61" s="37">
        <v>700.6471673857136</v>
      </c>
      <c r="X61" s="37">
        <v>816.33608178095187</v>
      </c>
      <c r="Y61" s="37">
        <v>727.82200000000057</v>
      </c>
      <c r="Z61" s="37">
        <v>727.82200000000057</v>
      </c>
      <c r="AA61" s="37">
        <v>812.54907718333436</v>
      </c>
      <c r="AB61" s="37">
        <v>668.18356721428586</v>
      </c>
      <c r="AC61" s="37">
        <v>914.81076182857078</v>
      </c>
      <c r="AD61" s="37">
        <v>793.72100000000023</v>
      </c>
      <c r="AE61" s="37">
        <v>699.23800000000006</v>
      </c>
      <c r="AF61" s="37">
        <v>944.23208301700004</v>
      </c>
      <c r="AG61" s="37">
        <v>792.90761582857169</v>
      </c>
      <c r="AH61" s="37">
        <v>827.10754014285794</v>
      </c>
      <c r="AI61" s="37">
        <v>853.15767007619274</v>
      </c>
      <c r="AJ61" s="37">
        <v>870.4087753045236</v>
      </c>
      <c r="AK61" s="37">
        <v>997.79800000000012</v>
      </c>
      <c r="AL61" s="37">
        <v>917.00382294285691</v>
      </c>
      <c r="AM61" s="37">
        <v>929.80200000000048</v>
      </c>
      <c r="AN61" s="37">
        <v>832.53487635952479</v>
      </c>
      <c r="AO61" s="37">
        <v>855.00193992381037</v>
      </c>
      <c r="AP61" s="37">
        <v>660.15036273809449</v>
      </c>
      <c r="AQ61" s="37">
        <v>683.86673546452357</v>
      </c>
      <c r="AR61" s="37">
        <v>779.45630876190512</v>
      </c>
      <c r="AS61" s="37">
        <v>745.47400000000027</v>
      </c>
      <c r="AT61" s="37">
        <v>715.95799999999917</v>
      </c>
      <c r="AU61" s="37">
        <v>793.27800000000013</v>
      </c>
      <c r="AV61" s="37">
        <v>1023.7639999999996</v>
      </c>
      <c r="AW61" s="37">
        <v>1021.3864999999996</v>
      </c>
      <c r="AX61" s="37">
        <v>956.99799999999982</v>
      </c>
      <c r="AY61" s="37">
        <v>984.90299999999979</v>
      </c>
      <c r="AZ61" s="37">
        <v>928.93949999999882</v>
      </c>
      <c r="BA61" s="37">
        <v>974.54307313095205</v>
      </c>
      <c r="BB61" s="37">
        <v>910.84022795714327</v>
      </c>
      <c r="BC61" s="37">
        <v>829.07537988333468</v>
      </c>
      <c r="BD61" s="37">
        <v>867.30326651904829</v>
      </c>
      <c r="BE61" s="37">
        <v>879.78109330238021</v>
      </c>
      <c r="BF61" s="37">
        <v>911.09806240476041</v>
      </c>
      <c r="BG61" s="37">
        <v>984.62789326428629</v>
      </c>
      <c r="BH61" s="37">
        <v>981.03386718809384</v>
      </c>
      <c r="BI61" s="37">
        <v>1127.7554403061899</v>
      </c>
      <c r="BJ61" s="37">
        <v>982.45792131666667</v>
      </c>
      <c r="BK61" s="37">
        <v>926.69170874762005</v>
      </c>
      <c r="BL61" s="37">
        <v>857.87838411904715</v>
      </c>
      <c r="BM61" s="37">
        <v>962.5894545642841</v>
      </c>
      <c r="BN61" s="37">
        <v>860.60579760476048</v>
      </c>
      <c r="BO61" s="37">
        <v>1084.5203730595244</v>
      </c>
      <c r="BP61" s="37">
        <v>983.65307399523647</v>
      </c>
      <c r="BQ61" s="37">
        <v>1048.9998221285716</v>
      </c>
      <c r="BR61" s="37">
        <v>1143.1825921428576</v>
      </c>
      <c r="BS61" s="37">
        <v>1047.4640202119058</v>
      </c>
      <c r="BT61" s="37">
        <v>1293.9658500000005</v>
      </c>
      <c r="BU61" s="37">
        <v>1284.8967258880948</v>
      </c>
      <c r="BV61" s="37">
        <v>1187.4176664304773</v>
      </c>
      <c r="BW61" s="37">
        <v>454.71734501861812</v>
      </c>
      <c r="BX61" s="37">
        <v>1054.7549169642857</v>
      </c>
      <c r="BY61" s="37">
        <v>917.51241241666594</v>
      </c>
      <c r="BZ61" s="37">
        <v>1130.8938514857139</v>
      </c>
      <c r="CA61" s="37">
        <v>1281.5853397904773</v>
      </c>
      <c r="CB61" s="37">
        <v>1092.422579504761</v>
      </c>
      <c r="CC61" s="37">
        <v>988.3347372571435</v>
      </c>
      <c r="CD61" s="37">
        <v>1048.3586518976208</v>
      </c>
      <c r="CE61" s="37">
        <v>1141.7141589642833</v>
      </c>
      <c r="CF61" s="37">
        <v>1123.4937343547615</v>
      </c>
      <c r="CG61" s="37">
        <v>1294.2980901880958</v>
      </c>
      <c r="CH61" s="37">
        <v>1337.2213520023795</v>
      </c>
      <c r="CI61" s="37">
        <v>1337.3789014214292</v>
      </c>
      <c r="CJ61" s="37">
        <v>1273.5153251333336</v>
      </c>
      <c r="CK61" s="37">
        <v>1257.8567446476202</v>
      </c>
      <c r="CL61" s="37">
        <v>1244.8915879285703</v>
      </c>
      <c r="CM61" s="37">
        <v>1168.3698542047614</v>
      </c>
      <c r="CN61" s="37">
        <v>1021.7504059523797</v>
      </c>
      <c r="CO61" s="37">
        <v>1091.6432627999995</v>
      </c>
      <c r="CP61" s="37">
        <v>975.56472085238022</v>
      </c>
      <c r="CQ61" s="37">
        <v>1191.0428454238086</v>
      </c>
      <c r="CR61" s="37">
        <v>1408.2648819428564</v>
      </c>
      <c r="CS61" s="37">
        <v>1418.959745395239</v>
      </c>
      <c r="CT61" s="37">
        <v>1553.3204909119047</v>
      </c>
      <c r="CU61" s="37">
        <v>1425.4915367857138</v>
      </c>
      <c r="CV61" s="37">
        <v>1140.8481500976186</v>
      </c>
      <c r="CW61" s="37">
        <v>1425.396137819047</v>
      </c>
      <c r="CX61" s="37">
        <v>1341.9641688238087</v>
      </c>
      <c r="CY61" s="37">
        <v>1328.4942244142862</v>
      </c>
      <c r="CZ61" s="37">
        <v>1253.3666577952386</v>
      </c>
      <c r="DA61" s="37">
        <v>1440.5775648428562</v>
      </c>
      <c r="DB61" s="37">
        <v>1340.590326511905</v>
      </c>
      <c r="DC61" s="37">
        <v>1304.3703493523815</v>
      </c>
      <c r="DD61" s="37">
        <v>1352.7296988547616</v>
      </c>
      <c r="DE61" s="37">
        <v>1222.740568480951</v>
      </c>
      <c r="DF61" s="37">
        <v>1451.3102614023803</v>
      </c>
      <c r="DG61" s="37">
        <v>1317.6988690119056</v>
      </c>
      <c r="DH61" s="37">
        <v>1328.42977709762</v>
      </c>
      <c r="DI61" s="37">
        <v>1304.5675458785706</v>
      </c>
      <c r="DJ61" s="37">
        <v>987.7520328333319</v>
      </c>
      <c r="DK61" s="37">
        <v>943.23471573571487</v>
      </c>
      <c r="DL61" s="37">
        <v>992.23026121904695</v>
      </c>
      <c r="DM61" s="37">
        <v>975.95234805952327</v>
      </c>
      <c r="DN61" s="37">
        <v>1098.4619928880961</v>
      </c>
      <c r="DO61" s="37">
        <v>1149.0253175095233</v>
      </c>
      <c r="DP61" s="37">
        <v>1324.001158571428</v>
      </c>
      <c r="DQ61" s="37">
        <v>1440.0547284220836</v>
      </c>
      <c r="DR61" s="37">
        <v>1508.5073045023314</v>
      </c>
      <c r="DS61" s="37">
        <v>1406.2096045094181</v>
      </c>
      <c r="DT61" s="37">
        <v>1198.088328874999</v>
      </c>
      <c r="DU61" s="37">
        <v>1366.3221491166662</v>
      </c>
      <c r="DV61" s="37">
        <v>1141.8146640904854</v>
      </c>
      <c r="DW61" s="37">
        <v>1345.8391005404731</v>
      </c>
      <c r="DX61" s="37">
        <v>1303.8749643595258</v>
      </c>
      <c r="DY61" s="37">
        <v>1316.6433870547596</v>
      </c>
      <c r="DZ61" s="37">
        <v>1626.3333325880051</v>
      </c>
      <c r="EA61" s="37">
        <v>1575.2324754238075</v>
      </c>
      <c r="EB61" s="37">
        <v>1683.0555348833311</v>
      </c>
      <c r="EC61" s="37">
        <v>1659.0686012380959</v>
      </c>
      <c r="ED61" s="37">
        <v>1845.4703565333339</v>
      </c>
      <c r="EE61" s="37">
        <v>1668.0856399261888</v>
      </c>
      <c r="EF61" s="37">
        <v>1481.9334788976207</v>
      </c>
      <c r="EG61" s="37">
        <v>1724.7553104619069</v>
      </c>
      <c r="EH61" s="194">
        <v>1585.1272212904739</v>
      </c>
      <c r="EI61" s="262">
        <v>1685.896713721429</v>
      </c>
      <c r="EJ61" s="262">
        <v>1650.4718775000008</v>
      </c>
    </row>
    <row r="62" spans="1:140" x14ac:dyDescent="0.25">
      <c r="B62" s="31" t="s">
        <v>117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48"/>
      <c r="CK62" s="48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192"/>
      <c r="EI62" s="260"/>
      <c r="EJ62" s="260"/>
    </row>
    <row r="63" spans="1:140" x14ac:dyDescent="0.25">
      <c r="B63" s="57" t="s">
        <v>118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57"/>
      <c r="EF63" s="57"/>
      <c r="EG63" s="57"/>
      <c r="EH63" s="206"/>
      <c r="EI63" s="274"/>
      <c r="EJ63" s="274"/>
    </row>
    <row r="64" spans="1:140" x14ac:dyDescent="0.25">
      <c r="B64" s="58" t="s">
        <v>119</v>
      </c>
      <c r="C64" s="50">
        <f>+C68+C97+C78</f>
        <v>10304.30509</v>
      </c>
      <c r="D64" s="50">
        <f t="shared" ref="D64:AX64" si="61">+D68+D97+D78</f>
        <v>9210.3769500000017</v>
      </c>
      <c r="E64" s="50">
        <f t="shared" si="61"/>
        <v>10304.838019999999</v>
      </c>
      <c r="F64" s="50">
        <f t="shared" si="61"/>
        <v>9314.5454099999988</v>
      </c>
      <c r="G64" s="50">
        <f t="shared" si="61"/>
        <v>9223.9026200000008</v>
      </c>
      <c r="H64" s="50">
        <f t="shared" si="61"/>
        <v>11841.794099999999</v>
      </c>
      <c r="I64" s="50">
        <f t="shared" si="61"/>
        <v>12238.976069999999</v>
      </c>
      <c r="J64" s="50">
        <f t="shared" si="61"/>
        <v>10209.157899999998</v>
      </c>
      <c r="K64" s="50">
        <f t="shared" si="61"/>
        <v>10909.709369999999</v>
      </c>
      <c r="L64" s="50">
        <f t="shared" si="61"/>
        <v>10604.825000000001</v>
      </c>
      <c r="M64" s="50">
        <f t="shared" si="61"/>
        <v>9213.7543399999995</v>
      </c>
      <c r="N64" s="50">
        <f t="shared" si="61"/>
        <v>10722.064890000001</v>
      </c>
      <c r="O64" s="50">
        <f t="shared" si="61"/>
        <v>12226.19579</v>
      </c>
      <c r="P64" s="50">
        <f t="shared" si="61"/>
        <v>12258.00981</v>
      </c>
      <c r="Q64" s="50">
        <f t="shared" si="61"/>
        <v>8925.8952200000003</v>
      </c>
      <c r="R64" s="50">
        <f t="shared" si="61"/>
        <v>10820.462510000001</v>
      </c>
      <c r="S64" s="50">
        <f t="shared" si="61"/>
        <v>11600.52893</v>
      </c>
      <c r="T64" s="50">
        <f t="shared" si="61"/>
        <v>10377.869480000001</v>
      </c>
      <c r="U64" s="50">
        <f t="shared" si="61"/>
        <v>9707.9132300000001</v>
      </c>
      <c r="V64" s="50">
        <f t="shared" si="61"/>
        <v>10551.918250000002</v>
      </c>
      <c r="W64" s="50">
        <f t="shared" si="61"/>
        <v>9543.6690600000002</v>
      </c>
      <c r="X64" s="50">
        <f t="shared" si="61"/>
        <v>10408.061429999998</v>
      </c>
      <c r="Y64" s="50">
        <f t="shared" si="61"/>
        <v>9065.6405500000001</v>
      </c>
      <c r="Z64" s="50">
        <f t="shared" si="61"/>
        <v>11865.973379999999</v>
      </c>
      <c r="AA64" s="50">
        <f t="shared" si="61"/>
        <v>10779.979199999998</v>
      </c>
      <c r="AB64" s="50">
        <f t="shared" si="61"/>
        <v>9461.2396499999995</v>
      </c>
      <c r="AC64" s="50">
        <f t="shared" si="61"/>
        <v>9584.7757700000002</v>
      </c>
      <c r="AD64" s="50">
        <f t="shared" si="61"/>
        <v>10647.92073</v>
      </c>
      <c r="AE64" s="50">
        <f t="shared" si="61"/>
        <v>10174.370780000001</v>
      </c>
      <c r="AF64" s="50">
        <f t="shared" si="61"/>
        <v>9077.9967299999989</v>
      </c>
      <c r="AG64" s="50">
        <f t="shared" si="61"/>
        <v>10113.581699999999</v>
      </c>
      <c r="AH64" s="50">
        <f t="shared" si="61"/>
        <v>11354.740089999999</v>
      </c>
      <c r="AI64" s="50">
        <f t="shared" si="61"/>
        <v>8891.9559100000006</v>
      </c>
      <c r="AJ64" s="50">
        <f t="shared" si="61"/>
        <v>9439.5469400000002</v>
      </c>
      <c r="AK64" s="50">
        <f t="shared" si="61"/>
        <v>8579.6565399999999</v>
      </c>
      <c r="AL64" s="50">
        <f t="shared" si="61"/>
        <v>11451.90805</v>
      </c>
      <c r="AM64" s="50">
        <f t="shared" si="61"/>
        <v>9546.8152300000002</v>
      </c>
      <c r="AN64" s="50">
        <f t="shared" si="61"/>
        <v>8495.1038200000003</v>
      </c>
      <c r="AO64" s="50">
        <f t="shared" si="61"/>
        <v>11296.78212</v>
      </c>
      <c r="AP64" s="50">
        <f t="shared" si="61"/>
        <v>11454.59886</v>
      </c>
      <c r="AQ64" s="50">
        <f t="shared" si="61"/>
        <v>9450.4730099999997</v>
      </c>
      <c r="AR64" s="50">
        <f t="shared" si="61"/>
        <v>11792.619880000002</v>
      </c>
      <c r="AS64" s="50">
        <f t="shared" si="61"/>
        <v>9695.8886600000005</v>
      </c>
      <c r="AT64" s="50">
        <f t="shared" si="61"/>
        <v>9462.6281500000005</v>
      </c>
      <c r="AU64" s="50">
        <f t="shared" si="61"/>
        <v>10965.910370000001</v>
      </c>
      <c r="AV64" s="50">
        <f t="shared" si="61"/>
        <v>11232.080480000001</v>
      </c>
      <c r="AW64" s="50">
        <f t="shared" si="61"/>
        <v>9823.4092199999996</v>
      </c>
      <c r="AX64" s="50">
        <f t="shared" si="61"/>
        <v>11248.141479999998</v>
      </c>
      <c r="AY64" s="50">
        <f t="shared" ref="AY64:DJ64" si="62">+AY68+AY97</f>
        <v>10226.394469999999</v>
      </c>
      <c r="AZ64" s="50">
        <f t="shared" si="62"/>
        <v>10592.923410000001</v>
      </c>
      <c r="BA64" s="50">
        <f t="shared" si="62"/>
        <v>11381.454399999999</v>
      </c>
      <c r="BB64" s="50">
        <f t="shared" si="62"/>
        <v>8403.35923</v>
      </c>
      <c r="BC64" s="50">
        <f t="shared" si="62"/>
        <v>10913.71888</v>
      </c>
      <c r="BD64" s="50">
        <f t="shared" si="62"/>
        <v>10675.65965</v>
      </c>
      <c r="BE64" s="50">
        <f t="shared" si="62"/>
        <v>10715.948630000001</v>
      </c>
      <c r="BF64" s="50">
        <f t="shared" si="62"/>
        <v>10008.634669999999</v>
      </c>
      <c r="BG64" s="50">
        <f t="shared" si="62"/>
        <v>10277.387409999999</v>
      </c>
      <c r="BH64" s="50">
        <f t="shared" si="62"/>
        <v>9366.51188</v>
      </c>
      <c r="BI64" s="50">
        <f t="shared" si="62"/>
        <v>9131.1194400000004</v>
      </c>
      <c r="BJ64" s="50">
        <f t="shared" si="62"/>
        <v>9626.9900699999998</v>
      </c>
      <c r="BK64" s="50">
        <f t="shared" si="62"/>
        <v>13058.14345</v>
      </c>
      <c r="BL64" s="50">
        <f t="shared" si="62"/>
        <v>10898.66899</v>
      </c>
      <c r="BM64" s="50">
        <f t="shared" si="62"/>
        <v>9860.6676599999992</v>
      </c>
      <c r="BN64" s="50">
        <f t="shared" si="62"/>
        <v>10300.467130000003</v>
      </c>
      <c r="BO64" s="50">
        <f t="shared" si="62"/>
        <v>11437.857880000001</v>
      </c>
      <c r="BP64" s="50">
        <f t="shared" si="62"/>
        <v>10264.330520000001</v>
      </c>
      <c r="BQ64" s="50">
        <f t="shared" si="62"/>
        <v>10177.894120000001</v>
      </c>
      <c r="BR64" s="50">
        <f t="shared" si="62"/>
        <v>11302.721649999999</v>
      </c>
      <c r="BS64" s="50">
        <f t="shared" si="62"/>
        <v>11460.39961</v>
      </c>
      <c r="BT64" s="50">
        <f t="shared" si="62"/>
        <v>10421.797860000001</v>
      </c>
      <c r="BU64" s="50">
        <f t="shared" si="62"/>
        <v>9278.0072900000014</v>
      </c>
      <c r="BV64" s="50">
        <f t="shared" si="62"/>
        <v>11054.965560000001</v>
      </c>
      <c r="BW64" s="50">
        <f t="shared" si="62"/>
        <v>10507.931869999999</v>
      </c>
      <c r="BX64" s="50">
        <f t="shared" si="62"/>
        <v>11703.738440000001</v>
      </c>
      <c r="BY64" s="50">
        <f t="shared" si="62"/>
        <v>11931.451289999999</v>
      </c>
      <c r="BZ64" s="50">
        <f t="shared" si="62"/>
        <v>10306.7654</v>
      </c>
      <c r="CA64" s="50">
        <f t="shared" si="62"/>
        <v>10899.183290000001</v>
      </c>
      <c r="CB64" s="50">
        <f t="shared" si="62"/>
        <v>11386.331490000002</v>
      </c>
      <c r="CC64" s="50">
        <f t="shared" si="62"/>
        <v>12568.555439999998</v>
      </c>
      <c r="CD64" s="50">
        <f t="shared" si="62"/>
        <v>12027.390479999998</v>
      </c>
      <c r="CE64" s="50">
        <f t="shared" si="62"/>
        <v>12721.65259</v>
      </c>
      <c r="CF64" s="50">
        <f t="shared" si="62"/>
        <v>11599.866189999999</v>
      </c>
      <c r="CG64" s="50">
        <f t="shared" si="62"/>
        <v>11489.376780000001</v>
      </c>
      <c r="CH64" s="50">
        <f t="shared" si="62"/>
        <v>13102.793</v>
      </c>
      <c r="CI64" s="50">
        <f t="shared" si="62"/>
        <v>11572.41624</v>
      </c>
      <c r="CJ64" s="50">
        <f t="shared" si="62"/>
        <v>11127.884940000002</v>
      </c>
      <c r="CK64" s="50">
        <f t="shared" si="62"/>
        <v>13100.928039999999</v>
      </c>
      <c r="CL64" s="50">
        <f t="shared" si="62"/>
        <v>8569.3456900000001</v>
      </c>
      <c r="CM64" s="50">
        <f t="shared" si="62"/>
        <v>15573.334579999999</v>
      </c>
      <c r="CN64" s="50">
        <f t="shared" si="62"/>
        <v>13043.609420000001</v>
      </c>
      <c r="CO64" s="50">
        <f t="shared" si="62"/>
        <v>12778.467659999998</v>
      </c>
      <c r="CP64" s="50">
        <f t="shared" si="62"/>
        <v>14624.02117</v>
      </c>
      <c r="CQ64" s="50">
        <f t="shared" si="62"/>
        <v>12376.959140000001</v>
      </c>
      <c r="CR64" s="50">
        <f t="shared" si="62"/>
        <v>13832.437019999998</v>
      </c>
      <c r="CS64" s="50">
        <f t="shared" si="62"/>
        <v>14722.224630000001</v>
      </c>
      <c r="CT64" s="50">
        <f t="shared" si="62"/>
        <v>13336.48079</v>
      </c>
      <c r="CU64" s="50">
        <f t="shared" si="62"/>
        <v>14451.468299999999</v>
      </c>
      <c r="CV64" s="50">
        <f t="shared" si="62"/>
        <v>11666.818119999998</v>
      </c>
      <c r="CW64" s="50">
        <f t="shared" si="62"/>
        <v>13676.870180000002</v>
      </c>
      <c r="CX64" s="50">
        <f t="shared" si="62"/>
        <v>10095.74015</v>
      </c>
      <c r="CY64" s="50">
        <f t="shared" si="62"/>
        <v>13199.798119999999</v>
      </c>
      <c r="CZ64" s="50">
        <f t="shared" si="62"/>
        <v>12154.306689999999</v>
      </c>
      <c r="DA64" s="50">
        <f t="shared" si="62"/>
        <v>14618.234700000001</v>
      </c>
      <c r="DB64" s="50">
        <f t="shared" si="62"/>
        <v>14460.78412</v>
      </c>
      <c r="DC64" s="50">
        <f t="shared" si="62"/>
        <v>12346.40933</v>
      </c>
      <c r="DD64" s="50">
        <f t="shared" si="62"/>
        <v>11194.88586</v>
      </c>
      <c r="DE64" s="50">
        <f t="shared" si="62"/>
        <v>12024.523930000003</v>
      </c>
      <c r="DF64" s="50">
        <f t="shared" si="62"/>
        <v>11875.257300000001</v>
      </c>
      <c r="DG64" s="50">
        <f t="shared" si="62"/>
        <v>12632.840509999998</v>
      </c>
      <c r="DH64" s="50">
        <f t="shared" si="62"/>
        <v>10475.853169999998</v>
      </c>
      <c r="DI64" s="50">
        <f t="shared" si="62"/>
        <v>11868.36</v>
      </c>
      <c r="DJ64" s="50">
        <f t="shared" si="62"/>
        <v>10072.920599999998</v>
      </c>
      <c r="DK64" s="50">
        <f t="shared" ref="DK64:EG64" si="63">+DK68+DK97</f>
        <v>13050.02954</v>
      </c>
      <c r="DL64" s="50">
        <f t="shared" si="63"/>
        <v>12889.967629999999</v>
      </c>
      <c r="DM64" s="50">
        <f t="shared" si="63"/>
        <v>14077.621580000003</v>
      </c>
      <c r="DN64" s="50">
        <f t="shared" si="63"/>
        <v>11443.67921</v>
      </c>
      <c r="DO64" s="50">
        <f t="shared" si="63"/>
        <v>11527.466259999999</v>
      </c>
      <c r="DP64" s="50">
        <f t="shared" si="63"/>
        <v>13006.35671</v>
      </c>
      <c r="DQ64" s="50">
        <f t="shared" si="63"/>
        <v>11634.24685</v>
      </c>
      <c r="DR64" s="50">
        <f t="shared" si="63"/>
        <v>11880.042809999999</v>
      </c>
      <c r="DS64" s="50">
        <f t="shared" si="63"/>
        <v>11771.584049999999</v>
      </c>
      <c r="DT64" s="50">
        <f t="shared" si="63"/>
        <v>11776.793430000002</v>
      </c>
      <c r="DU64" s="50">
        <f t="shared" si="63"/>
        <v>11431.305339999999</v>
      </c>
      <c r="DV64" s="50">
        <f t="shared" si="63"/>
        <v>11590.858090000002</v>
      </c>
      <c r="DW64" s="50">
        <f t="shared" si="63"/>
        <v>11670.391190000002</v>
      </c>
      <c r="DX64" s="50">
        <f t="shared" si="63"/>
        <v>11409.551510000001</v>
      </c>
      <c r="DY64" s="50">
        <f t="shared" si="63"/>
        <v>11489.273950000001</v>
      </c>
      <c r="DZ64" s="50">
        <f t="shared" si="63"/>
        <v>10844.8542</v>
      </c>
      <c r="EA64" s="50">
        <f t="shared" si="63"/>
        <v>11683.58037</v>
      </c>
      <c r="EB64" s="50">
        <f t="shared" si="63"/>
        <v>10915.822370000002</v>
      </c>
      <c r="EC64" s="50">
        <f t="shared" si="63"/>
        <v>10699.467869999999</v>
      </c>
      <c r="ED64" s="50">
        <f t="shared" si="63"/>
        <v>10210.779979999999</v>
      </c>
      <c r="EE64" s="50">
        <f t="shared" si="63"/>
        <v>11752.9522</v>
      </c>
      <c r="EF64" s="50">
        <f t="shared" si="63"/>
        <v>8212.3648900000007</v>
      </c>
      <c r="EG64" s="50">
        <f t="shared" si="63"/>
        <v>11142.50475</v>
      </c>
      <c r="EH64" s="200">
        <v>9616.9179499999991</v>
      </c>
      <c r="EI64" s="268">
        <v>11626.399230000001</v>
      </c>
      <c r="EJ64" s="268">
        <v>10835.026949999999</v>
      </c>
    </row>
    <row r="65" spans="2:140" x14ac:dyDescent="0.25">
      <c r="B65" s="59" t="s">
        <v>120</v>
      </c>
      <c r="C65" s="43">
        <f t="shared" ref="C65:BN65" si="64">+C66/C64</f>
        <v>40.221064699667203</v>
      </c>
      <c r="D65" s="43">
        <f t="shared" si="64"/>
        <v>46.292372282330952</v>
      </c>
      <c r="E65" s="43">
        <f t="shared" si="64"/>
        <v>48.370402254027859</v>
      </c>
      <c r="F65" s="43">
        <f t="shared" si="64"/>
        <v>52.405354631257318</v>
      </c>
      <c r="G65" s="43">
        <f t="shared" si="64"/>
        <v>53.782916022372319</v>
      </c>
      <c r="H65" s="43">
        <f t="shared" si="64"/>
        <v>56.937725225268018</v>
      </c>
      <c r="I65" s="43">
        <f t="shared" si="64"/>
        <v>63.72814656871865</v>
      </c>
      <c r="J65" s="43">
        <f t="shared" si="64"/>
        <v>61.224094799239047</v>
      </c>
      <c r="K65" s="43">
        <f t="shared" si="64"/>
        <v>64.68373458329809</v>
      </c>
      <c r="L65" s="43">
        <f t="shared" si="64"/>
        <v>71.356226925951148</v>
      </c>
      <c r="M65" s="43">
        <f t="shared" si="64"/>
        <v>79.813753519284731</v>
      </c>
      <c r="N65" s="43">
        <f t="shared" si="64"/>
        <v>77.207359710355178</v>
      </c>
      <c r="O65" s="43">
        <f t="shared" si="64"/>
        <v>77.035274603597699</v>
      </c>
      <c r="P65" s="43">
        <f t="shared" si="64"/>
        <v>80.338463626992308</v>
      </c>
      <c r="Q65" s="43">
        <f t="shared" si="64"/>
        <v>88.021235128278803</v>
      </c>
      <c r="R65" s="43">
        <f t="shared" si="64"/>
        <v>94.24793356545716</v>
      </c>
      <c r="S65" s="43">
        <f t="shared" si="64"/>
        <v>106.67711461239379</v>
      </c>
      <c r="T65" s="43">
        <f t="shared" si="64"/>
        <v>117.3573935851812</v>
      </c>
      <c r="U65" s="43">
        <f t="shared" si="64"/>
        <v>114.37201924290375</v>
      </c>
      <c r="V65" s="43">
        <f t="shared" si="64"/>
        <v>99.650831285581631</v>
      </c>
      <c r="W65" s="43">
        <f t="shared" si="64"/>
        <v>88.415758038659405</v>
      </c>
      <c r="X65" s="43">
        <f t="shared" si="64"/>
        <v>63.777042015402493</v>
      </c>
      <c r="Y65" s="43">
        <f t="shared" si="64"/>
        <v>44.042676904943022</v>
      </c>
      <c r="Z65" s="43">
        <f t="shared" si="64"/>
        <v>26.086613479323344</v>
      </c>
      <c r="AA65" s="43">
        <f t="shared" si="64"/>
        <v>26.785341306595477</v>
      </c>
      <c r="AB65" s="43">
        <f t="shared" si="64"/>
        <v>26.648726461547778</v>
      </c>
      <c r="AC65" s="43">
        <f t="shared" si="64"/>
        <v>36.295898553920999</v>
      </c>
      <c r="AD65" s="43">
        <f t="shared" si="64"/>
        <v>39.959408294730984</v>
      </c>
      <c r="AE65" s="43">
        <f t="shared" si="64"/>
        <v>49.56357136318163</v>
      </c>
      <c r="AF65" s="43">
        <f t="shared" si="64"/>
        <v>62.78306795226176</v>
      </c>
      <c r="AG65" s="43">
        <f t="shared" si="64"/>
        <v>56.379073281229338</v>
      </c>
      <c r="AH65" s="43">
        <f t="shared" si="64"/>
        <v>63.630014224306215</v>
      </c>
      <c r="AI65" s="43">
        <f t="shared" si="64"/>
        <v>64.103803762562734</v>
      </c>
      <c r="AJ65" s="43">
        <f t="shared" si="64"/>
        <v>69.053939287895531</v>
      </c>
      <c r="AK65" s="43">
        <f t="shared" si="64"/>
        <v>70.445449259207763</v>
      </c>
      <c r="AL65" s="43">
        <f t="shared" si="64"/>
        <v>67.824494228278411</v>
      </c>
      <c r="AM65" s="43">
        <f t="shared" si="64"/>
        <v>72.522372038198526</v>
      </c>
      <c r="AN65" s="43">
        <f t="shared" si="64"/>
        <v>69.724661061293546</v>
      </c>
      <c r="AO65" s="43">
        <f t="shared" si="64"/>
        <v>73.143649301434877</v>
      </c>
      <c r="AP65" s="43">
        <f t="shared" si="64"/>
        <v>75.277740842685432</v>
      </c>
      <c r="AQ65" s="43">
        <f t="shared" si="64"/>
        <v>65.204999472296251</v>
      </c>
      <c r="AR65" s="43">
        <f t="shared" si="64"/>
        <v>66.948551587673137</v>
      </c>
      <c r="AS65" s="43">
        <f t="shared" si="64"/>
        <v>68.989324878448016</v>
      </c>
      <c r="AT65" s="43">
        <f t="shared" si="64"/>
        <v>69.095130167404918</v>
      </c>
      <c r="AU65" s="43">
        <f t="shared" si="64"/>
        <v>67.213164593830243</v>
      </c>
      <c r="AV65" s="43">
        <f t="shared" si="64"/>
        <v>74.577475272862358</v>
      </c>
      <c r="AW65" s="43">
        <f t="shared" si="64"/>
        <v>77.28748635293033</v>
      </c>
      <c r="AX65" s="43">
        <f t="shared" si="64"/>
        <v>81.516279693878829</v>
      </c>
      <c r="AY65" s="43">
        <f t="shared" si="64"/>
        <v>81.97857558588781</v>
      </c>
      <c r="AZ65" s="43">
        <f t="shared" si="64"/>
        <v>83.110677263926334</v>
      </c>
      <c r="BA65" s="43">
        <f t="shared" si="64"/>
        <v>96.846798329218814</v>
      </c>
      <c r="BB65" s="43">
        <f t="shared" si="64"/>
        <v>109.97840740291666</v>
      </c>
      <c r="BC65" s="43">
        <f t="shared" si="64"/>
        <v>102.63101807053326</v>
      </c>
      <c r="BD65" s="43">
        <f t="shared" si="64"/>
        <v>97.609595434226861</v>
      </c>
      <c r="BE65" s="43">
        <f t="shared" si="64"/>
        <v>97.527235039572957</v>
      </c>
      <c r="BF65" s="43">
        <f t="shared" si="64"/>
        <v>88.897093757144816</v>
      </c>
      <c r="BG65" s="43">
        <f t="shared" si="64"/>
        <v>93.299784645366401</v>
      </c>
      <c r="BH65" s="43">
        <f t="shared" si="64"/>
        <v>100.50917467688087</v>
      </c>
      <c r="BI65" s="43">
        <f t="shared" si="64"/>
        <v>110.48575940651587</v>
      </c>
      <c r="BJ65" s="43">
        <f t="shared" si="64"/>
        <v>105.31418861430279</v>
      </c>
      <c r="BK65" s="43">
        <f t="shared" si="64"/>
        <v>99.617147766132092</v>
      </c>
      <c r="BL65" s="43">
        <f t="shared" si="64"/>
        <v>103.20435650548529</v>
      </c>
      <c r="BM65" s="43">
        <f t="shared" si="64"/>
        <v>111.98935229991294</v>
      </c>
      <c r="BN65" s="43">
        <f t="shared" si="64"/>
        <v>111.78846119131815</v>
      </c>
      <c r="BO65" s="43">
        <f t="shared" ref="BO65:DZ65" si="65">+BO66/BO64</f>
        <v>101.68180494992215</v>
      </c>
      <c r="BP65" s="43">
        <f t="shared" si="65"/>
        <v>86.147707445374891</v>
      </c>
      <c r="BQ65" s="43">
        <f t="shared" si="65"/>
        <v>89.777405885139117</v>
      </c>
      <c r="BR65" s="43">
        <f t="shared" si="65"/>
        <v>95.13739413494342</v>
      </c>
      <c r="BS65" s="43">
        <f t="shared" si="65"/>
        <v>99.492804331781059</v>
      </c>
      <c r="BT65" s="43">
        <f t="shared" si="65"/>
        <v>94.582819249458254</v>
      </c>
      <c r="BU65" s="43">
        <f t="shared" si="65"/>
        <v>91.366545972973014</v>
      </c>
      <c r="BV65" s="43">
        <f t="shared" si="65"/>
        <v>92.646708151151998</v>
      </c>
      <c r="BW65" s="43">
        <f t="shared" si="65"/>
        <v>99.809721893586527</v>
      </c>
      <c r="BX65" s="43">
        <f t="shared" si="65"/>
        <v>100.08933854960769</v>
      </c>
      <c r="BY65" s="43">
        <f t="shared" si="65"/>
        <v>97.662406212016904</v>
      </c>
      <c r="BZ65" s="43">
        <f t="shared" si="65"/>
        <v>95.763818516528232</v>
      </c>
      <c r="CA65" s="43">
        <f t="shared" si="65"/>
        <v>96.392998488298019</v>
      </c>
      <c r="CB65" s="43">
        <f t="shared" si="65"/>
        <v>94.806459163720007</v>
      </c>
      <c r="CC65" s="43">
        <f t="shared" si="65"/>
        <v>101.0699022669202</v>
      </c>
      <c r="CD65" s="43">
        <f t="shared" si="65"/>
        <v>97.912060510506407</v>
      </c>
      <c r="CE65" s="43">
        <f t="shared" si="65"/>
        <v>97.362384362433247</v>
      </c>
      <c r="CF65" s="43">
        <f t="shared" si="65"/>
        <v>92.184814713055587</v>
      </c>
      <c r="CG65" s="43">
        <f t="shared" si="65"/>
        <v>84.374413433669261</v>
      </c>
      <c r="CH65" s="43">
        <f t="shared" si="65"/>
        <v>90.354216293182901</v>
      </c>
      <c r="CI65" s="43">
        <f t="shared" si="65"/>
        <v>91.444014005216786</v>
      </c>
      <c r="CJ65" s="43">
        <f t="shared" si="65"/>
        <v>97.953433816859416</v>
      </c>
      <c r="CK65" s="43">
        <f t="shared" si="65"/>
        <v>96.497996691649988</v>
      </c>
      <c r="CL65" s="43">
        <f t="shared" si="65"/>
        <v>97.812215257214561</v>
      </c>
      <c r="CM65" s="43">
        <f t="shared" si="65"/>
        <v>95.941390900839451</v>
      </c>
      <c r="CN65" s="43">
        <f t="shared" si="65"/>
        <v>98.904479266294373</v>
      </c>
      <c r="CO65" s="43">
        <f t="shared" si="65"/>
        <v>91.047348298318809</v>
      </c>
      <c r="CP65" s="43">
        <f t="shared" si="65"/>
        <v>85.953769934739711</v>
      </c>
      <c r="CQ65" s="43">
        <f t="shared" si="65"/>
        <v>83.329401050847295</v>
      </c>
      <c r="CR65" s="43">
        <f t="shared" si="65"/>
        <v>73.364831420854586</v>
      </c>
      <c r="CS65" s="43">
        <f t="shared" si="65"/>
        <v>61.569559350239111</v>
      </c>
      <c r="CT65" s="43">
        <f t="shared" si="65"/>
        <v>45.373755882590871</v>
      </c>
      <c r="CU65" s="43">
        <f t="shared" si="65"/>
        <v>41.397696833222653</v>
      </c>
      <c r="CV65" s="43">
        <f t="shared" si="65"/>
        <v>41.044964822707961</v>
      </c>
      <c r="CW65" s="43">
        <f t="shared" si="65"/>
        <v>42.762523311984886</v>
      </c>
      <c r="CX65" s="43">
        <f t="shared" si="65"/>
        <v>54.83651881843614</v>
      </c>
      <c r="CY65" s="43">
        <f t="shared" si="65"/>
        <v>56.539609398166526</v>
      </c>
      <c r="CZ65" s="43">
        <f t="shared" si="65"/>
        <v>53.181412004235398</v>
      </c>
      <c r="DA65" s="43">
        <f t="shared" si="65"/>
        <v>41.48166354225134</v>
      </c>
      <c r="DB65" s="43">
        <f t="shared" si="65"/>
        <v>36.756806026953221</v>
      </c>
      <c r="DC65" s="43">
        <f t="shared" si="65"/>
        <v>40.110486047338725</v>
      </c>
      <c r="DD65" s="43">
        <f t="shared" si="65"/>
        <v>37.565850120187058</v>
      </c>
      <c r="DE65" s="43">
        <f t="shared" si="65"/>
        <v>31.146998073597715</v>
      </c>
      <c r="DF65" s="43">
        <f t="shared" si="65"/>
        <v>26.839892855685232</v>
      </c>
      <c r="DG65" s="43">
        <f t="shared" si="65"/>
        <v>21.57521286019233</v>
      </c>
      <c r="DH65" s="43">
        <f t="shared" si="65"/>
        <v>22.064830878898348</v>
      </c>
      <c r="DI65" s="43">
        <f t="shared" si="65"/>
        <v>28.089298437509129</v>
      </c>
      <c r="DJ65" s="43">
        <f t="shared" si="65"/>
        <v>34.124526602159577</v>
      </c>
      <c r="DK65" s="43">
        <f t="shared" si="65"/>
        <v>37.430196370561951</v>
      </c>
      <c r="DL65" s="43">
        <f t="shared" si="65"/>
        <v>39.647905088461513</v>
      </c>
      <c r="DM65" s="43">
        <f t="shared" si="65"/>
        <v>35.207843120981416</v>
      </c>
      <c r="DN65" s="43">
        <f t="shared" si="65"/>
        <v>36.866200964023193</v>
      </c>
      <c r="DO65" s="43">
        <f t="shared" si="65"/>
        <v>38.807473086787311</v>
      </c>
      <c r="DP65" s="43">
        <f t="shared" si="65"/>
        <v>40.925821326281081</v>
      </c>
      <c r="DQ65" s="43">
        <f t="shared" si="65"/>
        <v>38.761003716553468</v>
      </c>
      <c r="DR65" s="43">
        <f t="shared" si="65"/>
        <v>44.231212734993164</v>
      </c>
      <c r="DS65" s="43">
        <f t="shared" si="65"/>
        <v>44.764515040856303</v>
      </c>
      <c r="DT65" s="43">
        <f t="shared" si="65"/>
        <v>44.331499289675776</v>
      </c>
      <c r="DU65" s="43">
        <f t="shared" si="65"/>
        <v>42.710005893251108</v>
      </c>
      <c r="DV65" s="43">
        <f t="shared" si="65"/>
        <v>44.692400083673</v>
      </c>
      <c r="DW65" s="43">
        <f t="shared" si="65"/>
        <v>41.434196449342735</v>
      </c>
      <c r="DX65" s="43">
        <f t="shared" si="65"/>
        <v>40.228022954480501</v>
      </c>
      <c r="DY65" s="43">
        <f t="shared" si="65"/>
        <v>40.753766422255993</v>
      </c>
      <c r="DZ65" s="43">
        <f t="shared" si="65"/>
        <v>43.030824037642304</v>
      </c>
      <c r="EA65" s="43">
        <f t="shared" ref="EA65:EG65" si="66">+EA66/EA64</f>
        <v>46.731005562712056</v>
      </c>
      <c r="EB65" s="43">
        <f t="shared" si="66"/>
        <v>50.435120265963441</v>
      </c>
      <c r="EC65" s="43">
        <f t="shared" si="66"/>
        <v>54.612333902714724</v>
      </c>
      <c r="ED65" s="43">
        <f t="shared" si="66"/>
        <v>56.436011519218965</v>
      </c>
      <c r="EE65" s="43">
        <f t="shared" si="66"/>
        <v>60.347833218949852</v>
      </c>
      <c r="EF65" s="43">
        <f t="shared" si="66"/>
        <v>57.573325101147233</v>
      </c>
      <c r="EG65" s="43">
        <f t="shared" si="66"/>
        <v>57.013287411616425</v>
      </c>
      <c r="EH65" s="196">
        <v>60.320653792065691</v>
      </c>
      <c r="EI65" s="264">
        <v>63.520949808207234</v>
      </c>
      <c r="EJ65" s="264">
        <v>61.901587210359757</v>
      </c>
    </row>
    <row r="66" spans="2:140" x14ac:dyDescent="0.25">
      <c r="B66" s="60" t="s">
        <v>121</v>
      </c>
      <c r="C66" s="50">
        <f>+C70+C99+C80</f>
        <v>414450.12171000004</v>
      </c>
      <c r="D66" s="50">
        <f t="shared" ref="D66:AX66" si="67">+D70+D99+D80</f>
        <v>426370.19863</v>
      </c>
      <c r="E66" s="50">
        <f t="shared" si="67"/>
        <v>498449.16018999997</v>
      </c>
      <c r="F66" s="50">
        <f t="shared" si="67"/>
        <v>488132.05544000003</v>
      </c>
      <c r="G66" s="50">
        <f t="shared" si="67"/>
        <v>496088.38001000002</v>
      </c>
      <c r="H66" s="50">
        <f t="shared" si="67"/>
        <v>674244.81863999995</v>
      </c>
      <c r="I66" s="50">
        <f t="shared" si="67"/>
        <v>779967.26084000012</v>
      </c>
      <c r="J66" s="50">
        <f t="shared" si="67"/>
        <v>625046.4510900001</v>
      </c>
      <c r="K66" s="50">
        <f t="shared" si="67"/>
        <v>705680.74527000007</v>
      </c>
      <c r="L66" s="50">
        <f t="shared" si="67"/>
        <v>756720.29920999997</v>
      </c>
      <c r="M66" s="50">
        <f t="shared" si="67"/>
        <v>735384.31787999999</v>
      </c>
      <c r="N66" s="50">
        <f t="shared" si="67"/>
        <v>827822.32079999999</v>
      </c>
      <c r="O66" s="50">
        <f t="shared" si="67"/>
        <v>941848.35004000005</v>
      </c>
      <c r="P66" s="50">
        <f t="shared" si="67"/>
        <v>984789.67525999993</v>
      </c>
      <c r="Q66" s="50">
        <f t="shared" si="67"/>
        <v>785668.3218899999</v>
      </c>
      <c r="R66" s="50">
        <f t="shared" si="67"/>
        <v>1019806.23179</v>
      </c>
      <c r="S66" s="50">
        <f t="shared" si="67"/>
        <v>1237510.95423</v>
      </c>
      <c r="T66" s="50">
        <f t="shared" si="67"/>
        <v>1217919.7131399999</v>
      </c>
      <c r="U66" s="50">
        <f t="shared" si="67"/>
        <v>1110313.6387499999</v>
      </c>
      <c r="V66" s="50">
        <f t="shared" si="67"/>
        <v>1051507.42527</v>
      </c>
      <c r="W66" s="50">
        <f t="shared" si="67"/>
        <v>843810.73441000003</v>
      </c>
      <c r="X66" s="50">
        <f t="shared" si="67"/>
        <v>663795.37112000003</v>
      </c>
      <c r="Y66" s="50">
        <f t="shared" si="67"/>
        <v>399275.07767999999</v>
      </c>
      <c r="Z66" s="50">
        <f t="shared" si="67"/>
        <v>309543.06111999997</v>
      </c>
      <c r="AA66" s="50">
        <f t="shared" si="67"/>
        <v>288745.42215</v>
      </c>
      <c r="AB66" s="50">
        <f t="shared" si="67"/>
        <v>252129.98742000002</v>
      </c>
      <c r="AC66" s="50">
        <f t="shared" si="67"/>
        <v>347888.04901000002</v>
      </c>
      <c r="AD66" s="50">
        <f t="shared" si="67"/>
        <v>425484.61193999997</v>
      </c>
      <c r="AE66" s="50">
        <f t="shared" si="67"/>
        <v>504278.15223000001</v>
      </c>
      <c r="AF66" s="50">
        <f t="shared" si="67"/>
        <v>569944.48557000002</v>
      </c>
      <c r="AG66" s="50">
        <f t="shared" si="67"/>
        <v>570194.36379999993</v>
      </c>
      <c r="AH66" s="50">
        <f t="shared" si="67"/>
        <v>722502.27344000002</v>
      </c>
      <c r="AI66" s="50">
        <f t="shared" si="67"/>
        <v>570008.19672000001</v>
      </c>
      <c r="AJ66" s="50">
        <f t="shared" si="67"/>
        <v>651837.90130000003</v>
      </c>
      <c r="AK66" s="50">
        <f t="shared" si="67"/>
        <v>604397.75945000001</v>
      </c>
      <c r="AL66" s="50">
        <f t="shared" si="67"/>
        <v>776719.87144000002</v>
      </c>
      <c r="AM66" s="50">
        <f t="shared" si="67"/>
        <v>692357.68588999985</v>
      </c>
      <c r="AN66" s="50">
        <f t="shared" si="67"/>
        <v>592318.23453000002</v>
      </c>
      <c r="AO66" s="50">
        <f t="shared" si="67"/>
        <v>826287.86962000001</v>
      </c>
      <c r="AP66" s="50">
        <f t="shared" si="67"/>
        <v>862276.32444</v>
      </c>
      <c r="AQ66" s="50">
        <f t="shared" si="67"/>
        <v>616218.08762999997</v>
      </c>
      <c r="AR66" s="50">
        <f t="shared" si="67"/>
        <v>789498.82039000001</v>
      </c>
      <c r="AS66" s="50">
        <f t="shared" si="67"/>
        <v>668912.81275000004</v>
      </c>
      <c r="AT66" s="50">
        <f t="shared" si="67"/>
        <v>653821.52375000005</v>
      </c>
      <c r="AU66" s="50">
        <f t="shared" si="67"/>
        <v>737053.53862000001</v>
      </c>
      <c r="AV66" s="50">
        <f t="shared" si="67"/>
        <v>837660.20426000003</v>
      </c>
      <c r="AW66" s="50">
        <f t="shared" si="67"/>
        <v>759226.60602999991</v>
      </c>
      <c r="AX66" s="50">
        <f t="shared" si="67"/>
        <v>916906.64691999997</v>
      </c>
      <c r="AY66" s="50">
        <f t="shared" ref="AY66:DJ66" si="68">+AY70+AY99</f>
        <v>838345.25203000009</v>
      </c>
      <c r="AZ66" s="50">
        <f t="shared" si="68"/>
        <v>880385.03881000006</v>
      </c>
      <c r="BA66" s="50">
        <f t="shared" si="68"/>
        <v>1102257.41897</v>
      </c>
      <c r="BB66" s="50">
        <f t="shared" si="68"/>
        <v>924188.06495000003</v>
      </c>
      <c r="BC66" s="50">
        <f t="shared" si="68"/>
        <v>1120086.07959</v>
      </c>
      <c r="BD66" s="50">
        <f t="shared" si="68"/>
        <v>1042046.8194299999</v>
      </c>
      <c r="BE66" s="50">
        <f t="shared" si="68"/>
        <v>1045096.8407099999</v>
      </c>
      <c r="BF66" s="50">
        <f t="shared" si="68"/>
        <v>889738.53464000009</v>
      </c>
      <c r="BG66" s="50">
        <f t="shared" si="68"/>
        <v>958878.03206999996</v>
      </c>
      <c r="BH66" s="50">
        <f t="shared" si="68"/>
        <v>941420.37865999993</v>
      </c>
      <c r="BI66" s="50">
        <f t="shared" si="68"/>
        <v>1008858.66556</v>
      </c>
      <c r="BJ66" s="50">
        <f t="shared" si="68"/>
        <v>1013858.6480200001</v>
      </c>
      <c r="BK66" s="50">
        <f t="shared" si="68"/>
        <v>1300815.0056099999</v>
      </c>
      <c r="BL66" s="50">
        <f t="shared" si="68"/>
        <v>1124790.1198792374</v>
      </c>
      <c r="BM66" s="50">
        <f t="shared" si="68"/>
        <v>1104289.784488098</v>
      </c>
      <c r="BN66" s="50">
        <f t="shared" si="68"/>
        <v>1151473.3700144535</v>
      </c>
      <c r="BO66" s="50">
        <f t="shared" si="68"/>
        <v>1163022.0339990903</v>
      </c>
      <c r="BP66" s="50">
        <f t="shared" si="68"/>
        <v>884248.54275959288</v>
      </c>
      <c r="BQ66" s="50">
        <f t="shared" si="68"/>
        <v>913744.93146721087</v>
      </c>
      <c r="BR66" s="50">
        <f t="shared" si="68"/>
        <v>1075311.484413608</v>
      </c>
      <c r="BS66" s="50">
        <f t="shared" si="68"/>
        <v>1140227.29596175</v>
      </c>
      <c r="BT66" s="50">
        <f t="shared" si="68"/>
        <v>985723.02324677096</v>
      </c>
      <c r="BU66" s="50">
        <f t="shared" si="68"/>
        <v>847699.47959936387</v>
      </c>
      <c r="BV66" s="50">
        <f t="shared" si="68"/>
        <v>1024206.1678583566</v>
      </c>
      <c r="BW66" s="50">
        <f t="shared" si="68"/>
        <v>1048793.7576214545</v>
      </c>
      <c r="BX66" s="50">
        <f t="shared" si="68"/>
        <v>1171419.4390172174</v>
      </c>
      <c r="BY66" s="50">
        <f t="shared" si="68"/>
        <v>1165254.242582873</v>
      </c>
      <c r="BZ66" s="50">
        <f t="shared" si="68"/>
        <v>987015.21125803259</v>
      </c>
      <c r="CA66" s="50">
        <f t="shared" si="68"/>
        <v>1050604.9583966532</v>
      </c>
      <c r="CB66" s="50">
        <f t="shared" si="68"/>
        <v>1079497.7714312645</v>
      </c>
      <c r="CC66" s="50">
        <f t="shared" si="68"/>
        <v>1270302.6699571679</v>
      </c>
      <c r="CD66" s="50">
        <f t="shared" si="68"/>
        <v>1177626.5844612485</v>
      </c>
      <c r="CE66" s="50">
        <f t="shared" si="68"/>
        <v>1238610.4291929244</v>
      </c>
      <c r="CF66" s="50">
        <f t="shared" si="68"/>
        <v>1069331.515421388</v>
      </c>
      <c r="CG66" s="50">
        <f t="shared" si="68"/>
        <v>969409.42653091974</v>
      </c>
      <c r="CH66" s="50">
        <f t="shared" si="68"/>
        <v>1183892.5927668028</v>
      </c>
      <c r="CI66" s="50">
        <f t="shared" si="68"/>
        <v>1058228.1927247583</v>
      </c>
      <c r="CJ66" s="50">
        <f t="shared" si="68"/>
        <v>1090014.5409919168</v>
      </c>
      <c r="CK66" s="50">
        <f t="shared" si="68"/>
        <v>1264213.3106614645</v>
      </c>
      <c r="CL66" s="50">
        <f t="shared" si="68"/>
        <v>838186.68524376384</v>
      </c>
      <c r="CM66" s="50">
        <f t="shared" si="68"/>
        <v>1494127.3805693402</v>
      </c>
      <c r="CN66" s="50">
        <f t="shared" si="68"/>
        <v>1290071.3974380321</v>
      </c>
      <c r="CO66" s="50">
        <f t="shared" si="68"/>
        <v>1163445.5957588227</v>
      </c>
      <c r="CP66" s="50">
        <f t="shared" si="68"/>
        <v>1256989.751166943</v>
      </c>
      <c r="CQ66" s="50">
        <f t="shared" si="68"/>
        <v>1031364.5919670101</v>
      </c>
      <c r="CR66" s="50">
        <f t="shared" si="68"/>
        <v>1014814.410111888</v>
      </c>
      <c r="CS66" s="50">
        <f t="shared" si="68"/>
        <v>906440.88312433707</v>
      </c>
      <c r="CT66" s="50">
        <f t="shared" si="68"/>
        <v>605126.22369832266</v>
      </c>
      <c r="CU66" s="50">
        <f t="shared" si="68"/>
        <v>598257.50347832753</v>
      </c>
      <c r="CV66" s="50">
        <f t="shared" si="68"/>
        <v>478864.13932833174</v>
      </c>
      <c r="CW66" s="50">
        <f t="shared" si="68"/>
        <v>584857.47990724095</v>
      </c>
      <c r="CX66" s="50">
        <f t="shared" si="68"/>
        <v>553615.24472151627</v>
      </c>
      <c r="CY66" s="50">
        <f t="shared" si="68"/>
        <v>746311.42983945285</v>
      </c>
      <c r="CZ66" s="50">
        <f t="shared" si="68"/>
        <v>646383.19170672458</v>
      </c>
      <c r="DA66" s="50">
        <f t="shared" si="68"/>
        <v>606388.69340706349</v>
      </c>
      <c r="DB66" s="50">
        <f t="shared" si="68"/>
        <v>531532.23689648544</v>
      </c>
      <c r="DC66" s="50">
        <f t="shared" si="68"/>
        <v>495220.47916569764</v>
      </c>
      <c r="DD66" s="50">
        <f t="shared" si="68"/>
        <v>420545.40432936139</v>
      </c>
      <c r="DE66" s="50">
        <f t="shared" si="68"/>
        <v>374527.8236836397</v>
      </c>
      <c r="DF66" s="50">
        <f t="shared" si="68"/>
        <v>318730.63356569392</v>
      </c>
      <c r="DG66" s="50">
        <f t="shared" si="68"/>
        <v>272556.2230321106</v>
      </c>
      <c r="DH66" s="50">
        <f t="shared" si="68"/>
        <v>231147.92850822111</v>
      </c>
      <c r="DI66" s="50">
        <f t="shared" si="68"/>
        <v>333373.90600379586</v>
      </c>
      <c r="DJ66" s="50">
        <f t="shared" si="68"/>
        <v>343733.64697614114</v>
      </c>
      <c r="DK66" s="50">
        <f t="shared" ref="DK66:EG66" si="69">+DK70+DK99</f>
        <v>488465.16832383419</v>
      </c>
      <c r="DL66" s="50">
        <f t="shared" si="69"/>
        <v>511060.21318758116</v>
      </c>
      <c r="DM66" s="50">
        <f t="shared" si="69"/>
        <v>495642.69210518262</v>
      </c>
      <c r="DN66" s="50">
        <f t="shared" si="69"/>
        <v>421884.97752367414</v>
      </c>
      <c r="DO66" s="50">
        <f t="shared" si="69"/>
        <v>447351.83664379874</v>
      </c>
      <c r="DP66" s="50">
        <f t="shared" si="69"/>
        <v>532295.83081933705</v>
      </c>
      <c r="DQ66" s="50">
        <f t="shared" si="69"/>
        <v>450955.08539215045</v>
      </c>
      <c r="DR66" s="50">
        <f t="shared" si="69"/>
        <v>525468.70082993596</v>
      </c>
      <c r="DS66" s="50">
        <f t="shared" si="69"/>
        <v>526949.25126092916</v>
      </c>
      <c r="DT66" s="50">
        <f t="shared" si="69"/>
        <v>522082.90957670345</v>
      </c>
      <c r="DU66" s="50">
        <f t="shared" si="69"/>
        <v>488231.11843895278</v>
      </c>
      <c r="DV66" s="50">
        <f t="shared" si="69"/>
        <v>518023.26707135793</v>
      </c>
      <c r="DW66" s="50">
        <f t="shared" si="69"/>
        <v>483553.28120713879</v>
      </c>
      <c r="DX66" s="50">
        <f t="shared" si="69"/>
        <v>458983.70004460769</v>
      </c>
      <c r="DY66" s="50">
        <f t="shared" si="69"/>
        <v>468231.18691961054</v>
      </c>
      <c r="DZ66" s="50">
        <f t="shared" si="69"/>
        <v>466663.01279408613</v>
      </c>
      <c r="EA66" s="50">
        <f t="shared" si="69"/>
        <v>545985.45926286338</v>
      </c>
      <c r="EB66" s="50">
        <f t="shared" si="69"/>
        <v>550540.81403284415</v>
      </c>
      <c r="EC66" s="50">
        <f t="shared" si="69"/>
        <v>584322.91189780785</v>
      </c>
      <c r="ED66" s="50">
        <f t="shared" si="69"/>
        <v>576255.69657149038</v>
      </c>
      <c r="EE66" s="50">
        <f t="shared" si="69"/>
        <v>709265.19919588976</v>
      </c>
      <c r="EF66" s="50">
        <f t="shared" si="69"/>
        <v>472813.15366121731</v>
      </c>
      <c r="EG66" s="50">
        <f t="shared" si="69"/>
        <v>635270.82579705119</v>
      </c>
      <c r="EH66" s="200">
        <v>580098.77820865205</v>
      </c>
      <c r="EI66" s="268">
        <v>738519.92193900933</v>
      </c>
      <c r="EJ66" s="268">
        <v>670705.36567202327</v>
      </c>
    </row>
    <row r="67" spans="2:140" x14ac:dyDescent="0.25">
      <c r="B67" s="57" t="s">
        <v>122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206"/>
      <c r="EI67" s="274"/>
      <c r="EJ67" s="274"/>
    </row>
    <row r="68" spans="2:140" x14ac:dyDescent="0.25">
      <c r="B68" s="60" t="s">
        <v>123</v>
      </c>
      <c r="C68" s="50">
        <f t="shared" ref="C68:BN68" si="70">SUM(C72:C76)</f>
        <v>5713.8729999999996</v>
      </c>
      <c r="D68" s="50">
        <f t="shared" si="70"/>
        <v>5656.9115600000005</v>
      </c>
      <c r="E68" s="50">
        <f t="shared" si="70"/>
        <v>5137.83</v>
      </c>
      <c r="F68" s="50">
        <f t="shared" si="70"/>
        <v>5169.2209999999995</v>
      </c>
      <c r="G68" s="50">
        <f t="shared" si="70"/>
        <v>4509.777</v>
      </c>
      <c r="H68" s="50">
        <f t="shared" si="70"/>
        <v>5632.8289999999997</v>
      </c>
      <c r="I68" s="50">
        <f t="shared" si="70"/>
        <v>6697.4969999999994</v>
      </c>
      <c r="J68" s="50">
        <f t="shared" si="70"/>
        <v>5802.8090000000002</v>
      </c>
      <c r="K68" s="50">
        <f t="shared" si="70"/>
        <v>6192.3019999999997</v>
      </c>
      <c r="L68" s="50">
        <f t="shared" si="70"/>
        <v>5835.6900000000005</v>
      </c>
      <c r="M68" s="50">
        <f t="shared" si="70"/>
        <v>5210.93</v>
      </c>
      <c r="N68" s="50">
        <f t="shared" si="70"/>
        <v>5047.4189999999999</v>
      </c>
      <c r="O68" s="50">
        <f t="shared" si="70"/>
        <v>8843.5740000000005</v>
      </c>
      <c r="P68" s="50">
        <f t="shared" si="70"/>
        <v>7251.6970000000001</v>
      </c>
      <c r="Q68" s="50">
        <f t="shared" si="70"/>
        <v>5424.3209999999999</v>
      </c>
      <c r="R68" s="50">
        <f t="shared" si="70"/>
        <v>5326.6545500000002</v>
      </c>
      <c r="S68" s="50">
        <f t="shared" si="70"/>
        <v>6597.3401199999998</v>
      </c>
      <c r="T68" s="50">
        <f t="shared" si="70"/>
        <v>6201.1013300000004</v>
      </c>
      <c r="U68" s="50">
        <f t="shared" si="70"/>
        <v>6142.6466</v>
      </c>
      <c r="V68" s="50">
        <f t="shared" si="70"/>
        <v>6563.3425100000004</v>
      </c>
      <c r="W68" s="50">
        <f t="shared" si="70"/>
        <v>5914.0045599999994</v>
      </c>
      <c r="X68" s="50">
        <f t="shared" si="70"/>
        <v>6561.1598599999988</v>
      </c>
      <c r="Y68" s="50">
        <f t="shared" si="70"/>
        <v>6429.3375900000001</v>
      </c>
      <c r="Z68" s="50">
        <f t="shared" si="70"/>
        <v>6225.1410399999995</v>
      </c>
      <c r="AA68" s="50">
        <f t="shared" si="70"/>
        <v>7449.9150799999998</v>
      </c>
      <c r="AB68" s="50">
        <f t="shared" si="70"/>
        <v>5956.9667300000001</v>
      </c>
      <c r="AC68" s="50">
        <f t="shared" si="70"/>
        <v>6785.2742900000003</v>
      </c>
      <c r="AD68" s="50">
        <f t="shared" si="70"/>
        <v>6922.6669499999998</v>
      </c>
      <c r="AE68" s="50">
        <f t="shared" si="70"/>
        <v>6900.9661800000013</v>
      </c>
      <c r="AF68" s="50">
        <f t="shared" si="70"/>
        <v>6400.7139500000003</v>
      </c>
      <c r="AG68" s="50">
        <f t="shared" si="70"/>
        <v>7012.3070699999998</v>
      </c>
      <c r="AH68" s="50">
        <f t="shared" si="70"/>
        <v>8091.5378800000008</v>
      </c>
      <c r="AI68" s="50">
        <f t="shared" si="70"/>
        <v>6959.2560400000002</v>
      </c>
      <c r="AJ68" s="50">
        <f t="shared" si="70"/>
        <v>6313.7590200000004</v>
      </c>
      <c r="AK68" s="50">
        <f t="shared" si="70"/>
        <v>5733.6811999999991</v>
      </c>
      <c r="AL68" s="50">
        <f t="shared" si="70"/>
        <v>8943.06394</v>
      </c>
      <c r="AM68" s="50">
        <f t="shared" si="70"/>
        <v>7238.7911299999996</v>
      </c>
      <c r="AN68" s="50">
        <f t="shared" si="70"/>
        <v>6033.5612999999994</v>
      </c>
      <c r="AO68" s="50">
        <f t="shared" si="70"/>
        <v>8123.6932700000007</v>
      </c>
      <c r="AP68" s="50">
        <f t="shared" si="70"/>
        <v>9744.2100900000005</v>
      </c>
      <c r="AQ68" s="50">
        <f t="shared" si="70"/>
        <v>7816.5310999999992</v>
      </c>
      <c r="AR68" s="50">
        <f t="shared" si="70"/>
        <v>8269.6510100000014</v>
      </c>
      <c r="AS68" s="50">
        <f t="shared" si="70"/>
        <v>6776.1754700000001</v>
      </c>
      <c r="AT68" s="50">
        <f t="shared" si="70"/>
        <v>6397.9906900000005</v>
      </c>
      <c r="AU68" s="50">
        <f t="shared" si="70"/>
        <v>9172.0141800000001</v>
      </c>
      <c r="AV68" s="50">
        <f t="shared" si="70"/>
        <v>7630.7068799999997</v>
      </c>
      <c r="AW68" s="50">
        <f t="shared" si="70"/>
        <v>6930.5156399999996</v>
      </c>
      <c r="AX68" s="50">
        <f t="shared" si="70"/>
        <v>9107.9074499999988</v>
      </c>
      <c r="AY68" s="50">
        <f t="shared" si="70"/>
        <v>8832.8388799999993</v>
      </c>
      <c r="AZ68" s="50">
        <f t="shared" si="70"/>
        <v>9149.3290300000008</v>
      </c>
      <c r="BA68" s="50">
        <f t="shared" si="70"/>
        <v>9607.2550599999995</v>
      </c>
      <c r="BB68" s="50">
        <f t="shared" si="70"/>
        <v>8363.35923</v>
      </c>
      <c r="BC68" s="50">
        <f t="shared" si="70"/>
        <v>10193.70183</v>
      </c>
      <c r="BD68" s="50">
        <f t="shared" si="70"/>
        <v>9201.1880700000002</v>
      </c>
      <c r="BE68" s="50">
        <f t="shared" si="70"/>
        <v>9463.8365400000002</v>
      </c>
      <c r="BF68" s="50">
        <f t="shared" si="70"/>
        <v>8619.6465900000003</v>
      </c>
      <c r="BG68" s="50">
        <f t="shared" si="70"/>
        <v>8348.08115</v>
      </c>
      <c r="BH68" s="50">
        <f t="shared" si="70"/>
        <v>7803.9904200000001</v>
      </c>
      <c r="BI68" s="50">
        <f t="shared" si="70"/>
        <v>7383.5637299999999</v>
      </c>
      <c r="BJ68" s="50">
        <f t="shared" si="70"/>
        <v>8632.5547800000004</v>
      </c>
      <c r="BK68" s="50">
        <f t="shared" si="70"/>
        <v>12285.915729999999</v>
      </c>
      <c r="BL68" s="50">
        <f t="shared" si="70"/>
        <v>8608.1744500000004</v>
      </c>
      <c r="BM68" s="50">
        <f t="shared" si="70"/>
        <v>8692.5250699999997</v>
      </c>
      <c r="BN68" s="50">
        <f t="shared" si="70"/>
        <v>9238.6039700000019</v>
      </c>
      <c r="BO68" s="50">
        <f t="shared" ref="BO68:DZ68" si="71">SUM(BO72:BO76)</f>
        <v>9885.4000100000012</v>
      </c>
      <c r="BP68" s="50">
        <f t="shared" si="71"/>
        <v>9337.6554100000012</v>
      </c>
      <c r="BQ68" s="50">
        <f t="shared" si="71"/>
        <v>8539.3433100000002</v>
      </c>
      <c r="BR68" s="50">
        <f t="shared" si="71"/>
        <v>10058.693749999999</v>
      </c>
      <c r="BS68" s="50">
        <f t="shared" si="71"/>
        <v>9435.3163399999994</v>
      </c>
      <c r="BT68" s="50">
        <f t="shared" si="71"/>
        <v>9017.4851500000004</v>
      </c>
      <c r="BU68" s="50">
        <f t="shared" si="71"/>
        <v>8137.4845200000009</v>
      </c>
      <c r="BV68" s="50">
        <f t="shared" si="71"/>
        <v>9084.47768</v>
      </c>
      <c r="BW68" s="50">
        <f t="shared" si="71"/>
        <v>9145.2546399999992</v>
      </c>
      <c r="BX68" s="50">
        <f t="shared" si="71"/>
        <v>10298.544720000002</v>
      </c>
      <c r="BY68" s="61">
        <f t="shared" si="71"/>
        <v>10548.364749999999</v>
      </c>
      <c r="BZ68" s="50">
        <f t="shared" si="71"/>
        <v>9074.5747599999995</v>
      </c>
      <c r="CA68" s="50">
        <f t="shared" si="71"/>
        <v>9865.3455800000011</v>
      </c>
      <c r="CB68" s="50">
        <f t="shared" si="71"/>
        <v>9833.3510200000019</v>
      </c>
      <c r="CC68" s="50">
        <f t="shared" si="71"/>
        <v>11212.167809999999</v>
      </c>
      <c r="CD68" s="50">
        <f t="shared" si="71"/>
        <v>10687.610219999999</v>
      </c>
      <c r="CE68" s="50">
        <f t="shared" si="71"/>
        <v>11324.01022</v>
      </c>
      <c r="CF68" s="50">
        <f t="shared" si="71"/>
        <v>10276.932499999999</v>
      </c>
      <c r="CG68" s="50">
        <f t="shared" si="71"/>
        <v>10241.28283</v>
      </c>
      <c r="CH68" s="50">
        <f t="shared" si="71"/>
        <v>11624.615519999999</v>
      </c>
      <c r="CI68" s="50">
        <f t="shared" si="71"/>
        <v>10217.95665</v>
      </c>
      <c r="CJ68" s="50">
        <f t="shared" si="71"/>
        <v>9702.7226800000008</v>
      </c>
      <c r="CK68" s="50">
        <f t="shared" si="71"/>
        <v>12017.627799999998</v>
      </c>
      <c r="CL68" s="50">
        <f t="shared" si="71"/>
        <v>7523.8986999999997</v>
      </c>
      <c r="CM68" s="50">
        <f t="shared" si="71"/>
        <v>13923.756219999999</v>
      </c>
      <c r="CN68" s="50">
        <f t="shared" si="71"/>
        <v>12094.986410000001</v>
      </c>
      <c r="CO68" s="50">
        <f t="shared" si="71"/>
        <v>11384.682469999998</v>
      </c>
      <c r="CP68" s="50">
        <f t="shared" si="71"/>
        <v>13465.80638</v>
      </c>
      <c r="CQ68" s="50">
        <f t="shared" si="71"/>
        <v>11068.70074</v>
      </c>
      <c r="CR68" s="50">
        <f t="shared" si="71"/>
        <v>12328.658259999998</v>
      </c>
      <c r="CS68" s="50">
        <f t="shared" si="71"/>
        <v>13199.001700000001</v>
      </c>
      <c r="CT68" s="50">
        <f t="shared" si="71"/>
        <v>11726.391749999999</v>
      </c>
      <c r="CU68" s="50">
        <f t="shared" si="71"/>
        <v>12496.636049999999</v>
      </c>
      <c r="CV68" s="50">
        <f t="shared" si="71"/>
        <v>9530.967389999998</v>
      </c>
      <c r="CW68" s="50">
        <f t="shared" si="71"/>
        <v>12083.807900000002</v>
      </c>
      <c r="CX68" s="50">
        <f t="shared" si="71"/>
        <v>8915.9078599999993</v>
      </c>
      <c r="CY68" s="50">
        <f t="shared" si="71"/>
        <v>12139.668379999999</v>
      </c>
      <c r="CZ68" s="50">
        <f t="shared" si="71"/>
        <v>10231.928329999999</v>
      </c>
      <c r="DA68" s="50">
        <f t="shared" si="71"/>
        <v>13229.030060000001</v>
      </c>
      <c r="DB68" s="50">
        <f t="shared" si="71"/>
        <v>12544.700049999999</v>
      </c>
      <c r="DC68" s="50">
        <f t="shared" si="71"/>
        <v>10313.402959999999</v>
      </c>
      <c r="DD68" s="50">
        <f t="shared" si="71"/>
        <v>9519.4708100000007</v>
      </c>
      <c r="DE68" s="50">
        <f t="shared" si="71"/>
        <v>10226.712470000002</v>
      </c>
      <c r="DF68" s="50">
        <f t="shared" si="71"/>
        <v>10132.72472</v>
      </c>
      <c r="DG68" s="50">
        <f t="shared" si="71"/>
        <v>10911.752019999998</v>
      </c>
      <c r="DH68" s="50">
        <f t="shared" si="71"/>
        <v>9242.6233199999988</v>
      </c>
      <c r="DI68" s="50">
        <f t="shared" si="71"/>
        <v>10110.26967</v>
      </c>
      <c r="DJ68" s="50">
        <f t="shared" si="71"/>
        <v>9181.0039699999979</v>
      </c>
      <c r="DK68" s="50">
        <f t="shared" si="71"/>
        <v>11601.113499999999</v>
      </c>
      <c r="DL68" s="50">
        <f t="shared" si="71"/>
        <v>10927.00605</v>
      </c>
      <c r="DM68" s="50">
        <f t="shared" si="71"/>
        <v>12709.243820000003</v>
      </c>
      <c r="DN68" s="50">
        <f t="shared" si="71"/>
        <v>9631.7170000000006</v>
      </c>
      <c r="DO68" s="50">
        <f t="shared" si="71"/>
        <v>9783.8891199999998</v>
      </c>
      <c r="DP68" s="50">
        <f t="shared" si="71"/>
        <v>11829.22401</v>
      </c>
      <c r="DQ68" s="50">
        <f t="shared" si="71"/>
        <v>9654.9642700000004</v>
      </c>
      <c r="DR68" s="50">
        <f t="shared" si="71"/>
        <v>10418.893099999999</v>
      </c>
      <c r="DS68" s="50">
        <f t="shared" si="71"/>
        <v>10397.27442</v>
      </c>
      <c r="DT68" s="50">
        <f t="shared" si="71"/>
        <v>10022.152670000001</v>
      </c>
      <c r="DU68" s="50">
        <f t="shared" si="71"/>
        <v>10089.884869999998</v>
      </c>
      <c r="DV68" s="50">
        <f t="shared" si="71"/>
        <v>10287.603800000001</v>
      </c>
      <c r="DW68" s="50">
        <f t="shared" si="71"/>
        <v>10045.852470000002</v>
      </c>
      <c r="DX68" s="50">
        <f t="shared" si="71"/>
        <v>9494.8445900000006</v>
      </c>
      <c r="DY68" s="50">
        <f t="shared" si="71"/>
        <v>10112.29585</v>
      </c>
      <c r="DZ68" s="50">
        <f t="shared" si="71"/>
        <v>9026.0358099999994</v>
      </c>
      <c r="EA68" s="50">
        <f t="shared" ref="EA68:EG68" si="72">SUM(EA72:EA76)</f>
        <v>10122.836949999999</v>
      </c>
      <c r="EB68" s="50">
        <f t="shared" si="72"/>
        <v>9347.3852000000006</v>
      </c>
      <c r="EC68" s="50">
        <f t="shared" si="72"/>
        <v>8951.9096099999988</v>
      </c>
      <c r="ED68" s="50">
        <f t="shared" si="72"/>
        <v>8434.5412199999992</v>
      </c>
      <c r="EE68" s="50">
        <f t="shared" si="72"/>
        <v>10190.882759999999</v>
      </c>
      <c r="EF68" s="50">
        <f t="shared" si="72"/>
        <v>6612.1778300000005</v>
      </c>
      <c r="EG68" s="50">
        <f t="shared" si="72"/>
        <v>9760.4712799999998</v>
      </c>
      <c r="EH68" s="200">
        <v>7645.9098199999989</v>
      </c>
      <c r="EI68" s="268">
        <v>10228.938760000001</v>
      </c>
      <c r="EJ68" s="268">
        <v>9212.4110899999996</v>
      </c>
    </row>
    <row r="69" spans="2:140" x14ac:dyDescent="0.25">
      <c r="B69" s="59" t="s">
        <v>124</v>
      </c>
      <c r="C69" s="43">
        <f t="shared" ref="C69:BN69" si="73">+C70/C68</f>
        <v>39.109372696943041</v>
      </c>
      <c r="D69" s="43">
        <f t="shared" si="73"/>
        <v>46.63038662743385</v>
      </c>
      <c r="E69" s="43">
        <f t="shared" si="73"/>
        <v>48.669200792941766</v>
      </c>
      <c r="F69" s="43">
        <f t="shared" si="73"/>
        <v>53.308112638248595</v>
      </c>
      <c r="G69" s="43">
        <f t="shared" si="73"/>
        <v>54.572038610778321</v>
      </c>
      <c r="H69" s="43">
        <f t="shared" si="73"/>
        <v>57.037135242344483</v>
      </c>
      <c r="I69" s="43">
        <f t="shared" si="73"/>
        <v>64.159133842090569</v>
      </c>
      <c r="J69" s="43">
        <f t="shared" si="73"/>
        <v>62.735864545946633</v>
      </c>
      <c r="K69" s="43">
        <f t="shared" si="73"/>
        <v>65.115525223091524</v>
      </c>
      <c r="L69" s="43">
        <f t="shared" si="73"/>
        <v>71.034077308767237</v>
      </c>
      <c r="M69" s="43">
        <f t="shared" si="73"/>
        <v>81.384815729629821</v>
      </c>
      <c r="N69" s="43">
        <f t="shared" si="73"/>
        <v>78.46768842253833</v>
      </c>
      <c r="O69" s="43">
        <f t="shared" si="73"/>
        <v>77.26219128261944</v>
      </c>
      <c r="P69" s="43">
        <f t="shared" si="73"/>
        <v>80.882736385703922</v>
      </c>
      <c r="Q69" s="43">
        <f t="shared" si="73"/>
        <v>89.656619501316385</v>
      </c>
      <c r="R69" s="43">
        <f t="shared" si="73"/>
        <v>97.336185311660586</v>
      </c>
      <c r="S69" s="43">
        <f t="shared" si="73"/>
        <v>108.74991979949641</v>
      </c>
      <c r="T69" s="43">
        <f t="shared" si="73"/>
        <v>118.80247366801213</v>
      </c>
      <c r="U69" s="43">
        <f t="shared" si="73"/>
        <v>114.9228497468827</v>
      </c>
      <c r="V69" s="43">
        <f t="shared" si="73"/>
        <v>99.967711278258435</v>
      </c>
      <c r="W69" s="43">
        <f t="shared" si="73"/>
        <v>88.996510077090647</v>
      </c>
      <c r="X69" s="43">
        <f t="shared" si="73"/>
        <v>62.812032389651307</v>
      </c>
      <c r="Y69" s="43">
        <f t="shared" si="73"/>
        <v>42.34185713679409</v>
      </c>
      <c r="Z69" s="43">
        <f t="shared" si="73"/>
        <v>25.568168614537928</v>
      </c>
      <c r="AA69" s="43">
        <f t="shared" si="73"/>
        <v>27.654438126830303</v>
      </c>
      <c r="AB69" s="43">
        <f t="shared" si="73"/>
        <v>26.354003410725781</v>
      </c>
      <c r="AC69" s="43">
        <f t="shared" si="73"/>
        <v>36.302483254512616</v>
      </c>
      <c r="AD69" s="43">
        <f t="shared" si="73"/>
        <v>40.316769338441169</v>
      </c>
      <c r="AE69" s="43">
        <f t="shared" si="73"/>
        <v>50.433432321211576</v>
      </c>
      <c r="AF69" s="43">
        <f t="shared" si="73"/>
        <v>63.937380626109686</v>
      </c>
      <c r="AG69" s="43">
        <f t="shared" si="73"/>
        <v>55.975294555947052</v>
      </c>
      <c r="AH69" s="43">
        <f t="shared" si="73"/>
        <v>64.746491938810522</v>
      </c>
      <c r="AI69" s="43">
        <f t="shared" si="73"/>
        <v>64.210486601093635</v>
      </c>
      <c r="AJ69" s="43">
        <f t="shared" si="73"/>
        <v>69.710743676751846</v>
      </c>
      <c r="AK69" s="43">
        <f t="shared" si="73"/>
        <v>71.130843777990322</v>
      </c>
      <c r="AL69" s="43">
        <f t="shared" si="73"/>
        <v>67.400970011403047</v>
      </c>
      <c r="AM69" s="43">
        <f t="shared" si="73"/>
        <v>72.804744599669078</v>
      </c>
      <c r="AN69" s="43">
        <f t="shared" si="73"/>
        <v>70.077406385180851</v>
      </c>
      <c r="AO69" s="43">
        <f t="shared" si="73"/>
        <v>73.340609234991462</v>
      </c>
      <c r="AP69" s="43">
        <f t="shared" si="73"/>
        <v>75.295426794312888</v>
      </c>
      <c r="AQ69" s="43">
        <f t="shared" si="73"/>
        <v>65.159579738638797</v>
      </c>
      <c r="AR69" s="43">
        <f t="shared" si="73"/>
        <v>66.941999537898269</v>
      </c>
      <c r="AS69" s="43">
        <f t="shared" si="73"/>
        <v>69.352554648352395</v>
      </c>
      <c r="AT69" s="43">
        <f t="shared" si="73"/>
        <v>69.500899292493344</v>
      </c>
      <c r="AU69" s="43">
        <f t="shared" si="73"/>
        <v>67.082331716368984</v>
      </c>
      <c r="AV69" s="43">
        <f t="shared" si="73"/>
        <v>75.173836888359162</v>
      </c>
      <c r="AW69" s="43">
        <f t="shared" si="73"/>
        <v>77.647095909302351</v>
      </c>
      <c r="AX69" s="43">
        <f t="shared" si="73"/>
        <v>81.762782928805464</v>
      </c>
      <c r="AY69" s="43">
        <f t="shared" si="73"/>
        <v>82.475767185057066</v>
      </c>
      <c r="AZ69" s="43">
        <f t="shared" si="73"/>
        <v>83.530452482809011</v>
      </c>
      <c r="BA69" s="43">
        <f t="shared" si="73"/>
        <v>99.54513191929351</v>
      </c>
      <c r="BB69" s="43">
        <f t="shared" si="73"/>
        <v>110.07395947405693</v>
      </c>
      <c r="BC69" s="43">
        <f t="shared" si="73"/>
        <v>102.63108998058657</v>
      </c>
      <c r="BD69" s="43">
        <f t="shared" si="73"/>
        <v>97.214957908147611</v>
      </c>
      <c r="BE69" s="43">
        <f t="shared" si="73"/>
        <v>97.741091786650813</v>
      </c>
      <c r="BF69" s="43">
        <f t="shared" si="73"/>
        <v>88.501875424338024</v>
      </c>
      <c r="BG69" s="43">
        <f t="shared" si="73"/>
        <v>94.226177261106287</v>
      </c>
      <c r="BH69" s="43">
        <f t="shared" si="73"/>
        <v>101.42405218124294</v>
      </c>
      <c r="BI69" s="43">
        <f t="shared" si="73"/>
        <v>111.86930884931903</v>
      </c>
      <c r="BJ69" s="43">
        <f t="shared" si="73"/>
        <v>105.33230385941438</v>
      </c>
      <c r="BK69" s="43">
        <f t="shared" si="73"/>
        <v>99.736231332591103</v>
      </c>
      <c r="BL69" s="43">
        <f t="shared" si="73"/>
        <v>104.14403481110821</v>
      </c>
      <c r="BM69" s="43">
        <f t="shared" si="73"/>
        <v>112.45414555393911</v>
      </c>
      <c r="BN69" s="43">
        <f t="shared" si="73"/>
        <v>111.91268345827254</v>
      </c>
      <c r="BO69" s="43">
        <f t="shared" ref="BO69:DZ69" si="74">+BO70/BO68</f>
        <v>101.47415136923672</v>
      </c>
      <c r="BP69" s="43">
        <f t="shared" si="74"/>
        <v>86.502867389099947</v>
      </c>
      <c r="BQ69" s="43">
        <f t="shared" si="74"/>
        <v>90.422891165977646</v>
      </c>
      <c r="BR69" s="43">
        <f t="shared" si="74"/>
        <v>95.747804885149762</v>
      </c>
      <c r="BS69" s="43">
        <f t="shared" si="74"/>
        <v>99.748674160943295</v>
      </c>
      <c r="BT69" s="43">
        <f t="shared" si="74"/>
        <v>94.694886734995976</v>
      </c>
      <c r="BU69" s="43">
        <f t="shared" si="74"/>
        <v>91.488975573219875</v>
      </c>
      <c r="BV69" s="43">
        <f t="shared" si="74"/>
        <v>93.017010262851016</v>
      </c>
      <c r="BW69" s="43">
        <f t="shared" si="74"/>
        <v>100.45594960726588</v>
      </c>
      <c r="BX69" s="43">
        <f t="shared" si="74"/>
        <v>100.41082409138845</v>
      </c>
      <c r="BY69" s="43">
        <f t="shared" si="74"/>
        <v>97.845408371271319</v>
      </c>
      <c r="BZ69" s="43">
        <f t="shared" si="74"/>
        <v>95.900785890713479</v>
      </c>
      <c r="CA69" s="43">
        <f t="shared" si="74"/>
        <v>96.660541484716347</v>
      </c>
      <c r="CB69" s="43">
        <f t="shared" si="74"/>
        <v>94.863690523605882</v>
      </c>
      <c r="CC69" s="43">
        <f t="shared" si="74"/>
        <v>101.52919748952348</v>
      </c>
      <c r="CD69" s="43">
        <f t="shared" si="74"/>
        <v>97.97526792301457</v>
      </c>
      <c r="CE69" s="43">
        <f t="shared" si="74"/>
        <v>97.577309299966743</v>
      </c>
      <c r="CF69" s="43">
        <f t="shared" si="74"/>
        <v>92.187486258315715</v>
      </c>
      <c r="CG69" s="43">
        <f t="shared" si="74"/>
        <v>84.630741688142777</v>
      </c>
      <c r="CH69" s="43">
        <f t="shared" si="74"/>
        <v>90.734666052862508</v>
      </c>
      <c r="CI69" s="43">
        <f t="shared" si="74"/>
        <v>91.63051411815924</v>
      </c>
      <c r="CJ69" s="43">
        <f t="shared" si="74"/>
        <v>98.364968995484546</v>
      </c>
      <c r="CK69" s="43">
        <f t="shared" si="74"/>
        <v>96.555802887682319</v>
      </c>
      <c r="CL69" s="43">
        <f t="shared" si="74"/>
        <v>98.236518764097596</v>
      </c>
      <c r="CM69" s="43">
        <f t="shared" si="74"/>
        <v>95.965828466137339</v>
      </c>
      <c r="CN69" s="43">
        <f t="shared" si="74"/>
        <v>99.232990646332624</v>
      </c>
      <c r="CO69" s="43">
        <f t="shared" si="74"/>
        <v>91.076853131867836</v>
      </c>
      <c r="CP69" s="43">
        <f t="shared" si="74"/>
        <v>86.266268703672253</v>
      </c>
      <c r="CQ69" s="43">
        <f t="shared" si="74"/>
        <v>83.502217763784273</v>
      </c>
      <c r="CR69" s="43">
        <f t="shared" si="74"/>
        <v>73.248159369691734</v>
      </c>
      <c r="CS69" s="43">
        <f t="shared" si="74"/>
        <v>61.451949808528902</v>
      </c>
      <c r="CT69" s="43">
        <f t="shared" si="74"/>
        <v>45.054630718988548</v>
      </c>
      <c r="CU69" s="43">
        <f t="shared" si="74"/>
        <v>41.530760249565049</v>
      </c>
      <c r="CV69" s="43">
        <f t="shared" si="74"/>
        <v>41.573142883051467</v>
      </c>
      <c r="CW69" s="43">
        <f t="shared" si="74"/>
        <v>42.919601328026793</v>
      </c>
      <c r="CX69" s="43">
        <f t="shared" si="74"/>
        <v>55.318271026505201</v>
      </c>
      <c r="CY69" s="43">
        <f t="shared" si="74"/>
        <v>56.670405151887813</v>
      </c>
      <c r="CZ69" s="43">
        <f t="shared" si="74"/>
        <v>53.603608820416852</v>
      </c>
      <c r="DA69" s="43">
        <f t="shared" si="74"/>
        <v>41.44628163828316</v>
      </c>
      <c r="DB69" s="43">
        <f t="shared" si="74"/>
        <v>36.706478055131683</v>
      </c>
      <c r="DC69" s="43">
        <f t="shared" si="74"/>
        <v>40.11813060477818</v>
      </c>
      <c r="DD69" s="43">
        <f t="shared" si="74"/>
        <v>37.853730830576822</v>
      </c>
      <c r="DE69" s="43">
        <f t="shared" si="74"/>
        <v>31.141721080874323</v>
      </c>
      <c r="DF69" s="43">
        <f t="shared" si="74"/>
        <v>27.068990372594488</v>
      </c>
      <c r="DG69" s="43">
        <f t="shared" si="74"/>
        <v>21.744035328802312</v>
      </c>
      <c r="DH69" s="43">
        <f t="shared" si="74"/>
        <v>22.477898404272985</v>
      </c>
      <c r="DI69" s="43">
        <f t="shared" si="74"/>
        <v>28.444994609403278</v>
      </c>
      <c r="DJ69" s="43">
        <f t="shared" si="74"/>
        <v>34.297850373444319</v>
      </c>
      <c r="DK69" s="43">
        <f t="shared" si="74"/>
        <v>37.594736417093671</v>
      </c>
      <c r="DL69" s="43">
        <f t="shared" si="74"/>
        <v>39.922784328972028</v>
      </c>
      <c r="DM69" s="43">
        <f t="shared" si="74"/>
        <v>35.327930955998106</v>
      </c>
      <c r="DN69" s="43">
        <f t="shared" si="74"/>
        <v>37.315266416434575</v>
      </c>
      <c r="DO69" s="43">
        <f t="shared" si="74"/>
        <v>39.233734636648492</v>
      </c>
      <c r="DP69" s="43">
        <f t="shared" si="74"/>
        <v>41.012666468857354</v>
      </c>
      <c r="DQ69" s="43">
        <f t="shared" si="74"/>
        <v>39.299703965656676</v>
      </c>
      <c r="DR69" s="43">
        <f t="shared" si="74"/>
        <v>44.574000392939077</v>
      </c>
      <c r="DS69" s="43">
        <f t="shared" si="74"/>
        <v>44.934492061371166</v>
      </c>
      <c r="DT69" s="43">
        <f t="shared" si="74"/>
        <v>44.572222105736834</v>
      </c>
      <c r="DU69" s="43">
        <f t="shared" si="74"/>
        <v>42.890258099077975</v>
      </c>
      <c r="DV69" s="43">
        <f t="shared" si="74"/>
        <v>44.798489868448492</v>
      </c>
      <c r="DW69" s="43">
        <f t="shared" si="74"/>
        <v>41.540483488949768</v>
      </c>
      <c r="DX69" s="43">
        <f t="shared" si="74"/>
        <v>40.480066742933801</v>
      </c>
      <c r="DY69" s="43">
        <f t="shared" si="74"/>
        <v>40.951225000073528</v>
      </c>
      <c r="DZ69" s="43">
        <f t="shared" si="74"/>
        <v>43.217139018754658</v>
      </c>
      <c r="EA69" s="43">
        <f t="shared" ref="EA69:EG69" si="75">+EA70/EA68</f>
        <v>46.860419430987612</v>
      </c>
      <c r="EB69" s="43">
        <f t="shared" si="75"/>
        <v>50.678353608044233</v>
      </c>
      <c r="EC69" s="43">
        <f t="shared" si="75"/>
        <v>54.716206664644183</v>
      </c>
      <c r="ED69" s="43">
        <f t="shared" si="75"/>
        <v>57.144818973804568</v>
      </c>
      <c r="EE69" s="43">
        <f t="shared" si="75"/>
        <v>60.502328553603569</v>
      </c>
      <c r="EF69" s="43">
        <f t="shared" si="75"/>
        <v>58.025273160572517</v>
      </c>
      <c r="EG69" s="43">
        <f t="shared" si="75"/>
        <v>57.233441582189634</v>
      </c>
      <c r="EH69" s="196">
        <v>61.104612099552739</v>
      </c>
      <c r="EI69" s="264">
        <v>63.746430874143599</v>
      </c>
      <c r="EJ69" s="264">
        <v>62.252280027024959</v>
      </c>
    </row>
    <row r="70" spans="2:140" x14ac:dyDescent="0.25">
      <c r="B70" s="60" t="s">
        <v>121</v>
      </c>
      <c r="C70" s="50">
        <v>223465.98870000002</v>
      </c>
      <c r="D70" s="50">
        <v>263783.97315999999</v>
      </c>
      <c r="E70" s="50">
        <v>250054.07991</v>
      </c>
      <c r="F70" s="50">
        <v>275561.41532000003</v>
      </c>
      <c r="G70" s="50">
        <v>246107.72457000002</v>
      </c>
      <c r="H70" s="50">
        <v>321280.42947000003</v>
      </c>
      <c r="I70" s="50">
        <v>429705.60643000004</v>
      </c>
      <c r="J70" s="50">
        <v>364044.23941000004</v>
      </c>
      <c r="K70" s="50">
        <v>403214.99707000004</v>
      </c>
      <c r="L70" s="50">
        <v>414532.85460999992</v>
      </c>
      <c r="M70" s="50">
        <v>424090.57782999997</v>
      </c>
      <c r="N70" s="50">
        <v>396059.30142999999</v>
      </c>
      <c r="O70" s="50">
        <v>683273.90601000004</v>
      </c>
      <c r="P70" s="50">
        <v>586537.09679999994</v>
      </c>
      <c r="Q70" s="50">
        <v>486326.28394999995</v>
      </c>
      <c r="R70" s="50">
        <v>518476.23437000002</v>
      </c>
      <c r="S70" s="50">
        <v>717460.20894000004</v>
      </c>
      <c r="T70" s="50">
        <v>736706.17747</v>
      </c>
      <c r="U70" s="50">
        <v>705930.45225999993</v>
      </c>
      <c r="V70" s="50">
        <v>656122.32906000002</v>
      </c>
      <c r="W70" s="50">
        <v>526325.76642</v>
      </c>
      <c r="X70" s="50">
        <v>412119.78563999996</v>
      </c>
      <c r="Y70" s="50">
        <v>272230.09372</v>
      </c>
      <c r="Z70" s="50">
        <v>159165.45575999998</v>
      </c>
      <c r="AA70" s="50">
        <v>206023.21563000002</v>
      </c>
      <c r="AB70" s="50">
        <v>156989.92152</v>
      </c>
      <c r="AC70" s="50">
        <v>246322.30629000001</v>
      </c>
      <c r="AD70" s="50">
        <v>279099.56663000002</v>
      </c>
      <c r="AE70" s="50">
        <v>348039.41079000005</v>
      </c>
      <c r="AF70" s="50">
        <v>409244.88410000002</v>
      </c>
      <c r="AG70" s="50">
        <v>392515.95376</v>
      </c>
      <c r="AH70" s="50">
        <v>523898.69212000002</v>
      </c>
      <c r="AI70" s="50">
        <v>446857.21671000001</v>
      </c>
      <c r="AJ70" s="50">
        <v>440136.83668000001</v>
      </c>
      <c r="AK70" s="50">
        <v>407841.58171</v>
      </c>
      <c r="AL70" s="50">
        <v>602771.18443000002</v>
      </c>
      <c r="AM70" s="50">
        <v>527018.33942999993</v>
      </c>
      <c r="AN70" s="50">
        <v>422816.32717000006</v>
      </c>
      <c r="AO70" s="50">
        <v>595796.61366000003</v>
      </c>
      <c r="AP70" s="50">
        <v>733694.45750000002</v>
      </c>
      <c r="AQ70" s="50">
        <v>509321.88149</v>
      </c>
      <c r="AR70" s="50">
        <v>553586.97409000003</v>
      </c>
      <c r="AS70" s="50">
        <v>469945.07958999998</v>
      </c>
      <c r="AT70" s="50">
        <v>444666.10662000004</v>
      </c>
      <c r="AU70" s="50">
        <v>615280.09773000004</v>
      </c>
      <c r="AV70" s="50">
        <v>573629.51433999999</v>
      </c>
      <c r="AW70" s="50">
        <v>538134.41259999992</v>
      </c>
      <c r="AX70" s="50">
        <v>744687.85976999998</v>
      </c>
      <c r="AY70" s="50">
        <v>728495.16305000009</v>
      </c>
      <c r="AZ70" s="50">
        <v>764247.59379000007</v>
      </c>
      <c r="BA70" s="50">
        <v>956355.47233000002</v>
      </c>
      <c r="BB70" s="50">
        <v>920588.06495000003</v>
      </c>
      <c r="BC70" s="50">
        <v>1046190.7297499999</v>
      </c>
      <c r="BD70" s="50">
        <v>894493.11092999997</v>
      </c>
      <c r="BE70" s="50">
        <v>925005.71590999991</v>
      </c>
      <c r="BF70" s="50">
        <v>762854.88871000009</v>
      </c>
      <c r="BG70" s="50">
        <v>786607.77422999998</v>
      </c>
      <c r="BH70" s="50">
        <v>791512.33158</v>
      </c>
      <c r="BI70" s="50">
        <v>825994.17131999996</v>
      </c>
      <c r="BJ70" s="50">
        <v>909286.88317000004</v>
      </c>
      <c r="BK70" s="50">
        <v>1225350.9333799998</v>
      </c>
      <c r="BL70" s="50">
        <v>896490.01958089229</v>
      </c>
      <c r="BM70" s="50">
        <v>977510.47945304471</v>
      </c>
      <c r="BN70" s="50">
        <v>1033916.9616909502</v>
      </c>
      <c r="BO70" s="50">
        <v>1003112.5769601943</v>
      </c>
      <c r="BP70" s="50">
        <v>807733.96765634185</v>
      </c>
      <c r="BQ70" s="50">
        <v>772152.11074904935</v>
      </c>
      <c r="BR70" s="50">
        <v>963097.84657447529</v>
      </c>
      <c r="BS70" s="50">
        <v>941160.29520408402</v>
      </c>
      <c r="BT70" s="50">
        <v>853909.73491375824</v>
      </c>
      <c r="BU70" s="50">
        <v>744490.12247773493</v>
      </c>
      <c r="BV70" s="50">
        <v>845010.953593201</v>
      </c>
      <c r="BW70" s="50">
        <v>918695.23926145444</v>
      </c>
      <c r="BX70" s="50">
        <v>1034085.3622772174</v>
      </c>
      <c r="BY70" s="50">
        <v>1032109.0566128731</v>
      </c>
      <c r="BZ70" s="50">
        <v>870258.85110803263</v>
      </c>
      <c r="CA70" s="50">
        <v>953589.64569665317</v>
      </c>
      <c r="CB70" s="50">
        <v>932827.96797126438</v>
      </c>
      <c r="CC70" s="50">
        <v>1138362.3998671679</v>
      </c>
      <c r="CD70" s="50">
        <v>1047121.4747612486</v>
      </c>
      <c r="CE70" s="50">
        <v>1104966.4477529244</v>
      </c>
      <c r="CF70" s="50">
        <v>947404.57362138806</v>
      </c>
      <c r="CG70" s="50">
        <v>866727.36174094188</v>
      </c>
      <c r="CH70" s="50">
        <v>1054755.6072001227</v>
      </c>
      <c r="CI70" s="50">
        <v>936276.62107656407</v>
      </c>
      <c r="CJ70" s="50">
        <v>954408.01558998483</v>
      </c>
      <c r="CK70" s="50">
        <v>1160371.7010343312</v>
      </c>
      <c r="CL70" s="50">
        <v>739121.61582171952</v>
      </c>
      <c r="CM70" s="50">
        <v>1336204.8010128327</v>
      </c>
      <c r="CN70" s="50">
        <v>1200221.6732910504</v>
      </c>
      <c r="CO70" s="50">
        <v>1036881.0532731402</v>
      </c>
      <c r="CP70" s="50">
        <v>1161644.8714887041</v>
      </c>
      <c r="CQ70" s="50">
        <v>924261.05955364008</v>
      </c>
      <c r="CR70" s="50">
        <v>903051.52504294633</v>
      </c>
      <c r="CS70" s="50">
        <v>811104.38999108772</v>
      </c>
      <c r="CT70" s="50">
        <v>528328.24996244384</v>
      </c>
      <c r="CU70" s="50">
        <v>518994.79571862152</v>
      </c>
      <c r="CV70" s="50">
        <v>396232.26911817404</v>
      </c>
      <c r="CW70" s="50">
        <f t="shared" ref="CW70:EG70" si="76">+CW94</f>
        <v>518632.21759246074</v>
      </c>
      <c r="CX70" s="50">
        <f t="shared" si="76"/>
        <v>493212.60744682793</v>
      </c>
      <c r="CY70" s="50">
        <f t="shared" si="76"/>
        <v>687959.92550416151</v>
      </c>
      <c r="CZ70" s="50">
        <f t="shared" si="76"/>
        <v>548468.28367986099</v>
      </c>
      <c r="DA70" s="50">
        <f t="shared" si="76"/>
        <v>548294.10566807399</v>
      </c>
      <c r="DB70" s="50">
        <f t="shared" si="76"/>
        <v>460471.75709353434</v>
      </c>
      <c r="DC70" s="50">
        <f t="shared" si="76"/>
        <v>413754.44692898582</v>
      </c>
      <c r="DD70" s="50">
        <f t="shared" si="76"/>
        <v>360347.48569127312</v>
      </c>
      <c r="DE70" s="50">
        <f t="shared" si="76"/>
        <v>318477.42731503939</v>
      </c>
      <c r="DF70" s="50">
        <f t="shared" si="76"/>
        <v>274282.62789383018</v>
      </c>
      <c r="DG70" s="50">
        <f t="shared" si="76"/>
        <v>237265.52142200994</v>
      </c>
      <c r="DH70" s="50">
        <f t="shared" si="76"/>
        <v>207754.74797592426</v>
      </c>
      <c r="DI70" s="50">
        <f t="shared" si="76"/>
        <v>287586.56626276346</v>
      </c>
      <c r="DJ70" s="50">
        <f t="shared" si="76"/>
        <v>314888.7004410582</v>
      </c>
      <c r="DK70" s="50">
        <f t="shared" si="76"/>
        <v>436140.80417728703</v>
      </c>
      <c r="DL70" s="50">
        <f t="shared" si="76"/>
        <v>436236.50589552254</v>
      </c>
      <c r="DM70" s="50">
        <f t="shared" si="76"/>
        <v>448991.28817590571</v>
      </c>
      <c r="DN70" s="50">
        <f t="shared" si="76"/>
        <v>359410.08590270201</v>
      </c>
      <c r="DO70" s="50">
        <f t="shared" si="76"/>
        <v>383858.50944847235</v>
      </c>
      <c r="DP70" s="50">
        <f t="shared" si="76"/>
        <v>485148.0189075293</v>
      </c>
      <c r="DQ70" s="50">
        <f t="shared" si="76"/>
        <v>379437.2376099925</v>
      </c>
      <c r="DR70" s="50">
        <f t="shared" si="76"/>
        <v>464411.74513339018</v>
      </c>
      <c r="DS70" s="50">
        <f t="shared" si="76"/>
        <v>467196.24488538748</v>
      </c>
      <c r="DT70" s="50">
        <f t="shared" si="76"/>
        <v>446709.61478484352</v>
      </c>
      <c r="DU70" s="50">
        <f t="shared" si="76"/>
        <v>432757.76626428176</v>
      </c>
      <c r="DV70" s="50">
        <f t="shared" si="76"/>
        <v>460869.11460491223</v>
      </c>
      <c r="DW70" s="50">
        <f t="shared" si="76"/>
        <v>417309.56866246031</v>
      </c>
      <c r="DX70" s="50">
        <f t="shared" si="76"/>
        <v>384351.94271698396</v>
      </c>
      <c r="DY70" s="50">
        <f t="shared" si="76"/>
        <v>414110.90262065979</v>
      </c>
      <c r="DZ70" s="50">
        <f t="shared" si="76"/>
        <v>390079.44438902778</v>
      </c>
      <c r="EA70" s="50">
        <f t="shared" si="76"/>
        <v>474360.38530849933</v>
      </c>
      <c r="EB70" s="50">
        <f t="shared" si="76"/>
        <v>473710.09247619926</v>
      </c>
      <c r="EC70" s="50">
        <f t="shared" si="76"/>
        <v>489814.53626397427</v>
      </c>
      <c r="ED70" s="50">
        <f t="shared" si="76"/>
        <v>481990.33114399266</v>
      </c>
      <c r="EE70" s="50">
        <f t="shared" si="76"/>
        <v>616572.13699677424</v>
      </c>
      <c r="EF70" s="50">
        <f t="shared" si="76"/>
        <v>383673.42477203166</v>
      </c>
      <c r="EG70" s="50">
        <f t="shared" si="76"/>
        <v>558625.3628185197</v>
      </c>
      <c r="EH70" s="200">
        <v>467200.35369926103</v>
      </c>
      <c r="EI70" s="268">
        <v>652058.33758018818</v>
      </c>
      <c r="EJ70" s="268">
        <v>573493.59489875019</v>
      </c>
    </row>
    <row r="71" spans="2:140" x14ac:dyDescent="0.25">
      <c r="B71" s="59" t="s">
        <v>125</v>
      </c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62">
        <f>+BW68/31</f>
        <v>295.00821419354838</v>
      </c>
      <c r="BX71" s="62">
        <f>+BX68/28</f>
        <v>367.80516857142862</v>
      </c>
      <c r="BY71" s="62">
        <f>+BY68/31</f>
        <v>340.26983064516128</v>
      </c>
      <c r="BZ71" s="62">
        <f>+BZ68/30</f>
        <v>302.48582533333331</v>
      </c>
      <c r="CA71" s="62">
        <f>+CA68/31</f>
        <v>318.2369541935484</v>
      </c>
      <c r="CB71" s="62">
        <f>+CB68/30</f>
        <v>327.77836733333339</v>
      </c>
      <c r="CC71" s="62">
        <f>+CC68/31</f>
        <v>361.68283258064514</v>
      </c>
      <c r="CD71" s="62">
        <f>+CD68/31</f>
        <v>344.76161999999994</v>
      </c>
      <c r="CE71" s="62">
        <f>+CE68/30</f>
        <v>377.46700733333336</v>
      </c>
      <c r="CF71" s="62">
        <f>+CF68/31</f>
        <v>331.51395161290321</v>
      </c>
      <c r="CG71" s="62">
        <f>+CG68/30</f>
        <v>341.37609433333336</v>
      </c>
      <c r="CH71" s="62">
        <f>+CH68/31</f>
        <v>374.98759741935481</v>
      </c>
      <c r="CI71" s="62">
        <f>+CI68/31</f>
        <v>329.61150483870966</v>
      </c>
      <c r="CJ71" s="62">
        <f>+CJ68/28</f>
        <v>346.52581000000004</v>
      </c>
      <c r="CK71" s="62">
        <f>+CK68/31</f>
        <v>387.66541290322573</v>
      </c>
      <c r="CL71" s="62">
        <f>+CL68/30</f>
        <v>250.79662333333332</v>
      </c>
      <c r="CM71" s="62">
        <f>+CM68/31</f>
        <v>449.15342645161286</v>
      </c>
      <c r="CN71" s="62">
        <f>+CN68/30</f>
        <v>403.16621366666669</v>
      </c>
      <c r="CO71" s="62">
        <f>+CO68/31</f>
        <v>367.24782161290318</v>
      </c>
      <c r="CP71" s="62">
        <f>+CP68/31</f>
        <v>434.38085096774194</v>
      </c>
      <c r="CQ71" s="62">
        <f>+CQ68/30</f>
        <v>368.95669133333337</v>
      </c>
      <c r="CR71" s="62">
        <f>+CR68/31</f>
        <v>397.69865354838703</v>
      </c>
      <c r="CS71" s="62">
        <f>+CS68/30</f>
        <v>439.96672333333333</v>
      </c>
      <c r="CT71" s="62">
        <f>+CT68/31</f>
        <v>378.27070161290317</v>
      </c>
      <c r="CU71" s="62">
        <f>+CU68/31</f>
        <v>403.11729193548382</v>
      </c>
      <c r="CV71" s="62">
        <f>+CV68/28</f>
        <v>340.39169249999992</v>
      </c>
      <c r="CW71" s="62">
        <f>+CW68/31</f>
        <v>389.80025483870975</v>
      </c>
      <c r="CX71" s="62">
        <f>+CX68/30</f>
        <v>297.19692866666662</v>
      </c>
      <c r="CY71" s="62">
        <f>+CY68/31</f>
        <v>391.60220580645159</v>
      </c>
      <c r="CZ71" s="62">
        <f>+CZ68/30</f>
        <v>341.06427766666661</v>
      </c>
      <c r="DA71" s="62">
        <f>+DA68/31</f>
        <v>426.74290516129037</v>
      </c>
      <c r="DB71" s="62">
        <f>+DB68/31</f>
        <v>404.66774354838708</v>
      </c>
      <c r="DC71" s="62">
        <f>+DC68/30</f>
        <v>343.78009866666667</v>
      </c>
      <c r="DD71" s="62">
        <f>+DD68/31</f>
        <v>307.0797035483871</v>
      </c>
      <c r="DE71" s="62">
        <f>+DE68/30</f>
        <v>340.89041566666674</v>
      </c>
      <c r="DF71" s="62">
        <f>+DF68/31</f>
        <v>326.86208774193551</v>
      </c>
      <c r="DG71" s="62">
        <f>+DG68/31</f>
        <v>351.99200064516123</v>
      </c>
      <c r="DH71" s="62">
        <f>+DH68/29</f>
        <v>318.71114896551722</v>
      </c>
      <c r="DI71" s="62">
        <f>+DI68/31</f>
        <v>326.13773129032256</v>
      </c>
      <c r="DJ71" s="62">
        <f>+DJ68/30</f>
        <v>306.03346566666659</v>
      </c>
      <c r="DK71" s="62">
        <f>+DK68/31</f>
        <v>374.22946774193548</v>
      </c>
      <c r="DL71" s="62">
        <f>+DL68/30</f>
        <v>364.23353500000002</v>
      </c>
      <c r="DM71" s="62">
        <f>+DM68/31</f>
        <v>409.9756070967743</v>
      </c>
      <c r="DN71" s="62">
        <f>+DN68/31</f>
        <v>310.70054838709677</v>
      </c>
      <c r="DO71" s="62">
        <f>+DO68/30</f>
        <v>326.12963733333333</v>
      </c>
      <c r="DP71" s="62">
        <f>+DP68/31</f>
        <v>381.5878712903226</v>
      </c>
      <c r="DQ71" s="62">
        <f>+DQ68/30</f>
        <v>321.83214233333337</v>
      </c>
      <c r="DR71" s="62">
        <f>+DR68/31</f>
        <v>336.09332580645162</v>
      </c>
      <c r="DS71" s="62">
        <f>+DS68/31</f>
        <v>335.39594903225805</v>
      </c>
      <c r="DT71" s="62">
        <f>+DT68/28</f>
        <v>357.93402392857149</v>
      </c>
      <c r="DU71" s="62">
        <f>+DU68/31</f>
        <v>325.48015709677412</v>
      </c>
      <c r="DV71" s="62">
        <f>+DV68/30</f>
        <v>342.9201266666667</v>
      </c>
      <c r="DW71" s="62">
        <f>+DW68/31</f>
        <v>324.05975709677426</v>
      </c>
      <c r="DX71" s="62">
        <f>+DX68/30</f>
        <v>316.49481966666667</v>
      </c>
      <c r="DY71" s="62">
        <f>+DY68/31</f>
        <v>326.20309193548388</v>
      </c>
      <c r="DZ71" s="62">
        <f>+DZ68/31</f>
        <v>291.16244548387095</v>
      </c>
      <c r="EA71" s="62">
        <f>+EA68/30</f>
        <v>337.4278983333333</v>
      </c>
      <c r="EB71" s="62">
        <f>+EB68/31</f>
        <v>301.52855483870968</v>
      </c>
      <c r="EC71" s="62">
        <f>+EC68/30</f>
        <v>298.39698699999997</v>
      </c>
      <c r="ED71" s="62">
        <f>+ED68/31</f>
        <v>272.08197483870964</v>
      </c>
      <c r="EE71" s="62">
        <f>+EE68/31</f>
        <v>328.73815354838706</v>
      </c>
      <c r="EF71" s="62">
        <f>+EF68/28</f>
        <v>236.14920821428572</v>
      </c>
      <c r="EG71" s="62">
        <f>+EG68/31</f>
        <v>314.8539122580645</v>
      </c>
      <c r="EH71" s="207">
        <v>254.86366066666662</v>
      </c>
      <c r="EI71" s="275">
        <v>329.96576645161292</v>
      </c>
      <c r="EJ71" s="275">
        <v>307.08036966666663</v>
      </c>
    </row>
    <row r="72" spans="2:140" x14ac:dyDescent="0.25">
      <c r="B72" s="36" t="s">
        <v>126</v>
      </c>
      <c r="C72" s="37">
        <v>2037.829</v>
      </c>
      <c r="D72" s="37">
        <v>1830.2080000000001</v>
      </c>
      <c r="E72" s="37">
        <v>1851.3240000000001</v>
      </c>
      <c r="F72" s="37">
        <v>1518.8589999999999</v>
      </c>
      <c r="G72" s="37">
        <v>2015.509</v>
      </c>
      <c r="H72" s="37">
        <v>2394.2139999999999</v>
      </c>
      <c r="I72" s="37">
        <v>2123.84</v>
      </c>
      <c r="J72" s="37">
        <v>2249.078</v>
      </c>
      <c r="K72" s="37">
        <v>2174.6930000000002</v>
      </c>
      <c r="L72" s="37">
        <v>2581.902</v>
      </c>
      <c r="M72" s="37">
        <v>2690.0450000000001</v>
      </c>
      <c r="N72" s="37">
        <v>3216.6660000000002</v>
      </c>
      <c r="O72" s="37">
        <v>4133.5129999999999</v>
      </c>
      <c r="P72" s="37">
        <v>3669.0450000000001</v>
      </c>
      <c r="Q72" s="37">
        <v>1777.528</v>
      </c>
      <c r="R72" s="37">
        <v>2007.57599</v>
      </c>
      <c r="S72" s="37">
        <v>2740.3923600000003</v>
      </c>
      <c r="T72" s="37">
        <v>2910.0622000000003</v>
      </c>
      <c r="U72" s="37">
        <v>2852.2726899999998</v>
      </c>
      <c r="V72" s="37">
        <v>3495.08304</v>
      </c>
      <c r="W72" s="37">
        <v>3054.8072099999999</v>
      </c>
      <c r="X72" s="37">
        <v>2594.3349600000001</v>
      </c>
      <c r="Y72" s="37">
        <v>2418.4707999999996</v>
      </c>
      <c r="Z72" s="37">
        <v>2519.8916100000001</v>
      </c>
      <c r="AA72" s="37">
        <v>3386.7302</v>
      </c>
      <c r="AB72" s="37">
        <v>3064.5705900000003</v>
      </c>
      <c r="AC72" s="37">
        <v>3212.6124300000001</v>
      </c>
      <c r="AD72" s="37">
        <v>3016.5391099999997</v>
      </c>
      <c r="AE72" s="37">
        <v>3312.2219700000001</v>
      </c>
      <c r="AF72" s="37">
        <v>2685.9068000000007</v>
      </c>
      <c r="AG72" s="37">
        <v>2893.3599199999999</v>
      </c>
      <c r="AH72" s="37">
        <v>2688.6799099999998</v>
      </c>
      <c r="AI72" s="37">
        <v>1834.6514199999997</v>
      </c>
      <c r="AJ72" s="37">
        <v>1772.82737</v>
      </c>
      <c r="AK72" s="37">
        <v>1894.9132500000001</v>
      </c>
      <c r="AL72" s="37">
        <v>3003.0000500000001</v>
      </c>
      <c r="AM72" s="37">
        <v>2187.7628199999999</v>
      </c>
      <c r="AN72" s="37">
        <v>2520.16525</v>
      </c>
      <c r="AO72" s="37">
        <v>2590.3402800000003</v>
      </c>
      <c r="AP72" s="37">
        <v>3634.0850500000001</v>
      </c>
      <c r="AQ72" s="37">
        <v>3335.7620200000001</v>
      </c>
      <c r="AR72" s="37">
        <v>3047.0135900000005</v>
      </c>
      <c r="AS72" s="37">
        <v>2134.2324100000001</v>
      </c>
      <c r="AT72" s="37">
        <v>2263.0979000000002</v>
      </c>
      <c r="AU72" s="37">
        <v>1049.4475499999999</v>
      </c>
      <c r="AV72" s="37">
        <v>1139.9187100000001</v>
      </c>
      <c r="AW72" s="37">
        <v>1474.5525699999998</v>
      </c>
      <c r="AX72" s="37">
        <v>2431.1498799999999</v>
      </c>
      <c r="AY72" s="37">
        <v>4433.05818</v>
      </c>
      <c r="AZ72" s="37">
        <v>3495.8701599999999</v>
      </c>
      <c r="BA72" s="37">
        <v>4101.4364599999999</v>
      </c>
      <c r="BB72" s="37">
        <v>4452.1604299999999</v>
      </c>
      <c r="BC72" s="37">
        <v>6332.3264899999995</v>
      </c>
      <c r="BD72" s="37">
        <v>4817.1551099999997</v>
      </c>
      <c r="BE72" s="37">
        <v>4644.2893700000004</v>
      </c>
      <c r="BF72" s="37">
        <v>4034.48362</v>
      </c>
      <c r="BG72" s="37">
        <v>3942.7362600000001</v>
      </c>
      <c r="BH72" s="37">
        <v>3970.1585099999998</v>
      </c>
      <c r="BI72" s="37">
        <v>5023.6662799999995</v>
      </c>
      <c r="BJ72" s="37">
        <v>6120.0465600000007</v>
      </c>
      <c r="BK72" s="37">
        <v>6637.1918299999988</v>
      </c>
      <c r="BL72" s="37">
        <v>5008.0110399999994</v>
      </c>
      <c r="BM72" s="37">
        <v>4529.7912999999999</v>
      </c>
      <c r="BN72" s="37">
        <v>4860.8278099999998</v>
      </c>
      <c r="BO72" s="37">
        <v>5701.6227699999999</v>
      </c>
      <c r="BP72" s="37">
        <v>6059.9155100000007</v>
      </c>
      <c r="BQ72" s="37">
        <v>3200.5189599999999</v>
      </c>
      <c r="BR72" s="37">
        <v>3587.9355199999995</v>
      </c>
      <c r="BS72" s="37">
        <v>5157.7242200000001</v>
      </c>
      <c r="BT72" s="37">
        <v>5055.1805700000004</v>
      </c>
      <c r="BU72" s="37">
        <v>4643.8633100000006</v>
      </c>
      <c r="BV72" s="37">
        <v>4818.3538500000004</v>
      </c>
      <c r="BW72" s="37">
        <v>4099.1484700000001</v>
      </c>
      <c r="BX72" s="37">
        <v>5957.1530300000013</v>
      </c>
      <c r="BY72" s="37">
        <v>6564.6920099999998</v>
      </c>
      <c r="BZ72" s="37">
        <v>5566.5895099999998</v>
      </c>
      <c r="CA72" s="37">
        <v>3103.2846500000001</v>
      </c>
      <c r="CB72" s="37">
        <v>2984.6240400000006</v>
      </c>
      <c r="CC72" s="37">
        <v>5762.0391</v>
      </c>
      <c r="CD72" s="37">
        <v>4299.8835199999994</v>
      </c>
      <c r="CE72" s="37">
        <v>4340.0643899999995</v>
      </c>
      <c r="CF72" s="37">
        <v>5086.2117099999996</v>
      </c>
      <c r="CG72" s="37">
        <v>6182.3010000000004</v>
      </c>
      <c r="CH72" s="37">
        <v>7330.3182500000003</v>
      </c>
      <c r="CI72" s="37">
        <v>6350.9763300000004</v>
      </c>
      <c r="CJ72" s="37">
        <v>4485.2884000000004</v>
      </c>
      <c r="CK72" s="37">
        <v>5636.085689999999</v>
      </c>
      <c r="CL72" s="37">
        <v>4302.1610199999996</v>
      </c>
      <c r="CM72" s="37">
        <v>5853.9973300000001</v>
      </c>
      <c r="CN72" s="37">
        <v>6682.3022199999996</v>
      </c>
      <c r="CO72" s="37">
        <v>4070.6709199999996</v>
      </c>
      <c r="CP72" s="37">
        <v>8001.5341799999997</v>
      </c>
      <c r="CQ72" s="37">
        <v>6491.7107400000004</v>
      </c>
      <c r="CR72" s="37">
        <v>7778.5389700000005</v>
      </c>
      <c r="CS72" s="37">
        <v>7504.1791499999999</v>
      </c>
      <c r="CT72" s="37">
        <v>5154.9724099999994</v>
      </c>
      <c r="CU72" s="37">
        <v>6735.91633</v>
      </c>
      <c r="CV72" s="37">
        <v>5571.106029999999</v>
      </c>
      <c r="CW72" s="37">
        <v>6041.2048600000007</v>
      </c>
      <c r="CX72" s="37">
        <v>4559.6212499999992</v>
      </c>
      <c r="CY72" s="37">
        <v>6402.4840500000009</v>
      </c>
      <c r="CZ72" s="37">
        <v>6460.7233999999999</v>
      </c>
      <c r="DA72" s="37">
        <v>6886.0218700000005</v>
      </c>
      <c r="DB72" s="37">
        <v>6675.3345800000006</v>
      </c>
      <c r="DC72" s="37">
        <v>6514.8015699999996</v>
      </c>
      <c r="DD72" s="37">
        <v>6163.5233300000009</v>
      </c>
      <c r="DE72" s="37">
        <v>5635.549930000001</v>
      </c>
      <c r="DF72" s="37">
        <v>5260.8474699999997</v>
      </c>
      <c r="DG72" s="37">
        <v>4963.9179499999991</v>
      </c>
      <c r="DH72" s="37">
        <v>4735.7240199999997</v>
      </c>
      <c r="DI72" s="37">
        <v>5527.0385199999992</v>
      </c>
      <c r="DJ72" s="37">
        <v>6160.8807499999994</v>
      </c>
      <c r="DK72" s="37">
        <v>4839.5814799999998</v>
      </c>
      <c r="DL72" s="37">
        <v>6756.8757200000009</v>
      </c>
      <c r="DM72" s="37">
        <v>5756.435260000002</v>
      </c>
      <c r="DN72" s="37">
        <v>4058.6285200000002</v>
      </c>
      <c r="DO72" s="37">
        <v>5304.7406100000007</v>
      </c>
      <c r="DP72" s="37">
        <v>4030.3007199999993</v>
      </c>
      <c r="DQ72" s="37">
        <v>5884.0653100000009</v>
      </c>
      <c r="DR72" s="37">
        <v>5877.4883799999998</v>
      </c>
      <c r="DS72" s="37">
        <v>5093.6571000000004</v>
      </c>
      <c r="DT72" s="37">
        <v>5426.3400499999998</v>
      </c>
      <c r="DU72" s="37">
        <v>5540.1365099999994</v>
      </c>
      <c r="DV72" s="37">
        <v>5072.1437100000003</v>
      </c>
      <c r="DW72" s="37">
        <v>3793.9612100000004</v>
      </c>
      <c r="DX72" s="37">
        <v>4353.5028000000002</v>
      </c>
      <c r="DY72" s="37">
        <v>3901.4012700000003</v>
      </c>
      <c r="DZ72" s="37">
        <v>3712.1974200000004</v>
      </c>
      <c r="EA72" s="37">
        <v>4563.9889199999998</v>
      </c>
      <c r="EB72" s="37">
        <v>4431.0412300000007</v>
      </c>
      <c r="EC72" s="37">
        <v>4651.0566799999997</v>
      </c>
      <c r="ED72" s="37">
        <v>5070.06041</v>
      </c>
      <c r="EE72" s="37">
        <v>5072.7897999999996</v>
      </c>
      <c r="EF72" s="37">
        <v>3907.9240300000001</v>
      </c>
      <c r="EG72" s="37">
        <v>4768.2643499999995</v>
      </c>
      <c r="EH72" s="194">
        <v>4815.1676399999997</v>
      </c>
      <c r="EI72" s="262">
        <v>3498.2412899999999</v>
      </c>
      <c r="EJ72" s="262">
        <v>3083.3704400000001</v>
      </c>
    </row>
    <row r="73" spans="2:140" x14ac:dyDescent="0.25">
      <c r="B73" s="38" t="s">
        <v>127</v>
      </c>
      <c r="C73" s="46">
        <v>1450.6859999999999</v>
      </c>
      <c r="D73" s="46">
        <v>1811.6559999999999</v>
      </c>
      <c r="E73" s="46">
        <v>1128.2019999999998</v>
      </c>
      <c r="F73" s="46">
        <v>1818.2750000000001</v>
      </c>
      <c r="G73" s="46">
        <v>1409.9449999999999</v>
      </c>
      <c r="H73" s="46">
        <v>1121.8209999999999</v>
      </c>
      <c r="I73" s="46">
        <v>2053.6689999999999</v>
      </c>
      <c r="J73" s="46">
        <v>1766.8420000000001</v>
      </c>
      <c r="K73" s="46">
        <v>1836.4389999999999</v>
      </c>
      <c r="L73" s="46">
        <v>1508.877</v>
      </c>
      <c r="M73" s="46">
        <v>761.89399999999978</v>
      </c>
      <c r="N73" s="46">
        <v>419.98799999999983</v>
      </c>
      <c r="O73" s="46">
        <v>2111.9669999999996</v>
      </c>
      <c r="P73" s="46">
        <v>1113.5169999999998</v>
      </c>
      <c r="Q73" s="46">
        <v>1797.7949999999998</v>
      </c>
      <c r="R73" s="46">
        <v>1530.7935599999998</v>
      </c>
      <c r="S73" s="46">
        <v>1713.8829199999996</v>
      </c>
      <c r="T73" s="46">
        <v>757.55436000000009</v>
      </c>
      <c r="U73" s="46">
        <v>1859.0685199999998</v>
      </c>
      <c r="V73" s="46">
        <v>1226.3304499999999</v>
      </c>
      <c r="W73" s="46">
        <v>1416.8903799999998</v>
      </c>
      <c r="X73" s="46">
        <v>2236.9328999999989</v>
      </c>
      <c r="Y73" s="46">
        <v>2183.3052900000007</v>
      </c>
      <c r="Z73" s="46">
        <v>2195.5239699999997</v>
      </c>
      <c r="AA73" s="46">
        <v>1855.5101299999999</v>
      </c>
      <c r="AB73" s="46">
        <v>1474.6331399999999</v>
      </c>
      <c r="AC73" s="46">
        <v>2135.78386</v>
      </c>
      <c r="AD73" s="46">
        <v>1982.40302</v>
      </c>
      <c r="AE73" s="46">
        <v>2150.7742600000001</v>
      </c>
      <c r="AF73" s="46">
        <v>2236.8376699999999</v>
      </c>
      <c r="AG73" s="46">
        <v>1924.19543</v>
      </c>
      <c r="AH73" s="46">
        <v>3264.4075600000001</v>
      </c>
      <c r="AI73" s="46">
        <v>2906.5977699999999</v>
      </c>
      <c r="AJ73" s="46">
        <v>2848.3964700000001</v>
      </c>
      <c r="AK73" s="46">
        <v>2486.9448400000001</v>
      </c>
      <c r="AL73" s="46">
        <v>3481.85808</v>
      </c>
      <c r="AM73" s="46">
        <v>3289.4584199999999</v>
      </c>
      <c r="AN73" s="46">
        <v>2477.8563899999999</v>
      </c>
      <c r="AO73" s="46">
        <v>3469.5651499999999</v>
      </c>
      <c r="AP73" s="46">
        <v>3999.9727400000002</v>
      </c>
      <c r="AQ73" s="46">
        <v>2711.7611099999999</v>
      </c>
      <c r="AR73" s="46">
        <v>3034.8191200000001</v>
      </c>
      <c r="AS73" s="46">
        <v>2671.3234400000001</v>
      </c>
      <c r="AT73" s="46">
        <v>3428.8754300000001</v>
      </c>
      <c r="AU73" s="46">
        <v>5448.5947100000003</v>
      </c>
      <c r="AV73" s="46">
        <v>4713.7405600000002</v>
      </c>
      <c r="AW73" s="46">
        <v>3490.2868199999998</v>
      </c>
      <c r="AX73" s="46">
        <v>4584.1008899999997</v>
      </c>
      <c r="AY73" s="46">
        <v>2221.2902600000002</v>
      </c>
      <c r="AZ73" s="46">
        <v>2658.55744</v>
      </c>
      <c r="BA73" s="46">
        <v>2055.7924200000002</v>
      </c>
      <c r="BB73" s="46">
        <v>1000.27</v>
      </c>
      <c r="BC73" s="46">
        <v>731.029</v>
      </c>
      <c r="BD73" s="46">
        <v>1000.00022</v>
      </c>
      <c r="BE73" s="46">
        <v>1455.29521</v>
      </c>
      <c r="BF73" s="46">
        <v>1519.13887</v>
      </c>
      <c r="BG73" s="46">
        <v>1742.13363</v>
      </c>
      <c r="BH73" s="46">
        <v>1381.00956</v>
      </c>
      <c r="BI73" s="46">
        <v>0</v>
      </c>
      <c r="BJ73" s="46">
        <v>0</v>
      </c>
      <c r="BK73" s="46">
        <v>969.35480000000007</v>
      </c>
      <c r="BL73" s="46">
        <v>683.79164000000003</v>
      </c>
      <c r="BM73" s="46">
        <v>1092.7830100000001</v>
      </c>
      <c r="BN73" s="46">
        <v>692.85420999999997</v>
      </c>
      <c r="BO73" s="46">
        <v>1306.9571000000001</v>
      </c>
      <c r="BP73" s="46">
        <v>738.3030500000001</v>
      </c>
      <c r="BQ73" s="46">
        <v>2729.1280400000001</v>
      </c>
      <c r="BR73" s="46">
        <v>3942.9517500000002</v>
      </c>
      <c r="BS73" s="46">
        <v>1324.57224</v>
      </c>
      <c r="BT73" s="46">
        <v>979.90363999999988</v>
      </c>
      <c r="BU73" s="46">
        <v>851.05686999999989</v>
      </c>
      <c r="BV73" s="46">
        <v>1405.25035</v>
      </c>
      <c r="BW73" s="46">
        <v>2076.91093</v>
      </c>
      <c r="BX73" s="46">
        <v>1452.9165399999999</v>
      </c>
      <c r="BY73" s="46">
        <v>1446.50983</v>
      </c>
      <c r="BZ73" s="46">
        <v>1074.1672000000001</v>
      </c>
      <c r="CA73" s="46">
        <v>3776.5128500000001</v>
      </c>
      <c r="CB73" s="46">
        <v>2075.4628299999999</v>
      </c>
      <c r="CC73" s="46">
        <v>1579.2857300000001</v>
      </c>
      <c r="CD73" s="46">
        <v>2289.3315300000004</v>
      </c>
      <c r="CE73" s="46">
        <v>2574.9588399999998</v>
      </c>
      <c r="CF73" s="46">
        <v>1678.7899300000001</v>
      </c>
      <c r="CG73" s="46">
        <v>537</v>
      </c>
      <c r="CH73" s="46">
        <v>833</v>
      </c>
      <c r="CI73" s="46">
        <v>360</v>
      </c>
      <c r="CJ73" s="46">
        <v>1450</v>
      </c>
      <c r="CK73" s="46">
        <v>2010.0000000000005</v>
      </c>
      <c r="CL73" s="46">
        <v>1430</v>
      </c>
      <c r="CM73" s="46">
        <v>1780</v>
      </c>
      <c r="CN73" s="46">
        <v>1138.4589300000002</v>
      </c>
      <c r="CO73" s="46">
        <v>2383.6627100000001</v>
      </c>
      <c r="CP73" s="46">
        <v>1258.7994799999999</v>
      </c>
      <c r="CQ73" s="46">
        <v>1489.1707799999997</v>
      </c>
      <c r="CR73" s="46">
        <v>1181.8527099999999</v>
      </c>
      <c r="CS73" s="46">
        <v>1565.4864</v>
      </c>
      <c r="CT73" s="46">
        <v>1654.2404899999999</v>
      </c>
      <c r="CU73" s="46">
        <v>1621.9060500000001</v>
      </c>
      <c r="CV73" s="46">
        <v>1692.0881499999998</v>
      </c>
      <c r="CW73" s="46">
        <v>1493.4105500000001</v>
      </c>
      <c r="CX73" s="46">
        <v>1682.9510599999999</v>
      </c>
      <c r="CY73" s="46">
        <v>1322.4867499999991</v>
      </c>
      <c r="CZ73" s="46">
        <v>1235.42157</v>
      </c>
      <c r="DA73" s="46">
        <v>2076.4570199999998</v>
      </c>
      <c r="DB73" s="46">
        <v>2109.2971000000002</v>
      </c>
      <c r="DC73" s="46">
        <v>1220.4537600000001</v>
      </c>
      <c r="DD73" s="46">
        <v>1327.6562099999999</v>
      </c>
      <c r="DE73" s="46">
        <v>1395.2620199999999</v>
      </c>
      <c r="DF73" s="46">
        <v>1581.85635</v>
      </c>
      <c r="DG73" s="46">
        <v>1625.8497400000001</v>
      </c>
      <c r="DH73" s="46">
        <v>1819.5645900000002</v>
      </c>
      <c r="DI73" s="46">
        <v>582.08807999999999</v>
      </c>
      <c r="DJ73" s="46">
        <v>341.75684999999999</v>
      </c>
      <c r="DK73" s="46">
        <v>1936.64003</v>
      </c>
      <c r="DL73" s="46">
        <v>1079.4683599999998</v>
      </c>
      <c r="DM73" s="46">
        <v>2025.8331499999999</v>
      </c>
      <c r="DN73" s="46">
        <v>1839.9068300000001</v>
      </c>
      <c r="DO73" s="46">
        <v>1546.5372600000001</v>
      </c>
      <c r="DP73" s="46">
        <v>2757.37291</v>
      </c>
      <c r="DQ73" s="46">
        <v>821.12612999999999</v>
      </c>
      <c r="DR73" s="46">
        <v>1260.58681</v>
      </c>
      <c r="DS73" s="46">
        <v>1339.4617800000001</v>
      </c>
      <c r="DT73" s="46">
        <v>1022.9549000000001</v>
      </c>
      <c r="DU73" s="46">
        <v>954.40053</v>
      </c>
      <c r="DV73" s="46">
        <v>2097.4065000000001</v>
      </c>
      <c r="DW73" s="46">
        <v>2289.1857400000004</v>
      </c>
      <c r="DX73" s="46">
        <v>2082.5456200000003</v>
      </c>
      <c r="DY73" s="46">
        <v>2550.8357799999999</v>
      </c>
      <c r="DZ73" s="46">
        <v>1713.0600900000002</v>
      </c>
      <c r="EA73" s="46">
        <v>1466.8521099999998</v>
      </c>
      <c r="EB73" s="46">
        <v>1367.33978</v>
      </c>
      <c r="EC73" s="46">
        <v>989.34808999999996</v>
      </c>
      <c r="ED73" s="46">
        <v>1685.7250699999997</v>
      </c>
      <c r="EE73" s="46">
        <v>406.59577999999999</v>
      </c>
      <c r="EF73" s="46">
        <v>885.90859</v>
      </c>
      <c r="EG73" s="46">
        <v>1112.2940899999999</v>
      </c>
      <c r="EH73" s="197">
        <v>713.94012999999995</v>
      </c>
      <c r="EI73" s="265">
        <v>2690.7509</v>
      </c>
      <c r="EJ73" s="265">
        <v>2107.28244</v>
      </c>
    </row>
    <row r="74" spans="2:140" x14ac:dyDescent="0.25">
      <c r="B74" s="36" t="s">
        <v>128</v>
      </c>
      <c r="C74" s="37">
        <v>2225.3580000000002</v>
      </c>
      <c r="D74" s="37">
        <v>2015.04756</v>
      </c>
      <c r="E74" s="37">
        <v>2158.3040000000001</v>
      </c>
      <c r="F74" s="37">
        <v>1832.087</v>
      </c>
      <c r="G74" s="37">
        <v>1084.3230000000001</v>
      </c>
      <c r="H74" s="37">
        <v>2116.7939999999999</v>
      </c>
      <c r="I74" s="37">
        <v>2519.9879999999998</v>
      </c>
      <c r="J74" s="37">
        <v>1786.8889999999999</v>
      </c>
      <c r="K74" s="37">
        <v>2181.17</v>
      </c>
      <c r="L74" s="37">
        <v>1744.9110000000001</v>
      </c>
      <c r="M74" s="37">
        <v>1758.991</v>
      </c>
      <c r="N74" s="37">
        <v>1410.7650000000001</v>
      </c>
      <c r="O74" s="37">
        <v>2598.0940000000001</v>
      </c>
      <c r="P74" s="37">
        <v>2469.1350000000002</v>
      </c>
      <c r="Q74" s="37">
        <v>1848.998</v>
      </c>
      <c r="R74" s="37">
        <v>1788.2850000000001</v>
      </c>
      <c r="S74" s="37">
        <v>2143.06484</v>
      </c>
      <c r="T74" s="37">
        <v>2533.48477</v>
      </c>
      <c r="U74" s="37">
        <v>1431.30539</v>
      </c>
      <c r="V74" s="37">
        <v>1841.92902</v>
      </c>
      <c r="W74" s="37">
        <v>1442.3069699999999</v>
      </c>
      <c r="X74" s="37">
        <v>1729.8920000000001</v>
      </c>
      <c r="Y74" s="37">
        <v>1827.5615</v>
      </c>
      <c r="Z74" s="37">
        <v>1509.7254599999999</v>
      </c>
      <c r="AA74" s="37">
        <v>2207.6747500000001</v>
      </c>
      <c r="AB74" s="37">
        <v>1417.7629999999999</v>
      </c>
      <c r="AC74" s="37">
        <v>1436.8779999999999</v>
      </c>
      <c r="AD74" s="37">
        <v>1923.7248200000001</v>
      </c>
      <c r="AE74" s="37">
        <v>1437.9699500000002</v>
      </c>
      <c r="AF74" s="37">
        <v>1477.96948</v>
      </c>
      <c r="AG74" s="37">
        <v>2194.7517200000002</v>
      </c>
      <c r="AH74" s="37">
        <v>2138.4504100000004</v>
      </c>
      <c r="AI74" s="37">
        <v>2218.0068500000002</v>
      </c>
      <c r="AJ74" s="37">
        <v>1692.5351799999999</v>
      </c>
      <c r="AK74" s="37">
        <v>1351.8231099999998</v>
      </c>
      <c r="AL74" s="37">
        <v>2458.2058099999999</v>
      </c>
      <c r="AM74" s="37">
        <v>1761.5698900000002</v>
      </c>
      <c r="AN74" s="37">
        <v>1035.5396599999999</v>
      </c>
      <c r="AO74" s="37">
        <v>2063.78784</v>
      </c>
      <c r="AP74" s="37">
        <v>2110.1523000000002</v>
      </c>
      <c r="AQ74" s="37">
        <v>1769.0079699999997</v>
      </c>
      <c r="AR74" s="37">
        <v>2187.8182999999999</v>
      </c>
      <c r="AS74" s="37">
        <v>1970.6196199999999</v>
      </c>
      <c r="AT74" s="37">
        <v>706.01735999999994</v>
      </c>
      <c r="AU74" s="37">
        <v>2673.97192</v>
      </c>
      <c r="AV74" s="37">
        <v>1777.0476099999998</v>
      </c>
      <c r="AW74" s="37">
        <v>1965.67625</v>
      </c>
      <c r="AX74" s="37">
        <v>2092.6566800000001</v>
      </c>
      <c r="AY74" s="37">
        <v>2178.49044</v>
      </c>
      <c r="AZ74" s="37">
        <v>2994.9014300000003</v>
      </c>
      <c r="BA74" s="37">
        <v>3450.0261799999998</v>
      </c>
      <c r="BB74" s="37">
        <v>2910.9287999999997</v>
      </c>
      <c r="BC74" s="37">
        <v>3130.3463400000001</v>
      </c>
      <c r="BD74" s="37">
        <v>3384.0327400000001</v>
      </c>
      <c r="BE74" s="37">
        <v>3364.2519600000001</v>
      </c>
      <c r="BF74" s="37">
        <v>3066.0240999999996</v>
      </c>
      <c r="BG74" s="37">
        <v>2663.2112599999996</v>
      </c>
      <c r="BH74" s="37">
        <v>2452.8223499999999</v>
      </c>
      <c r="BI74" s="37">
        <v>2359.8974499999999</v>
      </c>
      <c r="BJ74" s="37">
        <v>2512.5082199999997</v>
      </c>
      <c r="BK74" s="37">
        <v>0</v>
      </c>
      <c r="BL74" s="37">
        <v>0</v>
      </c>
      <c r="BM74" s="37">
        <v>0</v>
      </c>
      <c r="BN74" s="37">
        <v>0</v>
      </c>
      <c r="BO74" s="37">
        <v>0</v>
      </c>
      <c r="BP74" s="37">
        <v>0</v>
      </c>
      <c r="BQ74" s="37">
        <v>0</v>
      </c>
      <c r="BR74" s="37">
        <v>0</v>
      </c>
      <c r="BS74" s="37">
        <v>0</v>
      </c>
      <c r="BT74" s="37">
        <v>0</v>
      </c>
      <c r="BU74" s="37">
        <v>0</v>
      </c>
      <c r="BV74" s="37">
        <v>0</v>
      </c>
      <c r="BW74" s="37">
        <v>0</v>
      </c>
      <c r="BX74" s="37">
        <v>0</v>
      </c>
      <c r="BY74" s="37">
        <v>0</v>
      </c>
      <c r="BZ74" s="37">
        <v>0</v>
      </c>
      <c r="CA74" s="37">
        <v>0</v>
      </c>
      <c r="CB74" s="37">
        <v>0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7">
        <v>0</v>
      </c>
      <c r="CJ74" s="37">
        <v>0</v>
      </c>
      <c r="CK74" s="37">
        <v>0</v>
      </c>
      <c r="CL74" s="37">
        <v>0</v>
      </c>
      <c r="CM74" s="37">
        <v>0</v>
      </c>
      <c r="CN74" s="37">
        <v>0</v>
      </c>
      <c r="CO74" s="37">
        <v>0</v>
      </c>
      <c r="CP74" s="37">
        <v>0</v>
      </c>
      <c r="CQ74" s="37">
        <v>0</v>
      </c>
      <c r="CR74" s="37">
        <v>0</v>
      </c>
      <c r="CS74" s="37">
        <v>0</v>
      </c>
      <c r="CT74" s="37">
        <v>0</v>
      </c>
      <c r="CU74" s="37">
        <v>0</v>
      </c>
      <c r="CV74" s="37">
        <v>0</v>
      </c>
      <c r="CW74" s="37">
        <v>0</v>
      </c>
      <c r="CX74" s="37">
        <v>0</v>
      </c>
      <c r="CY74" s="37">
        <v>0</v>
      </c>
      <c r="CZ74" s="37">
        <v>0</v>
      </c>
      <c r="DA74" s="37">
        <v>0</v>
      </c>
      <c r="DB74" s="37">
        <v>0</v>
      </c>
      <c r="DC74" s="37">
        <v>0</v>
      </c>
      <c r="DD74" s="37">
        <v>0</v>
      </c>
      <c r="DE74" s="37">
        <v>0</v>
      </c>
      <c r="DF74" s="37">
        <v>0</v>
      </c>
      <c r="DG74" s="37">
        <v>0</v>
      </c>
      <c r="DH74" s="37">
        <v>0</v>
      </c>
      <c r="DI74" s="37">
        <v>0</v>
      </c>
      <c r="DJ74" s="37">
        <v>0</v>
      </c>
      <c r="DK74" s="37">
        <v>0</v>
      </c>
      <c r="DL74" s="37">
        <v>0</v>
      </c>
      <c r="DM74" s="37">
        <v>0</v>
      </c>
      <c r="DN74" s="37">
        <v>0</v>
      </c>
      <c r="DO74" s="37">
        <v>0</v>
      </c>
      <c r="DP74" s="37">
        <v>0</v>
      </c>
      <c r="DQ74" s="37">
        <v>0</v>
      </c>
      <c r="DR74" s="37">
        <v>0</v>
      </c>
      <c r="DS74" s="37">
        <v>0</v>
      </c>
      <c r="DT74" s="37">
        <v>0</v>
      </c>
      <c r="DU74" s="37">
        <v>0</v>
      </c>
      <c r="DV74" s="37">
        <v>0</v>
      </c>
      <c r="DW74" s="37">
        <v>0</v>
      </c>
      <c r="DX74" s="37">
        <v>0</v>
      </c>
      <c r="DY74" s="37">
        <v>0</v>
      </c>
      <c r="DZ74" s="37">
        <v>0</v>
      </c>
      <c r="EA74" s="37">
        <v>0</v>
      </c>
      <c r="EB74" s="37">
        <v>0</v>
      </c>
      <c r="EC74" s="37">
        <v>0</v>
      </c>
      <c r="ED74" s="37">
        <v>0</v>
      </c>
      <c r="EE74" s="37">
        <v>0</v>
      </c>
      <c r="EF74" s="37">
        <v>0</v>
      </c>
      <c r="EG74" s="37">
        <v>0</v>
      </c>
      <c r="EH74" s="194">
        <v>0</v>
      </c>
      <c r="EI74" s="262">
        <v>0</v>
      </c>
      <c r="EJ74" s="262">
        <v>0</v>
      </c>
    </row>
    <row r="75" spans="2:140" x14ac:dyDescent="0.25">
      <c r="B75" s="38" t="s">
        <v>129</v>
      </c>
      <c r="C75" s="63">
        <v>0</v>
      </c>
      <c r="D75" s="63">
        <v>0</v>
      </c>
      <c r="E75" s="63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0</v>
      </c>
      <c r="R75" s="63">
        <v>0</v>
      </c>
      <c r="S75" s="63">
        <v>0</v>
      </c>
      <c r="T75" s="63">
        <v>0</v>
      </c>
      <c r="U75" s="63">
        <v>0</v>
      </c>
      <c r="V75" s="63">
        <v>0</v>
      </c>
      <c r="W75" s="63">
        <v>0</v>
      </c>
      <c r="X75" s="63">
        <v>0</v>
      </c>
      <c r="Y75" s="63">
        <v>0</v>
      </c>
      <c r="Z75" s="63">
        <v>0</v>
      </c>
      <c r="AA75" s="63">
        <v>0</v>
      </c>
      <c r="AB75" s="63">
        <v>0</v>
      </c>
      <c r="AC75" s="63">
        <v>0</v>
      </c>
      <c r="AD75" s="63">
        <v>0</v>
      </c>
      <c r="AE75" s="63">
        <v>0</v>
      </c>
      <c r="AF75" s="63">
        <v>0</v>
      </c>
      <c r="AG75" s="63">
        <v>0</v>
      </c>
      <c r="AH75" s="63">
        <v>0</v>
      </c>
      <c r="AI75" s="63">
        <v>0</v>
      </c>
      <c r="AJ75" s="63">
        <v>0</v>
      </c>
      <c r="AK75" s="63">
        <v>0</v>
      </c>
      <c r="AL75" s="63">
        <v>0</v>
      </c>
      <c r="AM75" s="63">
        <v>0</v>
      </c>
      <c r="AN75" s="63">
        <v>0</v>
      </c>
      <c r="AO75" s="63">
        <v>0</v>
      </c>
      <c r="AP75" s="63">
        <v>0</v>
      </c>
      <c r="AQ75" s="63">
        <v>0</v>
      </c>
      <c r="AR75" s="63">
        <v>0</v>
      </c>
      <c r="AS75" s="63">
        <v>0</v>
      </c>
      <c r="AT75" s="63">
        <v>0</v>
      </c>
      <c r="AU75" s="63">
        <v>0</v>
      </c>
      <c r="AV75" s="63">
        <v>0</v>
      </c>
      <c r="AW75" s="63">
        <v>0</v>
      </c>
      <c r="AX75" s="63">
        <v>0</v>
      </c>
      <c r="AY75" s="63">
        <v>0</v>
      </c>
      <c r="AZ75" s="63">
        <v>0</v>
      </c>
      <c r="BA75" s="63">
        <v>0</v>
      </c>
      <c r="BB75" s="63">
        <v>0</v>
      </c>
      <c r="BC75" s="63">
        <v>0</v>
      </c>
      <c r="BD75" s="63">
        <v>0</v>
      </c>
      <c r="BE75" s="63">
        <v>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4679.3690999999999</v>
      </c>
      <c r="BL75" s="63">
        <v>2916.3717700000002</v>
      </c>
      <c r="BM75" s="63">
        <v>3069.9507599999997</v>
      </c>
      <c r="BN75" s="63">
        <v>3033.2073300000002</v>
      </c>
      <c r="BO75" s="63">
        <v>2876.8201400000007</v>
      </c>
      <c r="BP75" s="63">
        <v>1377.0776200000003</v>
      </c>
      <c r="BQ75" s="63">
        <v>2441.6963100000003</v>
      </c>
      <c r="BR75" s="63">
        <v>2194.4731499999998</v>
      </c>
      <c r="BS75" s="63">
        <v>2455.3036300000003</v>
      </c>
      <c r="BT75" s="63">
        <v>2702.40094</v>
      </c>
      <c r="BU75" s="63">
        <v>2322.5643399999999</v>
      </c>
      <c r="BV75" s="63">
        <v>2600.8734800000002</v>
      </c>
      <c r="BW75" s="63">
        <v>2669.1952399999996</v>
      </c>
      <c r="BX75" s="63">
        <v>2588.4751499999998</v>
      </c>
      <c r="BY75" s="63">
        <v>2317.2074600000001</v>
      </c>
      <c r="BZ75" s="63">
        <v>2133.8180499999999</v>
      </c>
      <c r="CA75" s="63">
        <v>2645.54808</v>
      </c>
      <c r="CB75" s="63">
        <v>4423.26415</v>
      </c>
      <c r="CC75" s="63">
        <v>3520.8429800000004</v>
      </c>
      <c r="CD75" s="63">
        <v>3379.1963999999998</v>
      </c>
      <c r="CE75" s="63">
        <v>3496.10943</v>
      </c>
      <c r="CF75" s="63">
        <v>3161.9308600000004</v>
      </c>
      <c r="CG75" s="63">
        <v>3471.9818300000002</v>
      </c>
      <c r="CH75" s="63">
        <v>3301.29727</v>
      </c>
      <c r="CI75" s="63">
        <v>3081.1869499999998</v>
      </c>
      <c r="CJ75" s="63">
        <v>3300.8487000000005</v>
      </c>
      <c r="CK75" s="63">
        <v>3753.6620499999999</v>
      </c>
      <c r="CL75" s="63">
        <v>1791.73768</v>
      </c>
      <c r="CM75" s="63">
        <v>4989.7588900000001</v>
      </c>
      <c r="CN75" s="63">
        <v>3584.2252600000002</v>
      </c>
      <c r="CO75" s="63">
        <v>4457.0155099999993</v>
      </c>
      <c r="CP75" s="63">
        <v>3732.1393900000003</v>
      </c>
      <c r="CQ75" s="63">
        <v>3087.8192200000003</v>
      </c>
      <c r="CR75" s="63">
        <v>3069.9332399999994</v>
      </c>
      <c r="CS75" s="63">
        <v>3097.6694800000005</v>
      </c>
      <c r="CT75" s="63">
        <v>4689.9910599999994</v>
      </c>
      <c r="CU75" s="63">
        <v>3439.8570299999997</v>
      </c>
      <c r="CV75" s="63">
        <v>1733.4528099999998</v>
      </c>
      <c r="CW75" s="63">
        <v>3854.0220000000004</v>
      </c>
      <c r="CX75" s="63">
        <v>2523.3355499999998</v>
      </c>
      <c r="CY75" s="63">
        <v>3804.69758</v>
      </c>
      <c r="CZ75" s="63">
        <v>2221.7833600000004</v>
      </c>
      <c r="DA75" s="63">
        <v>3365.5511699999997</v>
      </c>
      <c r="DB75" s="63">
        <v>3150.06837</v>
      </c>
      <c r="DC75" s="63">
        <v>1975.1476299999999</v>
      </c>
      <c r="DD75" s="63">
        <v>1663.2912699999997</v>
      </c>
      <c r="DE75" s="46">
        <v>3195.9005200000001</v>
      </c>
      <c r="DF75" s="46">
        <v>2532.0209</v>
      </c>
      <c r="DG75" s="46">
        <v>4036.9843299999998</v>
      </c>
      <c r="DH75" s="46">
        <v>2687.3347100000001</v>
      </c>
      <c r="DI75" s="46">
        <v>3811.1430699999996</v>
      </c>
      <c r="DJ75" s="46">
        <v>2240.12743</v>
      </c>
      <c r="DK75" s="46">
        <v>4704.8919900000001</v>
      </c>
      <c r="DL75" s="46">
        <v>2669.53305</v>
      </c>
      <c r="DM75" s="46">
        <v>4726.97541</v>
      </c>
      <c r="DN75" s="46">
        <v>3733.1816500000004</v>
      </c>
      <c r="DO75" s="46">
        <v>2932.6112499999999</v>
      </c>
      <c r="DP75" s="46">
        <v>4804.3503799999999</v>
      </c>
      <c r="DQ75" s="46">
        <v>2949.7728299999999</v>
      </c>
      <c r="DR75" s="46">
        <v>3280.8179100000002</v>
      </c>
      <c r="DS75" s="46">
        <v>3964.1555400000002</v>
      </c>
      <c r="DT75" s="46">
        <v>3326.7817900000005</v>
      </c>
      <c r="DU75" s="46">
        <v>3235.6928500000004</v>
      </c>
      <c r="DV75" s="46">
        <v>3118.05359</v>
      </c>
      <c r="DW75" s="46">
        <v>3684.70966</v>
      </c>
      <c r="DX75" s="46">
        <v>3058.7961700000001</v>
      </c>
      <c r="DY75" s="46">
        <v>3533.0588000000002</v>
      </c>
      <c r="DZ75" s="46">
        <v>3522.8091800000002</v>
      </c>
      <c r="EA75" s="46">
        <v>3707.1026699999998</v>
      </c>
      <c r="EB75" s="46">
        <v>2600.9358199999997</v>
      </c>
      <c r="EC75" s="46">
        <v>2778.04198</v>
      </c>
      <c r="ED75" s="46">
        <v>1678.7557400000001</v>
      </c>
      <c r="EE75" s="46">
        <v>3776.0128100000002</v>
      </c>
      <c r="EF75" s="46">
        <v>1484</v>
      </c>
      <c r="EG75" s="46">
        <v>3780.5771799999998</v>
      </c>
      <c r="EH75" s="197">
        <v>2014.9461499999998</v>
      </c>
      <c r="EI75" s="265">
        <v>2746.9419800000005</v>
      </c>
      <c r="EJ75" s="265">
        <v>2595.8616600000005</v>
      </c>
    </row>
    <row r="76" spans="2:140" x14ac:dyDescent="0.25">
      <c r="B76" s="36" t="s">
        <v>130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</v>
      </c>
      <c r="BH76" s="37"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651.71461999999997</v>
      </c>
      <c r="BO76" s="37">
        <v>0</v>
      </c>
      <c r="BP76" s="37">
        <v>1162.3592300000003</v>
      </c>
      <c r="BQ76" s="37">
        <v>168</v>
      </c>
      <c r="BR76" s="37">
        <v>333.33332999999999</v>
      </c>
      <c r="BS76" s="37">
        <v>497.71625</v>
      </c>
      <c r="BT76" s="37">
        <v>280</v>
      </c>
      <c r="BU76" s="37">
        <v>320</v>
      </c>
      <c r="BV76" s="37">
        <v>260</v>
      </c>
      <c r="BW76" s="37">
        <v>300</v>
      </c>
      <c r="BX76" s="37">
        <v>300</v>
      </c>
      <c r="BY76" s="37">
        <v>219.95545000000001</v>
      </c>
      <c r="BZ76" s="37">
        <v>300</v>
      </c>
      <c r="CA76" s="37">
        <v>340</v>
      </c>
      <c r="CB76" s="37">
        <v>350</v>
      </c>
      <c r="CC76" s="37">
        <v>350</v>
      </c>
      <c r="CD76" s="37">
        <v>719.19876999999997</v>
      </c>
      <c r="CE76" s="37">
        <v>912.87756000000002</v>
      </c>
      <c r="CF76" s="37">
        <v>350</v>
      </c>
      <c r="CG76" s="37">
        <v>50</v>
      </c>
      <c r="CH76" s="37">
        <v>160</v>
      </c>
      <c r="CI76" s="37">
        <v>425.79336999999998</v>
      </c>
      <c r="CJ76" s="37">
        <v>466.58557999999999</v>
      </c>
      <c r="CK76" s="37">
        <v>617.88006000000007</v>
      </c>
      <c r="CL76" s="37">
        <v>0</v>
      </c>
      <c r="CM76" s="37">
        <v>1300</v>
      </c>
      <c r="CN76" s="37">
        <v>690</v>
      </c>
      <c r="CO76" s="37">
        <v>473.33332999999999</v>
      </c>
      <c r="CP76" s="37">
        <v>473.33332999999999</v>
      </c>
      <c r="CQ76" s="37">
        <v>0</v>
      </c>
      <c r="CR76" s="37">
        <v>298.33333999999996</v>
      </c>
      <c r="CS76" s="37">
        <v>1031.6666699999998</v>
      </c>
      <c r="CT76" s="37">
        <v>227.18778999999998</v>
      </c>
      <c r="CU76" s="37">
        <v>698.95663999999999</v>
      </c>
      <c r="CV76" s="37">
        <v>534.32040000000006</v>
      </c>
      <c r="CW76" s="37">
        <v>695.17048999999997</v>
      </c>
      <c r="CX76" s="37">
        <v>150</v>
      </c>
      <c r="CY76" s="37">
        <v>610</v>
      </c>
      <c r="CZ76" s="37">
        <v>314</v>
      </c>
      <c r="DA76" s="37">
        <v>901</v>
      </c>
      <c r="DB76" s="37">
        <v>610</v>
      </c>
      <c r="DC76" s="37">
        <v>603</v>
      </c>
      <c r="DD76" s="37">
        <v>365</v>
      </c>
      <c r="DE76" s="37">
        <v>0</v>
      </c>
      <c r="DF76" s="37">
        <v>758</v>
      </c>
      <c r="DG76" s="37">
        <v>285</v>
      </c>
      <c r="DH76" s="37">
        <v>0</v>
      </c>
      <c r="DI76" s="37">
        <v>190</v>
      </c>
      <c r="DJ76" s="37">
        <v>438.23894000000001</v>
      </c>
      <c r="DK76" s="37">
        <v>120</v>
      </c>
      <c r="DL76" s="37">
        <v>421.12891999999999</v>
      </c>
      <c r="DM76" s="37">
        <v>200</v>
      </c>
      <c r="DN76" s="37">
        <v>0</v>
      </c>
      <c r="DO76" s="37">
        <v>0</v>
      </c>
      <c r="DP76" s="37">
        <v>237.2</v>
      </c>
      <c r="DQ76" s="37">
        <v>0</v>
      </c>
      <c r="DR76" s="37">
        <v>0</v>
      </c>
      <c r="DS76" s="37">
        <v>0</v>
      </c>
      <c r="DT76" s="37">
        <v>246.07593</v>
      </c>
      <c r="DU76" s="37">
        <v>359.65497999999997</v>
      </c>
      <c r="DV76" s="37">
        <v>0</v>
      </c>
      <c r="DW76" s="37">
        <v>277.99585999999999</v>
      </c>
      <c r="DX76" s="37">
        <v>0</v>
      </c>
      <c r="DY76" s="37">
        <v>127</v>
      </c>
      <c r="DZ76" s="37">
        <v>77.96911999999999</v>
      </c>
      <c r="EA76" s="37">
        <v>384.89325000000002</v>
      </c>
      <c r="EB76" s="37">
        <v>948.06837000000007</v>
      </c>
      <c r="EC76" s="37">
        <v>533.46285999999998</v>
      </c>
      <c r="ED76" s="37">
        <v>0</v>
      </c>
      <c r="EE76" s="37">
        <v>935.48437000000013</v>
      </c>
      <c r="EF76" s="37">
        <v>334.34520999999995</v>
      </c>
      <c r="EG76" s="37">
        <v>99.335660000000004</v>
      </c>
      <c r="EH76" s="194">
        <v>101.85589999999999</v>
      </c>
      <c r="EI76" s="262">
        <v>1293.00459</v>
      </c>
      <c r="EJ76" s="262">
        <v>1425.8965499999997</v>
      </c>
    </row>
    <row r="77" spans="2:140" x14ac:dyDescent="0.25">
      <c r="B77" s="31" t="s">
        <v>131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192"/>
      <c r="EI77" s="260"/>
      <c r="EJ77" s="260"/>
    </row>
    <row r="78" spans="2:140" x14ac:dyDescent="0.25">
      <c r="B78" s="36" t="s">
        <v>132</v>
      </c>
      <c r="C78" s="37">
        <v>4590.4320900000002</v>
      </c>
      <c r="D78" s="37">
        <v>3553.4653900000003</v>
      </c>
      <c r="E78" s="37">
        <v>5167.0080200000002</v>
      </c>
      <c r="F78" s="37">
        <v>4145.3244100000002</v>
      </c>
      <c r="G78" s="37">
        <v>4714.1256199999998</v>
      </c>
      <c r="H78" s="37">
        <v>6208.9651000000003</v>
      </c>
      <c r="I78" s="37">
        <v>5541.4790699999994</v>
      </c>
      <c r="J78" s="37">
        <v>4406.348899999999</v>
      </c>
      <c r="K78" s="37">
        <v>4717.407369999999</v>
      </c>
      <c r="L78" s="37">
        <v>4769.1349999999993</v>
      </c>
      <c r="M78" s="37">
        <v>4002.8243400000001</v>
      </c>
      <c r="N78" s="37">
        <v>5674.6458900000007</v>
      </c>
      <c r="O78" s="37">
        <v>3382.6217899999992</v>
      </c>
      <c r="P78" s="37">
        <v>5006.3128100000004</v>
      </c>
      <c r="Q78" s="37">
        <v>3501.5742200000004</v>
      </c>
      <c r="R78" s="37">
        <v>5493.8079600000001</v>
      </c>
      <c r="S78" s="37">
        <v>5003.1888099999996</v>
      </c>
      <c r="T78" s="37">
        <v>4176.7681499999999</v>
      </c>
      <c r="U78" s="37">
        <v>3565.2666300000001</v>
      </c>
      <c r="V78" s="37">
        <v>3988.5757400000011</v>
      </c>
      <c r="W78" s="37">
        <v>3629.6644999999999</v>
      </c>
      <c r="X78" s="37">
        <v>3846.90157</v>
      </c>
      <c r="Y78" s="37">
        <v>2636.30296</v>
      </c>
      <c r="Z78" s="37">
        <v>5640.8323399999999</v>
      </c>
      <c r="AA78" s="37">
        <v>3330.0641199999991</v>
      </c>
      <c r="AB78" s="37">
        <v>3504.2729199999994</v>
      </c>
      <c r="AC78" s="37">
        <v>2799.5014799999999</v>
      </c>
      <c r="AD78" s="37">
        <v>3725.25378</v>
      </c>
      <c r="AE78" s="37">
        <v>3273.4045999999998</v>
      </c>
      <c r="AF78" s="37">
        <v>2677.2827799999995</v>
      </c>
      <c r="AG78" s="37">
        <v>3101.2746299999999</v>
      </c>
      <c r="AH78" s="37">
        <v>3263.2022099999995</v>
      </c>
      <c r="AI78" s="37">
        <v>1932.6998700000004</v>
      </c>
      <c r="AJ78" s="37">
        <v>3125.7879199999998</v>
      </c>
      <c r="AK78" s="37">
        <v>2845.97534</v>
      </c>
      <c r="AL78" s="37">
        <v>2508.84411</v>
      </c>
      <c r="AM78" s="37">
        <v>2308.0241000000001</v>
      </c>
      <c r="AN78" s="37">
        <v>2461.5425200000004</v>
      </c>
      <c r="AO78" s="37">
        <v>3173.0888500000001</v>
      </c>
      <c r="AP78" s="37">
        <v>1710.3887699999996</v>
      </c>
      <c r="AQ78" s="37">
        <v>1633.9419100000005</v>
      </c>
      <c r="AR78" s="37">
        <v>3522.9688699999997</v>
      </c>
      <c r="AS78" s="37">
        <v>2919.7131900000004</v>
      </c>
      <c r="AT78" s="37">
        <v>3064.6374600000004</v>
      </c>
      <c r="AU78" s="37">
        <v>1793.8961900000004</v>
      </c>
      <c r="AV78" s="37">
        <v>3601.3736000000004</v>
      </c>
      <c r="AW78" s="37">
        <v>2892.8935799999995</v>
      </c>
      <c r="AX78" s="37">
        <v>2140.2340299999996</v>
      </c>
      <c r="AY78" s="37">
        <v>0</v>
      </c>
      <c r="AZ78" s="37">
        <v>0</v>
      </c>
      <c r="BA78" s="37">
        <v>0</v>
      </c>
      <c r="BB78" s="37">
        <v>0</v>
      </c>
      <c r="BC78" s="37">
        <v>0</v>
      </c>
      <c r="BD78" s="37">
        <v>0</v>
      </c>
      <c r="BE78" s="37">
        <v>0</v>
      </c>
      <c r="BF78" s="37">
        <v>0</v>
      </c>
      <c r="BG78" s="37">
        <v>0</v>
      </c>
      <c r="BH78" s="37">
        <v>0</v>
      </c>
      <c r="BI78" s="37">
        <v>0</v>
      </c>
      <c r="BJ78" s="37">
        <v>0</v>
      </c>
      <c r="BK78" s="37">
        <v>0</v>
      </c>
      <c r="BL78" s="37">
        <v>0</v>
      </c>
      <c r="BM78" s="37">
        <v>0</v>
      </c>
      <c r="BN78" s="37">
        <v>0</v>
      </c>
      <c r="BO78" s="37">
        <v>0</v>
      </c>
      <c r="BP78" s="37">
        <v>0</v>
      </c>
      <c r="BQ78" s="37">
        <v>0</v>
      </c>
      <c r="BR78" s="37">
        <v>0</v>
      </c>
      <c r="BS78" s="37">
        <v>0</v>
      </c>
      <c r="BT78" s="37">
        <v>0</v>
      </c>
      <c r="BU78" s="37">
        <v>0</v>
      </c>
      <c r="BV78" s="37">
        <v>0</v>
      </c>
      <c r="BW78" s="37">
        <v>0</v>
      </c>
      <c r="BX78" s="37">
        <v>0</v>
      </c>
      <c r="BY78" s="37">
        <v>0</v>
      </c>
      <c r="BZ78" s="37">
        <v>0</v>
      </c>
      <c r="CA78" s="37">
        <v>0</v>
      </c>
      <c r="CB78" s="37">
        <v>0</v>
      </c>
      <c r="CC78" s="37">
        <v>0</v>
      </c>
      <c r="CD78" s="37">
        <v>0</v>
      </c>
      <c r="CE78" s="37">
        <v>0</v>
      </c>
      <c r="CF78" s="37">
        <v>0</v>
      </c>
      <c r="CG78" s="37">
        <v>0</v>
      </c>
      <c r="CH78" s="37">
        <v>0</v>
      </c>
      <c r="CI78" s="37">
        <v>0</v>
      </c>
      <c r="CJ78" s="37">
        <v>0</v>
      </c>
      <c r="CK78" s="37">
        <v>0</v>
      </c>
      <c r="CL78" s="37">
        <v>0</v>
      </c>
      <c r="CM78" s="37">
        <v>0</v>
      </c>
      <c r="CN78" s="37">
        <v>0</v>
      </c>
      <c r="CO78" s="37">
        <v>0</v>
      </c>
      <c r="CP78" s="37">
        <v>0</v>
      </c>
      <c r="CQ78" s="37">
        <v>0</v>
      </c>
      <c r="CR78" s="37">
        <v>0</v>
      </c>
      <c r="CS78" s="37">
        <v>0</v>
      </c>
      <c r="CT78" s="37">
        <v>0</v>
      </c>
      <c r="CU78" s="37">
        <v>0</v>
      </c>
      <c r="CV78" s="37">
        <v>0</v>
      </c>
      <c r="CW78" s="37">
        <v>0</v>
      </c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  <c r="DE78" s="37">
        <v>0</v>
      </c>
      <c r="DF78" s="37">
        <v>0</v>
      </c>
      <c r="DG78" s="37">
        <v>0</v>
      </c>
      <c r="DH78" s="37">
        <v>0</v>
      </c>
      <c r="DI78" s="37">
        <v>0</v>
      </c>
      <c r="DJ78" s="37">
        <v>0</v>
      </c>
      <c r="DK78" s="37">
        <v>0</v>
      </c>
      <c r="DL78" s="37">
        <v>0</v>
      </c>
      <c r="DM78" s="37">
        <v>0</v>
      </c>
      <c r="DN78" s="37">
        <v>0</v>
      </c>
      <c r="DO78" s="37">
        <v>0</v>
      </c>
      <c r="DP78" s="37">
        <v>0</v>
      </c>
      <c r="DQ78" s="37">
        <v>0</v>
      </c>
      <c r="DR78" s="37">
        <v>0</v>
      </c>
      <c r="DS78" s="37">
        <v>0</v>
      </c>
      <c r="DT78" s="37">
        <v>0</v>
      </c>
      <c r="DU78" s="37">
        <v>0</v>
      </c>
      <c r="DV78" s="37">
        <v>0</v>
      </c>
      <c r="DW78" s="37">
        <v>0</v>
      </c>
      <c r="DX78" s="37">
        <v>0</v>
      </c>
      <c r="DY78" s="37">
        <v>0</v>
      </c>
      <c r="DZ78" s="37">
        <v>0</v>
      </c>
      <c r="EA78" s="37">
        <v>0</v>
      </c>
      <c r="EB78" s="37">
        <v>0</v>
      </c>
      <c r="EC78" s="37">
        <v>0</v>
      </c>
      <c r="ED78" s="37">
        <v>0</v>
      </c>
      <c r="EE78" s="37">
        <v>0</v>
      </c>
      <c r="EF78" s="37">
        <v>0</v>
      </c>
      <c r="EG78" s="37">
        <v>0</v>
      </c>
      <c r="EH78" s="194">
        <v>0</v>
      </c>
      <c r="EI78" s="262">
        <v>0</v>
      </c>
      <c r="EJ78" s="262">
        <v>0</v>
      </c>
    </row>
    <row r="79" spans="2:140" x14ac:dyDescent="0.25">
      <c r="B79" s="38" t="s">
        <v>133</v>
      </c>
      <c r="C79" s="46">
        <v>41.604827010957919</v>
      </c>
      <c r="D79" s="46">
        <v>45.754272977455386</v>
      </c>
      <c r="E79" s="46">
        <v>48.073291026167205</v>
      </c>
      <c r="F79" s="46">
        <v>51.279615078425181</v>
      </c>
      <c r="G79" s="46">
        <v>53.028000437544556</v>
      </c>
      <c r="H79" s="46">
        <v>56.847539563396801</v>
      </c>
      <c r="I79" s="46">
        <v>63.207250263962479</v>
      </c>
      <c r="J79" s="46">
        <v>59.23321498213636</v>
      </c>
      <c r="K79" s="46">
        <v>64.116944854817575</v>
      </c>
      <c r="L79" s="46">
        <v>71.750421114101428</v>
      </c>
      <c r="M79" s="46">
        <v>77.768523824355469</v>
      </c>
      <c r="N79" s="46">
        <v>76.086336969653615</v>
      </c>
      <c r="O79" s="46">
        <v>76.442020445330385</v>
      </c>
      <c r="P79" s="46">
        <v>79.550078785428511</v>
      </c>
      <c r="Q79" s="46">
        <v>85.487846075129013</v>
      </c>
      <c r="R79" s="46">
        <v>91.253644297388206</v>
      </c>
      <c r="S79" s="46">
        <v>103.94385761547946</v>
      </c>
      <c r="T79" s="46">
        <v>115.21193381777726</v>
      </c>
      <c r="U79" s="46">
        <v>113.42298583991177</v>
      </c>
      <c r="V79" s="46">
        <v>99.129394045303968</v>
      </c>
      <c r="W79" s="46">
        <v>87.469507991716583</v>
      </c>
      <c r="X79" s="46">
        <v>65.422933470065374</v>
      </c>
      <c r="Y79" s="46">
        <v>48.190585789123425</v>
      </c>
      <c r="Z79" s="46">
        <v>26.658761738697596</v>
      </c>
      <c r="AA79" s="46">
        <v>24.841025139179603</v>
      </c>
      <c r="AB79" s="46">
        <v>27.149730649403882</v>
      </c>
      <c r="AC79" s="46">
        <v>36.27993892684065</v>
      </c>
      <c r="AD79" s="46">
        <v>39.295321595512874</v>
      </c>
      <c r="AE79" s="46">
        <v>47.729737240547649</v>
      </c>
      <c r="AF79" s="46">
        <v>60.023394865296979</v>
      </c>
      <c r="AG79" s="46">
        <v>57.292059310464872</v>
      </c>
      <c r="AH79" s="46">
        <v>60.86156129441946</v>
      </c>
      <c r="AI79" s="46">
        <v>63.719660730354342</v>
      </c>
      <c r="AJ79" s="46">
        <v>67.72726430525077</v>
      </c>
      <c r="AK79" s="46">
        <v>69.064610285765866</v>
      </c>
      <c r="AL79" s="46">
        <v>69.334195104693052</v>
      </c>
      <c r="AM79" s="46">
        <v>71.636750439477638</v>
      </c>
      <c r="AN79" s="46">
        <v>68.860036332015085</v>
      </c>
      <c r="AO79" s="46">
        <v>72.639395508890303</v>
      </c>
      <c r="AP79" s="46">
        <v>75.17698268096089</v>
      </c>
      <c r="AQ79" s="46">
        <v>65.422280612166929</v>
      </c>
      <c r="AR79" s="46">
        <v>66.963931560371705</v>
      </c>
      <c r="AS79" s="46">
        <v>68.146328153554009</v>
      </c>
      <c r="AT79" s="46">
        <v>68.248012973776014</v>
      </c>
      <c r="AU79" s="46">
        <v>67.882100184403626</v>
      </c>
      <c r="AV79" s="46">
        <v>73.313884990993444</v>
      </c>
      <c r="AW79" s="46">
        <v>76.42596843469093</v>
      </c>
      <c r="AX79" s="46">
        <v>80.46726887619856</v>
      </c>
      <c r="AY79" s="46">
        <v>0</v>
      </c>
      <c r="AZ79" s="46">
        <v>0</v>
      </c>
      <c r="BA79" s="46">
        <v>0</v>
      </c>
      <c r="BB79" s="46">
        <v>0</v>
      </c>
      <c r="BC79" s="46">
        <v>0</v>
      </c>
      <c r="BD79" s="46">
        <v>0</v>
      </c>
      <c r="BE79" s="46">
        <v>0</v>
      </c>
      <c r="BF79" s="46">
        <v>0</v>
      </c>
      <c r="BG79" s="46">
        <v>0</v>
      </c>
      <c r="BH79" s="46">
        <v>0</v>
      </c>
      <c r="BI79" s="46">
        <v>0</v>
      </c>
      <c r="BJ79" s="46">
        <v>0</v>
      </c>
      <c r="BK79" s="46">
        <v>0</v>
      </c>
      <c r="BL79" s="46">
        <v>0</v>
      </c>
      <c r="BM79" s="46">
        <v>0</v>
      </c>
      <c r="BN79" s="46">
        <v>0</v>
      </c>
      <c r="BO79" s="46">
        <v>0</v>
      </c>
      <c r="BP79" s="46">
        <v>0</v>
      </c>
      <c r="BQ79" s="46">
        <v>0</v>
      </c>
      <c r="BR79" s="46">
        <v>0</v>
      </c>
      <c r="BS79" s="46">
        <v>0</v>
      </c>
      <c r="BT79" s="46">
        <v>0</v>
      </c>
      <c r="BU79" s="46">
        <v>0</v>
      </c>
      <c r="BV79" s="46">
        <v>0</v>
      </c>
      <c r="BW79" s="46">
        <v>0</v>
      </c>
      <c r="BX79" s="46">
        <v>0</v>
      </c>
      <c r="BY79" s="46">
        <v>0</v>
      </c>
      <c r="BZ79" s="46">
        <v>0</v>
      </c>
      <c r="CA79" s="46">
        <v>0</v>
      </c>
      <c r="CB79" s="46">
        <v>0</v>
      </c>
      <c r="CC79" s="46">
        <v>0</v>
      </c>
      <c r="CD79" s="46">
        <v>0</v>
      </c>
      <c r="CE79" s="46">
        <v>0</v>
      </c>
      <c r="CF79" s="46">
        <v>0</v>
      </c>
      <c r="CG79" s="46">
        <v>0</v>
      </c>
      <c r="CH79" s="46">
        <v>0</v>
      </c>
      <c r="CI79" s="46">
        <v>0</v>
      </c>
      <c r="CJ79" s="46">
        <v>0</v>
      </c>
      <c r="CK79" s="46">
        <v>0</v>
      </c>
      <c r="CL79" s="46">
        <v>0</v>
      </c>
      <c r="CM79" s="46">
        <v>0</v>
      </c>
      <c r="CN79" s="46">
        <v>0</v>
      </c>
      <c r="CO79" s="46">
        <v>0</v>
      </c>
      <c r="CP79" s="46">
        <v>0</v>
      </c>
      <c r="CQ79" s="46">
        <v>0</v>
      </c>
      <c r="CR79" s="46">
        <v>0</v>
      </c>
      <c r="CS79" s="46">
        <v>0</v>
      </c>
      <c r="CT79" s="46">
        <v>0</v>
      </c>
      <c r="CU79" s="46">
        <v>0</v>
      </c>
      <c r="CV79" s="46">
        <v>0</v>
      </c>
      <c r="CW79" s="46">
        <v>0</v>
      </c>
      <c r="CX79" s="46">
        <v>0</v>
      </c>
      <c r="CY79" s="46">
        <v>0</v>
      </c>
      <c r="CZ79" s="46">
        <v>0</v>
      </c>
      <c r="DA79" s="46">
        <v>0</v>
      </c>
      <c r="DB79" s="46">
        <v>0</v>
      </c>
      <c r="DC79" s="46">
        <v>0</v>
      </c>
      <c r="DD79" s="46">
        <v>0</v>
      </c>
      <c r="DE79" s="46">
        <v>0</v>
      </c>
      <c r="DF79" s="46">
        <v>0</v>
      </c>
      <c r="DG79" s="46">
        <v>0</v>
      </c>
      <c r="DH79" s="46">
        <v>0</v>
      </c>
      <c r="DI79" s="46">
        <v>0</v>
      </c>
      <c r="DJ79" s="46">
        <v>0</v>
      </c>
      <c r="DK79" s="46">
        <v>0</v>
      </c>
      <c r="DL79" s="46">
        <v>0</v>
      </c>
      <c r="DM79" s="46">
        <v>0</v>
      </c>
      <c r="DN79" s="46">
        <v>0</v>
      </c>
      <c r="DO79" s="46">
        <v>0</v>
      </c>
      <c r="DP79" s="46">
        <v>0</v>
      </c>
      <c r="DQ79" s="46">
        <v>0</v>
      </c>
      <c r="DR79" s="46">
        <v>0</v>
      </c>
      <c r="DS79" s="46">
        <v>0</v>
      </c>
      <c r="DT79" s="46">
        <v>0</v>
      </c>
      <c r="DU79" s="46">
        <v>0</v>
      </c>
      <c r="DV79" s="46">
        <v>0</v>
      </c>
      <c r="DW79" s="46">
        <v>0</v>
      </c>
      <c r="DX79" s="46">
        <v>0</v>
      </c>
      <c r="DY79" s="46">
        <v>0</v>
      </c>
      <c r="DZ79" s="46">
        <v>0</v>
      </c>
      <c r="EA79" s="46">
        <v>0</v>
      </c>
      <c r="EB79" s="46">
        <v>0</v>
      </c>
      <c r="EC79" s="46">
        <v>0</v>
      </c>
      <c r="ED79" s="46">
        <v>0</v>
      </c>
      <c r="EE79" s="46">
        <v>0</v>
      </c>
      <c r="EF79" s="46">
        <v>0</v>
      </c>
      <c r="EG79" s="46">
        <v>0</v>
      </c>
      <c r="EH79" s="197">
        <v>0</v>
      </c>
      <c r="EI79" s="265">
        <v>0</v>
      </c>
      <c r="EJ79" s="265">
        <v>0</v>
      </c>
    </row>
    <row r="80" spans="2:140" x14ac:dyDescent="0.25">
      <c r="B80" s="36" t="s">
        <v>134</v>
      </c>
      <c r="C80" s="37">
        <v>190984.13301000002</v>
      </c>
      <c r="D80" s="37">
        <v>162586.22546999998</v>
      </c>
      <c r="E80" s="37">
        <v>248395.08027999999</v>
      </c>
      <c r="F80" s="37">
        <v>212570.64011999997</v>
      </c>
      <c r="G80" s="37">
        <v>249980.65544</v>
      </c>
      <c r="H80" s="37">
        <v>352964.38916999998</v>
      </c>
      <c r="I80" s="37">
        <v>350261.65441000002</v>
      </c>
      <c r="J80" s="37">
        <v>261002.21168000001</v>
      </c>
      <c r="K80" s="37">
        <v>302465.74819999997</v>
      </c>
      <c r="L80" s="37">
        <v>342187.44460000005</v>
      </c>
      <c r="M80" s="37">
        <v>311293.74004999996</v>
      </c>
      <c r="N80" s="37">
        <v>431763.01936999999</v>
      </c>
      <c r="O80" s="37">
        <v>258574.44403000001</v>
      </c>
      <c r="P80" s="37">
        <v>398252.57845999999</v>
      </c>
      <c r="Q80" s="37">
        <v>299342.03793999995</v>
      </c>
      <c r="R80" s="37">
        <v>501329.99741999997</v>
      </c>
      <c r="S80" s="37">
        <v>520050.74529000005</v>
      </c>
      <c r="T80" s="37">
        <v>481213.53566999995</v>
      </c>
      <c r="U80" s="37">
        <v>404383.18648999999</v>
      </c>
      <c r="V80" s="37">
        <v>395385.09620999999</v>
      </c>
      <c r="W80" s="37">
        <v>317484.96798999998</v>
      </c>
      <c r="X80" s="37">
        <v>251675.58548000001</v>
      </c>
      <c r="Y80" s="37">
        <v>127044.98396000001</v>
      </c>
      <c r="Z80" s="37">
        <v>150377.60536000002</v>
      </c>
      <c r="AA80" s="37">
        <v>82722.206519999978</v>
      </c>
      <c r="AB80" s="37">
        <v>95140.065900000016</v>
      </c>
      <c r="AC80" s="37">
        <v>101565.74272000001</v>
      </c>
      <c r="AD80" s="37">
        <v>146385.04530999996</v>
      </c>
      <c r="AE80" s="37">
        <v>156238.74143999998</v>
      </c>
      <c r="AF80" s="37">
        <v>160699.60146999999</v>
      </c>
      <c r="AG80" s="37">
        <v>177678.41003999999</v>
      </c>
      <c r="AH80" s="37">
        <v>198603.58132</v>
      </c>
      <c r="AI80" s="37">
        <v>123150.98000999997</v>
      </c>
      <c r="AJ80" s="37">
        <v>211701.06462000002</v>
      </c>
      <c r="AK80" s="37">
        <v>196556.17774000001</v>
      </c>
      <c r="AL80" s="37">
        <v>173948.68700999999</v>
      </c>
      <c r="AM80" s="37">
        <v>165339.34645999997</v>
      </c>
      <c r="AN80" s="37">
        <v>169501.90735999998</v>
      </c>
      <c r="AO80" s="37">
        <v>230491.25595999992</v>
      </c>
      <c r="AP80" s="37">
        <v>128581.86693999998</v>
      </c>
      <c r="AQ80" s="37">
        <v>106896.20614000002</v>
      </c>
      <c r="AR80" s="37">
        <v>235911.84630000003</v>
      </c>
      <c r="AS80" s="37">
        <v>198967.73316</v>
      </c>
      <c r="AT80" s="37">
        <v>209155.41712999999</v>
      </c>
      <c r="AU80" s="37">
        <v>121773.44089</v>
      </c>
      <c r="AV80" s="37">
        <v>264030.68992000003</v>
      </c>
      <c r="AW80" s="37">
        <v>221092.19342999998</v>
      </c>
      <c r="AX80" s="37">
        <v>172218.78714999999</v>
      </c>
      <c r="AY80" s="37">
        <v>0</v>
      </c>
      <c r="AZ80" s="37">
        <v>0</v>
      </c>
      <c r="BA80" s="37">
        <v>0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</v>
      </c>
      <c r="BH80" s="37">
        <v>0</v>
      </c>
      <c r="BI80" s="37">
        <v>0</v>
      </c>
      <c r="BJ80" s="37">
        <v>0</v>
      </c>
      <c r="BK80" s="37">
        <v>0</v>
      </c>
      <c r="BL80" s="37">
        <v>0</v>
      </c>
      <c r="BM80" s="37">
        <v>0</v>
      </c>
      <c r="BN80" s="37">
        <v>0</v>
      </c>
      <c r="BO80" s="37">
        <v>0</v>
      </c>
      <c r="BP80" s="37">
        <v>0</v>
      </c>
      <c r="BQ80" s="37">
        <v>0</v>
      </c>
      <c r="BR80" s="37">
        <v>0</v>
      </c>
      <c r="BS80" s="37">
        <v>0</v>
      </c>
      <c r="BT80" s="37">
        <v>0</v>
      </c>
      <c r="BU80" s="37">
        <v>0</v>
      </c>
      <c r="BV80" s="37">
        <v>0</v>
      </c>
      <c r="BW80" s="37">
        <v>0</v>
      </c>
      <c r="BX80" s="37">
        <v>0</v>
      </c>
      <c r="BY80" s="37">
        <v>0</v>
      </c>
      <c r="BZ80" s="37">
        <v>0</v>
      </c>
      <c r="CA80" s="37">
        <v>0</v>
      </c>
      <c r="CB80" s="37">
        <v>0</v>
      </c>
      <c r="CC80" s="37">
        <v>0</v>
      </c>
      <c r="CD80" s="37">
        <v>0</v>
      </c>
      <c r="CE80" s="37">
        <v>0</v>
      </c>
      <c r="CF80" s="37">
        <v>0</v>
      </c>
      <c r="CG80" s="37">
        <v>0</v>
      </c>
      <c r="CH80" s="37">
        <v>0</v>
      </c>
      <c r="CI80" s="37">
        <v>0</v>
      </c>
      <c r="CJ80" s="37">
        <v>0</v>
      </c>
      <c r="CK80" s="37">
        <v>0</v>
      </c>
      <c r="CL80" s="37">
        <v>0</v>
      </c>
      <c r="CM80" s="37">
        <v>0</v>
      </c>
      <c r="CN80" s="37">
        <v>0</v>
      </c>
      <c r="CO80" s="37">
        <v>0</v>
      </c>
      <c r="CP80" s="37">
        <v>0</v>
      </c>
      <c r="CQ80" s="37">
        <v>0</v>
      </c>
      <c r="CR80" s="37">
        <v>0</v>
      </c>
      <c r="CS80" s="37">
        <v>0</v>
      </c>
      <c r="CT80" s="37">
        <v>0</v>
      </c>
      <c r="CU80" s="37">
        <v>0</v>
      </c>
      <c r="CV80" s="37">
        <v>0</v>
      </c>
      <c r="CW80" s="37">
        <v>0</v>
      </c>
      <c r="CX80" s="37">
        <v>0</v>
      </c>
      <c r="CY80" s="3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>
        <v>0</v>
      </c>
      <c r="DI80" s="37">
        <v>0</v>
      </c>
      <c r="DJ80" s="37">
        <v>0</v>
      </c>
      <c r="DK80" s="37">
        <v>0</v>
      </c>
      <c r="DL80" s="37">
        <v>0</v>
      </c>
      <c r="DM80" s="37">
        <v>0</v>
      </c>
      <c r="DN80" s="37">
        <v>0</v>
      </c>
      <c r="DO80" s="37">
        <v>0</v>
      </c>
      <c r="DP80" s="37">
        <v>0</v>
      </c>
      <c r="DQ80" s="37">
        <v>0</v>
      </c>
      <c r="DR80" s="37">
        <v>0</v>
      </c>
      <c r="DS80" s="37">
        <v>0</v>
      </c>
      <c r="DT80" s="37">
        <v>0</v>
      </c>
      <c r="DU80" s="37">
        <v>0</v>
      </c>
      <c r="DV80" s="37">
        <v>0</v>
      </c>
      <c r="DW80" s="37">
        <v>0</v>
      </c>
      <c r="DX80" s="37">
        <v>0</v>
      </c>
      <c r="DY80" s="37">
        <v>0</v>
      </c>
      <c r="DZ80" s="37">
        <v>0</v>
      </c>
      <c r="EA80" s="37">
        <v>0</v>
      </c>
      <c r="EB80" s="37">
        <v>0</v>
      </c>
      <c r="EC80" s="37">
        <v>0</v>
      </c>
      <c r="ED80" s="37">
        <v>0</v>
      </c>
      <c r="EE80" s="37">
        <v>0</v>
      </c>
      <c r="EF80" s="37">
        <v>0</v>
      </c>
      <c r="EG80" s="37">
        <v>0</v>
      </c>
      <c r="EH80" s="194">
        <v>0</v>
      </c>
      <c r="EI80" s="262">
        <v>0</v>
      </c>
      <c r="EJ80" s="262">
        <v>0</v>
      </c>
    </row>
    <row r="81" spans="2:140" x14ac:dyDescent="0.25">
      <c r="B81" s="38" t="s">
        <v>135</v>
      </c>
      <c r="C81" s="46">
        <v>41.57112443546896</v>
      </c>
      <c r="D81" s="46">
        <v>48.897363094832755</v>
      </c>
      <c r="E81" s="46">
        <v>51.417780099921934</v>
      </c>
      <c r="F81" s="46">
        <v>54.99417058170274</v>
      </c>
      <c r="G81" s="46">
        <v>55.897992015073044</v>
      </c>
      <c r="H81" s="46">
        <v>59.323518668045118</v>
      </c>
      <c r="I81" s="46">
        <v>66.14954636602819</v>
      </c>
      <c r="J81" s="46">
        <v>65.042188176059298</v>
      </c>
      <c r="K81" s="46">
        <v>64.655196410888493</v>
      </c>
      <c r="L81" s="46">
        <v>71.288918604500495</v>
      </c>
      <c r="M81" s="46">
        <v>82.555255214533062</v>
      </c>
      <c r="N81" s="46">
        <v>80.327207158008434</v>
      </c>
      <c r="O81" s="46">
        <v>79.216922071642216</v>
      </c>
      <c r="P81" s="46">
        <v>81.82812276558046</v>
      </c>
      <c r="Q81" s="46">
        <v>91.845439642795895</v>
      </c>
      <c r="R81" s="46">
        <v>99.937179159254313</v>
      </c>
      <c r="S81" s="46">
        <v>112.19805433533962</v>
      </c>
      <c r="T81" s="46">
        <v>121.65797156014585</v>
      </c>
      <c r="U81" s="46">
        <v>117.30615581120266</v>
      </c>
      <c r="V81" s="46">
        <v>100.85987639688808</v>
      </c>
      <c r="W81" s="46">
        <v>90.236980891187685</v>
      </c>
      <c r="X81" s="46">
        <v>63.329709048671958</v>
      </c>
      <c r="Y81" s="46">
        <v>41.763918159260108</v>
      </c>
      <c r="Z81" s="46">
        <v>24.555860088157914</v>
      </c>
      <c r="AA81" s="46">
        <v>27.399004455791523</v>
      </c>
      <c r="AB81" s="46">
        <v>29.13961290739422</v>
      </c>
      <c r="AC81" s="46">
        <v>39.827486283743568</v>
      </c>
      <c r="AD81" s="46">
        <v>42.583730696238327</v>
      </c>
      <c r="AE81" s="46">
        <v>50.91565347098912</v>
      </c>
      <c r="AF81" s="46">
        <v>64.417356083079397</v>
      </c>
      <c r="AG81" s="46">
        <v>56.748166922462033</v>
      </c>
      <c r="AH81" s="46">
        <v>65.514907754244703</v>
      </c>
      <c r="AI81" s="46">
        <v>64.806793076311607</v>
      </c>
      <c r="AJ81" s="46">
        <v>70.453188504281584</v>
      </c>
      <c r="AK81" s="46">
        <v>71.567666704149246</v>
      </c>
      <c r="AL81" s="46">
        <v>67.217421246808371</v>
      </c>
      <c r="AM81" s="46">
        <v>73.481968340208951</v>
      </c>
      <c r="AN81" s="46">
        <v>70.258562682013533</v>
      </c>
      <c r="AO81" s="46">
        <v>73.711872726370245</v>
      </c>
      <c r="AP81" s="46">
        <v>75.569553409157507</v>
      </c>
      <c r="AQ81" s="46">
        <v>66.717958090720032</v>
      </c>
      <c r="AR81" s="46">
        <v>67.547247637135357</v>
      </c>
      <c r="AS81" s="46">
        <v>69.907953765639817</v>
      </c>
      <c r="AT81" s="46">
        <v>70.212446388957332</v>
      </c>
      <c r="AU81" s="46">
        <v>68.042699977146654</v>
      </c>
      <c r="AV81" s="46">
        <v>75.787439281548757</v>
      </c>
      <c r="AW81" s="46">
        <v>80.098515188826696</v>
      </c>
      <c r="AX81" s="46">
        <v>82.63599558537237</v>
      </c>
      <c r="AY81" s="46">
        <v>83.374453467279508</v>
      </c>
      <c r="AZ81" s="46">
        <v>84.421284140597479</v>
      </c>
      <c r="BA81" s="46">
        <v>100.70924458180772</v>
      </c>
      <c r="BB81" s="46">
        <v>110.96773060889841</v>
      </c>
      <c r="BC81" s="46">
        <v>104.10837844011726</v>
      </c>
      <c r="BD81" s="46">
        <v>99.579138222846552</v>
      </c>
      <c r="BE81" s="46">
        <v>99.319892931134646</v>
      </c>
      <c r="BF81" s="46">
        <v>90.223079146310511</v>
      </c>
      <c r="BG81" s="46">
        <v>96.050647612974657</v>
      </c>
      <c r="BH81" s="46">
        <v>102.25137965625514</v>
      </c>
      <c r="BI81" s="46">
        <v>113.30499837461338</v>
      </c>
      <c r="BJ81" s="46">
        <v>106.21698137211557</v>
      </c>
      <c r="BK81" s="46">
        <v>101.35997444743199</v>
      </c>
      <c r="BL81" s="46">
        <v>104.57810998643534</v>
      </c>
      <c r="BM81" s="46">
        <v>112.49436969917551</v>
      </c>
      <c r="BN81" s="46">
        <v>113.74777070957968</v>
      </c>
      <c r="BO81" s="46">
        <v>103.27617114761188</v>
      </c>
      <c r="BP81" s="46">
        <v>87.972366754978324</v>
      </c>
      <c r="BQ81" s="46">
        <v>91.652927517021638</v>
      </c>
      <c r="BR81" s="46">
        <v>96.839155133187589</v>
      </c>
      <c r="BS81" s="46">
        <v>101.19852378220716</v>
      </c>
      <c r="BT81" s="46">
        <v>96.190576749221307</v>
      </c>
      <c r="BU81" s="46">
        <v>93.015464809373938</v>
      </c>
      <c r="BV81" s="46">
        <v>94.205215770061727</v>
      </c>
      <c r="BW81" s="46">
        <v>101.75912499831738</v>
      </c>
      <c r="BX81" s="46">
        <v>101.81169242058343</v>
      </c>
      <c r="BY81" s="46">
        <v>98.944731794477633</v>
      </c>
      <c r="BZ81" s="46">
        <v>97.025472389066778</v>
      </c>
      <c r="CA81" s="46">
        <v>97.696865809307553</v>
      </c>
      <c r="CB81" s="46">
        <v>97.016788279970498</v>
      </c>
      <c r="CC81" s="46">
        <v>103.12185062114875</v>
      </c>
      <c r="CD81" s="46">
        <v>99.76487025336516</v>
      </c>
      <c r="CE81" s="46">
        <v>99.609123227499893</v>
      </c>
      <c r="CF81" s="46">
        <v>93.826604279528084</v>
      </c>
      <c r="CG81" s="46">
        <v>86.280367705200803</v>
      </c>
      <c r="CH81" s="46">
        <v>91.629945604287016</v>
      </c>
      <c r="CI81" s="46">
        <v>92.399772972815285</v>
      </c>
      <c r="CJ81" s="46">
        <v>99.241267860755556</v>
      </c>
      <c r="CK81" s="46">
        <v>97.708598590894425</v>
      </c>
      <c r="CL81" s="46">
        <v>99.27806437589409</v>
      </c>
      <c r="CM81" s="46">
        <v>98.183713383764328</v>
      </c>
      <c r="CN81" s="46">
        <v>101.03789854396084</v>
      </c>
      <c r="CO81" s="46">
        <v>94.435179249048872</v>
      </c>
      <c r="CP81" s="46">
        <v>88.058170465798455</v>
      </c>
      <c r="CQ81" s="46">
        <v>84.936704575171021</v>
      </c>
      <c r="CR81" s="46">
        <v>74.164571617732634</v>
      </c>
      <c r="CS81" s="46">
        <v>62.989474482838581</v>
      </c>
      <c r="CT81" s="46">
        <v>47.337370970843793</v>
      </c>
      <c r="CU81" s="46">
        <v>43.012325372127073</v>
      </c>
      <c r="CV81" s="46">
        <v>42.748105133620527</v>
      </c>
      <c r="CW81" s="46">
        <v>45.29755079885603</v>
      </c>
      <c r="CX81" s="46">
        <v>57.025867534879744</v>
      </c>
      <c r="CY81" s="46">
        <v>57.882562400541843</v>
      </c>
      <c r="CZ81" s="46">
        <v>54.748731313403901</v>
      </c>
      <c r="DA81" s="46">
        <v>42.329810356519715</v>
      </c>
      <c r="DB81" s="46">
        <v>38.336857090734973</v>
      </c>
      <c r="DC81" s="46">
        <v>41.136300514371733</v>
      </c>
      <c r="DD81" s="46">
        <v>38.884022276081438</v>
      </c>
      <c r="DE81" s="46">
        <v>32.317087965088653</v>
      </c>
      <c r="DF81" s="46">
        <v>28.2799522500755</v>
      </c>
      <c r="DG81" s="46">
        <v>23.254205079146729</v>
      </c>
      <c r="DH81" s="46">
        <v>24.978974381672035</v>
      </c>
      <c r="DI81" s="46">
        <v>30.574499617193069</v>
      </c>
      <c r="DJ81" s="46">
        <v>36.111785579389476</v>
      </c>
      <c r="DK81" s="46">
        <v>40.418518175944818</v>
      </c>
      <c r="DL81" s="46">
        <v>40.932584885975274</v>
      </c>
      <c r="DM81" s="46">
        <v>36.978918900416701</v>
      </c>
      <c r="DN81" s="46">
        <v>39.08894894044122</v>
      </c>
      <c r="DO81" s="46">
        <v>41.252483718254261</v>
      </c>
      <c r="DP81" s="46">
        <v>42.536448809924323</v>
      </c>
      <c r="DQ81" s="46">
        <v>41.346573334285779</v>
      </c>
      <c r="DR81" s="46">
        <v>46.300338780446239</v>
      </c>
      <c r="DS81" s="46">
        <v>46.71287936617005</v>
      </c>
      <c r="DT81" s="46">
        <v>45.890244189797592</v>
      </c>
      <c r="DU81" s="46">
        <v>44.453680700131564</v>
      </c>
      <c r="DV81" s="46">
        <v>45.477365165527189</v>
      </c>
      <c r="DW81" s="46">
        <v>42.400977348898017</v>
      </c>
      <c r="DX81" s="46">
        <v>41.506765164352288</v>
      </c>
      <c r="DY81" s="46">
        <v>42.743116690838576</v>
      </c>
      <c r="DZ81" s="46">
        <v>44.315978331331635</v>
      </c>
      <c r="EA81" s="46">
        <v>48.508713406687491</v>
      </c>
      <c r="EB81" s="46">
        <v>52.320799017657002</v>
      </c>
      <c r="EC81" s="46">
        <v>56.122098157879257</v>
      </c>
      <c r="ED81" s="46">
        <v>58.410444205778049</v>
      </c>
      <c r="EE81" s="46">
        <v>62.874044485155991</v>
      </c>
      <c r="EF81" s="46">
        <v>59.30016904379967</v>
      </c>
      <c r="EG81" s="46">
        <v>59.847635030286213</v>
      </c>
      <c r="EH81" s="197">
        <v>63.063049512646266</v>
      </c>
      <c r="EI81" s="265">
        <v>66.480569356197051</v>
      </c>
      <c r="EJ81" s="265">
        <v>65.596001907091875</v>
      </c>
    </row>
    <row r="82" spans="2:140" x14ac:dyDescent="0.25">
      <c r="B82" s="36" t="s">
        <v>136</v>
      </c>
      <c r="C82" s="37">
        <v>35.250282219759697</v>
      </c>
      <c r="D82" s="37">
        <v>42.533202943358816</v>
      </c>
      <c r="E82" s="37">
        <v>44.874803197325306</v>
      </c>
      <c r="F82" s="37">
        <v>50.23696957076821</v>
      </c>
      <c r="G82" s="37">
        <v>50.383256861654694</v>
      </c>
      <c r="H82" s="37">
        <v>53.239408988309684</v>
      </c>
      <c r="I82" s="37">
        <v>60.859528354896938</v>
      </c>
      <c r="J82" s="37">
        <v>57.552548070976997</v>
      </c>
      <c r="K82" s="37">
        <v>65.962061544950643</v>
      </c>
      <c r="L82" s="37">
        <v>70.436625965450389</v>
      </c>
      <c r="M82" s="37">
        <v>79.087882030095656</v>
      </c>
      <c r="N82" s="37">
        <v>73.674242138130737</v>
      </c>
      <c r="O82" s="37">
        <v>72.563272749176889</v>
      </c>
      <c r="P82" s="37">
        <v>79.051581355413944</v>
      </c>
      <c r="Q82" s="37">
        <v>85.424197943967499</v>
      </c>
      <c r="R82" s="37">
        <v>92.189758746508517</v>
      </c>
      <c r="S82" s="37">
        <v>101.58310891330756</v>
      </c>
      <c r="T82" s="37">
        <v>114.66869260871854</v>
      </c>
      <c r="U82" s="37">
        <v>107.07786561189432</v>
      </c>
      <c r="V82" s="37">
        <v>97.680825963641112</v>
      </c>
      <c r="W82" s="37">
        <v>85.150580975144294</v>
      </c>
      <c r="X82" s="37">
        <v>61.366257390634786</v>
      </c>
      <c r="Y82" s="37">
        <v>43.797099966266522</v>
      </c>
      <c r="Z82" s="37">
        <v>28.729972216273016</v>
      </c>
      <c r="AA82" s="37">
        <v>28.260978873812817</v>
      </c>
      <c r="AB82" s="37">
        <v>17.435411927099242</v>
      </c>
      <c r="AC82" s="37">
        <v>23.181596774395597</v>
      </c>
      <c r="AD82" s="37">
        <v>34.425901517452999</v>
      </c>
      <c r="AE82" s="37">
        <v>48.601424410850868</v>
      </c>
      <c r="AF82" s="37">
        <v>62.338703144262489</v>
      </c>
      <c r="AG82" s="37">
        <v>54.278813186213149</v>
      </c>
      <c r="AH82" s="37">
        <v>62.607351119262077</v>
      </c>
      <c r="AI82" s="37">
        <v>62.93581173134789</v>
      </c>
      <c r="AJ82" s="37">
        <v>67.683604874907246</v>
      </c>
      <c r="AK82" s="37">
        <v>69.714906989569073</v>
      </c>
      <c r="AL82" s="37">
        <v>67.885179955701105</v>
      </c>
      <c r="AM82" s="37">
        <v>70.699063594916467</v>
      </c>
      <c r="AN82" s="37">
        <v>69.203057360449151</v>
      </c>
      <c r="AO82" s="37">
        <v>72.250467310632089</v>
      </c>
      <c r="AP82" s="37">
        <v>74.303698178562755</v>
      </c>
      <c r="AQ82" s="37">
        <v>59.832114125523141</v>
      </c>
      <c r="AR82" s="37">
        <v>65.259493414055456</v>
      </c>
      <c r="AS82" s="37">
        <v>67.99815755919451</v>
      </c>
      <c r="AT82" s="37">
        <v>63.764344746423809</v>
      </c>
      <c r="AU82" s="37">
        <v>64.748532510393758</v>
      </c>
      <c r="AV82" s="37">
        <v>73.152608353582607</v>
      </c>
      <c r="AW82" s="37">
        <v>71.455383006230051</v>
      </c>
      <c r="AX82" s="37">
        <v>78.835496374875973</v>
      </c>
      <c r="AY82" s="37">
        <v>79.730668308168489</v>
      </c>
      <c r="AZ82" s="37">
        <v>81.69982163575402</v>
      </c>
      <c r="BA82" s="37">
        <v>97.467551132585896</v>
      </c>
      <c r="BB82" s="37">
        <v>108.39984606631396</v>
      </c>
      <c r="BC82" s="37">
        <v>99.297716475679181</v>
      </c>
      <c r="BD82" s="37">
        <v>93.150929816406418</v>
      </c>
      <c r="BE82" s="37">
        <v>94.878633436242382</v>
      </c>
      <c r="BF82" s="37">
        <v>85.384184438080595</v>
      </c>
      <c r="BG82" s="37">
        <v>90.331677142278238</v>
      </c>
      <c r="BH82" s="37">
        <v>99.619123924731028</v>
      </c>
      <c r="BI82" s="37">
        <v>108.81306373291771</v>
      </c>
      <c r="BJ82" s="37">
        <v>103.17737854405907</v>
      </c>
      <c r="BK82" s="37">
        <v>97.09675634050754</v>
      </c>
      <c r="BL82" s="37">
        <v>103.29686221409449</v>
      </c>
      <c r="BM82" s="37">
        <v>112.38047556268234</v>
      </c>
      <c r="BN82" s="37">
        <v>109.14695565969176</v>
      </c>
      <c r="BO82" s="37">
        <v>97.084026533673679</v>
      </c>
      <c r="BP82" s="37">
        <v>82.568933035496087</v>
      </c>
      <c r="BQ82" s="37">
        <v>87.628052038179348</v>
      </c>
      <c r="BR82" s="37">
        <v>92.496434277831995</v>
      </c>
      <c r="BS82" s="37">
        <v>96.566049102743165</v>
      </c>
      <c r="BT82" s="37">
        <v>91.668259742346919</v>
      </c>
      <c r="BU82" s="37">
        <v>88.314810092618671</v>
      </c>
      <c r="BV82" s="37">
        <v>90.432163069559621</v>
      </c>
      <c r="BW82" s="37">
        <v>97.745286288355118</v>
      </c>
      <c r="BX82" s="37">
        <v>96.817048400521116</v>
      </c>
      <c r="BY82" s="37">
        <v>94.374247021704804</v>
      </c>
      <c r="BZ82" s="37">
        <v>92.832039888691668</v>
      </c>
      <c r="CA82" s="37">
        <v>94.272470247387062</v>
      </c>
      <c r="CB82" s="37">
        <v>92.581214351235062</v>
      </c>
      <c r="CC82" s="37">
        <v>98.508619274083188</v>
      </c>
      <c r="CD82" s="37">
        <v>95.098025949136954</v>
      </c>
      <c r="CE82" s="37">
        <v>94.390627066656464</v>
      </c>
      <c r="CF82" s="37">
        <v>89.030067577910557</v>
      </c>
      <c r="CG82" s="37">
        <v>81.483555166160087</v>
      </c>
      <c r="CH82" s="37">
        <v>88.623188381083281</v>
      </c>
      <c r="CI82" s="37">
        <v>90.158456252365582</v>
      </c>
      <c r="CJ82" s="37">
        <v>96.984430914810673</v>
      </c>
      <c r="CK82" s="37">
        <v>94.545855079465127</v>
      </c>
      <c r="CL82" s="37">
        <v>94.90438637488991</v>
      </c>
      <c r="CM82" s="37">
        <v>93.273940297525542</v>
      </c>
      <c r="CN82" s="37">
        <v>96.009776859244482</v>
      </c>
      <c r="CO82" s="37">
        <v>87.041204114401609</v>
      </c>
      <c r="CP82" s="37">
        <v>82.320550990579918</v>
      </c>
      <c r="CQ82" s="37">
        <v>79.794594853243439</v>
      </c>
      <c r="CR82" s="37">
        <v>70.810284430827537</v>
      </c>
      <c r="CS82" s="37">
        <v>58.074933730324318</v>
      </c>
      <c r="CT82" s="37">
        <v>41.893536757502481</v>
      </c>
      <c r="CU82" s="37">
        <v>38.538922702363664</v>
      </c>
      <c r="CV82" s="37">
        <v>37.809989256215509</v>
      </c>
      <c r="CW82" s="37">
        <v>38.981114494045585</v>
      </c>
      <c r="CX82" s="37">
        <v>51.330819963793807</v>
      </c>
      <c r="CY82" s="37">
        <v>54.549335886966418</v>
      </c>
      <c r="CZ82" s="37">
        <v>50.128142874289559</v>
      </c>
      <c r="DA82" s="37">
        <v>39.590307768431764</v>
      </c>
      <c r="DB82" s="37">
        <v>32.897430474816417</v>
      </c>
      <c r="DC82" s="37">
        <v>37.063300024719751</v>
      </c>
      <c r="DD82" s="37">
        <v>34.048509011128139</v>
      </c>
      <c r="DE82" s="37">
        <v>28.555976160638707</v>
      </c>
      <c r="DF82" s="37">
        <v>24.550388297782849</v>
      </c>
      <c r="DG82" s="37">
        <v>19.441466169039767</v>
      </c>
      <c r="DH82" s="37">
        <v>16.376955783921602</v>
      </c>
      <c r="DI82" s="37">
        <v>25.193569838950928</v>
      </c>
      <c r="DJ82" s="37">
        <v>29.893910939966926</v>
      </c>
      <c r="DK82" s="37">
        <v>33.628933507198333</v>
      </c>
      <c r="DL82" s="37">
        <v>37.362444604452385</v>
      </c>
      <c r="DM82" s="37">
        <v>32.720158386428963</v>
      </c>
      <c r="DN82" s="37">
        <v>34.512796553354029</v>
      </c>
      <c r="DO82" s="37">
        <v>34.517456300101706</v>
      </c>
      <c r="DP82" s="37">
        <v>38.96112747098266</v>
      </c>
      <c r="DQ82" s="37">
        <v>34.646921612471168</v>
      </c>
      <c r="DR82" s="37">
        <v>40.818006140454166</v>
      </c>
      <c r="DS82" s="37">
        <v>42.048485992483663</v>
      </c>
      <c r="DT82" s="37">
        <v>42.193086456662776</v>
      </c>
      <c r="DU82" s="37">
        <v>40.066134684093747</v>
      </c>
      <c r="DV82" s="37">
        <v>43.237506264977341</v>
      </c>
      <c r="DW82" s="37">
        <v>40.219539862627038</v>
      </c>
      <c r="DX82" s="37">
        <v>38.319778712696419</v>
      </c>
      <c r="DY82" s="37">
        <v>37.792338602745318</v>
      </c>
      <c r="DZ82" s="37">
        <v>41.561528554527641</v>
      </c>
      <c r="EA82" s="37">
        <v>44.431140630985134</v>
      </c>
      <c r="EB82" s="37">
        <v>47.994917984075478</v>
      </c>
      <c r="EC82" s="37">
        <v>52.32158625257027</v>
      </c>
      <c r="ED82" s="37">
        <v>52.051586908198573</v>
      </c>
      <c r="EE82" s="37">
        <v>57.744066035614608</v>
      </c>
      <c r="EF82" s="37">
        <v>54.664174597710527</v>
      </c>
      <c r="EG82" s="37">
        <v>53.271260476854032</v>
      </c>
      <c r="EH82" s="194">
        <v>55.989154318418137</v>
      </c>
      <c r="EI82" s="262">
        <v>59.557870105180939</v>
      </c>
      <c r="EJ82" s="262">
        <v>57.936729787447433</v>
      </c>
    </row>
    <row r="83" spans="2:140" x14ac:dyDescent="0.25">
      <c r="B83" s="31" t="s">
        <v>137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192"/>
      <c r="EI83" s="260"/>
      <c r="EJ83" s="260"/>
    </row>
    <row r="84" spans="2:140" x14ac:dyDescent="0.25">
      <c r="B84" s="64" t="s">
        <v>138</v>
      </c>
      <c r="C84" s="34">
        <f t="shared" ref="C84:BN84" si="77">+C85+C91</f>
        <v>1025.8979999999999</v>
      </c>
      <c r="D84" s="34">
        <f t="shared" si="77"/>
        <v>825.84</v>
      </c>
      <c r="E84" s="34">
        <f t="shared" si="77"/>
        <v>1021.885</v>
      </c>
      <c r="F84" s="34">
        <f t="shared" si="77"/>
        <v>1020.43</v>
      </c>
      <c r="G84" s="34">
        <f t="shared" si="77"/>
        <v>996.375</v>
      </c>
      <c r="H84" s="34">
        <f t="shared" si="77"/>
        <v>800.20799999999997</v>
      </c>
      <c r="I84" s="34">
        <f t="shared" si="77"/>
        <v>1631.58</v>
      </c>
      <c r="J84" s="34">
        <f t="shared" si="77"/>
        <v>1342.88</v>
      </c>
      <c r="K84" s="34">
        <f t="shared" si="77"/>
        <v>1380.1479999999999</v>
      </c>
      <c r="L84" s="34">
        <f t="shared" si="77"/>
        <v>1574.3029999999999</v>
      </c>
      <c r="M84" s="34">
        <f t="shared" si="77"/>
        <v>1580.8310000000001</v>
      </c>
      <c r="N84" s="34">
        <f t="shared" si="77"/>
        <v>1215.51</v>
      </c>
      <c r="O84" s="34">
        <f t="shared" si="77"/>
        <v>1544.9190000000001</v>
      </c>
      <c r="P84" s="34">
        <f t="shared" si="77"/>
        <v>976.64</v>
      </c>
      <c r="Q84" s="34">
        <f t="shared" si="77"/>
        <v>1010.965</v>
      </c>
      <c r="R84" s="34">
        <f t="shared" si="77"/>
        <v>1332.105</v>
      </c>
      <c r="S84" s="34">
        <f t="shared" si="77"/>
        <v>1331.2180000000001</v>
      </c>
      <c r="T84" s="34">
        <f t="shared" si="77"/>
        <v>966.46600000000001</v>
      </c>
      <c r="U84" s="34">
        <f t="shared" si="77"/>
        <v>1144.829</v>
      </c>
      <c r="V84" s="34">
        <f t="shared" si="77"/>
        <v>1536.431</v>
      </c>
      <c r="W84" s="34">
        <f t="shared" si="77"/>
        <v>1467.5832800000001</v>
      </c>
      <c r="X84" s="34">
        <f t="shared" si="77"/>
        <v>1257.8330000000001</v>
      </c>
      <c r="Y84" s="34">
        <f t="shared" si="77"/>
        <v>1503.8110000000001</v>
      </c>
      <c r="Z84" s="34">
        <f t="shared" si="77"/>
        <v>1343.2860000000001</v>
      </c>
      <c r="AA84" s="34">
        <f t="shared" si="77"/>
        <v>1306.4190000000001</v>
      </c>
      <c r="AB84" s="34">
        <f t="shared" si="77"/>
        <v>1029.903</v>
      </c>
      <c r="AC84" s="34">
        <f t="shared" si="77"/>
        <v>871.97199999999998</v>
      </c>
      <c r="AD84" s="34">
        <f t="shared" si="77"/>
        <v>1386.5349999999999</v>
      </c>
      <c r="AE84" s="34">
        <f t="shared" si="77"/>
        <v>969.74400000000003</v>
      </c>
      <c r="AF84" s="34">
        <f t="shared" si="77"/>
        <v>1059.2629999999999</v>
      </c>
      <c r="AG84" s="34">
        <f t="shared" si="77"/>
        <v>1171.5350000000001</v>
      </c>
      <c r="AH84" s="34">
        <f t="shared" si="77"/>
        <v>1144.8879999999999</v>
      </c>
      <c r="AI84" s="34">
        <f t="shared" si="77"/>
        <v>926.19500000000005</v>
      </c>
      <c r="AJ84" s="34">
        <f t="shared" si="77"/>
        <v>991.43</v>
      </c>
      <c r="AK84" s="34">
        <f t="shared" si="77"/>
        <v>741.49300000000005</v>
      </c>
      <c r="AL84" s="34">
        <f t="shared" si="77"/>
        <v>734.93799999999999</v>
      </c>
      <c r="AM84" s="34">
        <f t="shared" si="77"/>
        <v>726.94500000000005</v>
      </c>
      <c r="AN84" s="34">
        <f t="shared" si="77"/>
        <v>752.48</v>
      </c>
      <c r="AO84" s="34">
        <f t="shared" si="77"/>
        <v>371.44</v>
      </c>
      <c r="AP84" s="34">
        <f t="shared" si="77"/>
        <v>778.35199999999998</v>
      </c>
      <c r="AQ84" s="34">
        <f t="shared" si="77"/>
        <v>576.54999999999995</v>
      </c>
      <c r="AR84" s="34">
        <f t="shared" si="77"/>
        <v>969.00699999999995</v>
      </c>
      <c r="AS84" s="34">
        <f t="shared" si="77"/>
        <v>1103.703</v>
      </c>
      <c r="AT84" s="34">
        <f t="shared" si="77"/>
        <v>929.61599999999999</v>
      </c>
      <c r="AU84" s="34">
        <f t="shared" si="77"/>
        <v>522.745</v>
      </c>
      <c r="AV84" s="34">
        <f t="shared" si="77"/>
        <v>1092.912</v>
      </c>
      <c r="AW84" s="34">
        <f t="shared" si="77"/>
        <v>1268.7491999999997</v>
      </c>
      <c r="AX84" s="34">
        <f t="shared" si="77"/>
        <v>1166.3264999999999</v>
      </c>
      <c r="AY84" s="34">
        <f t="shared" si="77"/>
        <v>923.41115000000002</v>
      </c>
      <c r="AZ84" s="34">
        <f t="shared" si="77"/>
        <v>762.76562000000001</v>
      </c>
      <c r="BA84" s="34">
        <f t="shared" si="77"/>
        <v>1190.87014</v>
      </c>
      <c r="BB84" s="34">
        <f t="shared" si="77"/>
        <v>806.17812000000004</v>
      </c>
      <c r="BC84" s="34">
        <f t="shared" si="77"/>
        <v>779.48701000000005</v>
      </c>
      <c r="BD84" s="34">
        <f t="shared" si="77"/>
        <v>801.02490999999998</v>
      </c>
      <c r="BE84" s="34">
        <f t="shared" si="77"/>
        <v>1155.8027099999999</v>
      </c>
      <c r="BF84" s="34">
        <f t="shared" si="77"/>
        <v>1305.59512</v>
      </c>
      <c r="BG84" s="34">
        <f t="shared" si="77"/>
        <v>1298.2670499999999</v>
      </c>
      <c r="BH84" s="34">
        <f t="shared" si="77"/>
        <v>956.10093999999992</v>
      </c>
      <c r="BI84" s="34">
        <f t="shared" si="77"/>
        <v>729.41067999999996</v>
      </c>
      <c r="BJ84" s="34">
        <f t="shared" si="77"/>
        <v>588.48411999999996</v>
      </c>
      <c r="BK84" s="34">
        <f t="shared" si="77"/>
        <v>778.37623999999994</v>
      </c>
      <c r="BL84" s="34">
        <f t="shared" si="77"/>
        <v>954.60775000000001</v>
      </c>
      <c r="BM84" s="34">
        <f t="shared" si="77"/>
        <v>777.66082999999992</v>
      </c>
      <c r="BN84" s="34">
        <f t="shared" si="77"/>
        <v>1408.7927399999999</v>
      </c>
      <c r="BO84" s="34">
        <f t="shared" ref="BO84:CQ84" si="78">+BO85+BO91</f>
        <v>1148.89742</v>
      </c>
      <c r="BP84" s="34">
        <f t="shared" si="78"/>
        <v>1158.06258</v>
      </c>
      <c r="BQ84" s="34">
        <f t="shared" si="78"/>
        <v>742.86955</v>
      </c>
      <c r="BR84" s="34">
        <f t="shared" si="78"/>
        <v>766.29588000000001</v>
      </c>
      <c r="BS84" s="34">
        <f t="shared" si="78"/>
        <v>745.17705999999998</v>
      </c>
      <c r="BT84" s="34">
        <f t="shared" si="78"/>
        <v>351.11779999999999</v>
      </c>
      <c r="BU84" s="34">
        <f t="shared" si="78"/>
        <v>516.79937000000007</v>
      </c>
      <c r="BV84" s="34">
        <f t="shared" si="78"/>
        <v>689.19025999999997</v>
      </c>
      <c r="BW84" s="34">
        <f t="shared" si="78"/>
        <v>381.08509000000004</v>
      </c>
      <c r="BX84" s="34">
        <f t="shared" si="78"/>
        <v>347.26567999999997</v>
      </c>
      <c r="BY84" s="34">
        <f t="shared" si="78"/>
        <v>556.3777</v>
      </c>
      <c r="BZ84" s="34">
        <f t="shared" si="78"/>
        <v>526.65202999999997</v>
      </c>
      <c r="CA84" s="34">
        <f t="shared" si="78"/>
        <v>364.61935999999997</v>
      </c>
      <c r="CB84" s="34">
        <f t="shared" si="78"/>
        <v>382.30674999999997</v>
      </c>
      <c r="CC84" s="34">
        <f t="shared" si="78"/>
        <v>759.73360000000002</v>
      </c>
      <c r="CD84" s="34">
        <f t="shared" si="78"/>
        <v>905.67792000000009</v>
      </c>
      <c r="CE84" s="34">
        <f t="shared" si="78"/>
        <v>1104.9463699999999</v>
      </c>
      <c r="CF84" s="34">
        <f t="shared" si="78"/>
        <v>1117.9957200000001</v>
      </c>
      <c r="CG84" s="34">
        <f t="shared" si="78"/>
        <v>732.87941999999998</v>
      </c>
      <c r="CH84" s="34">
        <f t="shared" si="78"/>
        <v>0</v>
      </c>
      <c r="CI84" s="34">
        <f t="shared" si="78"/>
        <v>170.58117999999999</v>
      </c>
      <c r="CJ84" s="34">
        <f t="shared" si="78"/>
        <v>568.95321000000001</v>
      </c>
      <c r="CK84" s="34">
        <f t="shared" si="78"/>
        <v>547.51954000000001</v>
      </c>
      <c r="CL84" s="34">
        <f t="shared" si="78"/>
        <v>355.42322000000001</v>
      </c>
      <c r="CM84" s="34">
        <f t="shared" si="78"/>
        <v>189.43199999999999</v>
      </c>
      <c r="CN84" s="34">
        <f t="shared" si="78"/>
        <v>0</v>
      </c>
      <c r="CO84" s="34">
        <f t="shared" si="78"/>
        <v>0</v>
      </c>
      <c r="CP84" s="34">
        <f t="shared" si="78"/>
        <v>0</v>
      </c>
      <c r="CQ84" s="34">
        <f t="shared" si="78"/>
        <v>0</v>
      </c>
      <c r="CR84" s="34">
        <f>+CR85+CR91</f>
        <v>0</v>
      </c>
      <c r="CS84" s="34">
        <f>+CS85+CS89+CS91</f>
        <v>620.48325</v>
      </c>
      <c r="CT84" s="34">
        <f t="shared" ref="CT84:DV84" si="79">+CT85+CT89+CT91</f>
        <v>373.65253000000001</v>
      </c>
      <c r="CU84" s="34">
        <f t="shared" si="79"/>
        <v>203.32282999999998</v>
      </c>
      <c r="CV84" s="34">
        <f t="shared" si="79"/>
        <v>798.15450999999996</v>
      </c>
      <c r="CW84" s="34">
        <f t="shared" si="79"/>
        <v>581.44227999999998</v>
      </c>
      <c r="CX84" s="34">
        <f t="shared" si="79"/>
        <v>409.77909999999997</v>
      </c>
      <c r="CY84" s="34">
        <f t="shared" si="79"/>
        <v>594.11054999999999</v>
      </c>
      <c r="CZ84" s="34">
        <f t="shared" si="79"/>
        <v>592.25468000000001</v>
      </c>
      <c r="DA84" s="34">
        <f t="shared" si="79"/>
        <v>600.33965000000001</v>
      </c>
      <c r="DB84" s="34">
        <f t="shared" si="79"/>
        <v>564.73939000000007</v>
      </c>
      <c r="DC84" s="34">
        <f t="shared" si="79"/>
        <v>0</v>
      </c>
      <c r="DD84" s="34">
        <f t="shared" si="79"/>
        <v>194.55280999999999</v>
      </c>
      <c r="DE84" s="34">
        <f t="shared" si="79"/>
        <v>190.55616000000001</v>
      </c>
      <c r="DF84" s="34">
        <f t="shared" si="79"/>
        <v>378.10906</v>
      </c>
      <c r="DG84" s="34">
        <f t="shared" si="79"/>
        <v>923.92538000000002</v>
      </c>
      <c r="DH84" s="34">
        <f t="shared" si="79"/>
        <v>926.67072999999993</v>
      </c>
      <c r="DI84" s="34">
        <f t="shared" si="79"/>
        <v>759.10368000000005</v>
      </c>
      <c r="DJ84" s="34">
        <f t="shared" si="79"/>
        <v>1527.05007</v>
      </c>
      <c r="DK84" s="34">
        <f t="shared" si="79"/>
        <v>1297.6618800000001</v>
      </c>
      <c r="DL84" s="34">
        <f t="shared" si="79"/>
        <v>1174.9072800000001</v>
      </c>
      <c r="DM84" s="34">
        <f t="shared" si="79"/>
        <v>963.06909999999993</v>
      </c>
      <c r="DN84" s="34">
        <f t="shared" si="79"/>
        <v>1297.4436699999999</v>
      </c>
      <c r="DO84" s="34">
        <f t="shared" si="79"/>
        <v>1112.77369</v>
      </c>
      <c r="DP84" s="34">
        <f t="shared" si="79"/>
        <v>350.43728000000004</v>
      </c>
      <c r="DQ84" s="34">
        <f t="shared" si="79"/>
        <v>1047.84375</v>
      </c>
      <c r="DR84" s="34">
        <f t="shared" si="79"/>
        <v>699.02949000000001</v>
      </c>
      <c r="DS84" s="34">
        <f t="shared" si="79"/>
        <v>900.51373999999987</v>
      </c>
      <c r="DT84" s="34">
        <f t="shared" si="79"/>
        <v>931.31359999999995</v>
      </c>
      <c r="DU84" s="34">
        <f t="shared" si="79"/>
        <v>969.00076999999999</v>
      </c>
      <c r="DV84" s="34">
        <f t="shared" si="79"/>
        <v>1207.0057200000001</v>
      </c>
      <c r="DW84" s="34">
        <f t="shared" ref="DW84:EG84" si="80">+DW85+DW87+DW89+DW91</f>
        <v>1143.71976</v>
      </c>
      <c r="DX84" s="34">
        <f t="shared" si="80"/>
        <v>1444.9068</v>
      </c>
      <c r="DY84" s="34">
        <f t="shared" si="80"/>
        <v>1463.0589999999997</v>
      </c>
      <c r="DZ84" s="34">
        <f t="shared" si="80"/>
        <v>1459.0503899999999</v>
      </c>
      <c r="EA84" s="34">
        <f t="shared" si="80"/>
        <v>1716.9130499999999</v>
      </c>
      <c r="EB84" s="34">
        <f t="shared" si="80"/>
        <v>1310.76935</v>
      </c>
      <c r="EC84" s="34">
        <f t="shared" si="80"/>
        <v>1671.0553499999999</v>
      </c>
      <c r="ED84" s="34">
        <f t="shared" si="80"/>
        <v>1222.8106599999999</v>
      </c>
      <c r="EE84" s="34">
        <f t="shared" si="80"/>
        <v>1294.16687</v>
      </c>
      <c r="EF84" s="34">
        <f t="shared" si="80"/>
        <v>1701.0113299999998</v>
      </c>
      <c r="EG84" s="34">
        <f t="shared" si="80"/>
        <v>1307.9525500000002</v>
      </c>
      <c r="EH84" s="193">
        <v>1359.93806</v>
      </c>
      <c r="EI84" s="261">
        <v>1121.84581</v>
      </c>
      <c r="EJ84" s="261">
        <v>1333.1694600000001</v>
      </c>
    </row>
    <row r="85" spans="2:140" x14ac:dyDescent="0.25">
      <c r="B85" s="65" t="s">
        <v>139</v>
      </c>
      <c r="C85" s="37">
        <v>1025.8979999999999</v>
      </c>
      <c r="D85" s="37">
        <v>825.84</v>
      </c>
      <c r="E85" s="37">
        <v>1021.885</v>
      </c>
      <c r="F85" s="37">
        <v>1020.43</v>
      </c>
      <c r="G85" s="37">
        <v>821.53300000000002</v>
      </c>
      <c r="H85" s="37">
        <v>800.20799999999997</v>
      </c>
      <c r="I85" s="37">
        <v>1451.2449999999999</v>
      </c>
      <c r="J85" s="37">
        <v>1174.9780000000001</v>
      </c>
      <c r="K85" s="37">
        <v>1380.1479999999999</v>
      </c>
      <c r="L85" s="37">
        <v>1222.578</v>
      </c>
      <c r="M85" s="37">
        <v>1396.528</v>
      </c>
      <c r="N85" s="37">
        <v>1020.159</v>
      </c>
      <c r="O85" s="37">
        <v>1544.9190000000001</v>
      </c>
      <c r="P85" s="37">
        <v>787.46299999999997</v>
      </c>
      <c r="Q85" s="37">
        <v>1010.965</v>
      </c>
      <c r="R85" s="37">
        <v>1150.8209999999999</v>
      </c>
      <c r="S85" s="37">
        <v>1331.2180000000001</v>
      </c>
      <c r="T85" s="37">
        <v>786.17899999999997</v>
      </c>
      <c r="U85" s="37">
        <v>955.03399999999999</v>
      </c>
      <c r="V85" s="37">
        <v>1347.096</v>
      </c>
      <c r="W85" s="37">
        <v>1292.9870000000001</v>
      </c>
      <c r="X85" s="37">
        <v>890.89300000000003</v>
      </c>
      <c r="Y85" s="37">
        <v>1326.6210000000001</v>
      </c>
      <c r="Z85" s="37">
        <v>1154.5309999999999</v>
      </c>
      <c r="AA85" s="37">
        <v>1118.865</v>
      </c>
      <c r="AB85" s="37">
        <v>851.44100000000003</v>
      </c>
      <c r="AC85" s="37">
        <v>871.97199999999998</v>
      </c>
      <c r="AD85" s="37">
        <v>1198.8699999999999</v>
      </c>
      <c r="AE85" s="37">
        <v>794.59100000000001</v>
      </c>
      <c r="AF85" s="37">
        <v>1059.2629999999999</v>
      </c>
      <c r="AG85" s="37">
        <v>993.76300000000003</v>
      </c>
      <c r="AH85" s="37">
        <v>1144.8879999999999</v>
      </c>
      <c r="AI85" s="37">
        <v>732.74800000000005</v>
      </c>
      <c r="AJ85" s="37">
        <v>808.09699999999998</v>
      </c>
      <c r="AK85" s="37">
        <v>551.37400000000002</v>
      </c>
      <c r="AL85" s="37">
        <v>734.93799999999999</v>
      </c>
      <c r="AM85" s="37">
        <v>726.94500000000005</v>
      </c>
      <c r="AN85" s="37">
        <v>752.48</v>
      </c>
      <c r="AO85" s="37">
        <v>371.44</v>
      </c>
      <c r="AP85" s="37">
        <v>778.35199999999998</v>
      </c>
      <c r="AQ85" s="37">
        <v>576.54999999999995</v>
      </c>
      <c r="AR85" s="37">
        <v>792.51099999999997</v>
      </c>
      <c r="AS85" s="37">
        <v>1103.703</v>
      </c>
      <c r="AT85" s="37">
        <v>742.572</v>
      </c>
      <c r="AU85" s="37">
        <v>522.745</v>
      </c>
      <c r="AV85" s="37">
        <v>1092.912</v>
      </c>
      <c r="AW85" s="37">
        <v>1081.6191999999999</v>
      </c>
      <c r="AX85" s="37">
        <v>1166.3264999999999</v>
      </c>
      <c r="AY85" s="37">
        <v>923.41115000000002</v>
      </c>
      <c r="AZ85" s="37">
        <v>762.76562000000001</v>
      </c>
      <c r="BA85" s="37">
        <v>1190.87014</v>
      </c>
      <c r="BB85" s="37">
        <v>806.17812000000004</v>
      </c>
      <c r="BC85" s="37">
        <v>779.48701000000005</v>
      </c>
      <c r="BD85" s="37">
        <v>801.02490999999998</v>
      </c>
      <c r="BE85" s="37">
        <v>1155.8027099999999</v>
      </c>
      <c r="BF85" s="37">
        <v>1120.42707</v>
      </c>
      <c r="BG85" s="37">
        <v>920.84236999999996</v>
      </c>
      <c r="BH85" s="37">
        <v>956.10093999999992</v>
      </c>
      <c r="BI85" s="37">
        <v>566.93813</v>
      </c>
      <c r="BJ85" s="37">
        <v>588.48411999999996</v>
      </c>
      <c r="BK85" s="37">
        <v>778.37623999999994</v>
      </c>
      <c r="BL85" s="37">
        <v>954.60775000000001</v>
      </c>
      <c r="BM85" s="37">
        <v>777.66082999999992</v>
      </c>
      <c r="BN85" s="37">
        <v>1217.8121999999998</v>
      </c>
      <c r="BO85" s="37">
        <v>961.78824999999995</v>
      </c>
      <c r="BP85" s="37">
        <v>969.55749000000003</v>
      </c>
      <c r="BQ85" s="37">
        <v>552.71924000000001</v>
      </c>
      <c r="BR85" s="37">
        <v>577.72253999999998</v>
      </c>
      <c r="BS85" s="37">
        <v>563.27761999999996</v>
      </c>
      <c r="BT85" s="37">
        <v>351.11779999999999</v>
      </c>
      <c r="BU85" s="37">
        <v>352.98020000000002</v>
      </c>
      <c r="BV85" s="37">
        <v>512.10244</v>
      </c>
      <c r="BW85" s="37">
        <v>381.08509000000004</v>
      </c>
      <c r="BX85" s="37">
        <v>190.24895999999998</v>
      </c>
      <c r="BY85" s="37">
        <v>556.3777</v>
      </c>
      <c r="BZ85" s="37">
        <v>364.10535999999996</v>
      </c>
      <c r="CA85" s="37">
        <v>364.61935999999997</v>
      </c>
      <c r="CB85" s="37">
        <v>190.40667000000002</v>
      </c>
      <c r="CC85" s="37">
        <v>759.73360000000002</v>
      </c>
      <c r="CD85" s="37">
        <v>734.22031000000004</v>
      </c>
      <c r="CE85" s="37">
        <v>767.94187999999997</v>
      </c>
      <c r="CF85" s="37">
        <v>940.4773100000001</v>
      </c>
      <c r="CG85" s="37">
        <v>551.11090999999999</v>
      </c>
      <c r="CH85" s="37">
        <v>0</v>
      </c>
      <c r="CI85" s="37">
        <v>170.58117999999999</v>
      </c>
      <c r="CJ85" s="37">
        <v>387.58706000000001</v>
      </c>
      <c r="CK85" s="37">
        <v>377.26409000000001</v>
      </c>
      <c r="CL85" s="37">
        <v>186.83151999999998</v>
      </c>
      <c r="CM85" s="37">
        <v>189.43199999999999</v>
      </c>
      <c r="CN85" s="37">
        <v>0</v>
      </c>
      <c r="CO85" s="37">
        <v>0</v>
      </c>
      <c r="CP85" s="37">
        <v>0</v>
      </c>
      <c r="CQ85" s="37">
        <v>0</v>
      </c>
      <c r="CR85" s="37">
        <v>0</v>
      </c>
      <c r="CS85" s="37">
        <v>418.35059999999999</v>
      </c>
      <c r="CT85" s="37">
        <v>373.65253000000001</v>
      </c>
      <c r="CU85" s="37">
        <v>0</v>
      </c>
      <c r="CV85" s="37">
        <v>598.09960999999998</v>
      </c>
      <c r="CW85" s="37">
        <v>382.80540000000002</v>
      </c>
      <c r="CX85" s="37">
        <v>0</v>
      </c>
      <c r="CY85" s="37">
        <v>379.71865000000003</v>
      </c>
      <c r="CZ85" s="37">
        <v>195.44111999999998</v>
      </c>
      <c r="DA85" s="37">
        <v>404.09967</v>
      </c>
      <c r="DB85" s="37">
        <v>383.54144000000002</v>
      </c>
      <c r="DC85" s="37">
        <v>0</v>
      </c>
      <c r="DD85" s="37">
        <v>194.55280999999999</v>
      </c>
      <c r="DE85" s="37">
        <v>190.55616000000001</v>
      </c>
      <c r="DF85" s="37">
        <v>378.10906</v>
      </c>
      <c r="DG85" s="37">
        <v>923.92538000000002</v>
      </c>
      <c r="DH85" s="37">
        <v>926.67072999999993</v>
      </c>
      <c r="DI85" s="37">
        <v>759.10368000000005</v>
      </c>
      <c r="DJ85" s="37">
        <v>1352.0454299999999</v>
      </c>
      <c r="DK85" s="37">
        <v>1127.54701</v>
      </c>
      <c r="DL85" s="37">
        <v>997.92180000000008</v>
      </c>
      <c r="DM85" s="37">
        <v>963.06909999999993</v>
      </c>
      <c r="DN85" s="37">
        <v>1297.4436699999999</v>
      </c>
      <c r="DO85" s="37">
        <v>1112.77369</v>
      </c>
      <c r="DP85" s="37">
        <v>350.43728000000004</v>
      </c>
      <c r="DQ85" s="37">
        <v>1047.84375</v>
      </c>
      <c r="DR85" s="37">
        <v>699.02949000000001</v>
      </c>
      <c r="DS85" s="37">
        <v>900.51373999999987</v>
      </c>
      <c r="DT85" s="37">
        <v>931.31359999999995</v>
      </c>
      <c r="DU85" s="37">
        <v>969.00076999999999</v>
      </c>
      <c r="DV85" s="37">
        <v>1207.0057200000001</v>
      </c>
      <c r="DW85" s="37">
        <v>963.87876000000006</v>
      </c>
      <c r="DX85" s="37">
        <v>1076.5029099999999</v>
      </c>
      <c r="DY85" s="37">
        <v>1277.8135099999997</v>
      </c>
      <c r="DZ85" s="37">
        <v>1273.3800499999998</v>
      </c>
      <c r="EA85" s="37">
        <v>1366.2291499999999</v>
      </c>
      <c r="EB85" s="37">
        <v>1124.56024</v>
      </c>
      <c r="EC85" s="37">
        <v>1492.0852199999999</v>
      </c>
      <c r="ED85" s="37">
        <v>1222.8106599999999</v>
      </c>
      <c r="EE85" s="37">
        <v>1294.16687</v>
      </c>
      <c r="EF85" s="37">
        <v>1320.0453199999997</v>
      </c>
      <c r="EG85" s="37">
        <v>1307.9525500000002</v>
      </c>
      <c r="EH85" s="194">
        <v>1359.93806</v>
      </c>
      <c r="EI85" s="262">
        <v>1121.84581</v>
      </c>
      <c r="EJ85" s="262">
        <v>1333.1694600000001</v>
      </c>
    </row>
    <row r="86" spans="2:140" x14ac:dyDescent="0.25">
      <c r="B86" s="59" t="s">
        <v>124</v>
      </c>
      <c r="C86" s="46">
        <v>34.17345923278922</v>
      </c>
      <c r="D86" s="46">
        <v>39.773830027608255</v>
      </c>
      <c r="E86" s="46">
        <v>31.81337614310808</v>
      </c>
      <c r="F86" s="46">
        <v>45.749396303519106</v>
      </c>
      <c r="G86" s="46">
        <v>53.615431820754608</v>
      </c>
      <c r="H86" s="46">
        <v>52.440464129326379</v>
      </c>
      <c r="I86" s="46">
        <v>58.207430750838078</v>
      </c>
      <c r="J86" s="46">
        <v>56.07848057580653</v>
      </c>
      <c r="K86" s="46">
        <v>58.524772944640716</v>
      </c>
      <c r="L86" s="46">
        <v>65.664490944545051</v>
      </c>
      <c r="M86" s="46">
        <v>74.270559337156143</v>
      </c>
      <c r="N86" s="46">
        <v>72.886183722341315</v>
      </c>
      <c r="O86" s="46">
        <v>71.978436202804161</v>
      </c>
      <c r="P86" s="46">
        <v>70.276353428669026</v>
      </c>
      <c r="Q86" s="46">
        <v>75.661848639666061</v>
      </c>
      <c r="R86" s="46">
        <v>80.494382653775006</v>
      </c>
      <c r="S86" s="46">
        <v>87.922761035382635</v>
      </c>
      <c r="T86" s="46">
        <v>99.457529532078567</v>
      </c>
      <c r="U86" s="46">
        <v>110.62850884889961</v>
      </c>
      <c r="V86" s="46">
        <v>99.570104484015985</v>
      </c>
      <c r="W86" s="46">
        <v>86.539995692145396</v>
      </c>
      <c r="X86" s="46">
        <v>53.477356551235673</v>
      </c>
      <c r="Y86" s="46">
        <v>41.196695197799521</v>
      </c>
      <c r="Z86" s="46">
        <v>32.119621274786034</v>
      </c>
      <c r="AA86" s="46">
        <v>37.796021593311082</v>
      </c>
      <c r="AB86" s="46">
        <v>40.653307040652258</v>
      </c>
      <c r="AC86" s="46">
        <v>39.928826086158736</v>
      </c>
      <c r="AD86" s="46">
        <v>45.16637368522025</v>
      </c>
      <c r="AE86" s="46">
        <v>54.635281572532286</v>
      </c>
      <c r="AF86" s="46">
        <v>61.048361341800856</v>
      </c>
      <c r="AG86" s="46">
        <v>62.836616627908263</v>
      </c>
      <c r="AH86" s="46">
        <v>68.691033000607916</v>
      </c>
      <c r="AI86" s="46">
        <v>65.971524316681865</v>
      </c>
      <c r="AJ86" s="46">
        <v>69.05525993785399</v>
      </c>
      <c r="AK86" s="46">
        <v>74.588066212770286</v>
      </c>
      <c r="AL86" s="46">
        <v>71.179106359992275</v>
      </c>
      <c r="AM86" s="46">
        <v>70.548699999999997</v>
      </c>
      <c r="AN86" s="46">
        <v>71.486495455028702</v>
      </c>
      <c r="AO86" s="46">
        <v>73.068438051906099</v>
      </c>
      <c r="AP86" s="46">
        <v>74.874872936666193</v>
      </c>
      <c r="AQ86" s="46">
        <v>66.507582638105987</v>
      </c>
      <c r="AR86" s="46">
        <v>67.92</v>
      </c>
      <c r="AS86" s="46">
        <v>67.25</v>
      </c>
      <c r="AT86" s="46">
        <v>67.611799192536211</v>
      </c>
      <c r="AU86" s="46">
        <v>68.001065318654412</v>
      </c>
      <c r="AV86" s="46">
        <v>70.886466979958129</v>
      </c>
      <c r="AW86" s="46">
        <v>73.290965378573162</v>
      </c>
      <c r="AX86" s="46">
        <v>75.572640225528616</v>
      </c>
      <c r="AY86" s="46">
        <v>79.014837031153462</v>
      </c>
      <c r="AZ86" s="46">
        <v>87.7035009653424</v>
      </c>
      <c r="BA86" s="46">
        <v>98.725767781867475</v>
      </c>
      <c r="BB86" s="46">
        <v>104.51632984035835</v>
      </c>
      <c r="BC86" s="46">
        <v>94.918431572066865</v>
      </c>
      <c r="BD86" s="46">
        <v>101.92359006663101</v>
      </c>
      <c r="BE86" s="46">
        <v>103.03867990584656</v>
      </c>
      <c r="BF86" s="46">
        <v>97.761003391322916</v>
      </c>
      <c r="BG86" s="46">
        <v>97.918956455055394</v>
      </c>
      <c r="BH86" s="46">
        <v>99.200140897257143</v>
      </c>
      <c r="BI86" s="46">
        <v>103.20329452880512</v>
      </c>
      <c r="BJ86" s="46">
        <v>98.134138232990892</v>
      </c>
      <c r="BK86" s="46">
        <v>102.39065007945258</v>
      </c>
      <c r="BL86" s="46">
        <v>111.19181341236754</v>
      </c>
      <c r="BM86" s="46">
        <v>116.05003910252238</v>
      </c>
      <c r="BN86" s="46">
        <v>110.01898320611339</v>
      </c>
      <c r="BO86" s="46">
        <v>99.212859816076971</v>
      </c>
      <c r="BP86" s="46">
        <v>87.478484148474777</v>
      </c>
      <c r="BQ86" s="46">
        <v>92.611837702628193</v>
      </c>
      <c r="BR86" s="46">
        <v>101.38995731411137</v>
      </c>
      <c r="BS86" s="46">
        <v>102.94096151024071</v>
      </c>
      <c r="BT86" s="46">
        <v>97.156579130992512</v>
      </c>
      <c r="BU86" s="46">
        <v>93.842128623645166</v>
      </c>
      <c r="BV86" s="46">
        <v>93.785081633276349</v>
      </c>
      <c r="BW86" s="46">
        <v>98.575053303712295</v>
      </c>
      <c r="BX86" s="46">
        <v>103.60100002649162</v>
      </c>
      <c r="BY86" s="46">
        <v>97.736770057462763</v>
      </c>
      <c r="BZ86" s="46">
        <v>91.829140471867817</v>
      </c>
      <c r="CA86" s="46">
        <v>92.232822031172461</v>
      </c>
      <c r="CB86" s="46">
        <v>91.419000027677598</v>
      </c>
      <c r="CC86" s="46">
        <v>92.716116386059525</v>
      </c>
      <c r="CD86" s="46">
        <v>94.740041200985019</v>
      </c>
      <c r="CE86" s="46">
        <v>95.197594120013363</v>
      </c>
      <c r="CF86" s="46">
        <v>93.524700792621985</v>
      </c>
      <c r="CG86" s="46">
        <v>93.271769089093155</v>
      </c>
      <c r="CH86" s="46">
        <v>0</v>
      </c>
      <c r="CI86" s="46">
        <v>95.434999980654382</v>
      </c>
      <c r="CJ86" s="46">
        <v>96.098126315156136</v>
      </c>
      <c r="CK86" s="46">
        <v>94.386950451605387</v>
      </c>
      <c r="CL86" s="46">
        <v>93.002999975592985</v>
      </c>
      <c r="CM86" s="46">
        <v>93.616999971071479</v>
      </c>
      <c r="CN86" s="46">
        <v>0</v>
      </c>
      <c r="CO86" s="46">
        <v>0</v>
      </c>
      <c r="CP86" s="46">
        <v>0</v>
      </c>
      <c r="CQ86" s="46">
        <v>0</v>
      </c>
      <c r="CR86" s="46">
        <v>0</v>
      </c>
      <c r="CS86" s="46">
        <v>58.078000007649088</v>
      </c>
      <c r="CT86" s="46">
        <v>43.169999999732376</v>
      </c>
      <c r="CU86" s="46">
        <v>0</v>
      </c>
      <c r="CV86" s="46">
        <v>47.420573205189015</v>
      </c>
      <c r="CW86" s="46">
        <v>42.907513765479791</v>
      </c>
      <c r="CX86" s="46">
        <v>0</v>
      </c>
      <c r="CY86" s="46">
        <v>51.156210473201668</v>
      </c>
      <c r="CZ86" s="46">
        <v>49.921999986492096</v>
      </c>
      <c r="DA86" s="46">
        <v>40.967461393868497</v>
      </c>
      <c r="DB86" s="46">
        <v>34.011072936473305</v>
      </c>
      <c r="DC86" s="46">
        <v>0</v>
      </c>
      <c r="DD86" s="46">
        <v>34.800000010279987</v>
      </c>
      <c r="DE86" s="46">
        <v>32.220000025189428</v>
      </c>
      <c r="DF86" s="46">
        <v>20.331873930764843</v>
      </c>
      <c r="DG86" s="46">
        <v>18.810379340374865</v>
      </c>
      <c r="DH86" s="46">
        <v>20.062346115108223</v>
      </c>
      <c r="DI86" s="46">
        <v>23.398325311767689</v>
      </c>
      <c r="DJ86" s="46">
        <v>16.852371402934292</v>
      </c>
      <c r="DK86" s="46">
        <v>29.493164413606134</v>
      </c>
      <c r="DL86" s="46">
        <v>32.545781292682449</v>
      </c>
      <c r="DM86" s="46">
        <v>31.208317523633561</v>
      </c>
      <c r="DN86" s="46">
        <v>31.298779619759166</v>
      </c>
      <c r="DO86" s="46">
        <v>34.502796073572128</v>
      </c>
      <c r="DP86" s="46">
        <v>39.354342335495808</v>
      </c>
      <c r="DQ86" s="46">
        <v>36.448307999999997</v>
      </c>
      <c r="DR86" s="46">
        <v>43.084237999999992</v>
      </c>
      <c r="DS86" s="46">
        <v>43.073634760864401</v>
      </c>
      <c r="DT86" s="46">
        <v>43.333473504520924</v>
      </c>
      <c r="DU86" s="46">
        <v>39.674684429610927</v>
      </c>
      <c r="DV86" s="46">
        <v>40.829001795285606</v>
      </c>
      <c r="DW86" s="46">
        <v>40.168524730433937</v>
      </c>
      <c r="DX86" s="46">
        <v>38.966212513387447</v>
      </c>
      <c r="DY86" s="46">
        <v>41.867597735901235</v>
      </c>
      <c r="DZ86" s="46">
        <v>43.366919181198114</v>
      </c>
      <c r="EA86" s="46">
        <v>46.214798291077315</v>
      </c>
      <c r="EB86" s="46">
        <v>46.72442700551106</v>
      </c>
      <c r="EC86" s="46">
        <v>52.822500000000005</v>
      </c>
      <c r="ED86" s="46">
        <v>52.291428571428575</v>
      </c>
      <c r="EE86" s="46">
        <v>54.39885714285716</v>
      </c>
      <c r="EF86" s="46">
        <v>51.145714285714284</v>
      </c>
      <c r="EG86" s="46">
        <v>51.84339591120488</v>
      </c>
      <c r="EH86" s="197">
        <v>56.280230359892727</v>
      </c>
      <c r="EI86" s="265">
        <v>62.5629837635352</v>
      </c>
      <c r="EJ86" s="265">
        <v>62.665968082662204</v>
      </c>
    </row>
    <row r="87" spans="2:140" x14ac:dyDescent="0.25">
      <c r="B87" s="65" t="s">
        <v>140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37">
        <v>179.84100000000001</v>
      </c>
      <c r="DX87" s="37">
        <v>368.40388999999999</v>
      </c>
      <c r="DY87" s="37">
        <v>185.24548999999999</v>
      </c>
      <c r="DZ87" s="37">
        <v>185.67034000000001</v>
      </c>
      <c r="EA87" s="37">
        <v>350.68390000000005</v>
      </c>
      <c r="EB87" s="37">
        <v>186.20910999999998</v>
      </c>
      <c r="EC87" s="37">
        <v>178.97013000000001</v>
      </c>
      <c r="ED87" s="37">
        <v>0</v>
      </c>
      <c r="EE87" s="37">
        <v>0</v>
      </c>
      <c r="EF87" s="37">
        <v>380.96600999999998</v>
      </c>
      <c r="EG87" s="37">
        <v>0</v>
      </c>
      <c r="EH87" s="194">
        <v>0</v>
      </c>
      <c r="EI87" s="262">
        <v>0</v>
      </c>
      <c r="EJ87" s="262">
        <v>0</v>
      </c>
    </row>
    <row r="88" spans="2:140" x14ac:dyDescent="0.25">
      <c r="B88" s="59" t="s">
        <v>133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>
        <v>44.316000022241866</v>
      </c>
      <c r="DX88" s="46">
        <v>40.503469466622626</v>
      </c>
      <c r="DY88" s="46">
        <v>43.608000011228349</v>
      </c>
      <c r="DZ88" s="46">
        <v>44.962000015726794</v>
      </c>
      <c r="EA88" s="46">
        <v>47.383881695167631</v>
      </c>
      <c r="EB88" s="46">
        <v>46.087999990977892</v>
      </c>
      <c r="EC88" s="46">
        <v>53.097999984690183</v>
      </c>
      <c r="ED88" s="46">
        <v>0</v>
      </c>
      <c r="EE88" s="46">
        <v>0</v>
      </c>
      <c r="EF88" s="46">
        <v>54.031496300680466</v>
      </c>
      <c r="EG88" s="46">
        <v>0</v>
      </c>
      <c r="EH88" s="197">
        <v>0</v>
      </c>
      <c r="EI88" s="265">
        <v>0</v>
      </c>
      <c r="EJ88" s="265">
        <v>0</v>
      </c>
    </row>
    <row r="89" spans="2:140" x14ac:dyDescent="0.25">
      <c r="B89" s="65" t="s">
        <v>141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>
        <v>202.13264999999998</v>
      </c>
      <c r="CT89" s="37">
        <v>0</v>
      </c>
      <c r="CU89" s="37">
        <v>203.32282999999998</v>
      </c>
      <c r="CV89" s="37">
        <v>200.0549</v>
      </c>
      <c r="CW89" s="37">
        <v>198.63687999999999</v>
      </c>
      <c r="CX89" s="37">
        <v>409.77909999999997</v>
      </c>
      <c r="CY89" s="37">
        <v>214.39189999999999</v>
      </c>
      <c r="CZ89" s="37">
        <v>396.81356</v>
      </c>
      <c r="DA89" s="37">
        <v>196.23998</v>
      </c>
      <c r="DB89" s="37">
        <v>0</v>
      </c>
      <c r="DC89" s="37">
        <v>0</v>
      </c>
      <c r="DD89" s="37">
        <v>0</v>
      </c>
      <c r="DE89" s="37">
        <v>0</v>
      </c>
      <c r="DF89" s="37">
        <v>0</v>
      </c>
      <c r="DG89" s="37">
        <v>0</v>
      </c>
      <c r="DH89" s="37">
        <v>0</v>
      </c>
      <c r="DI89" s="37">
        <v>0</v>
      </c>
      <c r="DJ89" s="37">
        <v>0</v>
      </c>
      <c r="DK89" s="37">
        <v>0</v>
      </c>
      <c r="DL89" s="37">
        <v>0</v>
      </c>
      <c r="DM89" s="37">
        <v>0</v>
      </c>
      <c r="DN89" s="37">
        <v>0</v>
      </c>
      <c r="DO89" s="37">
        <v>0</v>
      </c>
      <c r="DP89" s="37">
        <v>0</v>
      </c>
      <c r="DQ89" s="37">
        <v>0</v>
      </c>
      <c r="DR89" s="37">
        <v>0</v>
      </c>
      <c r="DS89" s="37">
        <v>0</v>
      </c>
      <c r="DT89" s="37">
        <v>0</v>
      </c>
      <c r="DU89" s="37">
        <v>0</v>
      </c>
      <c r="DV89" s="37">
        <v>0</v>
      </c>
      <c r="DW89" s="37">
        <v>0</v>
      </c>
      <c r="DX89" s="37">
        <v>0</v>
      </c>
      <c r="DY89" s="37">
        <v>0</v>
      </c>
      <c r="DZ89" s="37">
        <v>0</v>
      </c>
      <c r="EA89" s="37">
        <v>0</v>
      </c>
      <c r="EB89" s="37">
        <v>0</v>
      </c>
      <c r="EC89" s="37">
        <v>0</v>
      </c>
      <c r="ED89" s="37">
        <v>0</v>
      </c>
      <c r="EE89" s="37">
        <v>0</v>
      </c>
      <c r="EF89" s="37">
        <v>0</v>
      </c>
      <c r="EG89" s="37">
        <v>0</v>
      </c>
      <c r="EH89" s="194">
        <v>0</v>
      </c>
      <c r="EI89" s="262">
        <v>0</v>
      </c>
      <c r="EJ89" s="262">
        <v>0</v>
      </c>
    </row>
    <row r="90" spans="2:140" ht="15" customHeight="1" x14ac:dyDescent="0.25">
      <c r="B90" s="59" t="s">
        <v>133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>
        <v>75.188600010933428</v>
      </c>
      <c r="CT90" s="46">
        <v>0</v>
      </c>
      <c r="CU90" s="46">
        <v>45.124599977287353</v>
      </c>
      <c r="CV90" s="46">
        <v>57.164800012396597</v>
      </c>
      <c r="CW90" s="46">
        <v>57.076100017277753</v>
      </c>
      <c r="CX90" s="46">
        <v>64.755466298793664</v>
      </c>
      <c r="CY90" s="46">
        <v>69.762001502855284</v>
      </c>
      <c r="CZ90" s="46">
        <v>66.399630849308679</v>
      </c>
      <c r="DA90" s="46">
        <v>55.025900023022828</v>
      </c>
      <c r="DB90" s="46">
        <v>0</v>
      </c>
      <c r="DC90" s="46">
        <v>0</v>
      </c>
      <c r="DD90" s="46">
        <v>0</v>
      </c>
      <c r="DE90" s="46">
        <v>0</v>
      </c>
      <c r="DF90" s="46">
        <v>0</v>
      </c>
      <c r="DG90" s="46">
        <v>0</v>
      </c>
      <c r="DH90" s="46">
        <v>0</v>
      </c>
      <c r="DI90" s="46">
        <v>0</v>
      </c>
      <c r="DJ90" s="46">
        <v>0</v>
      </c>
      <c r="DK90" s="46">
        <v>0</v>
      </c>
      <c r="DL90" s="46">
        <v>0</v>
      </c>
      <c r="DM90" s="46">
        <v>0</v>
      </c>
      <c r="DN90" s="46">
        <v>0</v>
      </c>
      <c r="DO90" s="46">
        <v>0</v>
      </c>
      <c r="DP90" s="46">
        <v>0</v>
      </c>
      <c r="DQ90" s="46">
        <v>0</v>
      </c>
      <c r="DR90" s="46">
        <v>0</v>
      </c>
      <c r="DS90" s="46">
        <v>0</v>
      </c>
      <c r="DT90" s="46">
        <v>0</v>
      </c>
      <c r="DU90" s="46">
        <v>0</v>
      </c>
      <c r="DV90" s="46">
        <v>0</v>
      </c>
      <c r="DW90" s="46">
        <v>0</v>
      </c>
      <c r="DX90" s="46">
        <v>0</v>
      </c>
      <c r="DY90" s="46">
        <v>0</v>
      </c>
      <c r="DZ90" s="46">
        <v>0</v>
      </c>
      <c r="EA90" s="46">
        <v>0</v>
      </c>
      <c r="EB90" s="46">
        <v>0</v>
      </c>
      <c r="EC90" s="46">
        <v>0</v>
      </c>
      <c r="ED90" s="46">
        <v>0</v>
      </c>
      <c r="EE90" s="46">
        <v>0</v>
      </c>
      <c r="EF90" s="46">
        <v>0</v>
      </c>
      <c r="EG90" s="46">
        <v>0</v>
      </c>
      <c r="EH90" s="197">
        <v>0</v>
      </c>
      <c r="EI90" s="265">
        <v>0</v>
      </c>
      <c r="EJ90" s="265">
        <v>0</v>
      </c>
    </row>
    <row r="91" spans="2:140" x14ac:dyDescent="0.25">
      <c r="B91" s="65" t="s">
        <v>142</v>
      </c>
      <c r="C91" s="37">
        <v>0</v>
      </c>
      <c r="D91" s="37">
        <v>0</v>
      </c>
      <c r="E91" s="37">
        <v>0</v>
      </c>
      <c r="F91" s="37">
        <v>0</v>
      </c>
      <c r="G91" s="37">
        <v>174.84200000000001</v>
      </c>
      <c r="H91" s="37">
        <v>0</v>
      </c>
      <c r="I91" s="37">
        <v>180.33500000000001</v>
      </c>
      <c r="J91" s="37">
        <v>167.90199999999999</v>
      </c>
      <c r="K91" s="37">
        <v>0</v>
      </c>
      <c r="L91" s="37">
        <v>351.72500000000002</v>
      </c>
      <c r="M91" s="37">
        <v>184.303</v>
      </c>
      <c r="N91" s="37">
        <v>195.351</v>
      </c>
      <c r="O91" s="37">
        <v>0</v>
      </c>
      <c r="P91" s="37">
        <v>189.17699999999999</v>
      </c>
      <c r="Q91" s="37">
        <v>0</v>
      </c>
      <c r="R91" s="37">
        <v>181.28399999999999</v>
      </c>
      <c r="S91" s="37">
        <v>0</v>
      </c>
      <c r="T91" s="37">
        <v>180.28700000000001</v>
      </c>
      <c r="U91" s="37">
        <v>189.79499999999999</v>
      </c>
      <c r="V91" s="37">
        <v>189.33500000000001</v>
      </c>
      <c r="W91" s="37">
        <v>174.59628000000001</v>
      </c>
      <c r="X91" s="37">
        <v>366.94</v>
      </c>
      <c r="Y91" s="37">
        <v>177.19</v>
      </c>
      <c r="Z91" s="37">
        <v>188.755</v>
      </c>
      <c r="AA91" s="37">
        <v>187.554</v>
      </c>
      <c r="AB91" s="37">
        <v>178.46199999999999</v>
      </c>
      <c r="AC91" s="37">
        <v>0</v>
      </c>
      <c r="AD91" s="37">
        <v>187.66499999999999</v>
      </c>
      <c r="AE91" s="37">
        <v>175.15299999999999</v>
      </c>
      <c r="AF91" s="37">
        <v>0</v>
      </c>
      <c r="AG91" s="37">
        <v>177.77199999999999</v>
      </c>
      <c r="AH91" s="37">
        <v>0</v>
      </c>
      <c r="AI91" s="37">
        <v>193.447</v>
      </c>
      <c r="AJ91" s="37">
        <v>183.333</v>
      </c>
      <c r="AK91" s="37">
        <v>190.119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176.49600000000001</v>
      </c>
      <c r="AS91" s="37">
        <v>0</v>
      </c>
      <c r="AT91" s="37">
        <v>187.04400000000001</v>
      </c>
      <c r="AU91" s="37">
        <v>0</v>
      </c>
      <c r="AV91" s="37">
        <v>0</v>
      </c>
      <c r="AW91" s="37">
        <v>187.13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37">
        <v>0</v>
      </c>
      <c r="BD91" s="37">
        <v>0</v>
      </c>
      <c r="BE91" s="37">
        <v>0</v>
      </c>
      <c r="BF91" s="37">
        <v>185.16804999999999</v>
      </c>
      <c r="BG91" s="37">
        <v>377.42467999999997</v>
      </c>
      <c r="BH91" s="37">
        <v>0</v>
      </c>
      <c r="BI91" s="37">
        <v>162.47254999999998</v>
      </c>
      <c r="BJ91" s="37">
        <v>0</v>
      </c>
      <c r="BK91" s="37">
        <v>0</v>
      </c>
      <c r="BL91" s="37">
        <v>0</v>
      </c>
      <c r="BM91" s="37">
        <v>0</v>
      </c>
      <c r="BN91" s="37">
        <v>190.98054000000002</v>
      </c>
      <c r="BO91" s="37">
        <v>187.10917000000001</v>
      </c>
      <c r="BP91" s="37">
        <v>188.50509</v>
      </c>
      <c r="BQ91" s="37">
        <v>190.15030999999999</v>
      </c>
      <c r="BR91" s="37">
        <v>188.57334</v>
      </c>
      <c r="BS91" s="37">
        <v>181.89944</v>
      </c>
      <c r="BT91" s="37">
        <v>0</v>
      </c>
      <c r="BU91" s="37">
        <v>163.81917000000001</v>
      </c>
      <c r="BV91" s="37">
        <v>177.08781999999999</v>
      </c>
      <c r="BW91" s="37">
        <v>0</v>
      </c>
      <c r="BX91" s="37">
        <v>157.01671999999999</v>
      </c>
      <c r="BY91" s="37">
        <v>0</v>
      </c>
      <c r="BZ91" s="37">
        <v>162.54667000000001</v>
      </c>
      <c r="CA91" s="37">
        <v>0</v>
      </c>
      <c r="CB91" s="37">
        <v>191.90007999999997</v>
      </c>
      <c r="CC91" s="37">
        <v>0</v>
      </c>
      <c r="CD91" s="37">
        <v>171.45760999999999</v>
      </c>
      <c r="CE91" s="37">
        <v>337.00448999999998</v>
      </c>
      <c r="CF91" s="37">
        <v>177.51841000000002</v>
      </c>
      <c r="CG91" s="37">
        <v>181.76851000000002</v>
      </c>
      <c r="CH91" s="37">
        <v>0</v>
      </c>
      <c r="CI91" s="37">
        <v>0</v>
      </c>
      <c r="CJ91" s="37">
        <v>181.36615</v>
      </c>
      <c r="CK91" s="37">
        <v>170.25545000000002</v>
      </c>
      <c r="CL91" s="37">
        <v>168.5917</v>
      </c>
      <c r="CM91" s="37">
        <v>0</v>
      </c>
      <c r="CN91" s="37">
        <v>0</v>
      </c>
      <c r="CO91" s="37">
        <v>0</v>
      </c>
      <c r="CP91" s="37">
        <v>0</v>
      </c>
      <c r="CQ91" s="37">
        <v>0</v>
      </c>
      <c r="CR91" s="37">
        <v>0</v>
      </c>
      <c r="CS91" s="37">
        <v>0</v>
      </c>
      <c r="CT91" s="37">
        <v>0</v>
      </c>
      <c r="CU91" s="37">
        <v>0</v>
      </c>
      <c r="CV91" s="37">
        <v>0</v>
      </c>
      <c r="CW91" s="37">
        <v>0</v>
      </c>
      <c r="CX91" s="37">
        <v>0</v>
      </c>
      <c r="CY91" s="37">
        <v>0</v>
      </c>
      <c r="CZ91" s="37">
        <v>0</v>
      </c>
      <c r="DA91" s="37">
        <v>0</v>
      </c>
      <c r="DB91" s="37">
        <v>181.19795000000002</v>
      </c>
      <c r="DC91" s="37">
        <v>0</v>
      </c>
      <c r="DD91" s="37">
        <v>0</v>
      </c>
      <c r="DE91" s="37">
        <v>0</v>
      </c>
      <c r="DF91" s="37">
        <v>0</v>
      </c>
      <c r="DG91" s="37">
        <v>0</v>
      </c>
      <c r="DH91" s="37">
        <v>0</v>
      </c>
      <c r="DI91" s="37">
        <v>0</v>
      </c>
      <c r="DJ91" s="37">
        <v>175.00464000000002</v>
      </c>
      <c r="DK91" s="37">
        <v>170.11487</v>
      </c>
      <c r="DL91" s="37">
        <v>176.98548000000002</v>
      </c>
      <c r="DM91" s="37">
        <v>0</v>
      </c>
      <c r="DN91" s="37">
        <v>0</v>
      </c>
      <c r="DO91" s="37">
        <v>0</v>
      </c>
      <c r="DP91" s="37">
        <v>0</v>
      </c>
      <c r="DQ91" s="37">
        <v>0</v>
      </c>
      <c r="DR91" s="37">
        <v>0</v>
      </c>
      <c r="DS91" s="37">
        <v>0</v>
      </c>
      <c r="DT91" s="37">
        <v>0</v>
      </c>
      <c r="DU91" s="37">
        <v>0</v>
      </c>
      <c r="DV91" s="37">
        <v>0</v>
      </c>
      <c r="DW91" s="37">
        <v>0</v>
      </c>
      <c r="DX91" s="37">
        <v>0</v>
      </c>
      <c r="DY91" s="37">
        <v>0</v>
      </c>
      <c r="DZ91" s="37">
        <v>0</v>
      </c>
      <c r="EA91" s="37">
        <v>0</v>
      </c>
      <c r="EB91" s="37">
        <v>0</v>
      </c>
      <c r="EC91" s="37">
        <v>0</v>
      </c>
      <c r="ED91" s="37">
        <v>0</v>
      </c>
      <c r="EE91" s="37">
        <v>0</v>
      </c>
      <c r="EF91" s="37">
        <v>0</v>
      </c>
      <c r="EG91" s="37">
        <v>0</v>
      </c>
      <c r="EH91" s="194">
        <v>0</v>
      </c>
      <c r="EI91" s="262">
        <v>0</v>
      </c>
      <c r="EJ91" s="262">
        <v>0</v>
      </c>
    </row>
    <row r="92" spans="2:140" x14ac:dyDescent="0.25">
      <c r="B92" s="59" t="s">
        <v>124</v>
      </c>
      <c r="C92" s="46">
        <v>0</v>
      </c>
      <c r="D92" s="46">
        <v>0</v>
      </c>
      <c r="E92" s="46">
        <v>0</v>
      </c>
      <c r="F92" s="46">
        <v>0</v>
      </c>
      <c r="G92" s="46">
        <v>74.518700026309475</v>
      </c>
      <c r="H92" s="46">
        <v>0</v>
      </c>
      <c r="I92" s="46">
        <v>74.931015498932538</v>
      </c>
      <c r="J92" s="46">
        <v>69.311899977367759</v>
      </c>
      <c r="K92" s="46">
        <v>0</v>
      </c>
      <c r="L92" s="46">
        <v>78.097242760679507</v>
      </c>
      <c r="M92" s="46">
        <v>93.083920012153897</v>
      </c>
      <c r="N92" s="46">
        <v>92.859519992219134</v>
      </c>
      <c r="O92" s="46">
        <v>0</v>
      </c>
      <c r="P92" s="46">
        <v>90.897100017443989</v>
      </c>
      <c r="Q92" s="46">
        <v>0</v>
      </c>
      <c r="R92" s="46">
        <v>103.05084000794334</v>
      </c>
      <c r="S92" s="46">
        <v>0</v>
      </c>
      <c r="T92" s="46">
        <v>128.52917997415233</v>
      </c>
      <c r="U92" s="46">
        <v>120.21688000210753</v>
      </c>
      <c r="V92" s="46">
        <v>112.33985998362691</v>
      </c>
      <c r="W92" s="46">
        <v>138.24210000350521</v>
      </c>
      <c r="X92" s="46">
        <v>65.164414182155127</v>
      </c>
      <c r="Y92" s="46">
        <v>34.846080027089563</v>
      </c>
      <c r="Z92" s="46">
        <v>25.646000000000001</v>
      </c>
      <c r="AA92" s="46">
        <v>43.969800004265437</v>
      </c>
      <c r="AB92" s="46">
        <v>43.065900023534425</v>
      </c>
      <c r="AC92" s="46">
        <v>0</v>
      </c>
      <c r="AD92" s="46">
        <v>47.768700023978894</v>
      </c>
      <c r="AE92" s="46">
        <v>63.537500014273235</v>
      </c>
      <c r="AF92" s="46">
        <v>0</v>
      </c>
      <c r="AG92" s="46">
        <v>58.413300013500439</v>
      </c>
      <c r="AH92" s="46">
        <v>0</v>
      </c>
      <c r="AI92" s="46">
        <v>64.681799976220873</v>
      </c>
      <c r="AJ92" s="46">
        <v>65.151899985272692</v>
      </c>
      <c r="AK92" s="46">
        <v>73.427200016831563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46">
        <v>0</v>
      </c>
      <c r="AR92" s="46">
        <v>78.44</v>
      </c>
      <c r="AS92" s="46">
        <v>0</v>
      </c>
      <c r="AT92" s="46">
        <v>73.328499978614659</v>
      </c>
      <c r="AU92" s="46">
        <v>0</v>
      </c>
      <c r="AV92" s="46">
        <v>0</v>
      </c>
      <c r="AW92" s="46">
        <v>83.159213327633196</v>
      </c>
      <c r="AX92" s="46">
        <v>0</v>
      </c>
      <c r="AY92" s="46">
        <v>0</v>
      </c>
      <c r="AZ92" s="46">
        <v>0</v>
      </c>
      <c r="BA92" s="46">
        <v>0</v>
      </c>
      <c r="BB92" s="46">
        <v>0</v>
      </c>
      <c r="BC92" s="46">
        <v>0</v>
      </c>
      <c r="BD92" s="46">
        <v>0</v>
      </c>
      <c r="BE92" s="46">
        <v>0</v>
      </c>
      <c r="BF92" s="46">
        <v>98.446799974401642</v>
      </c>
      <c r="BG92" s="46">
        <v>107.78090065546323</v>
      </c>
      <c r="BH92" s="46">
        <v>0</v>
      </c>
      <c r="BI92" s="46">
        <v>100.38139999649172</v>
      </c>
      <c r="BJ92" s="46">
        <v>0</v>
      </c>
      <c r="BK92" s="46">
        <v>0</v>
      </c>
      <c r="BL92" s="46">
        <v>0</v>
      </c>
      <c r="BM92" s="46">
        <v>0</v>
      </c>
      <c r="BN92" s="46">
        <v>115.63880000548745</v>
      </c>
      <c r="BO92" s="46">
        <v>105.67700001020795</v>
      </c>
      <c r="BP92" s="46">
        <v>86.203299974552408</v>
      </c>
      <c r="BQ92" s="46">
        <v>97.865899981966891</v>
      </c>
      <c r="BR92" s="46">
        <v>111.60740001741499</v>
      </c>
      <c r="BS92" s="46">
        <v>122.17629999300713</v>
      </c>
      <c r="BT92" s="46">
        <v>0</v>
      </c>
      <c r="BU92" s="46">
        <v>114.93040002583335</v>
      </c>
      <c r="BV92" s="46">
        <v>124.6660000106162</v>
      </c>
      <c r="BW92" s="46">
        <v>0</v>
      </c>
      <c r="BX92" s="46">
        <v>124.07719999500689</v>
      </c>
      <c r="BY92" s="46">
        <v>0</v>
      </c>
      <c r="BZ92" s="46">
        <v>100.98309999214379</v>
      </c>
      <c r="CA92" s="46">
        <v>0</v>
      </c>
      <c r="CB92" s="46">
        <v>86.779499987701939</v>
      </c>
      <c r="CC92" s="46">
        <v>0</v>
      </c>
      <c r="CD92" s="46">
        <v>102.23559998299288</v>
      </c>
      <c r="CE92" s="46">
        <v>103.25914034557819</v>
      </c>
      <c r="CF92" s="46">
        <v>105.88630001812207</v>
      </c>
      <c r="CG92" s="46">
        <v>102.92979999671009</v>
      </c>
      <c r="CH92" s="46">
        <v>0</v>
      </c>
      <c r="CI92" s="46">
        <v>0</v>
      </c>
      <c r="CJ92" s="46">
        <v>107.64140000766406</v>
      </c>
      <c r="CK92" s="46">
        <v>107.48259999900149</v>
      </c>
      <c r="CL92" s="46">
        <v>114.89979999015372</v>
      </c>
      <c r="CM92" s="46">
        <v>0</v>
      </c>
      <c r="CN92" s="46">
        <v>0</v>
      </c>
      <c r="CO92" s="46">
        <v>0</v>
      </c>
      <c r="CP92" s="46">
        <v>0</v>
      </c>
      <c r="CQ92" s="46">
        <v>0</v>
      </c>
      <c r="CR92" s="46">
        <v>0</v>
      </c>
      <c r="CS92" s="46">
        <v>0</v>
      </c>
      <c r="CT92" s="46">
        <v>0</v>
      </c>
      <c r="CU92" s="46">
        <v>0</v>
      </c>
      <c r="CV92" s="46">
        <v>0</v>
      </c>
      <c r="CW92" s="46">
        <v>0</v>
      </c>
      <c r="CX92" s="46">
        <v>0</v>
      </c>
      <c r="CY92" s="46">
        <v>0</v>
      </c>
      <c r="CZ92" s="46">
        <v>0</v>
      </c>
      <c r="DA92" s="46">
        <v>0</v>
      </c>
      <c r="DB92" s="46">
        <v>51.970800000772634</v>
      </c>
      <c r="DC92" s="46">
        <v>0</v>
      </c>
      <c r="DD92" s="46">
        <v>0</v>
      </c>
      <c r="DE92" s="46">
        <v>0</v>
      </c>
      <c r="DF92" s="46">
        <v>0</v>
      </c>
      <c r="DG92" s="46">
        <v>0</v>
      </c>
      <c r="DH92" s="46">
        <v>0</v>
      </c>
      <c r="DI92" s="46">
        <v>0</v>
      </c>
      <c r="DJ92" s="46">
        <v>41.362000001828513</v>
      </c>
      <c r="DK92" s="46">
        <v>45.640200001328523</v>
      </c>
      <c r="DL92" s="46">
        <v>44.032600018939398</v>
      </c>
      <c r="DM92" s="46">
        <v>0</v>
      </c>
      <c r="DN92" s="46">
        <v>0</v>
      </c>
      <c r="DO92" s="46">
        <v>0</v>
      </c>
      <c r="DP92" s="46">
        <v>0</v>
      </c>
      <c r="DQ92" s="46">
        <v>0</v>
      </c>
      <c r="DR92" s="46">
        <v>0</v>
      </c>
      <c r="DS92" s="46">
        <v>0</v>
      </c>
      <c r="DT92" s="46">
        <v>0</v>
      </c>
      <c r="DU92" s="46">
        <v>0</v>
      </c>
      <c r="DV92" s="46">
        <v>0</v>
      </c>
      <c r="DW92" s="46">
        <v>0</v>
      </c>
      <c r="DX92" s="46">
        <v>0</v>
      </c>
      <c r="DY92" s="46">
        <v>0</v>
      </c>
      <c r="DZ92" s="46">
        <v>0</v>
      </c>
      <c r="EA92" s="46">
        <v>0</v>
      </c>
      <c r="EB92" s="46">
        <v>0</v>
      </c>
      <c r="EC92" s="46">
        <v>0</v>
      </c>
      <c r="ED92" s="46">
        <v>0</v>
      </c>
      <c r="EE92" s="46">
        <v>0</v>
      </c>
      <c r="EF92" s="46">
        <v>0</v>
      </c>
      <c r="EG92" s="46">
        <v>0</v>
      </c>
      <c r="EH92" s="197">
        <v>0</v>
      </c>
      <c r="EI92" s="265">
        <v>0</v>
      </c>
      <c r="EJ92" s="265">
        <v>0</v>
      </c>
    </row>
    <row r="93" spans="2:140" x14ac:dyDescent="0.25">
      <c r="B93" s="60" t="s">
        <v>143</v>
      </c>
      <c r="C93" s="37">
        <f t="shared" ref="C93:BN93" si="81">+C94+C95</f>
        <v>258524.47218000001</v>
      </c>
      <c r="D93" s="37">
        <f t="shared" si="81"/>
        <v>296630.79294999997</v>
      </c>
      <c r="E93" s="37">
        <f t="shared" si="81"/>
        <v>282563.69179000001</v>
      </c>
      <c r="F93" s="37">
        <f t="shared" si="81"/>
        <v>322245.47179000004</v>
      </c>
      <c r="G93" s="37">
        <f t="shared" si="81"/>
        <v>303183.56967</v>
      </c>
      <c r="H93" s="37">
        <f t="shared" si="81"/>
        <v>363243.70839000004</v>
      </c>
      <c r="I93" s="37">
        <f t="shared" si="81"/>
        <v>527691.53395000007</v>
      </c>
      <c r="J93" s="37">
        <f t="shared" si="81"/>
        <v>441572.82699000003</v>
      </c>
      <c r="K93" s="37">
        <f t="shared" si="81"/>
        <v>483987.84540000005</v>
      </c>
      <c r="L93" s="37">
        <f t="shared" si="81"/>
        <v>522281.56932999991</v>
      </c>
      <c r="M93" s="37">
        <f t="shared" si="81"/>
        <v>544967.13922999997</v>
      </c>
      <c r="N93" s="37">
        <f t="shared" si="81"/>
        <v>488554.99781999999</v>
      </c>
      <c r="O93" s="37">
        <f t="shared" si="81"/>
        <v>794474.75968999998</v>
      </c>
      <c r="P93" s="37">
        <f t="shared" si="81"/>
        <v>659072.76558999997</v>
      </c>
      <c r="Q93" s="37">
        <f t="shared" si="81"/>
        <v>562817.76475999993</v>
      </c>
      <c r="R93" s="37">
        <f t="shared" si="81"/>
        <v>629792.32879000006</v>
      </c>
      <c r="S93" s="37">
        <f t="shared" si="81"/>
        <v>834504.57104000007</v>
      </c>
      <c r="T93" s="37">
        <f t="shared" si="81"/>
        <v>838069.73884999997</v>
      </c>
      <c r="U93" s="37">
        <f t="shared" si="81"/>
        <v>834401.00231999997</v>
      </c>
      <c r="V93" s="37">
        <f t="shared" si="81"/>
        <v>811522.68592000008</v>
      </c>
      <c r="W93" s="37">
        <f t="shared" si="81"/>
        <v>662357.41223000002</v>
      </c>
      <c r="X93" s="37">
        <f t="shared" si="81"/>
        <v>483673.81838999997</v>
      </c>
      <c r="Y93" s="37">
        <f t="shared" si="81"/>
        <v>333056.87161999999</v>
      </c>
      <c r="Z93" s="37">
        <f t="shared" si="81"/>
        <v>201089.36495999998</v>
      </c>
      <c r="AA93" s="37">
        <f t="shared" si="81"/>
        <v>256558.57320000001</v>
      </c>
      <c r="AB93" s="37">
        <f t="shared" si="81"/>
        <v>199289.44057000001</v>
      </c>
      <c r="AC93" s="37">
        <f t="shared" si="81"/>
        <v>281139.12463000003</v>
      </c>
      <c r="AD93" s="37">
        <f t="shared" si="81"/>
        <v>342212.69014000002</v>
      </c>
      <c r="AE93" s="37">
        <f t="shared" si="81"/>
        <v>402580.89755000005</v>
      </c>
      <c r="AF93" s="37">
        <f t="shared" si="81"/>
        <v>473911.15448000003</v>
      </c>
      <c r="AG93" s="37">
        <f t="shared" si="81"/>
        <v>465344.90758</v>
      </c>
      <c r="AH93" s="37">
        <f t="shared" si="81"/>
        <v>602542.23151000007</v>
      </c>
      <c r="AI93" s="37">
        <f t="shared" si="81"/>
        <v>507710.21937000001</v>
      </c>
      <c r="AJ93" s="37">
        <f t="shared" si="81"/>
        <v>507884.67835</v>
      </c>
      <c r="AK93" s="37">
        <f t="shared" si="81"/>
        <v>462927.40797</v>
      </c>
      <c r="AL93" s="37">
        <f t="shared" si="81"/>
        <v>655083.41450000007</v>
      </c>
      <c r="AM93" s="37">
        <f t="shared" si="81"/>
        <v>578303.36415149993</v>
      </c>
      <c r="AN93" s="37">
        <f t="shared" si="81"/>
        <v>476608.48527000006</v>
      </c>
      <c r="AO93" s="37">
        <f t="shared" si="81"/>
        <v>622937.15428999998</v>
      </c>
      <c r="AP93" s="37">
        <f t="shared" si="81"/>
        <v>791973.46460000006</v>
      </c>
      <c r="AQ93" s="37">
        <f t="shared" si="81"/>
        <v>547666.82825999998</v>
      </c>
      <c r="AR93" s="37">
        <f t="shared" si="81"/>
        <v>621258.66745000007</v>
      </c>
      <c r="AS93" s="37">
        <f t="shared" si="81"/>
        <v>543658.43647999992</v>
      </c>
      <c r="AT93" s="37">
        <f t="shared" si="81"/>
        <v>508588.39152000006</v>
      </c>
      <c r="AU93" s="37">
        <f t="shared" si="81"/>
        <v>650827.31462000008</v>
      </c>
      <c r="AV93" s="37">
        <f t="shared" si="81"/>
        <v>651102.18473999994</v>
      </c>
      <c r="AW93" s="37">
        <f t="shared" si="81"/>
        <v>632968.91152999992</v>
      </c>
      <c r="AX93" s="37">
        <f t="shared" si="81"/>
        <v>832830.23274000001</v>
      </c>
      <c r="AY93" s="37">
        <f t="shared" si="81"/>
        <v>801458.34458000003</v>
      </c>
      <c r="AZ93" s="37">
        <f t="shared" si="81"/>
        <v>831144.80908000004</v>
      </c>
      <c r="BA93" s="37">
        <f t="shared" si="81"/>
        <v>1073925.0412300001</v>
      </c>
      <c r="BB93" s="37">
        <f t="shared" si="81"/>
        <v>1004846.84325</v>
      </c>
      <c r="BC93" s="37">
        <f t="shared" si="81"/>
        <v>1120178.41417</v>
      </c>
      <c r="BD93" s="37">
        <f t="shared" si="81"/>
        <v>976136.44548999995</v>
      </c>
      <c r="BE93" s="37">
        <f t="shared" si="81"/>
        <v>1044098.1013799999</v>
      </c>
      <c r="BF93" s="37">
        <f t="shared" si="81"/>
        <v>890618.16528000007</v>
      </c>
      <c r="BG93" s="37">
        <f t="shared" si="81"/>
        <v>917454.87009999994</v>
      </c>
      <c r="BH93" s="37">
        <f t="shared" si="81"/>
        <v>886357.67954000004</v>
      </c>
      <c r="BI93" s="37">
        <f t="shared" si="81"/>
        <v>900813.27616000001</v>
      </c>
      <c r="BJ93" s="37">
        <f t="shared" si="81"/>
        <v>967037.26514999999</v>
      </c>
      <c r="BK93" s="37">
        <f t="shared" si="81"/>
        <v>1305049.3825999999</v>
      </c>
      <c r="BL93" s="37">
        <f t="shared" si="81"/>
        <v>1002634.5864008922</v>
      </c>
      <c r="BM93" s="37">
        <f t="shared" si="81"/>
        <v>1067758.0491830448</v>
      </c>
      <c r="BN93" s="37">
        <f t="shared" si="81"/>
        <v>1189984.1821409501</v>
      </c>
      <c r="BO93" s="37">
        <f t="shared" ref="BO93:DZ93" si="82">+BO94+BO95</f>
        <v>1118307.4755401942</v>
      </c>
      <c r="BP93" s="37">
        <f t="shared" si="82"/>
        <v>908799.14799634181</v>
      </c>
      <c r="BQ93" s="37">
        <f t="shared" si="82"/>
        <v>841949.68651904934</v>
      </c>
      <c r="BR93" s="37">
        <f t="shared" si="82"/>
        <v>1042719.2904344753</v>
      </c>
      <c r="BS93" s="37">
        <f t="shared" si="82"/>
        <v>1021368.435554084</v>
      </c>
      <c r="BT93" s="37">
        <f t="shared" si="82"/>
        <v>888023.13923375821</v>
      </c>
      <c r="BU93" s="37">
        <f t="shared" si="82"/>
        <v>796442.33854773489</v>
      </c>
      <c r="BV93" s="37">
        <f t="shared" si="82"/>
        <v>915115.35290320101</v>
      </c>
      <c r="BW93" s="37">
        <f t="shared" si="82"/>
        <v>956260.72232145444</v>
      </c>
      <c r="BX93" s="37">
        <f t="shared" si="82"/>
        <v>1073277.5397572175</v>
      </c>
      <c r="BY93" s="66">
        <f t="shared" si="82"/>
        <v>1086487.6159428731</v>
      </c>
      <c r="BZ93" s="66">
        <f t="shared" si="82"/>
        <v>920108.79998803267</v>
      </c>
      <c r="CA93" s="66">
        <f t="shared" si="82"/>
        <v>987219.51823665318</v>
      </c>
      <c r="CB93" s="66">
        <f t="shared" si="82"/>
        <v>966887.74833126448</v>
      </c>
      <c r="CC93" s="66">
        <f t="shared" si="82"/>
        <v>1208801.9487471678</v>
      </c>
      <c r="CD93" s="66">
        <f t="shared" si="82"/>
        <v>1134210.6088112486</v>
      </c>
      <c r="CE93" s="66">
        <f t="shared" si="82"/>
        <v>1212871.4610829244</v>
      </c>
      <c r="CF93" s="66">
        <f t="shared" si="82"/>
        <v>1054159.200261388</v>
      </c>
      <c r="CG93" s="66">
        <f t="shared" si="82"/>
        <v>936839.847660942</v>
      </c>
      <c r="CH93" s="66">
        <f t="shared" si="82"/>
        <v>1054755.6058810803</v>
      </c>
      <c r="CI93" s="66">
        <f t="shared" si="82"/>
        <v>952556.03598656435</v>
      </c>
      <c r="CJ93" s="66">
        <f t="shared" si="82"/>
        <v>1011176.9121399848</v>
      </c>
      <c r="CK93" s="66">
        <f t="shared" si="82"/>
        <v>1214307.8096816312</v>
      </c>
      <c r="CL93" s="66">
        <f t="shared" si="82"/>
        <v>775868.66028171952</v>
      </c>
      <c r="CM93" s="66">
        <f t="shared" si="82"/>
        <v>1353938.8977428328</v>
      </c>
      <c r="CN93" s="66">
        <f t="shared" si="82"/>
        <v>1200221.6732910504</v>
      </c>
      <c r="CO93" s="66">
        <f t="shared" si="82"/>
        <v>1036881.0532731402</v>
      </c>
      <c r="CP93" s="66">
        <f t="shared" si="82"/>
        <v>1161644.8714887041</v>
      </c>
      <c r="CQ93" s="66">
        <f t="shared" si="82"/>
        <v>924261.05955364008</v>
      </c>
      <c r="CR93" s="66">
        <f t="shared" si="82"/>
        <v>903051.52504294633</v>
      </c>
      <c r="CS93" s="66">
        <f t="shared" si="82"/>
        <v>835401.35614108772</v>
      </c>
      <c r="CT93" s="66">
        <f t="shared" si="82"/>
        <v>544458.82968244387</v>
      </c>
      <c r="CU93" s="66">
        <f t="shared" si="82"/>
        <v>528169.65708862152</v>
      </c>
      <c r="CV93" s="66">
        <f t="shared" si="82"/>
        <v>436030.59380817402</v>
      </c>
      <c r="CW93" s="66">
        <f t="shared" si="82"/>
        <v>546394.86399246077</v>
      </c>
      <c r="CX93" s="66">
        <f t="shared" si="82"/>
        <v>519748.04414682795</v>
      </c>
      <c r="CY93" s="66">
        <f t="shared" si="82"/>
        <v>722341.30073416152</v>
      </c>
      <c r="CZ93" s="66">
        <f t="shared" si="82"/>
        <v>584573.36916986096</v>
      </c>
      <c r="DA93" s="66">
        <f t="shared" si="82"/>
        <v>575647.324818074</v>
      </c>
      <c r="DB93" s="66">
        <f t="shared" si="82"/>
        <v>482933.41540353431</v>
      </c>
      <c r="DC93" s="66">
        <f t="shared" si="82"/>
        <v>413754.44692898582</v>
      </c>
      <c r="DD93" s="66">
        <f t="shared" si="82"/>
        <v>373393.34704127314</v>
      </c>
      <c r="DE93" s="66">
        <f t="shared" si="82"/>
        <v>324617.14679503941</v>
      </c>
      <c r="DF93" s="66">
        <f t="shared" si="82"/>
        <v>285944.64472383016</v>
      </c>
      <c r="DG93" s="66">
        <f t="shared" si="82"/>
        <v>254644.90830200995</v>
      </c>
      <c r="DH93" s="66">
        <f t="shared" si="82"/>
        <v>226345.93689592427</v>
      </c>
      <c r="DI93" s="66">
        <f t="shared" si="82"/>
        <v>305348.32111276349</v>
      </c>
      <c r="DJ93" s="66">
        <f t="shared" si="82"/>
        <v>344912.41410105821</v>
      </c>
      <c r="DK93" s="66">
        <f t="shared" si="82"/>
        <v>477159.81021728704</v>
      </c>
      <c r="DL93" s="66">
        <f t="shared" si="82"/>
        <v>476507.78139552253</v>
      </c>
      <c r="DM93" s="66">
        <f t="shared" si="82"/>
        <v>479047.05444590573</v>
      </c>
      <c r="DN93" s="66">
        <f t="shared" si="82"/>
        <v>400018.48939908354</v>
      </c>
      <c r="DO93" s="66">
        <f t="shared" si="82"/>
        <v>422252.51704857871</v>
      </c>
      <c r="DP93" s="66">
        <f t="shared" si="82"/>
        <v>498939.24759176932</v>
      </c>
      <c r="DQ93" s="66">
        <f t="shared" si="82"/>
        <v>417629.36934586748</v>
      </c>
      <c r="DR93" s="66">
        <f t="shared" si="82"/>
        <v>494528.89804956882</v>
      </c>
      <c r="DS93" s="66">
        <f t="shared" si="82"/>
        <v>505984.64481928747</v>
      </c>
      <c r="DT93" s="66">
        <f t="shared" si="82"/>
        <v>487066.6679948435</v>
      </c>
      <c r="DU93" s="66">
        <f t="shared" si="82"/>
        <v>471202.56602608174</v>
      </c>
      <c r="DV93" s="66">
        <f t="shared" si="82"/>
        <v>510149.95331371226</v>
      </c>
      <c r="DW93" s="66">
        <f t="shared" si="82"/>
        <v>463996.9902306603</v>
      </c>
      <c r="DX93" s="66">
        <f t="shared" si="82"/>
        <v>441220.81958932395</v>
      </c>
      <c r="DY93" s="66">
        <f t="shared" si="82"/>
        <v>475688.06996883976</v>
      </c>
      <c r="DZ93" s="66">
        <f t="shared" si="82"/>
        <v>453650.1239343278</v>
      </c>
      <c r="EA93" s="66">
        <f t="shared" ref="EA93:EG93" si="83">+EA94+EA95</f>
        <v>554117.15432513936</v>
      </c>
      <c r="EB93" s="66">
        <f t="shared" si="83"/>
        <v>534836.53078337922</v>
      </c>
      <c r="EC93" s="66">
        <f t="shared" si="83"/>
        <v>578133.16375742434</v>
      </c>
      <c r="ED93" s="66">
        <f t="shared" si="83"/>
        <v>545932.84742776409</v>
      </c>
      <c r="EE93" s="66">
        <f t="shared" si="83"/>
        <v>686973.33567692281</v>
      </c>
      <c r="EF93" s="66">
        <f t="shared" si="83"/>
        <v>471772.24911294592</v>
      </c>
      <c r="EG93" s="66">
        <f t="shared" si="83"/>
        <v>626434.06470123969</v>
      </c>
      <c r="EH93" s="208">
        <v>543737.98099124664</v>
      </c>
      <c r="EI93" s="276">
        <v>722244.35877640813</v>
      </c>
      <c r="EJ93" s="276">
        <v>657037.9497278902</v>
      </c>
    </row>
    <row r="94" spans="2:140" x14ac:dyDescent="0.25">
      <c r="B94" s="59" t="s">
        <v>121</v>
      </c>
      <c r="C94" s="46">
        <v>223465.98870000002</v>
      </c>
      <c r="D94" s="46">
        <v>263783.97315999999</v>
      </c>
      <c r="E94" s="46">
        <v>250054.07991</v>
      </c>
      <c r="F94" s="46">
        <v>275561.41532000003</v>
      </c>
      <c r="G94" s="46">
        <v>246107.72457000002</v>
      </c>
      <c r="H94" s="46">
        <v>321280.42947000003</v>
      </c>
      <c r="I94" s="46">
        <v>429705.60643000004</v>
      </c>
      <c r="J94" s="46">
        <v>364044.23941000004</v>
      </c>
      <c r="K94" s="46">
        <v>403214.99707000004</v>
      </c>
      <c r="L94" s="46">
        <v>414532.85460999992</v>
      </c>
      <c r="M94" s="46">
        <v>424090.57782999997</v>
      </c>
      <c r="N94" s="46">
        <v>396059.30142999999</v>
      </c>
      <c r="O94" s="46">
        <v>683273.90601000004</v>
      </c>
      <c r="P94" s="46">
        <v>586537.09679999994</v>
      </c>
      <c r="Q94" s="46">
        <v>486326.28394999995</v>
      </c>
      <c r="R94" s="46">
        <v>518476.23437000002</v>
      </c>
      <c r="S94" s="46">
        <v>717460.20894000004</v>
      </c>
      <c r="T94" s="46">
        <v>736706.17747</v>
      </c>
      <c r="U94" s="46">
        <v>705930.45225999993</v>
      </c>
      <c r="V94" s="46">
        <v>656122.32906000002</v>
      </c>
      <c r="W94" s="46">
        <v>526325.76642</v>
      </c>
      <c r="X94" s="46">
        <v>412119.78563999996</v>
      </c>
      <c r="Y94" s="46">
        <v>272230.09372</v>
      </c>
      <c r="Z94" s="46">
        <v>159165.45575999998</v>
      </c>
      <c r="AA94" s="46">
        <v>206023.21563000002</v>
      </c>
      <c r="AB94" s="46">
        <v>156989.92152</v>
      </c>
      <c r="AC94" s="46">
        <v>246322.30629000001</v>
      </c>
      <c r="AD94" s="46">
        <v>279099.56663000002</v>
      </c>
      <c r="AE94" s="46">
        <v>348039.41079000005</v>
      </c>
      <c r="AF94" s="46">
        <v>409244.88410000002</v>
      </c>
      <c r="AG94" s="46">
        <v>392515.95376</v>
      </c>
      <c r="AH94" s="46">
        <v>523898.69212000002</v>
      </c>
      <c r="AI94" s="46">
        <v>446857.21671000001</v>
      </c>
      <c r="AJ94" s="46">
        <v>440136.83668000001</v>
      </c>
      <c r="AK94" s="46">
        <v>407841.58171</v>
      </c>
      <c r="AL94" s="46">
        <v>602771.18443000002</v>
      </c>
      <c r="AM94" s="46">
        <v>527018.33942999993</v>
      </c>
      <c r="AN94" s="46">
        <v>422816.32717000006</v>
      </c>
      <c r="AO94" s="46">
        <v>595796.61366000003</v>
      </c>
      <c r="AP94" s="46">
        <v>733694.45750000002</v>
      </c>
      <c r="AQ94" s="46">
        <v>509321.88149</v>
      </c>
      <c r="AR94" s="46">
        <v>553586.97409000003</v>
      </c>
      <c r="AS94" s="46">
        <v>469945.07958999998</v>
      </c>
      <c r="AT94" s="46">
        <v>444666.10662000004</v>
      </c>
      <c r="AU94" s="46">
        <v>615280.09773000004</v>
      </c>
      <c r="AV94" s="46">
        <v>573629.51433999999</v>
      </c>
      <c r="AW94" s="46">
        <v>538134.41259999992</v>
      </c>
      <c r="AX94" s="46">
        <v>744687.85976999998</v>
      </c>
      <c r="AY94" s="46">
        <v>728495.16305000009</v>
      </c>
      <c r="AZ94" s="46">
        <v>764247.59379000007</v>
      </c>
      <c r="BA94" s="46">
        <v>956355.47233000002</v>
      </c>
      <c r="BB94" s="46">
        <v>920588.06495000003</v>
      </c>
      <c r="BC94" s="46">
        <v>1046190.7297499999</v>
      </c>
      <c r="BD94" s="46">
        <v>894493.11092999997</v>
      </c>
      <c r="BE94" s="46">
        <v>925005.71590999991</v>
      </c>
      <c r="BF94" s="46">
        <v>762854.88871000009</v>
      </c>
      <c r="BG94" s="46">
        <v>786607.77422999998</v>
      </c>
      <c r="BH94" s="46">
        <v>791512.33158</v>
      </c>
      <c r="BI94" s="46">
        <v>825994.17131999996</v>
      </c>
      <c r="BJ94" s="46">
        <v>909286.88317000004</v>
      </c>
      <c r="BK94" s="46">
        <v>1225350.9333799998</v>
      </c>
      <c r="BL94" s="46">
        <v>896490.01958089229</v>
      </c>
      <c r="BM94" s="46">
        <v>977510.47945304471</v>
      </c>
      <c r="BN94" s="46">
        <v>1033916.9616909502</v>
      </c>
      <c r="BO94" s="46">
        <v>1003112.5769601943</v>
      </c>
      <c r="BP94" s="46">
        <v>807733.96765634185</v>
      </c>
      <c r="BQ94" s="46">
        <v>772152.11074904935</v>
      </c>
      <c r="BR94" s="46">
        <v>963097.84657447529</v>
      </c>
      <c r="BS94" s="46">
        <v>941160.29520408402</v>
      </c>
      <c r="BT94" s="46">
        <v>853909.73491375824</v>
      </c>
      <c r="BU94" s="46">
        <v>744490.12247773493</v>
      </c>
      <c r="BV94" s="46">
        <v>845010.953593201</v>
      </c>
      <c r="BW94" s="46">
        <v>918695.23926145444</v>
      </c>
      <c r="BX94" s="46">
        <v>1034085.3622772174</v>
      </c>
      <c r="BY94" s="62">
        <v>1032109.056612873</v>
      </c>
      <c r="BZ94" s="62">
        <v>870258.85110803263</v>
      </c>
      <c r="CA94" s="62">
        <v>953589.64569665317</v>
      </c>
      <c r="CB94" s="62">
        <v>932827.9679712645</v>
      </c>
      <c r="CC94" s="62">
        <v>1138362.3998671679</v>
      </c>
      <c r="CD94" s="62">
        <v>1047121.4747612486</v>
      </c>
      <c r="CE94" s="62">
        <v>1104966.4477529244</v>
      </c>
      <c r="CF94" s="62">
        <v>947404.57362138794</v>
      </c>
      <c r="CG94" s="62">
        <v>866727.361740942</v>
      </c>
      <c r="CH94" s="62">
        <v>1054755.6058810803</v>
      </c>
      <c r="CI94" s="62">
        <v>936276.6210765643</v>
      </c>
      <c r="CJ94" s="62">
        <v>954408.01558998483</v>
      </c>
      <c r="CK94" s="62">
        <v>1160399.5042816312</v>
      </c>
      <c r="CL94" s="62">
        <v>739121.61582171952</v>
      </c>
      <c r="CM94" s="62">
        <v>1336204.8010128327</v>
      </c>
      <c r="CN94" s="62">
        <v>1200221.6732910504</v>
      </c>
      <c r="CO94" s="62">
        <v>1036881.0532731402</v>
      </c>
      <c r="CP94" s="62">
        <v>1161644.8714887041</v>
      </c>
      <c r="CQ94" s="62">
        <v>924261.05955364008</v>
      </c>
      <c r="CR94" s="62">
        <v>903051.52504294633</v>
      </c>
      <c r="CS94" s="62">
        <v>811104.38999108772</v>
      </c>
      <c r="CT94" s="62">
        <v>528328.24996244384</v>
      </c>
      <c r="CU94" s="62">
        <v>518994.79571862152</v>
      </c>
      <c r="CV94" s="62">
        <v>396232.26911817404</v>
      </c>
      <c r="CW94" s="62">
        <v>518632.21759246074</v>
      </c>
      <c r="CX94" s="62">
        <v>493212.60744682793</v>
      </c>
      <c r="CY94" s="62">
        <v>687959.92550416151</v>
      </c>
      <c r="CZ94" s="62">
        <v>548468.28367986099</v>
      </c>
      <c r="DA94" s="62">
        <v>548294.10566807399</v>
      </c>
      <c r="DB94" s="62">
        <v>460471.75709353434</v>
      </c>
      <c r="DC94" s="62">
        <v>413754.44692898582</v>
      </c>
      <c r="DD94" s="62">
        <v>360347.48569127312</v>
      </c>
      <c r="DE94" s="62">
        <v>318477.42731503939</v>
      </c>
      <c r="DF94" s="62">
        <v>274282.62789383018</v>
      </c>
      <c r="DG94" s="62">
        <v>237265.52142200994</v>
      </c>
      <c r="DH94" s="62">
        <v>207754.74797592426</v>
      </c>
      <c r="DI94" s="62">
        <v>287586.56626276346</v>
      </c>
      <c r="DJ94" s="62">
        <v>314888.7004410582</v>
      </c>
      <c r="DK94" s="62">
        <v>436140.80417728703</v>
      </c>
      <c r="DL94" s="62">
        <v>436236.50589552254</v>
      </c>
      <c r="DM94" s="62">
        <v>448991.28817590571</v>
      </c>
      <c r="DN94" s="62">
        <v>359410.08590270201</v>
      </c>
      <c r="DO94" s="62">
        <v>383858.50944847235</v>
      </c>
      <c r="DP94" s="62">
        <v>485148.0189075293</v>
      </c>
      <c r="DQ94" s="62">
        <v>379437.2376099925</v>
      </c>
      <c r="DR94" s="62">
        <v>464411.74513339018</v>
      </c>
      <c r="DS94" s="62">
        <v>467196.24488538748</v>
      </c>
      <c r="DT94" s="62">
        <v>446709.61478484352</v>
      </c>
      <c r="DU94" s="62">
        <v>432757.76626428176</v>
      </c>
      <c r="DV94" s="62">
        <v>460869.11460491223</v>
      </c>
      <c r="DW94" s="62">
        <v>417309.56866246031</v>
      </c>
      <c r="DX94" s="62">
        <v>384351.94271698396</v>
      </c>
      <c r="DY94" s="62">
        <v>414110.90262065979</v>
      </c>
      <c r="DZ94" s="62">
        <v>390079.44438902778</v>
      </c>
      <c r="EA94" s="62">
        <v>474360.38530849933</v>
      </c>
      <c r="EB94" s="62">
        <v>473710.09247619926</v>
      </c>
      <c r="EC94" s="62">
        <v>489814.53626397427</v>
      </c>
      <c r="ED94" s="62">
        <v>481990.33114399266</v>
      </c>
      <c r="EE94" s="62">
        <v>616572.13699677424</v>
      </c>
      <c r="EF94" s="62">
        <v>383673.42477203166</v>
      </c>
      <c r="EG94" s="62">
        <v>558625.3628185197</v>
      </c>
      <c r="EH94" s="207">
        <v>467200.35369926103</v>
      </c>
      <c r="EI94" s="275">
        <v>652058.33758018818</v>
      </c>
      <c r="EJ94" s="275">
        <v>573493.59489875019</v>
      </c>
    </row>
    <row r="95" spans="2:140" x14ac:dyDescent="0.25">
      <c r="B95" s="65" t="s">
        <v>144</v>
      </c>
      <c r="C95" s="37">
        <v>35058.483479999995</v>
      </c>
      <c r="D95" s="37">
        <v>32846.819790000001</v>
      </c>
      <c r="E95" s="37">
        <v>32509.61188</v>
      </c>
      <c r="F95" s="37">
        <v>46684.056469999996</v>
      </c>
      <c r="G95" s="37">
        <v>57075.845099999991</v>
      </c>
      <c r="H95" s="37">
        <v>41963.278920000004</v>
      </c>
      <c r="I95" s="37">
        <v>97985.927520000012</v>
      </c>
      <c r="J95" s="37">
        <v>77528.587579999992</v>
      </c>
      <c r="K95" s="37">
        <v>80772.848329999993</v>
      </c>
      <c r="L95" s="37">
        <v>107748.71472</v>
      </c>
      <c r="M95" s="37">
        <v>120876.56140000001</v>
      </c>
      <c r="N95" s="37">
        <v>92495.696389999997</v>
      </c>
      <c r="O95" s="37">
        <v>111200.85368</v>
      </c>
      <c r="P95" s="37">
        <v>72535.668790000011</v>
      </c>
      <c r="Q95" s="37">
        <v>76491.480810000008</v>
      </c>
      <c r="R95" s="37">
        <v>111316.09442000001</v>
      </c>
      <c r="S95" s="37">
        <v>117044.3621</v>
      </c>
      <c r="T95" s="37">
        <v>101363.56138</v>
      </c>
      <c r="U95" s="37">
        <v>128470.55005999999</v>
      </c>
      <c r="V95" s="37">
        <v>155400.35686</v>
      </c>
      <c r="W95" s="37">
        <v>136031.64581000002</v>
      </c>
      <c r="X95" s="37">
        <v>71554.032749999998</v>
      </c>
      <c r="Y95" s="37">
        <v>60826.777900000001</v>
      </c>
      <c r="Z95" s="37">
        <v>41923.909200000002</v>
      </c>
      <c r="AA95" s="37">
        <v>50535.35757</v>
      </c>
      <c r="AB95" s="37">
        <v>42299.519049999995</v>
      </c>
      <c r="AC95" s="37">
        <v>34816.818340000005</v>
      </c>
      <c r="AD95" s="37">
        <v>63113.123510000005</v>
      </c>
      <c r="AE95" s="37">
        <v>54541.486760000007</v>
      </c>
      <c r="AF95" s="37">
        <v>64666.270380000002</v>
      </c>
      <c r="AG95" s="37">
        <v>72828.953819999995</v>
      </c>
      <c r="AH95" s="37">
        <v>78643.539390000005</v>
      </c>
      <c r="AI95" s="37">
        <v>60853.002659999998</v>
      </c>
      <c r="AJ95" s="37">
        <v>67747.841670000009</v>
      </c>
      <c r="AK95" s="37">
        <v>55085.826260000009</v>
      </c>
      <c r="AL95" s="37">
        <v>52312.230069999998</v>
      </c>
      <c r="AM95" s="37">
        <v>51285.024721499991</v>
      </c>
      <c r="AN95" s="37">
        <v>53792.158100000001</v>
      </c>
      <c r="AO95" s="37">
        <v>27140.54063</v>
      </c>
      <c r="AP95" s="37">
        <v>58279.007100000003</v>
      </c>
      <c r="AQ95" s="37">
        <v>38344.946770000002</v>
      </c>
      <c r="AR95" s="37">
        <v>67671.693360000005</v>
      </c>
      <c r="AS95" s="37">
        <v>73713.356889999995</v>
      </c>
      <c r="AT95" s="37">
        <v>63922.284900000006</v>
      </c>
      <c r="AU95" s="37">
        <v>35547.216890000003</v>
      </c>
      <c r="AV95" s="37">
        <v>77472.670400000003</v>
      </c>
      <c r="AW95" s="37">
        <v>94834.498930000002</v>
      </c>
      <c r="AX95" s="37">
        <v>88142.372969999997</v>
      </c>
      <c r="AY95" s="37">
        <v>72963.181530000002</v>
      </c>
      <c r="AZ95" s="37">
        <v>66897.215289999993</v>
      </c>
      <c r="BA95" s="37">
        <v>117569.56890000001</v>
      </c>
      <c r="BB95" s="37">
        <v>84258.778299999991</v>
      </c>
      <c r="BC95" s="37">
        <v>73987.684420000005</v>
      </c>
      <c r="BD95" s="37">
        <v>81643.334560000003</v>
      </c>
      <c r="BE95" s="37">
        <v>119092.38546999999</v>
      </c>
      <c r="BF95" s="37">
        <v>127763.27657</v>
      </c>
      <c r="BG95" s="37">
        <v>130847.09587</v>
      </c>
      <c r="BH95" s="37">
        <v>94845.347959999999</v>
      </c>
      <c r="BI95" s="37">
        <v>74819.10484</v>
      </c>
      <c r="BJ95" s="37">
        <v>57750.381979999998</v>
      </c>
      <c r="BK95" s="37">
        <v>79698.449219999995</v>
      </c>
      <c r="BL95" s="37">
        <v>106144.56681999999</v>
      </c>
      <c r="BM95" s="37">
        <v>90247.569730000003</v>
      </c>
      <c r="BN95" s="37">
        <v>156067.22044999999</v>
      </c>
      <c r="BO95" s="37">
        <v>115194.89857999999</v>
      </c>
      <c r="BP95" s="37">
        <v>101065.18034000001</v>
      </c>
      <c r="BQ95" s="37">
        <v>69797.575769999996</v>
      </c>
      <c r="BR95" s="37">
        <v>79621.443859999999</v>
      </c>
      <c r="BS95" s="37">
        <v>80208.140349999987</v>
      </c>
      <c r="BT95" s="37">
        <v>34113.404320000001</v>
      </c>
      <c r="BU95" s="37">
        <v>51952.216069999995</v>
      </c>
      <c r="BV95" s="37">
        <v>70104.399310000008</v>
      </c>
      <c r="BW95" s="37">
        <v>37565.483060000006</v>
      </c>
      <c r="BX95" s="37">
        <v>39192.177480000006</v>
      </c>
      <c r="BY95" s="67">
        <v>54378.559329999996</v>
      </c>
      <c r="BZ95" s="67">
        <v>49849.948880000004</v>
      </c>
      <c r="CA95" s="67">
        <v>33629.872539999997</v>
      </c>
      <c r="CB95" s="67">
        <v>34059.780359999997</v>
      </c>
      <c r="CC95" s="67">
        <v>70439.548880000002</v>
      </c>
      <c r="CD95" s="67">
        <v>87089.134049999993</v>
      </c>
      <c r="CE95" s="67">
        <v>107905.01333000002</v>
      </c>
      <c r="CF95" s="67">
        <v>106754.62664</v>
      </c>
      <c r="CG95" s="67">
        <v>70112.485920000006</v>
      </c>
      <c r="CH95" s="67">
        <v>0</v>
      </c>
      <c r="CI95" s="67">
        <v>16279.41491</v>
      </c>
      <c r="CJ95" s="67">
        <v>56768.896549999998</v>
      </c>
      <c r="CK95" s="67">
        <v>53908.305399999997</v>
      </c>
      <c r="CL95" s="67">
        <v>36747.044460000005</v>
      </c>
      <c r="CM95" s="67">
        <v>17734.096730000001</v>
      </c>
      <c r="CN95" s="67">
        <v>0</v>
      </c>
      <c r="CO95" s="67">
        <v>0</v>
      </c>
      <c r="CP95" s="67">
        <v>0</v>
      </c>
      <c r="CQ95" s="67">
        <v>0</v>
      </c>
      <c r="CR95" s="67">
        <v>0</v>
      </c>
      <c r="CS95" s="67">
        <v>24296.96615</v>
      </c>
      <c r="CT95" s="67">
        <v>16130.579720000002</v>
      </c>
      <c r="CU95" s="67">
        <v>9174.8613699999987</v>
      </c>
      <c r="CV95" s="67">
        <v>39798.324689999994</v>
      </c>
      <c r="CW95" s="67">
        <v>27762.646399999998</v>
      </c>
      <c r="CX95" s="67">
        <v>26535.436699999998</v>
      </c>
      <c r="CY95" s="67">
        <v>34381.375229999998</v>
      </c>
      <c r="CZ95" s="67">
        <v>36105.085489999998</v>
      </c>
      <c r="DA95" s="67">
        <v>27353.219149999997</v>
      </c>
      <c r="DB95" s="67">
        <v>22461.658309999999</v>
      </c>
      <c r="DC95" s="67">
        <v>0</v>
      </c>
      <c r="DD95" s="67">
        <v>13045.861349999999</v>
      </c>
      <c r="DE95" s="67">
        <v>6139.7194800000007</v>
      </c>
      <c r="DF95" s="67">
        <v>11662.01683</v>
      </c>
      <c r="DG95" s="67">
        <v>17379.386879999998</v>
      </c>
      <c r="DH95" s="67">
        <v>18591.188920000001</v>
      </c>
      <c r="DI95" s="67">
        <v>17761.754850000001</v>
      </c>
      <c r="DJ95" s="67">
        <v>30023.713659999998</v>
      </c>
      <c r="DK95" s="67">
        <v>41019.00604</v>
      </c>
      <c r="DL95" s="67">
        <v>40271.275500000003</v>
      </c>
      <c r="DM95" s="67">
        <v>30055.76627</v>
      </c>
      <c r="DN95" s="67">
        <v>40608.403496381536</v>
      </c>
      <c r="DO95" s="67">
        <v>38394.007600106364</v>
      </c>
      <c r="DP95" s="67">
        <v>13791.228684239999</v>
      </c>
      <c r="DQ95" s="67">
        <v>38192.131735874995</v>
      </c>
      <c r="DR95" s="67">
        <v>30117.152916178617</v>
      </c>
      <c r="DS95" s="67">
        <v>38788.3999339</v>
      </c>
      <c r="DT95" s="67">
        <v>40357.053209999998</v>
      </c>
      <c r="DU95" s="67">
        <v>38444.799761800001</v>
      </c>
      <c r="DV95" s="67">
        <v>49280.838708800002</v>
      </c>
      <c r="DW95" s="67">
        <v>46687.421568199999</v>
      </c>
      <c r="DX95" s="67">
        <v>56868.876872339999</v>
      </c>
      <c r="DY95" s="67">
        <v>61577.167348179995</v>
      </c>
      <c r="DZ95" s="67">
        <v>63570.679545300001</v>
      </c>
      <c r="EA95" s="67">
        <v>79756.769016639999</v>
      </c>
      <c r="EB95" s="67">
        <v>61126.438307180004</v>
      </c>
      <c r="EC95" s="67">
        <v>88318.627493450011</v>
      </c>
      <c r="ED95" s="67">
        <v>63942.516283771423</v>
      </c>
      <c r="EE95" s="67">
        <v>70401.198680148591</v>
      </c>
      <c r="EF95" s="67">
        <v>88098.824340914274</v>
      </c>
      <c r="EG95" s="67">
        <v>67808.701882720008</v>
      </c>
      <c r="EH95" s="209">
        <v>76537.627291985613</v>
      </c>
      <c r="EI95" s="277">
        <v>70186.021196219997</v>
      </c>
      <c r="EJ95" s="277">
        <v>83544.354829140007</v>
      </c>
    </row>
    <row r="96" spans="2:140" x14ac:dyDescent="0.25">
      <c r="B96" s="51" t="s">
        <v>145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201"/>
      <c r="EI96" s="269"/>
      <c r="EJ96" s="269"/>
    </row>
    <row r="97" spans="2:140" x14ac:dyDescent="0.25">
      <c r="B97" s="58" t="s">
        <v>119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</v>
      </c>
      <c r="AX97" s="37">
        <v>0</v>
      </c>
      <c r="AY97" s="66">
        <v>1393.5555899999999</v>
      </c>
      <c r="AZ97" s="66">
        <v>1443.59438</v>
      </c>
      <c r="BA97" s="66">
        <v>1774.1993399999999</v>
      </c>
      <c r="BB97" s="66">
        <v>40</v>
      </c>
      <c r="BC97" s="66">
        <v>720.01705000000004</v>
      </c>
      <c r="BD97" s="66">
        <v>1474.4715799999999</v>
      </c>
      <c r="BE97" s="66">
        <v>1252.1120900000001</v>
      </c>
      <c r="BF97" s="66">
        <v>1388.9880800000001</v>
      </c>
      <c r="BG97" s="66">
        <v>1929.3062600000001</v>
      </c>
      <c r="BH97" s="66">
        <v>1562.5214599999999</v>
      </c>
      <c r="BI97" s="66">
        <v>1747.5557100000001</v>
      </c>
      <c r="BJ97" s="66">
        <v>994.43529000000001</v>
      </c>
      <c r="BK97" s="66">
        <v>772.22771999999998</v>
      </c>
      <c r="BL97" s="66">
        <v>2290.4945400000001</v>
      </c>
      <c r="BM97" s="66">
        <v>1168.1425900000002</v>
      </c>
      <c r="BN97" s="66">
        <v>1061.8631600000001</v>
      </c>
      <c r="BO97" s="66">
        <v>1552.4578700000002</v>
      </c>
      <c r="BP97" s="66">
        <v>926.67511000000002</v>
      </c>
      <c r="BQ97" s="66">
        <v>1638.5508099999997</v>
      </c>
      <c r="BR97" s="66">
        <v>1244.0279</v>
      </c>
      <c r="BS97" s="66">
        <v>2025.0832700000001</v>
      </c>
      <c r="BT97" s="66">
        <v>1404.3127100000002</v>
      </c>
      <c r="BU97" s="66">
        <v>1140.52277</v>
      </c>
      <c r="BV97" s="66">
        <v>1970.4878800000001</v>
      </c>
      <c r="BW97" s="66">
        <v>1362.67723</v>
      </c>
      <c r="BX97" s="66">
        <v>1405.19372</v>
      </c>
      <c r="BY97" s="66">
        <v>1383.08654</v>
      </c>
      <c r="BZ97" s="66">
        <v>1232.19064</v>
      </c>
      <c r="CA97" s="66">
        <v>1033.83771</v>
      </c>
      <c r="CB97" s="66">
        <v>1552.98047</v>
      </c>
      <c r="CC97" s="66">
        <v>1356.3876299999999</v>
      </c>
      <c r="CD97" s="66">
        <v>1339.78026</v>
      </c>
      <c r="CE97" s="66">
        <v>1397.64237</v>
      </c>
      <c r="CF97" s="66">
        <v>1322.9336900000001</v>
      </c>
      <c r="CG97" s="66">
        <v>1248.0939500000002</v>
      </c>
      <c r="CH97" s="66">
        <v>1478.1774799999998</v>
      </c>
      <c r="CI97" s="66">
        <v>1354.4595899999999</v>
      </c>
      <c r="CJ97" s="66">
        <v>1425.1622600000003</v>
      </c>
      <c r="CK97" s="66">
        <v>1083.30024</v>
      </c>
      <c r="CL97" s="66">
        <v>1045.4469899999999</v>
      </c>
      <c r="CM97" s="66">
        <v>1649.5783600000002</v>
      </c>
      <c r="CN97" s="66">
        <v>948.62301000000002</v>
      </c>
      <c r="CO97" s="66">
        <v>1393.7851900000001</v>
      </c>
      <c r="CP97" s="66">
        <v>1158.21479</v>
      </c>
      <c r="CQ97" s="66">
        <v>1308.2583999999999</v>
      </c>
      <c r="CR97" s="66">
        <v>1503.7787599999999</v>
      </c>
      <c r="CS97" s="66">
        <v>1523.2229299999999</v>
      </c>
      <c r="CT97" s="66">
        <v>1610.0890400000001</v>
      </c>
      <c r="CU97" s="66">
        <v>1954.8322499999999</v>
      </c>
      <c r="CV97" s="66">
        <v>2135.8507299999997</v>
      </c>
      <c r="CW97" s="66">
        <v>1593.0622800000001</v>
      </c>
      <c r="CX97" s="66">
        <v>1179.8322900000001</v>
      </c>
      <c r="CY97" s="66">
        <v>1060.1297400000001</v>
      </c>
      <c r="CZ97" s="66">
        <v>1922.3783599999999</v>
      </c>
      <c r="DA97" s="66">
        <v>1389.2046399999999</v>
      </c>
      <c r="DB97" s="66">
        <v>1916.0840700000001</v>
      </c>
      <c r="DC97" s="66">
        <v>2033.0063700000003</v>
      </c>
      <c r="DD97" s="66">
        <v>1675.4150500000003</v>
      </c>
      <c r="DE97" s="66">
        <v>1797.8114600000004</v>
      </c>
      <c r="DF97" s="66">
        <v>1742.5325800000003</v>
      </c>
      <c r="DG97" s="66">
        <v>1721.0884900000003</v>
      </c>
      <c r="DH97" s="66">
        <v>1233.2298500000002</v>
      </c>
      <c r="DI97" s="66">
        <v>1758.09033</v>
      </c>
      <c r="DJ97" s="66">
        <v>891.91662999999994</v>
      </c>
      <c r="DK97" s="66">
        <v>1448.9160400000003</v>
      </c>
      <c r="DL97" s="66">
        <v>1962.9615800000001</v>
      </c>
      <c r="DM97" s="66">
        <v>1368.3777600000001</v>
      </c>
      <c r="DN97" s="66">
        <v>1811.9622099999999</v>
      </c>
      <c r="DO97" s="66">
        <v>1743.5771399999999</v>
      </c>
      <c r="DP97" s="66">
        <v>1177.1326999999999</v>
      </c>
      <c r="DQ97" s="66">
        <v>1979.2825800000001</v>
      </c>
      <c r="DR97" s="66">
        <v>1461.1497099999999</v>
      </c>
      <c r="DS97" s="66">
        <v>1374.3096300000002</v>
      </c>
      <c r="DT97" s="66">
        <v>1754.6407599999998</v>
      </c>
      <c r="DU97" s="66">
        <v>1341.42047</v>
      </c>
      <c r="DV97" s="66">
        <v>1303.2542900000001</v>
      </c>
      <c r="DW97" s="66">
        <v>1624.5387199999998</v>
      </c>
      <c r="DX97" s="66">
        <v>1914.7069200000001</v>
      </c>
      <c r="DY97" s="66">
        <v>1376.9780999999998</v>
      </c>
      <c r="DZ97" s="66">
        <v>1818.8183900000004</v>
      </c>
      <c r="EA97" s="66">
        <v>1560.74342</v>
      </c>
      <c r="EB97" s="66">
        <v>1568.4371700000002</v>
      </c>
      <c r="EC97" s="66">
        <v>1747.55826</v>
      </c>
      <c r="ED97" s="66">
        <v>1776.2387600000002</v>
      </c>
      <c r="EE97" s="66">
        <v>1562.0694400000002</v>
      </c>
      <c r="EF97" s="66">
        <v>1600.18706</v>
      </c>
      <c r="EG97" s="66">
        <v>1382.0334700000001</v>
      </c>
      <c r="EH97" s="208">
        <v>1971.0081299999997</v>
      </c>
      <c r="EI97" s="276">
        <v>1397.46047</v>
      </c>
      <c r="EJ97" s="276">
        <v>1622.6158599999999</v>
      </c>
    </row>
    <row r="98" spans="2:140" x14ac:dyDescent="0.25">
      <c r="B98" s="59" t="s">
        <v>124</v>
      </c>
      <c r="C98" s="68">
        <v>0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  <c r="S98" s="68">
        <v>0</v>
      </c>
      <c r="T98" s="68">
        <v>0</v>
      </c>
      <c r="U98" s="68">
        <v>0</v>
      </c>
      <c r="V98" s="68">
        <v>0</v>
      </c>
      <c r="W98" s="68">
        <v>0</v>
      </c>
      <c r="X98" s="68">
        <v>0</v>
      </c>
      <c r="Y98" s="68">
        <v>0</v>
      </c>
      <c r="Z98" s="68">
        <v>0</v>
      </c>
      <c r="AA98" s="68">
        <v>0</v>
      </c>
      <c r="AB98" s="68">
        <v>0</v>
      </c>
      <c r="AC98" s="68">
        <v>0</v>
      </c>
      <c r="AD98" s="68">
        <v>0</v>
      </c>
      <c r="AE98" s="68">
        <v>0</v>
      </c>
      <c r="AF98" s="68">
        <v>0</v>
      </c>
      <c r="AG98" s="68">
        <v>0</v>
      </c>
      <c r="AH98" s="68">
        <v>0</v>
      </c>
      <c r="AI98" s="68">
        <v>0</v>
      </c>
      <c r="AJ98" s="68">
        <v>0</v>
      </c>
      <c r="AK98" s="68">
        <v>0</v>
      </c>
      <c r="AL98" s="68">
        <v>0</v>
      </c>
      <c r="AM98" s="68">
        <v>0</v>
      </c>
      <c r="AN98" s="68">
        <v>0</v>
      </c>
      <c r="AO98" s="68">
        <v>0</v>
      </c>
      <c r="AP98" s="68">
        <v>0</v>
      </c>
      <c r="AQ98" s="68">
        <v>0</v>
      </c>
      <c r="AR98" s="68">
        <v>0</v>
      </c>
      <c r="AS98" s="68">
        <v>0</v>
      </c>
      <c r="AT98" s="68">
        <v>0</v>
      </c>
      <c r="AU98" s="68">
        <v>0</v>
      </c>
      <c r="AV98" s="68">
        <v>0</v>
      </c>
      <c r="AW98" s="68">
        <v>0</v>
      </c>
      <c r="AX98" s="68">
        <v>0</v>
      </c>
      <c r="AY98" s="43">
        <v>78.827202709581186</v>
      </c>
      <c r="AZ98" s="43">
        <v>80.450191985369187</v>
      </c>
      <c r="BA98" s="43">
        <v>82.235374205471189</v>
      </c>
      <c r="BB98" s="43">
        <v>90</v>
      </c>
      <c r="BC98" s="43">
        <v>102.6299999979167</v>
      </c>
      <c r="BD98" s="43">
        <v>100.07226351558435</v>
      </c>
      <c r="BE98" s="43">
        <v>95.910841975817036</v>
      </c>
      <c r="BF98" s="43">
        <v>91.349701093187207</v>
      </c>
      <c r="BG98" s="43">
        <v>89.29129677939261</v>
      </c>
      <c r="BH98" s="43">
        <v>95.939832455165131</v>
      </c>
      <c r="BI98" s="43">
        <v>104.6401514947984</v>
      </c>
      <c r="BJ98" s="43">
        <v>105.15693268488089</v>
      </c>
      <c r="BK98" s="43">
        <v>97.722563274470389</v>
      </c>
      <c r="BL98" s="43">
        <v>99.672841961170988</v>
      </c>
      <c r="BM98" s="43">
        <v>108.53067606674053</v>
      </c>
      <c r="BN98" s="43">
        <v>110.70768132073005</v>
      </c>
      <c r="BO98" s="43">
        <v>103.00405578084768</v>
      </c>
      <c r="BP98" s="43">
        <v>82.568933035496102</v>
      </c>
      <c r="BQ98" s="43">
        <v>86.413445255421465</v>
      </c>
      <c r="BR98" s="43">
        <v>90.201865922084863</v>
      </c>
      <c r="BS98" s="43">
        <v>98.300649512385718</v>
      </c>
      <c r="BT98" s="43">
        <v>93.863202543408377</v>
      </c>
      <c r="BU98" s="43">
        <v>90.493026387915904</v>
      </c>
      <c r="BV98" s="43">
        <v>90.939516088348455</v>
      </c>
      <c r="BW98" s="43">
        <v>95.472732277180569</v>
      </c>
      <c r="BX98" s="43">
        <v>97.733198480277863</v>
      </c>
      <c r="BY98" s="43">
        <v>96.266706470876358</v>
      </c>
      <c r="BZ98" s="43">
        <v>94.755110418628064</v>
      </c>
      <c r="CA98" s="43">
        <v>93.839982582952985</v>
      </c>
      <c r="CB98" s="43">
        <v>94.444074663733531</v>
      </c>
      <c r="CC98" s="43">
        <v>97.273277322648553</v>
      </c>
      <c r="CD98" s="43">
        <v>97.407846343399626</v>
      </c>
      <c r="CE98" s="43">
        <v>95.62101458043233</v>
      </c>
      <c r="CF98" s="43">
        <v>92.164061374837303</v>
      </c>
      <c r="CG98" s="43">
        <v>82.271102099307413</v>
      </c>
      <c r="CH98" s="43">
        <v>87.362300747999612</v>
      </c>
      <c r="CI98" s="43">
        <v>90.037069063237453</v>
      </c>
      <c r="CJ98" s="43">
        <v>95.151639366265428</v>
      </c>
      <c r="CK98" s="43">
        <v>95.856721703609409</v>
      </c>
      <c r="CL98" s="43">
        <v>94.758577306769396</v>
      </c>
      <c r="CM98" s="43">
        <v>95.735118370798332</v>
      </c>
      <c r="CN98" s="43">
        <v>94.715944268505183</v>
      </c>
      <c r="CO98" s="43">
        <v>90.80634763071518</v>
      </c>
      <c r="CP98" s="43">
        <v>82.320550990579989</v>
      </c>
      <c r="CQ98" s="43">
        <v>81.867261401394359</v>
      </c>
      <c r="CR98" s="43">
        <v>74.321361653586337</v>
      </c>
      <c r="CS98" s="43">
        <v>62.588667263070541</v>
      </c>
      <c r="CT98" s="43">
        <v>47.697966899941648</v>
      </c>
      <c r="CU98" s="43">
        <v>40.547063698026243</v>
      </c>
      <c r="CV98" s="43">
        <v>38.688036129827168</v>
      </c>
      <c r="CW98" s="43">
        <v>41.57104411183483</v>
      </c>
      <c r="CX98" s="43">
        <v>51.19595198965812</v>
      </c>
      <c r="CY98" s="43">
        <v>55.041852080568248</v>
      </c>
      <c r="CZ98" s="43">
        <v>50.934254184417448</v>
      </c>
      <c r="DA98" s="43">
        <v>41.818596098980422</v>
      </c>
      <c r="DB98" s="43">
        <v>37.086305823183984</v>
      </c>
      <c r="DC98" s="43">
        <v>40.071705351671767</v>
      </c>
      <c r="DD98" s="43">
        <v>35.930152733251553</v>
      </c>
      <c r="DE98" s="43">
        <v>31.177015841583458</v>
      </c>
      <c r="DF98" s="43">
        <v>25.507704235787497</v>
      </c>
      <c r="DG98" s="43">
        <v>20.50487340723582</v>
      </c>
      <c r="DH98" s="43">
        <v>18.969035279430567</v>
      </c>
      <c r="DI98" s="43">
        <v>26.043792494457541</v>
      </c>
      <c r="DJ98" s="43">
        <v>32.340406675770758</v>
      </c>
      <c r="DK98" s="43">
        <v>36.112764785561431</v>
      </c>
      <c r="DL98" s="43">
        <v>38.117764532130366</v>
      </c>
      <c r="DM98" s="43">
        <v>34.09248914515895</v>
      </c>
      <c r="DN98" s="43">
        <v>34.47913608583049</v>
      </c>
      <c r="DO98" s="43">
        <v>36.415553828221448</v>
      </c>
      <c r="DP98" s="43">
        <v>40.053098441499166</v>
      </c>
      <c r="DQ98" s="43">
        <v>36.133217411612812</v>
      </c>
      <c r="DR98" s="43">
        <v>41.786926609009704</v>
      </c>
      <c r="DS98" s="43">
        <v>43.478561942072425</v>
      </c>
      <c r="DT98" s="43">
        <v>42.9565393156944</v>
      </c>
      <c r="DU98" s="43">
        <v>41.354186413057356</v>
      </c>
      <c r="DV98" s="43">
        <v>43.854950568737941</v>
      </c>
      <c r="DW98" s="43">
        <v>40.776936695407578</v>
      </c>
      <c r="DX98" s="43">
        <v>38.978162426876132</v>
      </c>
      <c r="DY98" s="43">
        <v>39.303663797522084</v>
      </c>
      <c r="DZ98" s="43">
        <v>42.106220624401274</v>
      </c>
      <c r="EA98" s="43">
        <v>45.891639225596762</v>
      </c>
      <c r="EB98" s="43">
        <v>48.985527138868356</v>
      </c>
      <c r="EC98" s="43">
        <v>54.080243158150019</v>
      </c>
      <c r="ED98" s="43">
        <v>53.07021080178302</v>
      </c>
      <c r="EE98" s="43">
        <v>59.339911418480533</v>
      </c>
      <c r="EF98" s="43">
        <v>55.705817849311721</v>
      </c>
      <c r="EG98" s="43">
        <v>55.458470899790498</v>
      </c>
      <c r="EH98" s="196">
        <v>57.279532636626399</v>
      </c>
      <c r="EI98" s="264">
        <v>61.870504543732174</v>
      </c>
      <c r="EJ98" s="264">
        <v>59.910526680833222</v>
      </c>
    </row>
    <row r="99" spans="2:140" x14ac:dyDescent="0.25">
      <c r="B99" s="60" t="s">
        <v>146</v>
      </c>
      <c r="C99" s="69">
        <v>0</v>
      </c>
      <c r="D99" s="69">
        <v>0</v>
      </c>
      <c r="E99" s="69">
        <v>0</v>
      </c>
      <c r="F99" s="69">
        <v>0</v>
      </c>
      <c r="G99" s="69">
        <v>0</v>
      </c>
      <c r="H99" s="69">
        <v>0</v>
      </c>
      <c r="I99" s="69">
        <v>0</v>
      </c>
      <c r="J99" s="69">
        <v>0</v>
      </c>
      <c r="K99" s="69">
        <v>0</v>
      </c>
      <c r="L99" s="69">
        <v>0</v>
      </c>
      <c r="M99" s="69">
        <v>0</v>
      </c>
      <c r="N99" s="69">
        <v>0</v>
      </c>
      <c r="O99" s="69">
        <v>0</v>
      </c>
      <c r="P99" s="69">
        <v>0</v>
      </c>
      <c r="Q99" s="69">
        <v>0</v>
      </c>
      <c r="R99" s="69">
        <v>0</v>
      </c>
      <c r="S99" s="69">
        <v>0</v>
      </c>
      <c r="T99" s="69">
        <v>0</v>
      </c>
      <c r="U99" s="69">
        <v>0</v>
      </c>
      <c r="V99" s="69">
        <v>0</v>
      </c>
      <c r="W99" s="69">
        <v>0</v>
      </c>
      <c r="X99" s="69">
        <v>0</v>
      </c>
      <c r="Y99" s="69">
        <v>0</v>
      </c>
      <c r="Z99" s="69">
        <v>0</v>
      </c>
      <c r="AA99" s="69">
        <v>0</v>
      </c>
      <c r="AB99" s="69">
        <v>0</v>
      </c>
      <c r="AC99" s="69">
        <v>0</v>
      </c>
      <c r="AD99" s="69">
        <v>0</v>
      </c>
      <c r="AE99" s="69">
        <v>0</v>
      </c>
      <c r="AF99" s="69">
        <v>0</v>
      </c>
      <c r="AG99" s="69">
        <v>0</v>
      </c>
      <c r="AH99" s="69">
        <v>0</v>
      </c>
      <c r="AI99" s="69">
        <v>0</v>
      </c>
      <c r="AJ99" s="69">
        <v>0</v>
      </c>
      <c r="AK99" s="69">
        <v>0</v>
      </c>
      <c r="AL99" s="69">
        <v>0</v>
      </c>
      <c r="AM99" s="69">
        <v>0</v>
      </c>
      <c r="AN99" s="69">
        <v>0</v>
      </c>
      <c r="AO99" s="69">
        <v>0</v>
      </c>
      <c r="AP99" s="69">
        <v>0</v>
      </c>
      <c r="AQ99" s="69">
        <v>0</v>
      </c>
      <c r="AR99" s="69">
        <v>0</v>
      </c>
      <c r="AS99" s="69">
        <v>0</v>
      </c>
      <c r="AT99" s="69">
        <v>0</v>
      </c>
      <c r="AU99" s="69">
        <v>0</v>
      </c>
      <c r="AV99" s="69">
        <v>0</v>
      </c>
      <c r="AW99" s="69">
        <v>0</v>
      </c>
      <c r="AX99" s="69">
        <v>0</v>
      </c>
      <c r="AY99" s="50">
        <v>109850.08898</v>
      </c>
      <c r="AZ99" s="50">
        <v>116137.44502</v>
      </c>
      <c r="BA99" s="50">
        <v>145901.94664000001</v>
      </c>
      <c r="BB99" s="50">
        <v>3600</v>
      </c>
      <c r="BC99" s="50">
        <v>73895.349839999995</v>
      </c>
      <c r="BD99" s="50">
        <v>147553.70850000001</v>
      </c>
      <c r="BE99" s="50">
        <v>120091.12480000001</v>
      </c>
      <c r="BF99" s="50">
        <v>126883.64593</v>
      </c>
      <c r="BG99" s="50">
        <v>172270.25784000001</v>
      </c>
      <c r="BH99" s="50">
        <v>149908.04707999999</v>
      </c>
      <c r="BI99" s="50">
        <v>182864.49424</v>
      </c>
      <c r="BJ99" s="50">
        <v>104571.76485000001</v>
      </c>
      <c r="BK99" s="50">
        <v>75464.072230000005</v>
      </c>
      <c r="BL99" s="50">
        <v>228300.10029834506</v>
      </c>
      <c r="BM99" s="50">
        <v>126779.3050350533</v>
      </c>
      <c r="BN99" s="50">
        <v>117556.40832350339</v>
      </c>
      <c r="BO99" s="50">
        <v>159909.45703889598</v>
      </c>
      <c r="BP99" s="50">
        <v>76514.575103250987</v>
      </c>
      <c r="BQ99" s="50">
        <v>141592.82071816147</v>
      </c>
      <c r="BR99" s="50">
        <v>112213.6378391328</v>
      </c>
      <c r="BS99" s="50">
        <v>199067.00075766598</v>
      </c>
      <c r="BT99" s="50">
        <v>131813.28833301272</v>
      </c>
      <c r="BU99" s="50">
        <v>103209.35712162894</v>
      </c>
      <c r="BV99" s="50">
        <v>179195.21426515566</v>
      </c>
      <c r="BW99" s="50">
        <v>130098.51836</v>
      </c>
      <c r="BX99" s="50">
        <v>137334.07673999999</v>
      </c>
      <c r="BY99" s="50">
        <v>133145.18596999999</v>
      </c>
      <c r="BZ99" s="50">
        <v>116756.36014999999</v>
      </c>
      <c r="CA99" s="50">
        <v>97015.312699999995</v>
      </c>
      <c r="CB99" s="50">
        <v>146669.80346</v>
      </c>
      <c r="CC99" s="50">
        <v>131940.27009000001</v>
      </c>
      <c r="CD99" s="50">
        <v>130505.1097</v>
      </c>
      <c r="CE99" s="50">
        <v>133643.98144</v>
      </c>
      <c r="CF99" s="50">
        <v>121926.9418</v>
      </c>
      <c r="CG99" s="50">
        <v>102682.0647899779</v>
      </c>
      <c r="CH99" s="50">
        <v>129136.98556668017</v>
      </c>
      <c r="CI99" s="50">
        <v>121951.57164819428</v>
      </c>
      <c r="CJ99" s="50">
        <v>135606.52540193184</v>
      </c>
      <c r="CK99" s="50">
        <v>103841.60962713328</v>
      </c>
      <c r="CL99" s="50">
        <v>99065.069422044369</v>
      </c>
      <c r="CM99" s="50">
        <v>157922.57955650741</v>
      </c>
      <c r="CN99" s="50">
        <v>89849.724146981636</v>
      </c>
      <c r="CO99" s="50">
        <v>126564.54248568241</v>
      </c>
      <c r="CP99" s="50">
        <v>95344.879678238896</v>
      </c>
      <c r="CQ99" s="50">
        <v>107103.53241336993</v>
      </c>
      <c r="CR99" s="50">
        <v>111762.88506894161</v>
      </c>
      <c r="CS99" s="50">
        <v>95336.493133249387</v>
      </c>
      <c r="CT99" s="50">
        <v>76797.973735878826</v>
      </c>
      <c r="CU99" s="50">
        <v>79262.707759705954</v>
      </c>
      <c r="CV99" s="50">
        <v>82631.870210157722</v>
      </c>
      <c r="CW99" s="50">
        <v>66225.262314780179</v>
      </c>
      <c r="CX99" s="50">
        <v>60402.637274688401</v>
      </c>
      <c r="CY99" s="50">
        <v>58351.504335291283</v>
      </c>
      <c r="CZ99" s="50">
        <v>97914.908026863544</v>
      </c>
      <c r="DA99" s="50">
        <v>58094.587738989496</v>
      </c>
      <c r="DB99" s="50">
        <v>71060.479802951071</v>
      </c>
      <c r="DC99" s="50">
        <v>81466.032236711806</v>
      </c>
      <c r="DD99" s="50">
        <v>60197.918638088304</v>
      </c>
      <c r="DE99" s="50">
        <v>56050.396368600297</v>
      </c>
      <c r="DF99" s="50">
        <v>44448.005671863721</v>
      </c>
      <c r="DG99" s="50">
        <v>35290.701610100659</v>
      </c>
      <c r="DH99" s="50">
        <v>23393.180532296868</v>
      </c>
      <c r="DI99" s="50">
        <v>45787.339741032381</v>
      </c>
      <c r="DJ99" s="50">
        <v>28844.946535082952</v>
      </c>
      <c r="DK99" s="50">
        <v>52324.36414654713</v>
      </c>
      <c r="DL99" s="50">
        <v>74823.707292058592</v>
      </c>
      <c r="DM99" s="50">
        <v>46651.403929276923</v>
      </c>
      <c r="DN99" s="50">
        <v>62474.891620972165</v>
      </c>
      <c r="DO99" s="50">
        <v>63493.327195326405</v>
      </c>
      <c r="DP99" s="50">
        <v>47147.811911807701</v>
      </c>
      <c r="DQ99" s="50">
        <v>71517.847782157929</v>
      </c>
      <c r="DR99" s="50">
        <v>61056.95569654581</v>
      </c>
      <c r="DS99" s="50">
        <v>59753.006375541649</v>
      </c>
      <c r="DT99" s="50">
        <v>75373.294791859895</v>
      </c>
      <c r="DU99" s="50">
        <v>55473.35217467101</v>
      </c>
      <c r="DV99" s="50">
        <v>57154.152466445667</v>
      </c>
      <c r="DW99" s="50">
        <v>66243.712544678448</v>
      </c>
      <c r="DX99" s="50">
        <v>74631.757327623724</v>
      </c>
      <c r="DY99" s="50">
        <v>54120.284298950734</v>
      </c>
      <c r="DZ99" s="50">
        <v>76583.568405058337</v>
      </c>
      <c r="EA99" s="50">
        <v>71625.073954364037</v>
      </c>
      <c r="EB99" s="50">
        <v>76830.721556644887</v>
      </c>
      <c r="EC99" s="50">
        <v>94508.375633833552</v>
      </c>
      <c r="ED99" s="50">
        <v>94265.365427497687</v>
      </c>
      <c r="EE99" s="50">
        <v>92693.062199115506</v>
      </c>
      <c r="EF99" s="50">
        <v>89139.728889185644</v>
      </c>
      <c r="EG99" s="50">
        <v>76645.46297853149</v>
      </c>
      <c r="EH99" s="200">
        <v>112898.42450939096</v>
      </c>
      <c r="EI99" s="268">
        <v>86461.584358821099</v>
      </c>
      <c r="EJ99" s="268">
        <v>97211.770773273136</v>
      </c>
    </row>
    <row r="100" spans="2:140" x14ac:dyDescent="0.25">
      <c r="B100" s="70" t="s">
        <v>147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  <c r="DS100" s="71"/>
      <c r="DT100" s="71"/>
      <c r="DU100" s="71"/>
      <c r="DV100" s="71"/>
      <c r="DW100" s="71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210"/>
      <c r="EI100" s="278"/>
      <c r="EJ100" s="278"/>
    </row>
    <row r="101" spans="2:140" x14ac:dyDescent="0.25">
      <c r="B101" s="59" t="s">
        <v>148</v>
      </c>
      <c r="C101" s="72">
        <f>C103-C102</f>
        <v>-62053.99349640133</v>
      </c>
      <c r="D101" s="72">
        <f>D103-D102</f>
        <v>-66283.472767719155</v>
      </c>
      <c r="E101" s="72">
        <f>E103-E102</f>
        <v>-97316.602325332453</v>
      </c>
      <c r="F101" s="72">
        <f>F103-F102</f>
        <v>-105673.44681196265</v>
      </c>
      <c r="G101" s="72">
        <f t="shared" ref="G101:BR101" si="84">+G103-G102</f>
        <v>-122932.65553748498</v>
      </c>
      <c r="H101" s="72">
        <f t="shared" si="84"/>
        <v>-144626.25338542997</v>
      </c>
      <c r="I101" s="72">
        <f t="shared" si="84"/>
        <v>-127061.12005095489</v>
      </c>
      <c r="J101" s="72">
        <f t="shared" si="84"/>
        <v>-103197.50561299012</v>
      </c>
      <c r="K101" s="72">
        <f t="shared" si="84"/>
        <v>-136694.12971261505</v>
      </c>
      <c r="L101" s="72">
        <f t="shared" si="84"/>
        <v>-146588.3102303285</v>
      </c>
      <c r="M101" s="72">
        <f t="shared" si="84"/>
        <v>-156262.18000699955</v>
      </c>
      <c r="N101" s="72">
        <f t="shared" si="84"/>
        <v>-157356.43222501222</v>
      </c>
      <c r="O101" s="72">
        <f t="shared" si="84"/>
        <v>-136884.07602033846</v>
      </c>
      <c r="P101" s="72">
        <f t="shared" si="84"/>
        <v>-106316.24697108314</v>
      </c>
      <c r="Q101" s="72">
        <f t="shared" si="84"/>
        <v>-149835.48080997495</v>
      </c>
      <c r="R101" s="72">
        <f t="shared" si="84"/>
        <v>-145517.08802808987</v>
      </c>
      <c r="S101" s="72">
        <f t="shared" si="84"/>
        <v>-171117.66273195361</v>
      </c>
      <c r="T101" s="72">
        <f t="shared" si="84"/>
        <v>-248781.85417842289</v>
      </c>
      <c r="U101" s="72">
        <f t="shared" si="84"/>
        <v>-238556.99781832329</v>
      </c>
      <c r="V101" s="72">
        <f t="shared" si="84"/>
        <v>-238556.99781832329</v>
      </c>
      <c r="W101" s="72">
        <f t="shared" si="84"/>
        <v>-197300.48107834312</v>
      </c>
      <c r="X101" s="72">
        <f t="shared" si="84"/>
        <v>-178638.31585303147</v>
      </c>
      <c r="Y101" s="72">
        <f t="shared" si="84"/>
        <v>-60118.567468279667</v>
      </c>
      <c r="Z101" s="72">
        <f t="shared" si="84"/>
        <v>-60118.567468279667</v>
      </c>
      <c r="AA101" s="72">
        <f t="shared" si="84"/>
        <v>-45290.870409360243</v>
      </c>
      <c r="AB101" s="72">
        <f t="shared" si="84"/>
        <v>-49238.701095661556</v>
      </c>
      <c r="AC101" s="72">
        <f t="shared" si="84"/>
        <v>-65816.618672143639</v>
      </c>
      <c r="AD101" s="72">
        <f t="shared" si="84"/>
        <v>-57600.968357762729</v>
      </c>
      <c r="AE101" s="72">
        <f t="shared" si="84"/>
        <v>-74721.583724294513</v>
      </c>
      <c r="AF101" s="72">
        <f t="shared" si="84"/>
        <v>-63935.878819907317</v>
      </c>
      <c r="AG101" s="72">
        <f t="shared" si="84"/>
        <v>-86120.7312496386</v>
      </c>
      <c r="AH101" s="72">
        <f t="shared" si="84"/>
        <v>-123946.13633500045</v>
      </c>
      <c r="AI101" s="72">
        <f t="shared" si="84"/>
        <v>-100550.44372139164</v>
      </c>
      <c r="AJ101" s="72">
        <f t="shared" si="84"/>
        <v>-132450.50513973681</v>
      </c>
      <c r="AK101" s="72">
        <f t="shared" si="84"/>
        <v>-129302.86736658591</v>
      </c>
      <c r="AL101" s="72">
        <f t="shared" si="84"/>
        <v>-179835.03023630218</v>
      </c>
      <c r="AM101" s="72">
        <f t="shared" si="84"/>
        <v>-160577.31134686602</v>
      </c>
      <c r="AN101" s="72">
        <f t="shared" si="84"/>
        <v>-124257.63571410729</v>
      </c>
      <c r="AO101" s="72">
        <f t="shared" si="84"/>
        <v>-128455.23227645503</v>
      </c>
      <c r="AP101" s="72">
        <f t="shared" si="84"/>
        <v>-223047.29956706846</v>
      </c>
      <c r="AQ101" s="72">
        <f t="shared" si="84"/>
        <v>-243187.15167616459</v>
      </c>
      <c r="AR101" s="72">
        <f t="shared" si="84"/>
        <v>-159528.46106385085</v>
      </c>
      <c r="AS101" s="72">
        <f t="shared" si="84"/>
        <v>-162744.82879709551</v>
      </c>
      <c r="AT101" s="72">
        <f t="shared" si="84"/>
        <v>-145545.06243005896</v>
      </c>
      <c r="AU101" s="72">
        <f t="shared" si="84"/>
        <v>-181659.68526815926</v>
      </c>
      <c r="AV101" s="72">
        <f t="shared" si="84"/>
        <v>-203811.28417309691</v>
      </c>
      <c r="AW101" s="72">
        <f t="shared" si="84"/>
        <v>-190140.07938371302</v>
      </c>
      <c r="AX101" s="72">
        <f t="shared" si="84"/>
        <v>-179946.57543635985</v>
      </c>
      <c r="AY101" s="72">
        <f t="shared" si="84"/>
        <v>-134623.99723521981</v>
      </c>
      <c r="AZ101" s="72">
        <f t="shared" si="84"/>
        <v>-150624.99982027628</v>
      </c>
      <c r="BA101" s="72">
        <f t="shared" si="84"/>
        <v>-221610.30681262372</v>
      </c>
      <c r="BB101" s="72">
        <f t="shared" si="84"/>
        <v>-283394.72658259625</v>
      </c>
      <c r="BC101" s="72">
        <f t="shared" si="84"/>
        <v>-303889.69334474707</v>
      </c>
      <c r="BD101" s="72">
        <f t="shared" si="84"/>
        <v>-219619.61679351749</v>
      </c>
      <c r="BE101" s="72">
        <f t="shared" si="84"/>
        <v>-259419.29214367282</v>
      </c>
      <c r="BF101" s="72">
        <f t="shared" si="84"/>
        <v>-247847.60574925173</v>
      </c>
      <c r="BG101" s="72">
        <f t="shared" si="84"/>
        <v>-270471.90301078476</v>
      </c>
      <c r="BH101" s="72">
        <f t="shared" si="84"/>
        <v>-288735.00477983488</v>
      </c>
      <c r="BI101" s="72">
        <f t="shared" si="84"/>
        <v>-258271.47120382258</v>
      </c>
      <c r="BJ101" s="72">
        <f t="shared" si="84"/>
        <v>-304345.88842501119</v>
      </c>
      <c r="BK101" s="72">
        <f t="shared" si="84"/>
        <v>-272430.44971945125</v>
      </c>
      <c r="BL101" s="72">
        <f t="shared" si="84"/>
        <v>-193639.07382409764</v>
      </c>
      <c r="BM101" s="72">
        <f t="shared" si="84"/>
        <v>-242598.18140892347</v>
      </c>
      <c r="BN101" s="72">
        <f t="shared" si="84"/>
        <v>-282616.20108655537</v>
      </c>
      <c r="BO101" s="72">
        <f t="shared" si="84"/>
        <v>-316555.92284425616</v>
      </c>
      <c r="BP101" s="72">
        <f t="shared" si="84"/>
        <v>-295379.7045495013</v>
      </c>
      <c r="BQ101" s="72">
        <f t="shared" si="84"/>
        <v>-239360.86008732251</v>
      </c>
      <c r="BR101" s="72">
        <f t="shared" si="84"/>
        <v>-301992.2295725919</v>
      </c>
      <c r="BS101" s="34">
        <f t="shared" ref="BS101:ED101" si="85">+BS103-BS102</f>
        <v>-313034.16146024468</v>
      </c>
      <c r="BT101" s="34">
        <f t="shared" si="85"/>
        <v>-325703.09839939664</v>
      </c>
      <c r="BU101" s="34">
        <f t="shared" si="85"/>
        <v>-322999.01155063265</v>
      </c>
      <c r="BV101" s="34">
        <f t="shared" si="85"/>
        <v>-294621.29863151477</v>
      </c>
      <c r="BW101" s="34">
        <f t="shared" si="85"/>
        <v>-245901.94064201083</v>
      </c>
      <c r="BX101" s="34">
        <f t="shared" si="85"/>
        <v>-352898.08676969609</v>
      </c>
      <c r="BY101" s="34">
        <f t="shared" si="85"/>
        <v>-365845.0069111851</v>
      </c>
      <c r="BZ101" s="34">
        <f t="shared" si="85"/>
        <v>-284029.28292985132</v>
      </c>
      <c r="CA101" s="34">
        <f t="shared" si="85"/>
        <v>-279279.94553771673</v>
      </c>
      <c r="CB101" s="34">
        <f t="shared" si="85"/>
        <v>-347319.81328888354</v>
      </c>
      <c r="CC101" s="34">
        <f t="shared" si="85"/>
        <v>-238313.1015539557</v>
      </c>
      <c r="CD101" s="34">
        <f t="shared" si="85"/>
        <v>-354729.26984550373</v>
      </c>
      <c r="CE101" s="34">
        <f t="shared" si="85"/>
        <v>-303709.70249986486</v>
      </c>
      <c r="CF101" s="34">
        <f t="shared" si="85"/>
        <v>-324894.88148995489</v>
      </c>
      <c r="CG101" s="34">
        <f t="shared" si="85"/>
        <v>-278767.672157277</v>
      </c>
      <c r="CH101" s="34">
        <f t="shared" si="85"/>
        <v>-290733.13768884452</v>
      </c>
      <c r="CI101" s="34">
        <f t="shared" si="85"/>
        <v>-393797.07485089649</v>
      </c>
      <c r="CJ101" s="34">
        <f t="shared" si="85"/>
        <v>-293699.64090560121</v>
      </c>
      <c r="CK101" s="34">
        <f t="shared" si="85"/>
        <v>-357725.34447336744</v>
      </c>
      <c r="CL101" s="34">
        <f t="shared" si="85"/>
        <v>-305212.22139954602</v>
      </c>
      <c r="CM101" s="34">
        <f t="shared" si="85"/>
        <v>-334811.25312181981</v>
      </c>
      <c r="CN101" s="34">
        <f t="shared" si="85"/>
        <v>-324444.37121794862</v>
      </c>
      <c r="CO101" s="34">
        <f t="shared" si="85"/>
        <v>-284328.73711289815</v>
      </c>
      <c r="CP101" s="34">
        <f t="shared" si="85"/>
        <v>-336773.94237890444</v>
      </c>
      <c r="CQ101" s="34">
        <f t="shared" si="85"/>
        <v>-304185.61301278271</v>
      </c>
      <c r="CR101" s="34">
        <f t="shared" si="85"/>
        <v>-367391.6723135896</v>
      </c>
      <c r="CS101" s="34">
        <f t="shared" si="85"/>
        <v>-353868.81066624552</v>
      </c>
      <c r="CT101" s="34">
        <f t="shared" si="85"/>
        <v>-251204.20149678472</v>
      </c>
      <c r="CU101" s="34">
        <f t="shared" si="85"/>
        <v>-221952.23161881641</v>
      </c>
      <c r="CV101" s="34">
        <f t="shared" si="85"/>
        <v>-189223.94231094886</v>
      </c>
      <c r="CW101" s="34">
        <f t="shared" si="85"/>
        <v>-138274.81559367004</v>
      </c>
      <c r="CX101" s="34">
        <f t="shared" si="85"/>
        <v>-166147.40748488958</v>
      </c>
      <c r="CY101" s="34">
        <f t="shared" si="85"/>
        <v>-182457.80141116527</v>
      </c>
      <c r="CZ101" s="34">
        <f t="shared" si="85"/>
        <v>-172823.48152367174</v>
      </c>
      <c r="DA101" s="34">
        <f t="shared" si="85"/>
        <v>-150183.52175764958</v>
      </c>
      <c r="DB101" s="34">
        <f t="shared" si="85"/>
        <v>-137731.08124140959</v>
      </c>
      <c r="DC101" s="34">
        <f t="shared" si="85"/>
        <v>-116179.07418167306</v>
      </c>
      <c r="DD101" s="34">
        <f t="shared" si="85"/>
        <v>-104505.46554626283</v>
      </c>
      <c r="DE101" s="34">
        <f t="shared" si="85"/>
        <v>-82813.691236122162</v>
      </c>
      <c r="DF101" s="34">
        <f t="shared" si="85"/>
        <v>-50800.928363734216</v>
      </c>
      <c r="DG101" s="34">
        <f t="shared" si="85"/>
        <v>-31007.877543475595</v>
      </c>
      <c r="DH101" s="34">
        <f t="shared" si="85"/>
        <v>-11507.452978999208</v>
      </c>
      <c r="DI101" s="34">
        <f t="shared" si="85"/>
        <v>-28651.78952351131</v>
      </c>
      <c r="DJ101" s="34">
        <f t="shared" si="85"/>
        <v>-36116.034981418794</v>
      </c>
      <c r="DK101" s="34">
        <f t="shared" si="85"/>
        <v>-46492.219850462177</v>
      </c>
      <c r="DL101" s="34">
        <f t="shared" si="85"/>
        <v>-65623.349684004905</v>
      </c>
      <c r="DM101" s="34">
        <f t="shared" si="85"/>
        <v>-61174.499547773419</v>
      </c>
      <c r="DN101" s="34">
        <f t="shared" si="85"/>
        <v>-64521.995576598158</v>
      </c>
      <c r="DO101" s="34">
        <f t="shared" si="85"/>
        <v>-59740.09183191444</v>
      </c>
      <c r="DP101" s="34">
        <f t="shared" si="85"/>
        <v>-68480.054744387686</v>
      </c>
      <c r="DQ101" s="34">
        <f t="shared" si="85"/>
        <v>-62138.405748464138</v>
      </c>
      <c r="DR101" s="34">
        <f t="shared" si="85"/>
        <v>-92248.13428093656</v>
      </c>
      <c r="DS101" s="34">
        <f t="shared" si="85"/>
        <v>-103200.7128745479</v>
      </c>
      <c r="DT101" s="34">
        <f t="shared" si="85"/>
        <v>-78539.074518629408</v>
      </c>
      <c r="DU101" s="34">
        <f t="shared" si="85"/>
        <v>-82318.023702974111</v>
      </c>
      <c r="DV101" s="34">
        <f t="shared" si="85"/>
        <v>-75027.08665728537</v>
      </c>
      <c r="DW101" s="34">
        <f t="shared" si="85"/>
        <v>-90338.237913043704</v>
      </c>
      <c r="DX101" s="34">
        <f t="shared" si="85"/>
        <v>-75166.576687883731</v>
      </c>
      <c r="DY101" s="34">
        <f t="shared" si="85"/>
        <v>-71214.770992764767</v>
      </c>
      <c r="DZ101" s="34">
        <f t="shared" si="85"/>
        <v>-82041.720710178924</v>
      </c>
      <c r="EA101" s="34">
        <f t="shared" si="85"/>
        <v>-130174.75150183114</v>
      </c>
      <c r="EB101" s="34">
        <f t="shared" si="85"/>
        <v>-106034.91817396192</v>
      </c>
      <c r="EC101" s="34">
        <f t="shared" si="85"/>
        <v>-111751.92461629421</v>
      </c>
      <c r="ED101" s="34">
        <f t="shared" si="85"/>
        <v>-116856.21997913776</v>
      </c>
      <c r="EE101" s="34">
        <f t="shared" ref="EE101:EG101" si="86">+EE103-EE102</f>
        <v>-135456.28049306042</v>
      </c>
      <c r="EF101" s="34">
        <f t="shared" si="86"/>
        <v>-115464.46453484488</v>
      </c>
      <c r="EG101" s="34">
        <f t="shared" si="86"/>
        <v>-104732.12777797859</v>
      </c>
      <c r="EH101" s="193">
        <v>-159477.21893967464</v>
      </c>
      <c r="EI101" s="261">
        <v>-228190.71462843922</v>
      </c>
      <c r="EJ101" s="261">
        <v>-167377.67040596603</v>
      </c>
    </row>
    <row r="102" spans="2:140" x14ac:dyDescent="0.25">
      <c r="B102" s="65" t="s">
        <v>149</v>
      </c>
      <c r="C102" s="45">
        <v>123989.58833000001</v>
      </c>
      <c r="D102" s="45">
        <v>123199.27034</v>
      </c>
      <c r="E102" s="45">
        <v>187976.88034</v>
      </c>
      <c r="F102" s="45">
        <v>189722.48196</v>
      </c>
      <c r="G102" s="45">
        <v>209392.79136</v>
      </c>
      <c r="H102" s="45">
        <v>254843.32957999999</v>
      </c>
      <c r="I102" s="45">
        <v>208144.02598000001</v>
      </c>
      <c r="J102" s="45">
        <f t="shared" ref="J102:BB102" si="87">J122+J115+J108</f>
        <v>174790.75751</v>
      </c>
      <c r="K102" s="45">
        <f t="shared" si="87"/>
        <v>227263.87955000001</v>
      </c>
      <c r="L102" s="45">
        <f t="shared" si="87"/>
        <v>239602.51156000001</v>
      </c>
      <c r="M102" s="45">
        <f t="shared" si="87"/>
        <v>243553.31664999999</v>
      </c>
      <c r="N102" s="45">
        <f t="shared" si="87"/>
        <v>252141.72903750002</v>
      </c>
      <c r="O102" s="45">
        <f t="shared" si="87"/>
        <v>210583.49419</v>
      </c>
      <c r="P102" s="45">
        <f t="shared" si="87"/>
        <v>161452.17300072001</v>
      </c>
      <c r="Q102" s="45">
        <f t="shared" si="87"/>
        <v>229031.82750000001</v>
      </c>
      <c r="R102" s="45">
        <f t="shared" si="87"/>
        <v>215503.10058</v>
      </c>
      <c r="S102" s="45">
        <f t="shared" si="87"/>
        <v>238072.21004000001</v>
      </c>
      <c r="T102" s="45">
        <f t="shared" si="87"/>
        <v>337661.81431999989</v>
      </c>
      <c r="U102" s="45">
        <f t="shared" si="87"/>
        <v>338788.48768420855</v>
      </c>
      <c r="V102" s="45">
        <f t="shared" si="87"/>
        <v>338788.48768420855</v>
      </c>
      <c r="W102" s="45">
        <f t="shared" si="87"/>
        <v>295029.26410000003</v>
      </c>
      <c r="X102" s="45">
        <f t="shared" si="87"/>
        <v>266428.99251999997</v>
      </c>
      <c r="Y102" s="45">
        <f t="shared" si="87"/>
        <v>134803.4547645</v>
      </c>
      <c r="Z102" s="45">
        <f t="shared" si="87"/>
        <v>134803.4547645</v>
      </c>
      <c r="AA102" s="45">
        <f t="shared" si="87"/>
        <v>135758.00503999999</v>
      </c>
      <c r="AB102" s="45">
        <f t="shared" si="87"/>
        <v>130924.22649</v>
      </c>
      <c r="AC102" s="45">
        <f t="shared" si="87"/>
        <v>164955.83402000001</v>
      </c>
      <c r="AD102" s="45">
        <f t="shared" si="87"/>
        <v>148949.38464</v>
      </c>
      <c r="AE102" s="45">
        <f t="shared" si="87"/>
        <v>147887.46477999998</v>
      </c>
      <c r="AF102" s="45">
        <f t="shared" si="87"/>
        <v>136369.12348000001</v>
      </c>
      <c r="AG102" s="45">
        <f t="shared" si="87"/>
        <v>162611.24661999999</v>
      </c>
      <c r="AH102" s="45">
        <f t="shared" si="87"/>
        <v>256987.44770000002</v>
      </c>
      <c r="AI102" s="45">
        <f t="shared" si="87"/>
        <v>185168.74946000002</v>
      </c>
      <c r="AJ102" s="45">
        <f t="shared" si="87"/>
        <v>231546.21609999996</v>
      </c>
      <c r="AK102" s="45">
        <f t="shared" si="87"/>
        <v>241793.45411999998</v>
      </c>
      <c r="AL102" s="45">
        <f t="shared" si="87"/>
        <v>322927.16369999998</v>
      </c>
      <c r="AM102" s="45">
        <f t="shared" si="87"/>
        <v>277995.53531999997</v>
      </c>
      <c r="AN102" s="45">
        <f t="shared" si="87"/>
        <v>222107.43406999999</v>
      </c>
      <c r="AO102" s="45">
        <f t="shared" si="87"/>
        <v>257621.10601000005</v>
      </c>
      <c r="AP102" s="45">
        <f t="shared" si="87"/>
        <v>396743.3447745</v>
      </c>
      <c r="AQ102" s="45">
        <f t="shared" si="87"/>
        <v>426364.0346805501</v>
      </c>
      <c r="AR102" s="45">
        <f t="shared" si="87"/>
        <v>283085.450122496</v>
      </c>
      <c r="AS102" s="45">
        <f t="shared" si="87"/>
        <v>292337.11789479997</v>
      </c>
      <c r="AT102" s="45">
        <f t="shared" si="87"/>
        <v>254791.26217999999</v>
      </c>
      <c r="AU102" s="45">
        <f t="shared" si="87"/>
        <v>338230.31458146998</v>
      </c>
      <c r="AV102" s="45">
        <f t="shared" si="87"/>
        <v>348648.43660000002</v>
      </c>
      <c r="AW102" s="45">
        <f t="shared" si="87"/>
        <v>321364.53010797204</v>
      </c>
      <c r="AX102" s="45">
        <f t="shared" si="87"/>
        <v>304892.16125</v>
      </c>
      <c r="AY102" s="45">
        <f t="shared" si="87"/>
        <v>215576.309584606</v>
      </c>
      <c r="AZ102" s="45">
        <f t="shared" si="87"/>
        <v>243960.31641999999</v>
      </c>
      <c r="BA102" s="45">
        <f t="shared" si="87"/>
        <v>335557.461297</v>
      </c>
      <c r="BB102" s="45">
        <f t="shared" si="87"/>
        <v>423687.45691702428</v>
      </c>
      <c r="BC102" s="45">
        <f t="shared" ref="BC102:DN102" si="88">+BC108+BC115+BC122</f>
        <v>429127.69128000003</v>
      </c>
      <c r="BD102" s="45">
        <f t="shared" si="88"/>
        <v>325896.97025000001</v>
      </c>
      <c r="BE102" s="45">
        <f t="shared" si="88"/>
        <v>378486.08130999992</v>
      </c>
      <c r="BF102" s="45">
        <f t="shared" si="88"/>
        <v>358549.35261</v>
      </c>
      <c r="BG102" s="45">
        <f t="shared" si="88"/>
        <v>405174.62310000003</v>
      </c>
      <c r="BH102" s="45">
        <f t="shared" si="88"/>
        <v>431916.38265999994</v>
      </c>
      <c r="BI102" s="45">
        <f t="shared" si="88"/>
        <v>390496.20192000002</v>
      </c>
      <c r="BJ102" s="45">
        <f t="shared" si="88"/>
        <v>466482.39317</v>
      </c>
      <c r="BK102" s="45">
        <f t="shared" si="88"/>
        <v>409399.51429000002</v>
      </c>
      <c r="BL102" s="45">
        <f t="shared" si="88"/>
        <v>286197.01515999995</v>
      </c>
      <c r="BM102" s="45">
        <f t="shared" si="88"/>
        <v>349184.68268650945</v>
      </c>
      <c r="BN102" s="45">
        <f t="shared" si="88"/>
        <v>410334.54581212002</v>
      </c>
      <c r="BO102" s="45">
        <f t="shared" si="88"/>
        <v>462096.85560155613</v>
      </c>
      <c r="BP102" s="45">
        <f t="shared" si="88"/>
        <v>448681.57631999999</v>
      </c>
      <c r="BQ102" s="45">
        <f t="shared" si="88"/>
        <v>358825.25637000002</v>
      </c>
      <c r="BR102" s="45">
        <f t="shared" si="88"/>
        <v>454544.03757999995</v>
      </c>
      <c r="BS102" s="45">
        <f t="shared" si="88"/>
        <v>452203.36982999998</v>
      </c>
      <c r="BT102" s="45">
        <f t="shared" si="88"/>
        <v>474135.15147620003</v>
      </c>
      <c r="BU102" s="45">
        <f t="shared" si="88"/>
        <v>470767.96867999987</v>
      </c>
      <c r="BV102" s="45">
        <f t="shared" si="88"/>
        <v>433057.15124000004</v>
      </c>
      <c r="BW102" s="45">
        <f t="shared" si="88"/>
        <v>365250.21377999999</v>
      </c>
      <c r="BX102" s="45">
        <f t="shared" si="88"/>
        <v>518905.7472199999</v>
      </c>
      <c r="BY102" s="45">
        <f t="shared" si="88"/>
        <v>540500.70965000009</v>
      </c>
      <c r="BZ102" s="45">
        <f t="shared" si="88"/>
        <v>414510.22330000001</v>
      </c>
      <c r="CA102" s="45">
        <f t="shared" si="88"/>
        <v>417802.27877000009</v>
      </c>
      <c r="CB102" s="45">
        <f t="shared" si="88"/>
        <v>521313.05979999993</v>
      </c>
      <c r="CC102" s="45">
        <f t="shared" si="88"/>
        <v>365933.46419999999</v>
      </c>
      <c r="CD102" s="45">
        <f t="shared" si="88"/>
        <v>534741.68446000014</v>
      </c>
      <c r="CE102" s="45">
        <f t="shared" si="88"/>
        <v>464802.49498084001</v>
      </c>
      <c r="CF102" s="45">
        <f t="shared" si="88"/>
        <v>493304.42834536493</v>
      </c>
      <c r="CG102" s="45">
        <f t="shared" si="88"/>
        <v>426878.872472352</v>
      </c>
      <c r="CH102" s="45">
        <f t="shared" si="88"/>
        <v>446905.72811000003</v>
      </c>
      <c r="CI102" s="45">
        <f t="shared" si="88"/>
        <v>596958.17654999997</v>
      </c>
      <c r="CJ102" s="45">
        <f t="shared" si="88"/>
        <v>440903.40708999999</v>
      </c>
      <c r="CK102" s="45">
        <f t="shared" si="88"/>
        <v>534192.99844</v>
      </c>
      <c r="CL102" s="45">
        <f t="shared" si="88"/>
        <v>455528.60931000003</v>
      </c>
      <c r="CM102" s="45">
        <f t="shared" si="88"/>
        <v>508072.7501</v>
      </c>
      <c r="CN102" s="45">
        <f t="shared" si="88"/>
        <v>496748.07971214701</v>
      </c>
      <c r="CO102" s="45">
        <f t="shared" si="88"/>
        <v>446589.78356000001</v>
      </c>
      <c r="CP102" s="45">
        <f t="shared" si="88"/>
        <v>529300.94024999999</v>
      </c>
      <c r="CQ102" s="45">
        <f t="shared" si="88"/>
        <v>474542.04037</v>
      </c>
      <c r="CR102" s="45">
        <f t="shared" si="88"/>
        <v>579595.35220443609</v>
      </c>
      <c r="CS102" s="45">
        <f t="shared" si="88"/>
        <v>579361.97724662395</v>
      </c>
      <c r="CT102" s="45">
        <f t="shared" si="88"/>
        <v>472749.854316718</v>
      </c>
      <c r="CU102" s="45">
        <f t="shared" si="88"/>
        <v>399923.533965168</v>
      </c>
      <c r="CV102" s="45">
        <f t="shared" si="88"/>
        <v>364486.80543295603</v>
      </c>
      <c r="CW102" s="45">
        <f t="shared" si="88"/>
        <v>294193.42440999998</v>
      </c>
      <c r="CX102" s="45">
        <f t="shared" si="88"/>
        <v>348196.69417000003</v>
      </c>
      <c r="CY102" s="45">
        <f t="shared" si="88"/>
        <v>354618.98285910394</v>
      </c>
      <c r="CZ102" s="45">
        <f t="shared" si="88"/>
        <v>348746.64259031095</v>
      </c>
      <c r="DA102" s="45">
        <f t="shared" si="88"/>
        <v>301190.12875964202</v>
      </c>
      <c r="DB102" s="45">
        <f t="shared" si="88"/>
        <v>310661.62598243303</v>
      </c>
      <c r="DC102" s="45">
        <f t="shared" si="88"/>
        <v>284133.04411000002</v>
      </c>
      <c r="DD102" s="45">
        <f t="shared" si="88"/>
        <v>289139.94920999999</v>
      </c>
      <c r="DE102" s="45">
        <f t="shared" si="88"/>
        <v>297129.6923845</v>
      </c>
      <c r="DF102" s="45">
        <f t="shared" si="88"/>
        <v>195388.19121146097</v>
      </c>
      <c r="DG102" s="45">
        <f t="shared" si="88"/>
        <v>198011.76074422296</v>
      </c>
      <c r="DH102" s="45">
        <f t="shared" si="88"/>
        <v>149692.3361704</v>
      </c>
      <c r="DI102" s="45">
        <f t="shared" si="88"/>
        <v>168937.36487870198</v>
      </c>
      <c r="DJ102" s="45">
        <f t="shared" si="88"/>
        <v>141974.62949188001</v>
      </c>
      <c r="DK102" s="45">
        <f t="shared" si="88"/>
        <v>152140.43097836198</v>
      </c>
      <c r="DL102" s="45">
        <f t="shared" si="88"/>
        <v>201749.22307203797</v>
      </c>
      <c r="DM102" s="45">
        <f t="shared" si="88"/>
        <v>204987.81128373797</v>
      </c>
      <c r="DN102" s="45">
        <f t="shared" si="88"/>
        <v>241064.01585758803</v>
      </c>
      <c r="DO102" s="45">
        <f t="shared" ref="DO102:EG102" si="89">+DO108+DO115+DO122</f>
        <v>204909.10187877601</v>
      </c>
      <c r="DP102" s="45">
        <f t="shared" si="89"/>
        <v>199737.63407905897</v>
      </c>
      <c r="DQ102" s="45">
        <f t="shared" si="89"/>
        <v>208875.90692456</v>
      </c>
      <c r="DR102" s="45">
        <f t="shared" si="89"/>
        <v>259750.669232657</v>
      </c>
      <c r="DS102" s="45">
        <f t="shared" si="89"/>
        <v>279640.72100590297</v>
      </c>
      <c r="DT102" s="45">
        <f t="shared" si="89"/>
        <v>191673.54207006903</v>
      </c>
      <c r="DU102" s="45">
        <f t="shared" si="89"/>
        <v>216737.41063</v>
      </c>
      <c r="DV102" s="45">
        <f t="shared" si="89"/>
        <v>196464.59059648198</v>
      </c>
      <c r="DW102" s="45">
        <f t="shared" si="89"/>
        <v>259586.00286084902</v>
      </c>
      <c r="DX102" s="45">
        <f t="shared" si="89"/>
        <v>216983.67408746606</v>
      </c>
      <c r="DY102" s="45">
        <f t="shared" si="89"/>
        <v>210847.81285000005</v>
      </c>
      <c r="DZ102" s="45">
        <f t="shared" si="89"/>
        <v>239990.46165000001</v>
      </c>
      <c r="EA102" s="45">
        <f t="shared" si="89"/>
        <v>301321.18375999999</v>
      </c>
      <c r="EB102" s="45">
        <f t="shared" si="89"/>
        <v>253203.25321</v>
      </c>
      <c r="EC102" s="45">
        <f t="shared" si="89"/>
        <v>256404.95695000002</v>
      </c>
      <c r="ED102" s="45">
        <f t="shared" si="89"/>
        <v>266888.35453000001</v>
      </c>
      <c r="EE102" s="45">
        <f t="shared" si="89"/>
        <v>295369.94394000003</v>
      </c>
      <c r="EF102" s="45">
        <f t="shared" si="89"/>
        <v>250609.75948999997</v>
      </c>
      <c r="EG102" s="45">
        <f t="shared" si="89"/>
        <v>232149.30267</v>
      </c>
      <c r="EH102" s="211">
        <v>334705.40026000002</v>
      </c>
      <c r="EI102" s="279">
        <v>402799.51480999996</v>
      </c>
      <c r="EJ102" s="279">
        <v>319725.51845999999</v>
      </c>
    </row>
    <row r="103" spans="2:140" x14ac:dyDescent="0.25">
      <c r="B103" s="59" t="s">
        <v>150</v>
      </c>
      <c r="C103" s="73">
        <v>61935.594833598683</v>
      </c>
      <c r="D103" s="73">
        <v>56915.797572280841</v>
      </c>
      <c r="E103" s="73">
        <v>90660.27801466755</v>
      </c>
      <c r="F103" s="73">
        <v>84049.03514803735</v>
      </c>
      <c r="G103" s="73">
        <v>86460.135822515018</v>
      </c>
      <c r="H103" s="73">
        <v>110217.07619457001</v>
      </c>
      <c r="I103" s="73">
        <v>81082.905929045111</v>
      </c>
      <c r="J103" s="73">
        <f t="shared" ref="J103:BB103" si="90">J124+J117+J110</f>
        <v>71593.251897009875</v>
      </c>
      <c r="K103" s="73">
        <f t="shared" si="90"/>
        <v>90569.749837384967</v>
      </c>
      <c r="L103" s="73">
        <f t="shared" si="90"/>
        <v>93014.201329671516</v>
      </c>
      <c r="M103" s="73">
        <f t="shared" si="90"/>
        <v>87291.136643000442</v>
      </c>
      <c r="N103" s="73">
        <f t="shared" si="90"/>
        <v>94785.296812487795</v>
      </c>
      <c r="O103" s="73">
        <f t="shared" si="90"/>
        <v>73699.418169661541</v>
      </c>
      <c r="P103" s="73">
        <f t="shared" si="90"/>
        <v>55135.926029636867</v>
      </c>
      <c r="Q103" s="73">
        <f t="shared" si="90"/>
        <v>79196.346690025079</v>
      </c>
      <c r="R103" s="73">
        <f t="shared" si="90"/>
        <v>69986.012551910128</v>
      </c>
      <c r="S103" s="73">
        <f t="shared" si="90"/>
        <v>66954.5473080464</v>
      </c>
      <c r="T103" s="73">
        <f t="shared" si="90"/>
        <v>88879.960141576987</v>
      </c>
      <c r="U103" s="73">
        <f t="shared" si="90"/>
        <v>100231.48986588526</v>
      </c>
      <c r="V103" s="73">
        <f t="shared" si="90"/>
        <v>100231.48986588526</v>
      </c>
      <c r="W103" s="73">
        <f t="shared" si="90"/>
        <v>97728.783021656898</v>
      </c>
      <c r="X103" s="73">
        <f t="shared" si="90"/>
        <v>87790.676666968502</v>
      </c>
      <c r="Y103" s="73">
        <f t="shared" si="90"/>
        <v>74684.887296220331</v>
      </c>
      <c r="Z103" s="73">
        <f t="shared" si="90"/>
        <v>74684.887296220331</v>
      </c>
      <c r="AA103" s="73">
        <f t="shared" si="90"/>
        <v>90467.134630639746</v>
      </c>
      <c r="AB103" s="73">
        <f t="shared" si="90"/>
        <v>81685.525394338445</v>
      </c>
      <c r="AC103" s="73">
        <f t="shared" si="90"/>
        <v>99139.21534785637</v>
      </c>
      <c r="AD103" s="73">
        <f t="shared" si="90"/>
        <v>91348.416282237275</v>
      </c>
      <c r="AE103" s="73">
        <f t="shared" si="90"/>
        <v>73165.881055705468</v>
      </c>
      <c r="AF103" s="73">
        <f t="shared" si="90"/>
        <v>72433.244660092692</v>
      </c>
      <c r="AG103" s="73">
        <f t="shared" si="90"/>
        <v>76490.515370361391</v>
      </c>
      <c r="AH103" s="73">
        <f t="shared" si="90"/>
        <v>133041.31136499956</v>
      </c>
      <c r="AI103" s="73">
        <f t="shared" si="90"/>
        <v>84618.305738608382</v>
      </c>
      <c r="AJ103" s="73">
        <f t="shared" si="90"/>
        <v>99095.710960263154</v>
      </c>
      <c r="AK103" s="73">
        <f t="shared" si="90"/>
        <v>112490.58675341407</v>
      </c>
      <c r="AL103" s="73">
        <f t="shared" si="90"/>
        <v>143092.1334636978</v>
      </c>
      <c r="AM103" s="73">
        <f t="shared" si="90"/>
        <v>117418.22397313397</v>
      </c>
      <c r="AN103" s="73">
        <f t="shared" si="90"/>
        <v>97849.798355892694</v>
      </c>
      <c r="AO103" s="73">
        <f t="shared" si="90"/>
        <v>129165.87373354501</v>
      </c>
      <c r="AP103" s="73">
        <f t="shared" si="90"/>
        <v>173696.04520743154</v>
      </c>
      <c r="AQ103" s="73">
        <f t="shared" si="90"/>
        <v>183176.88300438551</v>
      </c>
      <c r="AR103" s="73">
        <f t="shared" si="90"/>
        <v>123556.98905864514</v>
      </c>
      <c r="AS103" s="73">
        <f t="shared" si="90"/>
        <v>129592.28909770444</v>
      </c>
      <c r="AT103" s="73">
        <f t="shared" si="90"/>
        <v>109246.19974994104</v>
      </c>
      <c r="AU103" s="73">
        <f t="shared" si="90"/>
        <v>156570.62931331072</v>
      </c>
      <c r="AV103" s="73">
        <f t="shared" si="90"/>
        <v>144837.15242690311</v>
      </c>
      <c r="AW103" s="73">
        <f t="shared" si="90"/>
        <v>131224.45072425902</v>
      </c>
      <c r="AX103" s="73">
        <f t="shared" si="90"/>
        <v>124945.58581364015</v>
      </c>
      <c r="AY103" s="73">
        <f t="shared" si="90"/>
        <v>80952.312349386193</v>
      </c>
      <c r="AZ103" s="73">
        <f t="shared" si="90"/>
        <v>93335.316599723723</v>
      </c>
      <c r="BA103" s="73">
        <f t="shared" si="90"/>
        <v>113947.15448437628</v>
      </c>
      <c r="BB103" s="73">
        <f t="shared" si="90"/>
        <v>140292.73033442802</v>
      </c>
      <c r="BC103" s="73">
        <f t="shared" ref="BC103:DN103" si="91">+BC110+BC117+BC124</f>
        <v>125237.99793525299</v>
      </c>
      <c r="BD103" s="73">
        <f t="shared" si="91"/>
        <v>106277.35345648254</v>
      </c>
      <c r="BE103" s="73">
        <f t="shared" si="91"/>
        <v>119066.78916632709</v>
      </c>
      <c r="BF103" s="73">
        <f t="shared" si="91"/>
        <v>110701.74686074827</v>
      </c>
      <c r="BG103" s="73">
        <f t="shared" si="91"/>
        <v>134702.72008921526</v>
      </c>
      <c r="BH103" s="73">
        <f t="shared" si="91"/>
        <v>143181.37788016503</v>
      </c>
      <c r="BI103" s="73">
        <f t="shared" si="91"/>
        <v>132224.73071617744</v>
      </c>
      <c r="BJ103" s="73">
        <f t="shared" si="91"/>
        <v>162136.50474498881</v>
      </c>
      <c r="BK103" s="73">
        <f t="shared" si="91"/>
        <v>136969.0645705488</v>
      </c>
      <c r="BL103" s="73">
        <f t="shared" si="91"/>
        <v>92557.941335902316</v>
      </c>
      <c r="BM103" s="73">
        <f t="shared" si="91"/>
        <v>106586.50127758596</v>
      </c>
      <c r="BN103" s="73">
        <f t="shared" si="91"/>
        <v>127718.34472556465</v>
      </c>
      <c r="BO103" s="73">
        <f t="shared" si="91"/>
        <v>145540.93275729998</v>
      </c>
      <c r="BP103" s="73">
        <f t="shared" si="91"/>
        <v>153301.87177049866</v>
      </c>
      <c r="BQ103" s="73">
        <f t="shared" si="91"/>
        <v>119464.39628267751</v>
      </c>
      <c r="BR103" s="73">
        <f t="shared" si="91"/>
        <v>152551.80800740805</v>
      </c>
      <c r="BS103" s="43">
        <f t="shared" si="91"/>
        <v>139169.20836975527</v>
      </c>
      <c r="BT103" s="43">
        <f t="shared" si="91"/>
        <v>148432.05307680339</v>
      </c>
      <c r="BU103" s="43">
        <f t="shared" si="91"/>
        <v>147768.95712936722</v>
      </c>
      <c r="BV103" s="43">
        <f t="shared" si="91"/>
        <v>138435.85260848523</v>
      </c>
      <c r="BW103" s="43">
        <f t="shared" si="91"/>
        <v>119348.27313798916</v>
      </c>
      <c r="BX103" s="43">
        <f t="shared" si="91"/>
        <v>166007.66045030381</v>
      </c>
      <c r="BY103" s="43">
        <f t="shared" si="91"/>
        <v>174655.70273881502</v>
      </c>
      <c r="BZ103" s="43">
        <f t="shared" si="91"/>
        <v>130480.94037014872</v>
      </c>
      <c r="CA103" s="43">
        <f t="shared" si="91"/>
        <v>138522.33323228339</v>
      </c>
      <c r="CB103" s="43">
        <f t="shared" si="91"/>
        <v>173993.24651111639</v>
      </c>
      <c r="CC103" s="43">
        <f t="shared" si="91"/>
        <v>127620.36264604429</v>
      </c>
      <c r="CD103" s="43">
        <f t="shared" si="91"/>
        <v>180012.41461449643</v>
      </c>
      <c r="CE103" s="43">
        <f t="shared" si="91"/>
        <v>161092.79248097516</v>
      </c>
      <c r="CF103" s="43">
        <f t="shared" si="91"/>
        <v>168409.54685541007</v>
      </c>
      <c r="CG103" s="43">
        <f t="shared" si="91"/>
        <v>148111.200315075</v>
      </c>
      <c r="CH103" s="43">
        <f t="shared" si="91"/>
        <v>156172.5904211555</v>
      </c>
      <c r="CI103" s="43">
        <f t="shared" si="91"/>
        <v>203161.10169910348</v>
      </c>
      <c r="CJ103" s="43">
        <f t="shared" si="91"/>
        <v>147203.76618439879</v>
      </c>
      <c r="CK103" s="43">
        <f t="shared" si="91"/>
        <v>176467.65396663256</v>
      </c>
      <c r="CL103" s="43">
        <f t="shared" si="91"/>
        <v>150316.38791045401</v>
      </c>
      <c r="CM103" s="43">
        <f t="shared" si="91"/>
        <v>173261.49697818022</v>
      </c>
      <c r="CN103" s="43">
        <f t="shared" si="91"/>
        <v>172303.70849419839</v>
      </c>
      <c r="CO103" s="43">
        <f t="shared" si="91"/>
        <v>162261.04644710189</v>
      </c>
      <c r="CP103" s="43">
        <f t="shared" si="91"/>
        <v>192526.99787109555</v>
      </c>
      <c r="CQ103" s="43">
        <f t="shared" si="91"/>
        <v>170356.4273572173</v>
      </c>
      <c r="CR103" s="43">
        <f t="shared" si="91"/>
        <v>212203.67989084646</v>
      </c>
      <c r="CS103" s="43">
        <f t="shared" si="91"/>
        <v>225493.16658037843</v>
      </c>
      <c r="CT103" s="43">
        <f t="shared" si="91"/>
        <v>221545.65281993328</v>
      </c>
      <c r="CU103" s="43">
        <f t="shared" si="91"/>
        <v>177971.30234635159</v>
      </c>
      <c r="CV103" s="43">
        <f t="shared" si="91"/>
        <v>175262.86312200717</v>
      </c>
      <c r="CW103" s="43">
        <f t="shared" si="91"/>
        <v>155918.60881632994</v>
      </c>
      <c r="CX103" s="43">
        <f t="shared" si="91"/>
        <v>182049.28668511045</v>
      </c>
      <c r="CY103" s="43">
        <f t="shared" si="91"/>
        <v>172161.18144793867</v>
      </c>
      <c r="CZ103" s="43">
        <f t="shared" si="91"/>
        <v>175923.16106663921</v>
      </c>
      <c r="DA103" s="43">
        <f t="shared" si="91"/>
        <v>151006.60700199244</v>
      </c>
      <c r="DB103" s="43">
        <f t="shared" si="91"/>
        <v>172930.54474102345</v>
      </c>
      <c r="DC103" s="43">
        <f t="shared" si="91"/>
        <v>167953.96992832696</v>
      </c>
      <c r="DD103" s="43">
        <f t="shared" si="91"/>
        <v>184634.48366373716</v>
      </c>
      <c r="DE103" s="43">
        <f t="shared" si="91"/>
        <v>214316.00114837784</v>
      </c>
      <c r="DF103" s="43">
        <f t="shared" si="91"/>
        <v>144587.26284772676</v>
      </c>
      <c r="DG103" s="43">
        <f t="shared" si="91"/>
        <v>167003.88320074737</v>
      </c>
      <c r="DH103" s="43">
        <f t="shared" si="91"/>
        <v>138184.88319140079</v>
      </c>
      <c r="DI103" s="43">
        <f t="shared" si="91"/>
        <v>140285.57535519067</v>
      </c>
      <c r="DJ103" s="43">
        <f t="shared" si="91"/>
        <v>105858.59451046122</v>
      </c>
      <c r="DK103" s="43">
        <f t="shared" si="91"/>
        <v>105648.21112789981</v>
      </c>
      <c r="DL103" s="43">
        <f t="shared" si="91"/>
        <v>136125.87338803307</v>
      </c>
      <c r="DM103" s="43">
        <f t="shared" si="91"/>
        <v>143813.31173596455</v>
      </c>
      <c r="DN103" s="43">
        <f t="shared" si="91"/>
        <v>176542.02028098988</v>
      </c>
      <c r="DO103" s="43">
        <f t="shared" ref="DO103:EG103" si="92">+DO110+DO117+DO124</f>
        <v>145169.01004686157</v>
      </c>
      <c r="DP103" s="43">
        <f t="shared" si="92"/>
        <v>131257.57933467129</v>
      </c>
      <c r="DQ103" s="43">
        <f t="shared" si="92"/>
        <v>146737.50117609586</v>
      </c>
      <c r="DR103" s="43">
        <f t="shared" si="92"/>
        <v>167502.53495172044</v>
      </c>
      <c r="DS103" s="43">
        <f t="shared" si="92"/>
        <v>176440.00813135508</v>
      </c>
      <c r="DT103" s="43">
        <f t="shared" si="92"/>
        <v>113134.46755143962</v>
      </c>
      <c r="DU103" s="43">
        <f t="shared" si="92"/>
        <v>134419.38692702589</v>
      </c>
      <c r="DV103" s="43">
        <f t="shared" si="92"/>
        <v>121437.50393919661</v>
      </c>
      <c r="DW103" s="43">
        <f t="shared" si="92"/>
        <v>169247.76494780532</v>
      </c>
      <c r="DX103" s="43">
        <f t="shared" si="92"/>
        <v>141817.09739958233</v>
      </c>
      <c r="DY103" s="43">
        <f t="shared" si="92"/>
        <v>139633.04185723528</v>
      </c>
      <c r="DZ103" s="43">
        <f t="shared" si="92"/>
        <v>157948.74093982109</v>
      </c>
      <c r="EA103" s="43">
        <f t="shared" si="92"/>
        <v>171146.43225816885</v>
      </c>
      <c r="EB103" s="43">
        <f t="shared" si="92"/>
        <v>147168.33503603807</v>
      </c>
      <c r="EC103" s="43">
        <f t="shared" si="92"/>
        <v>144653.03233370581</v>
      </c>
      <c r="ED103" s="43">
        <f t="shared" si="92"/>
        <v>150032.13455086225</v>
      </c>
      <c r="EE103" s="43">
        <f t="shared" si="92"/>
        <v>159913.66344693961</v>
      </c>
      <c r="EF103" s="43">
        <f t="shared" si="92"/>
        <v>135145.29495515508</v>
      </c>
      <c r="EG103" s="43">
        <f t="shared" si="92"/>
        <v>127417.17489202142</v>
      </c>
      <c r="EH103" s="196">
        <v>175228.18132032538</v>
      </c>
      <c r="EI103" s="264">
        <v>174608.80018156074</v>
      </c>
      <c r="EJ103" s="264">
        <v>152347.84805403397</v>
      </c>
    </row>
    <row r="104" spans="2:140" x14ac:dyDescent="0.25">
      <c r="B104" s="74" t="s">
        <v>151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  <c r="DS104" s="74"/>
      <c r="DT104" s="74"/>
      <c r="DU104" s="74"/>
      <c r="DV104" s="74"/>
      <c r="DW104" s="74"/>
      <c r="DX104" s="74"/>
      <c r="DY104" s="74"/>
      <c r="DZ104" s="74"/>
      <c r="EA104" s="74"/>
      <c r="EB104" s="74"/>
      <c r="EC104" s="74"/>
      <c r="ED104" s="74"/>
      <c r="EE104" s="74"/>
      <c r="EF104" s="74"/>
      <c r="EG104" s="74"/>
      <c r="EH104" s="212"/>
      <c r="EI104" s="280"/>
      <c r="EJ104" s="280"/>
    </row>
    <row r="105" spans="2:140" x14ac:dyDescent="0.25">
      <c r="B105" s="59" t="s">
        <v>152</v>
      </c>
      <c r="C105" s="75">
        <f t="shared" ref="C105:BN105" si="93">+C110-C108</f>
        <v>-7733.5382568284949</v>
      </c>
      <c r="D105" s="75">
        <f t="shared" si="93"/>
        <v>-3974.3177946853339</v>
      </c>
      <c r="E105" s="75">
        <f t="shared" si="93"/>
        <v>-22653.997270344764</v>
      </c>
      <c r="F105" s="75">
        <f t="shared" si="93"/>
        <v>-25573.691307198707</v>
      </c>
      <c r="G105" s="75">
        <f t="shared" si="93"/>
        <v>-33383.644138901094</v>
      </c>
      <c r="H105" s="75">
        <f t="shared" si="93"/>
        <v>-42126.714587370298</v>
      </c>
      <c r="I105" s="75">
        <f t="shared" si="93"/>
        <v>-19594.313177866774</v>
      </c>
      <c r="J105" s="75">
        <f t="shared" si="93"/>
        <v>-16716.384028212982</v>
      </c>
      <c r="K105" s="75">
        <f t="shared" si="93"/>
        <v>-24093.594101214418</v>
      </c>
      <c r="L105" s="75">
        <f t="shared" si="93"/>
        <v>-25721.136950419386</v>
      </c>
      <c r="M105" s="75">
        <f t="shared" si="93"/>
        <v>-32176.140452271429</v>
      </c>
      <c r="N105" s="75">
        <f t="shared" si="93"/>
        <v>-34681.854940377751</v>
      </c>
      <c r="O105" s="75">
        <f t="shared" si="93"/>
        <v>-20376.974798233357</v>
      </c>
      <c r="P105" s="75">
        <f t="shared" si="93"/>
        <v>-22256.721968970123</v>
      </c>
      <c r="Q105" s="75">
        <f t="shared" si="93"/>
        <v>-39675.157126100057</v>
      </c>
      <c r="R105" s="75">
        <f t="shared" si="93"/>
        <v>-48401.93414680897</v>
      </c>
      <c r="S105" s="75">
        <f t="shared" si="93"/>
        <v>-36420.102394395959</v>
      </c>
      <c r="T105" s="75">
        <f t="shared" si="93"/>
        <v>-41677.734034036039</v>
      </c>
      <c r="U105" s="75">
        <f t="shared" si="93"/>
        <v>-52282.021849033299</v>
      </c>
      <c r="V105" s="75">
        <f t="shared" si="93"/>
        <v>-52282.021849033299</v>
      </c>
      <c r="W105" s="75">
        <f t="shared" si="93"/>
        <v>-51087.169294097752</v>
      </c>
      <c r="X105" s="75">
        <f t="shared" si="93"/>
        <v>-46065.59563643478</v>
      </c>
      <c r="Y105" s="75">
        <f t="shared" si="93"/>
        <v>3178.256910745873</v>
      </c>
      <c r="Z105" s="75">
        <f t="shared" si="93"/>
        <v>3178.256910745873</v>
      </c>
      <c r="AA105" s="75">
        <f t="shared" si="93"/>
        <v>3063.7806793024647</v>
      </c>
      <c r="AB105" s="75">
        <f t="shared" si="93"/>
        <v>-6200.6733584232352</v>
      </c>
      <c r="AC105" s="75">
        <f t="shared" si="93"/>
        <v>-13843.589535286868</v>
      </c>
      <c r="AD105" s="75">
        <f t="shared" si="93"/>
        <v>-16488.932719928751</v>
      </c>
      <c r="AE105" s="75">
        <f t="shared" si="93"/>
        <v>-12364.315537930797</v>
      </c>
      <c r="AF105" s="75">
        <f t="shared" si="93"/>
        <v>-14495.110483179858</v>
      </c>
      <c r="AG105" s="75">
        <f t="shared" si="93"/>
        <v>-22048.957895744923</v>
      </c>
      <c r="AH105" s="75">
        <f t="shared" si="93"/>
        <v>-38948.097975239158</v>
      </c>
      <c r="AI105" s="75">
        <f t="shared" si="93"/>
        <v>-20037.845600166122</v>
      </c>
      <c r="AJ105" s="75">
        <f t="shared" si="93"/>
        <v>-33480.78878693196</v>
      </c>
      <c r="AK105" s="75">
        <f t="shared" si="93"/>
        <v>-11186.38141420429</v>
      </c>
      <c r="AL105" s="75">
        <f t="shared" si="93"/>
        <v>-45100.706750347956</v>
      </c>
      <c r="AM105" s="75">
        <f t="shared" si="93"/>
        <v>-30953.698335196692</v>
      </c>
      <c r="AN105" s="75">
        <f t="shared" si="93"/>
        <v>-28879.832457266639</v>
      </c>
      <c r="AO105" s="75">
        <f t="shared" si="93"/>
        <v>-39249.508254368477</v>
      </c>
      <c r="AP105" s="75">
        <f t="shared" si="93"/>
        <v>-81598.152438017758</v>
      </c>
      <c r="AQ105" s="75">
        <f t="shared" si="93"/>
        <v>-68911.764113678291</v>
      </c>
      <c r="AR105" s="75">
        <f t="shared" si="93"/>
        <v>-39399.79467360994</v>
      </c>
      <c r="AS105" s="75">
        <f t="shared" si="93"/>
        <v>-40261.578022415357</v>
      </c>
      <c r="AT105" s="75">
        <f t="shared" si="93"/>
        <v>-30321.196899443858</v>
      </c>
      <c r="AU105" s="75">
        <f t="shared" si="93"/>
        <v>-58480.476193680399</v>
      </c>
      <c r="AV105" s="75">
        <f t="shared" si="93"/>
        <v>-45019.772333626017</v>
      </c>
      <c r="AW105" s="75">
        <f t="shared" si="93"/>
        <v>-34874.219002616985</v>
      </c>
      <c r="AX105" s="75">
        <f t="shared" si="93"/>
        <v>-49831.216106214939</v>
      </c>
      <c r="AY105" s="75">
        <f t="shared" si="93"/>
        <v>-41318.138504305018</v>
      </c>
      <c r="AZ105" s="75">
        <f t="shared" si="93"/>
        <v>-57398.013141612864</v>
      </c>
      <c r="BA105" s="75">
        <f t="shared" si="93"/>
        <v>-76797.065871302184</v>
      </c>
      <c r="BB105" s="75">
        <f t="shared" si="93"/>
        <v>-108185.79056784173</v>
      </c>
      <c r="BC105" s="75">
        <f t="shared" si="93"/>
        <v>-100007.59958046983</v>
      </c>
      <c r="BD105" s="75">
        <f t="shared" si="93"/>
        <v>-84028.44821486916</v>
      </c>
      <c r="BE105" s="75">
        <f t="shared" si="93"/>
        <v>-83218.937193999998</v>
      </c>
      <c r="BF105" s="75">
        <f t="shared" si="93"/>
        <v>-87016.699405999985</v>
      </c>
      <c r="BG105" s="75">
        <f t="shared" si="93"/>
        <v>-82032.383836896784</v>
      </c>
      <c r="BH105" s="75">
        <f t="shared" si="93"/>
        <v>-75706.724261586729</v>
      </c>
      <c r="BI105" s="75">
        <f t="shared" si="93"/>
        <v>-92477.436039134001</v>
      </c>
      <c r="BJ105" s="75">
        <f t="shared" si="93"/>
        <v>-87099.412375331085</v>
      </c>
      <c r="BK105" s="75">
        <f t="shared" si="93"/>
        <v>-79260.422226998751</v>
      </c>
      <c r="BL105" s="75">
        <f t="shared" si="93"/>
        <v>-63270.082809296808</v>
      </c>
      <c r="BM105" s="75">
        <f t="shared" si="93"/>
        <v>-101125.23874767295</v>
      </c>
      <c r="BN105" s="75">
        <f t="shared" si="93"/>
        <v>-127533.24558235558</v>
      </c>
      <c r="BO105" s="75">
        <f t="shared" ref="BO105:DZ105" si="94">+BO110-BO108</f>
        <v>-115066.45496151705</v>
      </c>
      <c r="BP105" s="75">
        <f t="shared" si="94"/>
        <v>-125420.48311906628</v>
      </c>
      <c r="BQ105" s="75">
        <f t="shared" si="94"/>
        <v>-87329.424645969877</v>
      </c>
      <c r="BR105" s="75">
        <f t="shared" si="94"/>
        <v>-129965.64114380856</v>
      </c>
      <c r="BS105" s="47">
        <f t="shared" si="94"/>
        <v>-122703.68836606327</v>
      </c>
      <c r="BT105" s="47">
        <f t="shared" si="94"/>
        <v>-123240.6019898886</v>
      </c>
      <c r="BU105" s="47">
        <f t="shared" si="94"/>
        <v>-122216.6940291606</v>
      </c>
      <c r="BV105" s="47">
        <f t="shared" si="94"/>
        <v>-83022.695081746395</v>
      </c>
      <c r="BW105" s="47">
        <f t="shared" si="94"/>
        <v>-86382.381561556336</v>
      </c>
      <c r="BX105" s="47">
        <f t="shared" si="94"/>
        <v>-136612.30950131689</v>
      </c>
      <c r="BY105" s="47">
        <f t="shared" si="94"/>
        <v>-137417.13440589156</v>
      </c>
      <c r="BZ105" s="47">
        <f t="shared" si="94"/>
        <v>-92411.596573417803</v>
      </c>
      <c r="CA105" s="47">
        <f t="shared" si="94"/>
        <v>-105636.56347516156</v>
      </c>
      <c r="CB105" s="47">
        <f t="shared" si="94"/>
        <v>-111488.33469276522</v>
      </c>
      <c r="CC105" s="47">
        <f t="shared" si="94"/>
        <v>-98779.413873122961</v>
      </c>
      <c r="CD105" s="47">
        <f t="shared" si="94"/>
        <v>-120674.50748232132</v>
      </c>
      <c r="CE105" s="47">
        <f t="shared" si="94"/>
        <v>-113787.90144312104</v>
      </c>
      <c r="CF105" s="47">
        <f t="shared" si="94"/>
        <v>-94582.14984181078</v>
      </c>
      <c r="CG105" s="47">
        <f t="shared" si="94"/>
        <v>-79129.594521167935</v>
      </c>
      <c r="CH105" s="47">
        <f t="shared" si="94"/>
        <v>-84758.064006165048</v>
      </c>
      <c r="CI105" s="47">
        <f t="shared" si="94"/>
        <v>-79016.435069205632</v>
      </c>
      <c r="CJ105" s="47">
        <f t="shared" si="94"/>
        <v>-118718.26270719309</v>
      </c>
      <c r="CK105" s="47">
        <f t="shared" si="94"/>
        <v>-128356.91175931225</v>
      </c>
      <c r="CL105" s="47">
        <f t="shared" si="94"/>
        <v>-106732.00360393822</v>
      </c>
      <c r="CM105" s="47">
        <f t="shared" si="94"/>
        <v>-124171.19714229394</v>
      </c>
      <c r="CN105" s="47">
        <f t="shared" si="94"/>
        <v>-115055.0743543961</v>
      </c>
      <c r="CO105" s="47">
        <f t="shared" si="94"/>
        <v>-136405.47199689128</v>
      </c>
      <c r="CP105" s="47">
        <f t="shared" si="94"/>
        <v>-131836.59396675345</v>
      </c>
      <c r="CQ105" s="47">
        <f t="shared" si="94"/>
        <v>-110898.72296102543</v>
      </c>
      <c r="CR105" s="47">
        <f t="shared" si="94"/>
        <v>-130657.94986853316</v>
      </c>
      <c r="CS105" s="47">
        <f t="shared" si="94"/>
        <v>-125039.18968228166</v>
      </c>
      <c r="CT105" s="47">
        <f t="shared" si="94"/>
        <v>-74488.542953200056</v>
      </c>
      <c r="CU105" s="47">
        <f t="shared" si="94"/>
        <v>-54131.380538735</v>
      </c>
      <c r="CV105" s="47">
        <f t="shared" si="94"/>
        <v>-58060.319912834777</v>
      </c>
      <c r="CW105" s="47">
        <f t="shared" si="94"/>
        <v>-59055.648239536924</v>
      </c>
      <c r="CX105" s="47">
        <f t="shared" si="94"/>
        <v>-68721.770703454764</v>
      </c>
      <c r="CY105" s="47">
        <f t="shared" si="94"/>
        <v>-64914.134366757135</v>
      </c>
      <c r="CZ105" s="47">
        <f t="shared" si="94"/>
        <v>-79344.545327709289</v>
      </c>
      <c r="DA105" s="47">
        <f t="shared" si="94"/>
        <v>-63580.585991239466</v>
      </c>
      <c r="DB105" s="47">
        <f t="shared" si="94"/>
        <v>-54061.63648563996</v>
      </c>
      <c r="DC105" s="47">
        <f t="shared" si="94"/>
        <v>-45210.86642124776</v>
      </c>
      <c r="DD105" s="47">
        <f t="shared" si="94"/>
        <v>-23873.295828846414</v>
      </c>
      <c r="DE105" s="47">
        <f t="shared" si="94"/>
        <v>-18858.284449254541</v>
      </c>
      <c r="DF105" s="47">
        <f t="shared" si="94"/>
        <v>-9293.4200593610876</v>
      </c>
      <c r="DG105" s="47">
        <f t="shared" si="94"/>
        <v>-4694.2764287721802</v>
      </c>
      <c r="DH105" s="47">
        <f t="shared" si="94"/>
        <v>1706.5218779808492</v>
      </c>
      <c r="DI105" s="47">
        <f t="shared" si="94"/>
        <v>-6272.2292314321821</v>
      </c>
      <c r="DJ105" s="47">
        <f t="shared" si="94"/>
        <v>-9642.0063335114246</v>
      </c>
      <c r="DK105" s="47">
        <f t="shared" si="94"/>
        <v>-16038.001983262759</v>
      </c>
      <c r="DL105" s="47">
        <f t="shared" si="94"/>
        <v>-18795.086269519925</v>
      </c>
      <c r="DM105" s="47">
        <f t="shared" si="94"/>
        <v>-18776.519534968334</v>
      </c>
      <c r="DN105" s="47">
        <f t="shared" si="94"/>
        <v>-15434.961495432945</v>
      </c>
      <c r="DO105" s="47">
        <f t="shared" si="94"/>
        <v>-16547.637065338466</v>
      </c>
      <c r="DP105" s="47">
        <f t="shared" si="94"/>
        <v>-13944.75354013023</v>
      </c>
      <c r="DQ105" s="47">
        <f t="shared" si="94"/>
        <v>-9942.9874366398581</v>
      </c>
      <c r="DR105" s="47">
        <f t="shared" si="94"/>
        <v>-19001.117078053561</v>
      </c>
      <c r="DS105" s="47">
        <f t="shared" si="94"/>
        <v>-33653.906525729544</v>
      </c>
      <c r="DT105" s="47">
        <f t="shared" si="94"/>
        <v>-23261.345708091729</v>
      </c>
      <c r="DU105" s="47">
        <f t="shared" si="94"/>
        <v>-21967.393962372982</v>
      </c>
      <c r="DV105" s="47">
        <f t="shared" si="94"/>
        <v>-22599.722080034378</v>
      </c>
      <c r="DW105" s="47">
        <f t="shared" si="94"/>
        <v>-23859.859044390483</v>
      </c>
      <c r="DX105" s="47">
        <f t="shared" si="94"/>
        <v>-21189.663287727686</v>
      </c>
      <c r="DY105" s="47">
        <f t="shared" si="94"/>
        <v>-16782.296800341705</v>
      </c>
      <c r="DZ105" s="47">
        <f t="shared" si="94"/>
        <v>-30139.544527970371</v>
      </c>
      <c r="EA105" s="47">
        <f t="shared" ref="EA105:EG105" si="95">+EA110-EA108</f>
        <v>-43126.917716001102</v>
      </c>
      <c r="EB105" s="47">
        <f t="shared" si="95"/>
        <v>-33025.116064752176</v>
      </c>
      <c r="EC105" s="47">
        <f t="shared" si="95"/>
        <v>-29920.056448046656</v>
      </c>
      <c r="ED105" s="47">
        <f t="shared" si="95"/>
        <v>-30346.07748752342</v>
      </c>
      <c r="EE105" s="47">
        <f t="shared" si="95"/>
        <v>-42344.264825781691</v>
      </c>
      <c r="EF105" s="47">
        <f t="shared" si="95"/>
        <v>-42304.592491556163</v>
      </c>
      <c r="EG105" s="47">
        <f t="shared" si="95"/>
        <v>-38281.004017398765</v>
      </c>
      <c r="EH105" s="198">
        <v>-54738.396635159545</v>
      </c>
      <c r="EI105" s="266">
        <v>-71464.97355654955</v>
      </c>
      <c r="EJ105" s="266">
        <v>-53853.570095682095</v>
      </c>
    </row>
    <row r="106" spans="2:140" x14ac:dyDescent="0.25">
      <c r="B106" s="65" t="s">
        <v>153</v>
      </c>
      <c r="C106" s="37">
        <v>476.791</v>
      </c>
      <c r="D106" s="37">
        <v>241.477</v>
      </c>
      <c r="E106" s="37">
        <v>859.69399999999996</v>
      </c>
      <c r="F106" s="37">
        <v>691.81100000000004</v>
      </c>
      <c r="G106" s="37">
        <v>712.149</v>
      </c>
      <c r="H106" s="37">
        <v>991.43100000000004</v>
      </c>
      <c r="I106" s="37">
        <v>477.44</v>
      </c>
      <c r="J106" s="37">
        <v>517.14400000000001</v>
      </c>
      <c r="K106" s="37">
        <v>661.05399999999997</v>
      </c>
      <c r="L106" s="37">
        <v>694.58399999999995</v>
      </c>
      <c r="M106" s="37">
        <v>714.822</v>
      </c>
      <c r="N106" s="37">
        <v>748.09299999999996</v>
      </c>
      <c r="O106" s="37">
        <v>479.92200000000003</v>
      </c>
      <c r="P106" s="37">
        <v>483.084</v>
      </c>
      <c r="Q106" s="37">
        <v>721.77</v>
      </c>
      <c r="R106" s="37">
        <v>738.46900000000005</v>
      </c>
      <c r="S106" s="37">
        <v>480.36399999999998</v>
      </c>
      <c r="T106" s="37">
        <v>479.96600000000001</v>
      </c>
      <c r="U106" s="37">
        <v>718.60799999999995</v>
      </c>
      <c r="V106" s="37">
        <v>718.60799999999995</v>
      </c>
      <c r="W106" s="37">
        <v>719.81200000000001</v>
      </c>
      <c r="X106" s="37">
        <v>720.51700000000005</v>
      </c>
      <c r="Y106" s="37">
        <v>545.19799999999998</v>
      </c>
      <c r="Z106" s="37">
        <v>545.19799999999998</v>
      </c>
      <c r="AA106" s="37">
        <v>839.38699999999994</v>
      </c>
      <c r="AB106" s="37">
        <v>725.33</v>
      </c>
      <c r="AC106" s="37">
        <v>981.79399999999998</v>
      </c>
      <c r="AD106" s="37">
        <v>1032.7190000000001</v>
      </c>
      <c r="AE106" s="37">
        <v>499.92099999999999</v>
      </c>
      <c r="AF106" s="37">
        <v>485.02199999999999</v>
      </c>
      <c r="AG106" s="37">
        <v>526.47900000000004</v>
      </c>
      <c r="AH106" s="37">
        <v>1244.5309999999999</v>
      </c>
      <c r="AI106" s="37">
        <v>521.89200000000005</v>
      </c>
      <c r="AJ106" s="37">
        <v>784.76199999999994</v>
      </c>
      <c r="AK106" s="37">
        <v>735.98599999999999</v>
      </c>
      <c r="AL106" s="37">
        <v>1020.351</v>
      </c>
      <c r="AM106" s="37">
        <v>752.36</v>
      </c>
      <c r="AN106" s="37">
        <v>767.77200000000005</v>
      </c>
      <c r="AO106" s="37">
        <v>1135.25</v>
      </c>
      <c r="AP106" s="37">
        <v>1540.117</v>
      </c>
      <c r="AQ106" s="37">
        <v>1611.365</v>
      </c>
      <c r="AR106" s="37">
        <v>1035.0319999999999</v>
      </c>
      <c r="AS106" s="37">
        <v>994.54100000000005</v>
      </c>
      <c r="AT106" s="37">
        <v>765.86699999999996</v>
      </c>
      <c r="AU106" s="37">
        <v>1564.1183000000001</v>
      </c>
      <c r="AV106" s="37">
        <v>1044.9537499999999</v>
      </c>
      <c r="AW106" s="37">
        <v>778.61992000000009</v>
      </c>
      <c r="AX106" s="37">
        <v>958.04611</v>
      </c>
      <c r="AY106" s="37">
        <v>722.23993999999993</v>
      </c>
      <c r="AZ106" s="37">
        <v>968.36543999999992</v>
      </c>
      <c r="BA106" s="37">
        <v>988.73476000000005</v>
      </c>
      <c r="BB106" s="37">
        <v>1243.55728</v>
      </c>
      <c r="BC106" s="37">
        <v>1035.9989699999999</v>
      </c>
      <c r="BD106" s="37">
        <v>1016.9045699999999</v>
      </c>
      <c r="BE106" s="37">
        <v>991.46789000000001</v>
      </c>
      <c r="BF106" s="37">
        <v>1034.3219100000001</v>
      </c>
      <c r="BG106" s="37">
        <v>991.30796999999995</v>
      </c>
      <c r="BH106" s="37">
        <v>1023.9131600000001</v>
      </c>
      <c r="BI106" s="37">
        <v>1294.74974</v>
      </c>
      <c r="BJ106" s="37">
        <v>1299.3189199999999</v>
      </c>
      <c r="BK106" s="37">
        <v>1047.3467900000001</v>
      </c>
      <c r="BL106" s="37">
        <v>760.4452</v>
      </c>
      <c r="BM106" s="37">
        <v>1022.5775600000001</v>
      </c>
      <c r="BN106" s="37">
        <v>1284.13678</v>
      </c>
      <c r="BO106" s="37">
        <v>1275.84322</v>
      </c>
      <c r="BP106" s="37">
        <v>1493.48099</v>
      </c>
      <c r="BQ106" s="37">
        <v>1015.3435899999999</v>
      </c>
      <c r="BR106" s="37">
        <v>1543.5229299999999</v>
      </c>
      <c r="BS106" s="37">
        <v>1241.4126799999999</v>
      </c>
      <c r="BT106" s="37">
        <v>1270.5955100000001</v>
      </c>
      <c r="BU106" s="37">
        <v>1279.37301</v>
      </c>
      <c r="BV106" s="37">
        <v>997.69416999999999</v>
      </c>
      <c r="BW106" s="37">
        <v>1026.70353</v>
      </c>
      <c r="BX106" s="37">
        <v>1515.9328</v>
      </c>
      <c r="BY106" s="37">
        <v>1556.86211</v>
      </c>
      <c r="BZ106" s="37">
        <v>1047.4210600000001</v>
      </c>
      <c r="CA106" s="37">
        <v>1250.91769</v>
      </c>
      <c r="CB106" s="37">
        <v>1307.31495</v>
      </c>
      <c r="CC106" s="37">
        <v>1286.36905</v>
      </c>
      <c r="CD106" s="37">
        <v>1562.6880200000001</v>
      </c>
      <c r="CE106" s="37">
        <v>1572.5189700000003</v>
      </c>
      <c r="CF106" s="37">
        <v>1322.21263</v>
      </c>
      <c r="CG106" s="37">
        <v>1280.0823600000001</v>
      </c>
      <c r="CH106" s="37">
        <v>1277.0550900000001</v>
      </c>
      <c r="CI106" s="37">
        <v>1265.2051999999999</v>
      </c>
      <c r="CJ106" s="37">
        <v>1565.33151</v>
      </c>
      <c r="CK106" s="37">
        <v>1565.15302</v>
      </c>
      <c r="CL106" s="37">
        <v>1296.9626000000001</v>
      </c>
      <c r="CM106" s="37">
        <v>1610.1606200000001</v>
      </c>
      <c r="CN106" s="37">
        <v>1492.4225800000002</v>
      </c>
      <c r="CO106" s="37">
        <v>1864.2439999999999</v>
      </c>
      <c r="CP106" s="37">
        <v>1881.4583</v>
      </c>
      <c r="CQ106" s="37">
        <v>1573.4952499999999</v>
      </c>
      <c r="CR106" s="37">
        <v>1810.08818</v>
      </c>
      <c r="CS106" s="37">
        <v>2109.4770800000001</v>
      </c>
      <c r="CT106" s="37">
        <v>2087.2861399999997</v>
      </c>
      <c r="CU106" s="37">
        <v>1541.0011999999997</v>
      </c>
      <c r="CV106" s="37">
        <v>1823.5403399999998</v>
      </c>
      <c r="CW106" s="37">
        <v>1854.48639</v>
      </c>
      <c r="CX106" s="37">
        <v>1770.6783199999998</v>
      </c>
      <c r="CY106" s="37">
        <v>1552.9248599999999</v>
      </c>
      <c r="CZ106" s="37">
        <v>1804.30753</v>
      </c>
      <c r="DA106" s="37">
        <v>1364.7760600000001</v>
      </c>
      <c r="DB106" s="37">
        <v>1538.4250599999998</v>
      </c>
      <c r="DC106" s="37">
        <v>1561.5152700000001</v>
      </c>
      <c r="DD106" s="37">
        <v>1545.6847600000001</v>
      </c>
      <c r="DE106" s="37">
        <v>1781.0324100000003</v>
      </c>
      <c r="DF106" s="37">
        <v>1282.4974199999999</v>
      </c>
      <c r="DG106" s="37">
        <v>1537.34629</v>
      </c>
      <c r="DH106" s="37">
        <v>1298.5928000000001</v>
      </c>
      <c r="DI106" s="37">
        <v>1563.7823399999997</v>
      </c>
      <c r="DJ106" s="37">
        <v>1086.1939399999999</v>
      </c>
      <c r="DK106" s="37">
        <v>1286.5703500000002</v>
      </c>
      <c r="DL106" s="37">
        <v>1258.8773799999999</v>
      </c>
      <c r="DM106" s="37">
        <v>1519.1969899999999</v>
      </c>
      <c r="DN106" s="37">
        <v>1517.6860899999999</v>
      </c>
      <c r="DO106" s="37">
        <v>1335.4236400000002</v>
      </c>
      <c r="DP106" s="37">
        <v>1027.8730799999998</v>
      </c>
      <c r="DQ106" s="37">
        <v>1292.60646</v>
      </c>
      <c r="DR106" s="37">
        <v>1219.6837399999999</v>
      </c>
      <c r="DS106" s="37">
        <v>1574.94335</v>
      </c>
      <c r="DT106" s="37">
        <v>1286.3111100000001</v>
      </c>
      <c r="DU106" s="37">
        <v>1292.3867299999999</v>
      </c>
      <c r="DV106" s="37">
        <v>1041.3675499999999</v>
      </c>
      <c r="DW106" s="37">
        <v>1301.4514899999999</v>
      </c>
      <c r="DX106" s="37">
        <v>1296.7515800000001</v>
      </c>
      <c r="DY106" s="37">
        <v>1256.8398900000002</v>
      </c>
      <c r="DZ106" s="37">
        <v>1798.3087999999998</v>
      </c>
      <c r="EA106" s="37">
        <v>1547.1631400000001</v>
      </c>
      <c r="EB106" s="37">
        <v>1476.4274800000001</v>
      </c>
      <c r="EC106" s="37">
        <v>1197.86096</v>
      </c>
      <c r="ED106" s="37">
        <v>1313.7548499999998</v>
      </c>
      <c r="EE106" s="37">
        <v>1457.3790100000003</v>
      </c>
      <c r="EF106" s="37">
        <v>1315.5082299999999</v>
      </c>
      <c r="EG106" s="37">
        <v>1347.4026500000002</v>
      </c>
      <c r="EH106" s="194">
        <v>1568.5592099999999</v>
      </c>
      <c r="EI106" s="262">
        <v>1556.4917700000001</v>
      </c>
      <c r="EJ106" s="262">
        <v>1294.3927900000001</v>
      </c>
    </row>
    <row r="107" spans="2:140" x14ac:dyDescent="0.25">
      <c r="B107" s="64" t="s">
        <v>154</v>
      </c>
      <c r="C107" s="76">
        <v>71.314700025797464</v>
      </c>
      <c r="D107" s="76">
        <v>71.561508425233043</v>
      </c>
      <c r="E107" s="76">
        <v>81.471803641760914</v>
      </c>
      <c r="F107" s="76">
        <v>92.095998372387839</v>
      </c>
      <c r="G107" s="76">
        <v>102.02574961138751</v>
      </c>
      <c r="H107" s="76">
        <v>97.641802697313281</v>
      </c>
      <c r="I107" s="76">
        <v>96.185920366957106</v>
      </c>
      <c r="J107" s="76">
        <v>87.453872635088103</v>
      </c>
      <c r="K107" s="76">
        <v>91.579567160927851</v>
      </c>
      <c r="L107" s="76">
        <v>92.178507725487492</v>
      </c>
      <c r="M107" s="76">
        <v>100.16029327580853</v>
      </c>
      <c r="N107" s="76">
        <v>101.50879608217161</v>
      </c>
      <c r="O107" s="76">
        <v>97.598528156658773</v>
      </c>
      <c r="P107" s="76">
        <v>101.20896508681719</v>
      </c>
      <c r="Q107" s="76">
        <v>110.12472110229021</v>
      </c>
      <c r="R107" s="76">
        <v>120.68790474617077</v>
      </c>
      <c r="S107" s="76">
        <v>130.98441000990917</v>
      </c>
      <c r="T107" s="76">
        <v>142.00415735697942</v>
      </c>
      <c r="U107" s="76">
        <v>127.97014718733999</v>
      </c>
      <c r="V107" s="76">
        <v>127.97014718733999</v>
      </c>
      <c r="W107" s="76">
        <v>126.27601527898952</v>
      </c>
      <c r="X107" s="76">
        <v>119.11800000555158</v>
      </c>
      <c r="Y107" s="76">
        <v>49.253700000000002</v>
      </c>
      <c r="Z107" s="76">
        <v>49.253700000000002</v>
      </c>
      <c r="AA107" s="76">
        <v>51.433185443663064</v>
      </c>
      <c r="AB107" s="76">
        <v>63.632712006948552</v>
      </c>
      <c r="AC107" s="76">
        <v>69.185597090632044</v>
      </c>
      <c r="AD107" s="76">
        <v>71.056872372833254</v>
      </c>
      <c r="AE107" s="76">
        <v>79.827172693285533</v>
      </c>
      <c r="AF107" s="76">
        <v>85</v>
      </c>
      <c r="AG107" s="76">
        <v>97</v>
      </c>
      <c r="AH107" s="76">
        <v>86.426673268886034</v>
      </c>
      <c r="AI107" s="76">
        <v>93.504445498302331</v>
      </c>
      <c r="AJ107" s="76">
        <v>97.779812503663535</v>
      </c>
      <c r="AK107" s="76">
        <v>70.331047275355772</v>
      </c>
      <c r="AL107" s="76">
        <v>99.332407916491476</v>
      </c>
      <c r="AM107" s="76">
        <v>96.281766042851814</v>
      </c>
      <c r="AN107" s="76">
        <v>92.755292274268911</v>
      </c>
      <c r="AO107" s="76">
        <v>89.736588205241148</v>
      </c>
      <c r="AP107" s="76">
        <v>108.15190413455602</v>
      </c>
      <c r="AQ107" s="76">
        <v>97.913349967263784</v>
      </c>
      <c r="AR107" s="76">
        <v>93.213527746002057</v>
      </c>
      <c r="AS107" s="76">
        <v>95.635314260548327</v>
      </c>
      <c r="AT107" s="76">
        <v>92.848795861422417</v>
      </c>
      <c r="AU107" s="76">
        <v>92.549379397964969</v>
      </c>
      <c r="AV107" s="76">
        <v>98.224037226527983</v>
      </c>
      <c r="AW107" s="76">
        <v>99.924395268489917</v>
      </c>
      <c r="AX107" s="76">
        <v>107.15858043617548</v>
      </c>
      <c r="AY107" s="76">
        <v>111.69234473518593</v>
      </c>
      <c r="AZ107" s="76">
        <v>113.89640880822844</v>
      </c>
      <c r="BA107" s="76">
        <v>132.14144011686207</v>
      </c>
      <c r="BB107" s="76">
        <v>141.7583282532832</v>
      </c>
      <c r="BC107" s="76">
        <v>151.46704681569329</v>
      </c>
      <c r="BD107" s="76">
        <v>137.8023274986364</v>
      </c>
      <c r="BE107" s="76">
        <v>138.33508053397472</v>
      </c>
      <c r="BF107" s="76">
        <v>138.52922375974805</v>
      </c>
      <c r="BG107" s="76">
        <v>137.16514158561642</v>
      </c>
      <c r="BH107" s="76">
        <v>128.25384797281049</v>
      </c>
      <c r="BI107" s="76">
        <v>125.70621762009391</v>
      </c>
      <c r="BJ107" s="76">
        <v>121.33944389880816</v>
      </c>
      <c r="BK107" s="76">
        <v>129.72192055890105</v>
      </c>
      <c r="BL107" s="76">
        <v>137.19999278054487</v>
      </c>
      <c r="BM107" s="76">
        <v>152.94082252483614</v>
      </c>
      <c r="BN107" s="76">
        <v>153.27193288103624</v>
      </c>
      <c r="BO107" s="76">
        <v>144.18122698301599</v>
      </c>
      <c r="BP107" s="76">
        <v>137.91728953978853</v>
      </c>
      <c r="BQ107" s="76">
        <v>139.85413548530897</v>
      </c>
      <c r="BR107" s="76">
        <v>138.0769034574692</v>
      </c>
      <c r="BS107" s="46">
        <v>152.49726451964386</v>
      </c>
      <c r="BT107" s="46">
        <v>152.16167909423825</v>
      </c>
      <c r="BU107" s="46">
        <v>149.00474374553201</v>
      </c>
      <c r="BV107" s="46">
        <v>136.72017239511382</v>
      </c>
      <c r="BW107" s="46">
        <v>137.39993676655618</v>
      </c>
      <c r="BX107" s="46">
        <v>143.34285248000438</v>
      </c>
      <c r="BY107" s="46">
        <v>142.76250563384832</v>
      </c>
      <c r="BZ107" s="46">
        <v>141.36084070144628</v>
      </c>
      <c r="CA107" s="46">
        <v>137.65132213455229</v>
      </c>
      <c r="CB107" s="46">
        <v>138.29604241120322</v>
      </c>
      <c r="CC107" s="46">
        <v>129.38923123189258</v>
      </c>
      <c r="CD107" s="46">
        <v>129.63544433520391</v>
      </c>
      <c r="CE107" s="46">
        <v>124.84388351150444</v>
      </c>
      <c r="CF107" s="46">
        <v>123.65802201609584</v>
      </c>
      <c r="CG107" s="46">
        <v>113.86678195785854</v>
      </c>
      <c r="CH107" s="46">
        <v>118.5414528671586</v>
      </c>
      <c r="CI107" s="46">
        <v>114.42059792356213</v>
      </c>
      <c r="CJ107" s="46">
        <v>127.76340941989982</v>
      </c>
      <c r="CK107" s="46">
        <v>133.98022039404174</v>
      </c>
      <c r="CL107" s="46">
        <v>134.26804574781107</v>
      </c>
      <c r="CM107" s="46">
        <v>129.14997159103294</v>
      </c>
      <c r="CN107" s="46">
        <v>129.21395565573323</v>
      </c>
      <c r="CO107" s="46">
        <v>125.28058719781318</v>
      </c>
      <c r="CP107" s="46">
        <v>122.1593289364957</v>
      </c>
      <c r="CQ107" s="46">
        <v>122.62774094805816</v>
      </c>
      <c r="CR107" s="46">
        <v>123.85016240279688</v>
      </c>
      <c r="CS107" s="46">
        <v>110.78726695103082</v>
      </c>
      <c r="CT107" s="46">
        <v>87.387169504270275</v>
      </c>
      <c r="CU107" s="46">
        <v>86.64383425059502</v>
      </c>
      <c r="CV107" s="46">
        <v>83.413827314155284</v>
      </c>
      <c r="CW107" s="46">
        <v>83.337343009565032</v>
      </c>
      <c r="CX107" s="46">
        <v>90.377821365091322</v>
      </c>
      <c r="CY107" s="46">
        <v>93.408017236584115</v>
      </c>
      <c r="CZ107" s="46">
        <v>95.580210829797409</v>
      </c>
      <c r="DA107" s="46">
        <v>98.264093491425243</v>
      </c>
      <c r="DB107" s="46">
        <v>86.6715804010434</v>
      </c>
      <c r="DC107" s="46">
        <v>80.548370032910398</v>
      </c>
      <c r="DD107" s="46">
        <v>67.168147954049829</v>
      </c>
      <c r="DE107" s="46">
        <v>62.452507288889812</v>
      </c>
      <c r="DF107" s="46">
        <v>59.130543751212386</v>
      </c>
      <c r="DG107" s="46">
        <v>54.810086394471995</v>
      </c>
      <c r="DH107" s="46">
        <v>50.430030114443873</v>
      </c>
      <c r="DI107" s="46">
        <v>55.702736116525024</v>
      </c>
      <c r="DJ107" s="46">
        <v>60.587897820531026</v>
      </c>
      <c r="DK107" s="46">
        <v>64.190421198780129</v>
      </c>
      <c r="DL107" s="46">
        <v>66.655691042790835</v>
      </c>
      <c r="DM107" s="46">
        <v>63.628212937505879</v>
      </c>
      <c r="DN107" s="46">
        <v>61.708316184145829</v>
      </c>
      <c r="DO107" s="46">
        <v>63.881035550636192</v>
      </c>
      <c r="DP107" s="46">
        <v>64.899403250680521</v>
      </c>
      <c r="DQ107" s="46">
        <v>59.356660549259516</v>
      </c>
      <c r="DR107" s="46">
        <v>67.347629111493291</v>
      </c>
      <c r="DS107" s="46">
        <v>72.680448798062486</v>
      </c>
      <c r="DT107" s="46">
        <v>69.519701844868621</v>
      </c>
      <c r="DU107" s="46">
        <v>68.623119737541714</v>
      </c>
      <c r="DV107" s="46">
        <v>73.36628124239131</v>
      </c>
      <c r="DW107" s="46">
        <v>70.610557139933832</v>
      </c>
      <c r="DX107" s="46">
        <v>68.363592386183953</v>
      </c>
      <c r="DY107" s="46">
        <v>65.937164581878449</v>
      </c>
      <c r="DZ107" s="46">
        <v>69.730752160029482</v>
      </c>
      <c r="EA107" s="46">
        <v>80.707514289669547</v>
      </c>
      <c r="EB107" s="46">
        <v>75.237709169433771</v>
      </c>
      <c r="EC107" s="46">
        <v>77.849663127847506</v>
      </c>
      <c r="ED107" s="46">
        <v>75.997313517053826</v>
      </c>
      <c r="EE107" s="46">
        <v>81.753895584100647</v>
      </c>
      <c r="EF107" s="46">
        <v>85.009371784774018</v>
      </c>
      <c r="EG107" s="46">
        <v>81.162916074122293</v>
      </c>
      <c r="EH107" s="197">
        <v>87.570934603099872</v>
      </c>
      <c r="EI107" s="265">
        <v>92.992796839523265</v>
      </c>
      <c r="EJ107" s="265">
        <v>93.207505034078565</v>
      </c>
    </row>
    <row r="108" spans="2:140" x14ac:dyDescent="0.25">
      <c r="B108" s="65" t="s">
        <v>155</v>
      </c>
      <c r="C108" s="77">
        <f t="shared" ref="C108:BN108" si="96">+C106*C107</f>
        <v>34002.207139999999</v>
      </c>
      <c r="D108" s="77">
        <f t="shared" si="96"/>
        <v>17280.45837</v>
      </c>
      <c r="E108" s="77">
        <f t="shared" si="96"/>
        <v>70040.820760000002</v>
      </c>
      <c r="F108" s="77">
        <f t="shared" si="96"/>
        <v>63713.024730000005</v>
      </c>
      <c r="G108" s="77">
        <f t="shared" si="96"/>
        <v>72657.535560000004</v>
      </c>
      <c r="H108" s="77">
        <f t="shared" si="96"/>
        <v>96805.110090000002</v>
      </c>
      <c r="I108" s="77">
        <f t="shared" si="96"/>
        <v>45923.005819999998</v>
      </c>
      <c r="J108" s="77">
        <f t="shared" si="96"/>
        <v>45226.245510000001</v>
      </c>
      <c r="K108" s="77">
        <f t="shared" si="96"/>
        <v>60539.039189999996</v>
      </c>
      <c r="L108" s="77">
        <f t="shared" si="96"/>
        <v>64025.716609999996</v>
      </c>
      <c r="M108" s="77">
        <f t="shared" si="96"/>
        <v>71596.781159999999</v>
      </c>
      <c r="N108" s="77">
        <f t="shared" si="96"/>
        <v>75938.019787500001</v>
      </c>
      <c r="O108" s="77">
        <f t="shared" si="96"/>
        <v>46839.680829999998</v>
      </c>
      <c r="P108" s="77">
        <f t="shared" si="96"/>
        <v>48892.431689999998</v>
      </c>
      <c r="Q108" s="77">
        <f t="shared" si="96"/>
        <v>79484.719949999999</v>
      </c>
      <c r="R108" s="77">
        <f t="shared" si="96"/>
        <v>89124.276329999993</v>
      </c>
      <c r="S108" s="77">
        <f t="shared" si="96"/>
        <v>62920.195130000007</v>
      </c>
      <c r="T108" s="77">
        <f t="shared" si="96"/>
        <v>68157.167389999988</v>
      </c>
      <c r="U108" s="77">
        <f t="shared" si="96"/>
        <v>91960.371530000004</v>
      </c>
      <c r="V108" s="77">
        <f t="shared" si="96"/>
        <v>91960.371530000004</v>
      </c>
      <c r="W108" s="77">
        <f t="shared" si="96"/>
        <v>90894.991110000003</v>
      </c>
      <c r="X108" s="77">
        <f t="shared" si="96"/>
        <v>85826.544010000012</v>
      </c>
      <c r="Y108" s="77">
        <f t="shared" si="96"/>
        <v>26853.018732600001</v>
      </c>
      <c r="Z108" s="77">
        <f t="shared" si="96"/>
        <v>26853.018732600001</v>
      </c>
      <c r="AA108" s="77">
        <f t="shared" si="96"/>
        <v>43172.347230000007</v>
      </c>
      <c r="AB108" s="77">
        <f t="shared" si="96"/>
        <v>46154.714999999997</v>
      </c>
      <c r="AC108" s="77">
        <f t="shared" si="96"/>
        <v>67926.004109999994</v>
      </c>
      <c r="AD108" s="77">
        <f t="shared" si="96"/>
        <v>73381.782179999995</v>
      </c>
      <c r="AE108" s="77">
        <f t="shared" si="96"/>
        <v>39907.279999999999</v>
      </c>
      <c r="AF108" s="77">
        <f t="shared" si="96"/>
        <v>41226.870000000003</v>
      </c>
      <c r="AG108" s="77">
        <f t="shared" si="96"/>
        <v>51068.463000000003</v>
      </c>
      <c r="AH108" s="77">
        <f t="shared" si="96"/>
        <v>107560.67411000001</v>
      </c>
      <c r="AI108" s="77">
        <f t="shared" si="96"/>
        <v>48799.222070000003</v>
      </c>
      <c r="AJ108" s="77">
        <f t="shared" si="96"/>
        <v>76733.881219999996</v>
      </c>
      <c r="AK108" s="77">
        <f t="shared" si="96"/>
        <v>51762.666159999993</v>
      </c>
      <c r="AL108" s="77">
        <f t="shared" si="96"/>
        <v>101353.92174999999</v>
      </c>
      <c r="AM108" s="77">
        <f t="shared" si="96"/>
        <v>72438.549499999994</v>
      </c>
      <c r="AN108" s="77">
        <f t="shared" si="96"/>
        <v>71214.916259999998</v>
      </c>
      <c r="AO108" s="77">
        <f t="shared" si="96"/>
        <v>101873.46176000002</v>
      </c>
      <c r="AP108" s="77">
        <f t="shared" si="96"/>
        <v>166566.58614</v>
      </c>
      <c r="AQ108" s="77">
        <f t="shared" si="96"/>
        <v>157774.14517</v>
      </c>
      <c r="AR108" s="77">
        <f t="shared" si="96"/>
        <v>96478.984049999999</v>
      </c>
      <c r="AS108" s="77">
        <f t="shared" si="96"/>
        <v>95113.241079999993</v>
      </c>
      <c r="AT108" s="77">
        <f t="shared" si="96"/>
        <v>71109.828739999997</v>
      </c>
      <c r="AU108" s="77">
        <f t="shared" si="96"/>
        <v>144758.17796999999</v>
      </c>
      <c r="AV108" s="77">
        <f t="shared" si="96"/>
        <v>102639.57604</v>
      </c>
      <c r="AW108" s="77">
        <f t="shared" si="96"/>
        <v>77803.124650000012</v>
      </c>
      <c r="AX108" s="77">
        <f t="shared" si="96"/>
        <v>102662.86114000002</v>
      </c>
      <c r="AY108" s="77">
        <f t="shared" si="96"/>
        <v>80668.672359999997</v>
      </c>
      <c r="AZ108" s="77">
        <f t="shared" si="96"/>
        <v>110293.34603</v>
      </c>
      <c r="BA108" s="77">
        <f t="shared" si="96"/>
        <v>130652.83508</v>
      </c>
      <c r="BB108" s="77">
        <f t="shared" si="96"/>
        <v>176284.6011</v>
      </c>
      <c r="BC108" s="77">
        <f t="shared" si="96"/>
        <v>156919.70449</v>
      </c>
      <c r="BD108" s="77">
        <f t="shared" si="96"/>
        <v>140131.81659</v>
      </c>
      <c r="BE108" s="77">
        <f t="shared" si="96"/>
        <v>137154.79040999999</v>
      </c>
      <c r="BF108" s="77">
        <f t="shared" si="96"/>
        <v>143283.81130999999</v>
      </c>
      <c r="BG108" s="77">
        <f t="shared" si="96"/>
        <v>135972.89806000001</v>
      </c>
      <c r="BH108" s="77">
        <f t="shared" si="96"/>
        <v>131320.80275999999</v>
      </c>
      <c r="BI108" s="77">
        <f t="shared" si="96"/>
        <v>162758.09258</v>
      </c>
      <c r="BJ108" s="77">
        <f t="shared" si="96"/>
        <v>157658.63519999999</v>
      </c>
      <c r="BK108" s="77">
        <f t="shared" si="96"/>
        <v>135863.83709000002</v>
      </c>
      <c r="BL108" s="77">
        <f t="shared" si="96"/>
        <v>104333.07595</v>
      </c>
      <c r="BM108" s="77">
        <f t="shared" si="96"/>
        <v>156393.85312183999</v>
      </c>
      <c r="BN108" s="77">
        <f t="shared" si="96"/>
        <v>196822.12635423001</v>
      </c>
      <c r="BO108" s="77">
        <f t="shared" ref="BO108:DZ108" si="97">+BO106*BO107</f>
        <v>183952.640897562</v>
      </c>
      <c r="BP108" s="77">
        <f t="shared" si="97"/>
        <v>205976.85012000002</v>
      </c>
      <c r="BQ108" s="77">
        <f t="shared" si="97"/>
        <v>142000</v>
      </c>
      <c r="BR108" s="77">
        <f t="shared" si="97"/>
        <v>213124.86658999996</v>
      </c>
      <c r="BS108" s="77">
        <f t="shared" si="97"/>
        <v>189312.03783999998</v>
      </c>
      <c r="BT108" s="77">
        <f t="shared" si="97"/>
        <v>193335.94625120002</v>
      </c>
      <c r="BU108" s="77">
        <f t="shared" si="97"/>
        <v>190632.64750999995</v>
      </c>
      <c r="BV108" s="77">
        <f t="shared" si="97"/>
        <v>136404.91892</v>
      </c>
      <c r="BW108" s="77">
        <f t="shared" si="97"/>
        <v>141069.0001</v>
      </c>
      <c r="BX108" s="77">
        <f t="shared" si="97"/>
        <v>217298.13172</v>
      </c>
      <c r="BY108" s="77">
        <f t="shared" si="97"/>
        <v>222261.53574999998</v>
      </c>
      <c r="BZ108" s="77">
        <f t="shared" si="97"/>
        <v>148064.32161000001</v>
      </c>
      <c r="CA108" s="77">
        <f t="shared" si="97"/>
        <v>172190.47391000003</v>
      </c>
      <c r="CB108" s="77">
        <f t="shared" si="97"/>
        <v>180796.48377000002</v>
      </c>
      <c r="CC108" s="77">
        <f t="shared" si="97"/>
        <v>166442.30245999998</v>
      </c>
      <c r="CD108" s="77">
        <f t="shared" si="97"/>
        <v>202579.75583000004</v>
      </c>
      <c r="CE108" s="77">
        <f t="shared" si="97"/>
        <v>196319.375110311</v>
      </c>
      <c r="CF108" s="77">
        <f t="shared" si="97"/>
        <v>163502.19851049999</v>
      </c>
      <c r="CG108" s="77">
        <f t="shared" si="97"/>
        <v>145758.85897422099</v>
      </c>
      <c r="CH108" s="77">
        <f t="shared" si="97"/>
        <v>151383.96575999999</v>
      </c>
      <c r="CI108" s="77">
        <f t="shared" si="97"/>
        <v>144765.53547999999</v>
      </c>
      <c r="CJ108" s="77">
        <f t="shared" si="97"/>
        <v>199992.09059000001</v>
      </c>
      <c r="CK108" s="77">
        <f t="shared" si="97"/>
        <v>209699.54657000001</v>
      </c>
      <c r="CL108" s="77">
        <f t="shared" si="97"/>
        <v>174140.63370999999</v>
      </c>
      <c r="CM108" s="77">
        <f t="shared" si="97"/>
        <v>207952.19832999998</v>
      </c>
      <c r="CN108" s="77">
        <f t="shared" si="97"/>
        <v>192841.82507173499</v>
      </c>
      <c r="CO108" s="77">
        <f t="shared" si="97"/>
        <v>233553.58300000001</v>
      </c>
      <c r="CP108" s="77">
        <f t="shared" si="97"/>
        <v>229837.68335000001</v>
      </c>
      <c r="CQ108" s="77">
        <f t="shared" si="97"/>
        <v>192954.1679</v>
      </c>
      <c r="CR108" s="77">
        <f t="shared" si="97"/>
        <v>224179.71505638302</v>
      </c>
      <c r="CS108" s="77">
        <f t="shared" si="97"/>
        <v>233703.20038904101</v>
      </c>
      <c r="CT108" s="77">
        <f t="shared" si="97"/>
        <v>182402.02772009399</v>
      </c>
      <c r="CU108" s="77">
        <f t="shared" si="97"/>
        <v>133518.25255276801</v>
      </c>
      <c r="CV108" s="77">
        <f t="shared" si="97"/>
        <v>152108.479021156</v>
      </c>
      <c r="CW108" s="77">
        <f t="shared" si="97"/>
        <v>154547.96838999999</v>
      </c>
      <c r="CX108" s="77">
        <f t="shared" si="97"/>
        <v>160030.04889999999</v>
      </c>
      <c r="CY108" s="77">
        <f t="shared" si="97"/>
        <v>145055.63208999997</v>
      </c>
      <c r="CZ108" s="77">
        <f t="shared" si="97"/>
        <v>172456.09411919102</v>
      </c>
      <c r="DA108" s="77">
        <f t="shared" si="97"/>
        <v>134108.48235469899</v>
      </c>
      <c r="DB108" s="77">
        <f t="shared" si="97"/>
        <v>133337.73127876999</v>
      </c>
      <c r="DC108" s="77">
        <f t="shared" si="97"/>
        <v>125777.50977999999</v>
      </c>
      <c r="DD108" s="77">
        <f t="shared" si="97"/>
        <v>103820.78265000001</v>
      </c>
      <c r="DE108" s="77">
        <f t="shared" si="97"/>
        <v>111229.93956727401</v>
      </c>
      <c r="DF108" s="77">
        <f t="shared" si="97"/>
        <v>75834.769804127005</v>
      </c>
      <c r="DG108" s="77">
        <f t="shared" si="97"/>
        <v>84262.082973120996</v>
      </c>
      <c r="DH108" s="77">
        <f t="shared" si="97"/>
        <v>65488.0740104</v>
      </c>
      <c r="DI108" s="77">
        <f t="shared" si="97"/>
        <v>87106.955028701996</v>
      </c>
      <c r="DJ108" s="77">
        <f t="shared" si="97"/>
        <v>65810.207450000002</v>
      </c>
      <c r="DK108" s="77">
        <f t="shared" si="97"/>
        <v>82585.492668361985</v>
      </c>
      <c r="DL108" s="77">
        <f t="shared" si="97"/>
        <v>83911.341702037986</v>
      </c>
      <c r="DM108" s="77">
        <f t="shared" si="97"/>
        <v>96663.789573737988</v>
      </c>
      <c r="DN108" s="77">
        <f t="shared" si="97"/>
        <v>93653.853109999996</v>
      </c>
      <c r="DO108" s="77">
        <f t="shared" si="97"/>
        <v>85308.245022000003</v>
      </c>
      <c r="DP108" s="77">
        <f t="shared" si="97"/>
        <v>66708.349509438995</v>
      </c>
      <c r="DQ108" s="77">
        <f t="shared" si="97"/>
        <v>76724.80287</v>
      </c>
      <c r="DR108" s="77">
        <f t="shared" si="97"/>
        <v>82142.808154839004</v>
      </c>
      <c r="DS108" s="77">
        <f t="shared" si="97"/>
        <v>114467.58950952401</v>
      </c>
      <c r="DT108" s="77">
        <f t="shared" si="97"/>
        <v>89423.964846942006</v>
      </c>
      <c r="DU108" s="77">
        <f t="shared" si="97"/>
        <v>88687.609319999989</v>
      </c>
      <c r="DV108" s="77">
        <f t="shared" si="97"/>
        <v>76401.264549999993</v>
      </c>
      <c r="DW108" s="77">
        <f t="shared" si="97"/>
        <v>91896.214799497015</v>
      </c>
      <c r="DX108" s="77">
        <f t="shared" si="97"/>
        <v>88650.596441260015</v>
      </c>
      <c r="DY108" s="77">
        <f t="shared" si="97"/>
        <v>82872.458680000025</v>
      </c>
      <c r="DZ108" s="77">
        <f t="shared" si="97"/>
        <v>125397.42524000001</v>
      </c>
      <c r="EA108" s="77">
        <f t="shared" ref="EA108:EG108" si="98">+EA106*EA107</f>
        <v>124867.69123000001</v>
      </c>
      <c r="EB108" s="77">
        <f t="shared" si="98"/>
        <v>111083.02135</v>
      </c>
      <c r="EC108" s="77">
        <f t="shared" si="98"/>
        <v>93253.072210000013</v>
      </c>
      <c r="ED108" s="77">
        <f t="shared" si="98"/>
        <v>99841.839220000009</v>
      </c>
      <c r="EE108" s="77">
        <f t="shared" si="98"/>
        <v>119146.41141</v>
      </c>
      <c r="EF108" s="77">
        <f t="shared" si="98"/>
        <v>111830.52821</v>
      </c>
      <c r="EG108" s="77">
        <f t="shared" si="98"/>
        <v>109359.12819999999</v>
      </c>
      <c r="EH108" s="213">
        <v>137360.196</v>
      </c>
      <c r="EI108" s="281">
        <v>144742.52294999998</v>
      </c>
      <c r="EJ108" s="281">
        <v>120647.12249000001</v>
      </c>
    </row>
    <row r="109" spans="2:140" x14ac:dyDescent="0.25">
      <c r="B109" s="64" t="s">
        <v>156</v>
      </c>
      <c r="C109" s="76">
        <v>55.09472469734434</v>
      </c>
      <c r="D109" s="76">
        <v>55.103138498965393</v>
      </c>
      <c r="E109" s="76">
        <v>55.120570214117166</v>
      </c>
      <c r="F109" s="76">
        <v>55.129700774924501</v>
      </c>
      <c r="G109" s="76">
        <v>55.148418970045469</v>
      </c>
      <c r="H109" s="76">
        <v>55.150984286984873</v>
      </c>
      <c r="I109" s="76">
        <v>55.145552618409063</v>
      </c>
      <c r="J109" s="76">
        <v>55.129444568218943</v>
      </c>
      <c r="K109" s="76">
        <v>55.132326691594905</v>
      </c>
      <c r="L109" s="76">
        <v>55.147512265731159</v>
      </c>
      <c r="M109" s="76">
        <v>55.147492253635967</v>
      </c>
      <c r="N109" s="76">
        <v>55.148443906201841</v>
      </c>
      <c r="O109" s="76">
        <v>55.139597750815007</v>
      </c>
      <c r="P109" s="76">
        <v>55.136807927875637</v>
      </c>
      <c r="Q109" s="76">
        <v>55.155468949803875</v>
      </c>
      <c r="R109" s="76">
        <v>55.14428118606336</v>
      </c>
      <c r="S109" s="76">
        <v>55.166691791233411</v>
      </c>
      <c r="T109" s="76">
        <v>55.169393990332537</v>
      </c>
      <c r="U109" s="76">
        <v>55.215569101605752</v>
      </c>
      <c r="V109" s="76">
        <v>55.215569101605752</v>
      </c>
      <c r="W109" s="76">
        <v>55.303081660075478</v>
      </c>
      <c r="X109" s="76">
        <v>55.183914291495178</v>
      </c>
      <c r="Y109" s="76">
        <v>55.083246166247633</v>
      </c>
      <c r="Z109" s="76">
        <v>55.083246166247633</v>
      </c>
      <c r="AA109" s="76">
        <v>55.083207041927594</v>
      </c>
      <c r="AB109" s="76">
        <v>55.083950259298192</v>
      </c>
      <c r="AC109" s="76">
        <v>55.085297501016633</v>
      </c>
      <c r="AD109" s="76">
        <v>55.090348352331311</v>
      </c>
      <c r="AE109" s="76">
        <v>55.094633876290857</v>
      </c>
      <c r="AF109" s="76">
        <v>55.114529891056783</v>
      </c>
      <c r="AG109" s="76">
        <v>55.119966996319093</v>
      </c>
      <c r="AH109" s="76">
        <v>55.131271245763145</v>
      </c>
      <c r="AI109" s="76">
        <v>55.10982438863573</v>
      </c>
      <c r="AJ109" s="76">
        <v>55.116191193085342</v>
      </c>
      <c r="AK109" s="76">
        <v>55.131870369539236</v>
      </c>
      <c r="AL109" s="76">
        <v>55.131239151676276</v>
      </c>
      <c r="AM109" s="76">
        <v>55.139628854276282</v>
      </c>
      <c r="AN109" s="76">
        <v>55.140176774789076</v>
      </c>
      <c r="AO109" s="76">
        <v>55.163138961137676</v>
      </c>
      <c r="AP109" s="76">
        <v>55.170116102855978</v>
      </c>
      <c r="AQ109" s="76">
        <v>55.147270206515415</v>
      </c>
      <c r="AR109" s="76">
        <v>55.147270206515415</v>
      </c>
      <c r="AS109" s="76">
        <v>55.152741875482896</v>
      </c>
      <c r="AT109" s="76">
        <v>53.258113798552678</v>
      </c>
      <c r="AU109" s="76">
        <v>55.160598642902897</v>
      </c>
      <c r="AV109" s="76">
        <v>55.141008591407981</v>
      </c>
      <c r="AW109" s="76">
        <v>55.134610025624596</v>
      </c>
      <c r="AX109" s="76">
        <v>55.145200718768209</v>
      </c>
      <c r="AY109" s="76">
        <v>54.484017950731143</v>
      </c>
      <c r="AZ109" s="76">
        <v>54.623317503345781</v>
      </c>
      <c r="BA109" s="76">
        <v>54.469379845306349</v>
      </c>
      <c r="BB109" s="76">
        <v>54.761297792537768</v>
      </c>
      <c r="BC109" s="76">
        <v>54.934518814753432</v>
      </c>
      <c r="BD109" s="76">
        <v>55.170730892802297</v>
      </c>
      <c r="BE109" s="76">
        <v>54.4</v>
      </c>
      <c r="BF109" s="76">
        <v>54.4</v>
      </c>
      <c r="BG109" s="76">
        <v>54.413477804585014</v>
      </c>
      <c r="BH109" s="76">
        <v>54.315229719689576</v>
      </c>
      <c r="BI109" s="76">
        <v>54.281267158907475</v>
      </c>
      <c r="BJ109" s="76">
        <v>54.304775939589113</v>
      </c>
      <c r="BK109" s="76">
        <v>54.044577596882938</v>
      </c>
      <c r="BL109" s="76">
        <v>53.998622307962748</v>
      </c>
      <c r="BM109" s="76">
        <v>54.048334851164775</v>
      </c>
      <c r="BN109" s="76">
        <v>53.957554873457042</v>
      </c>
      <c r="BO109" s="76">
        <v>53.992673124872624</v>
      </c>
      <c r="BP109" s="76">
        <v>53.938662453904911</v>
      </c>
      <c r="BQ109" s="76">
        <v>53.84440882128397</v>
      </c>
      <c r="BR109" s="76">
        <v>53.876248826566773</v>
      </c>
      <c r="BS109" s="46">
        <v>53.65528365147415</v>
      </c>
      <c r="BT109" s="46">
        <v>55.167316199087949</v>
      </c>
      <c r="BU109" s="46">
        <v>53.476158200992025</v>
      </c>
      <c r="BV109" s="46">
        <v>53.505598652795179</v>
      </c>
      <c r="BW109" s="46">
        <v>53.26427438935918</v>
      </c>
      <c r="BX109" s="46">
        <v>53.225197197846178</v>
      </c>
      <c r="BY109" s="46">
        <v>54.497055840165849</v>
      </c>
      <c r="BZ109" s="46">
        <v>53.133097244180107</v>
      </c>
      <c r="CA109" s="46">
        <v>53.20406847459202</v>
      </c>
      <c r="CB109" s="46">
        <v>53.015647895126428</v>
      </c>
      <c r="CC109" s="46">
        <v>52.599904037552065</v>
      </c>
      <c r="CD109" s="46">
        <v>52.413051933218711</v>
      </c>
      <c r="CE109" s="46">
        <v>52.483610844573747</v>
      </c>
      <c r="CF109" s="46">
        <v>52.124784701753462</v>
      </c>
      <c r="CG109" s="46">
        <v>52.050763712620061</v>
      </c>
      <c r="CH109" s="46">
        <v>52.171517325720806</v>
      </c>
      <c r="CI109" s="46">
        <v>51.967143678190986</v>
      </c>
      <c r="CJ109" s="46">
        <v>51.92116006328073</v>
      </c>
      <c r="CK109" s="46">
        <v>51.97104294038148</v>
      </c>
      <c r="CL109" s="46">
        <v>51.974228174398988</v>
      </c>
      <c r="CM109" s="46">
        <v>52.032697947678066</v>
      </c>
      <c r="CN109" s="46">
        <v>52.121129604819352</v>
      </c>
      <c r="CO109" s="46">
        <v>52.111263870560258</v>
      </c>
      <c r="CP109" s="46">
        <v>52.087834943376919</v>
      </c>
      <c r="CQ109" s="46">
        <v>52.148517727635067</v>
      </c>
      <c r="CR109" s="46">
        <v>51.666966405940435</v>
      </c>
      <c r="CS109" s="46">
        <v>51.512297401571836</v>
      </c>
      <c r="CT109" s="46">
        <v>51.700379118549577</v>
      </c>
      <c r="CU109" s="46">
        <v>51.516424525842694</v>
      </c>
      <c r="CV109" s="46">
        <v>51.57448784945511</v>
      </c>
      <c r="CW109" s="46">
        <v>51.492596907364238</v>
      </c>
      <c r="CX109" s="46">
        <v>51.566835808180699</v>
      </c>
      <c r="CY109" s="46">
        <v>51.606809696666744</v>
      </c>
      <c r="CZ109" s="46">
        <v>51.605143382337786</v>
      </c>
      <c r="DA109" s="46">
        <v>51.677266645093056</v>
      </c>
      <c r="DB109" s="46">
        <v>51.530683459570035</v>
      </c>
      <c r="DC109" s="46">
        <v>51.59516842813342</v>
      </c>
      <c r="DD109" s="46">
        <v>51.723021983572892</v>
      </c>
      <c r="DE109" s="46">
        <v>51.864106795237632</v>
      </c>
      <c r="DF109" s="46">
        <v>51.884197743466743</v>
      </c>
      <c r="DG109" s="46">
        <v>51.75659320344073</v>
      </c>
      <c r="DH109" s="46">
        <v>51.744161748302346</v>
      </c>
      <c r="DI109" s="46">
        <v>51.691801173090255</v>
      </c>
      <c r="DJ109" s="46">
        <v>51.711024199314338</v>
      </c>
      <c r="DK109" s="46">
        <v>51.724719666592051</v>
      </c>
      <c r="DL109" s="46">
        <v>51.72565371896512</v>
      </c>
      <c r="DM109" s="46">
        <v>51.268710082666537</v>
      </c>
      <c r="DN109" s="46">
        <v>51.538254274022542</v>
      </c>
      <c r="DO109" s="46">
        <v>51.489733966864272</v>
      </c>
      <c r="DP109" s="46">
        <v>51.332792925473612</v>
      </c>
      <c r="DQ109" s="46">
        <v>51.664460529897198</v>
      </c>
      <c r="DR109" s="46">
        <v>51.768904516826176</v>
      </c>
      <c r="DS109" s="46">
        <v>51.312120517728125</v>
      </c>
      <c r="DT109" s="46">
        <v>51.435938494576384</v>
      </c>
      <c r="DU109" s="46">
        <v>51.625580647695919</v>
      </c>
      <c r="DV109" s="46">
        <v>51.664316282916268</v>
      </c>
      <c r="DW109" s="46">
        <v>52.277289071378711</v>
      </c>
      <c r="DX109" s="46">
        <v>52.023019824299979</v>
      </c>
      <c r="DY109" s="46">
        <v>52.584392336289</v>
      </c>
      <c r="DZ109" s="46">
        <v>52.970813862463253</v>
      </c>
      <c r="EA109" s="46">
        <v>52.832678985616802</v>
      </c>
      <c r="EB109" s="46">
        <v>52.869447597417938</v>
      </c>
      <c r="EC109" s="46">
        <v>52.871758807427334</v>
      </c>
      <c r="ED109" s="46">
        <v>52.898576726454408</v>
      </c>
      <c r="EE109" s="46">
        <v>52.698814829382158</v>
      </c>
      <c r="EF109" s="46">
        <v>52.851007795248719</v>
      </c>
      <c r="EG109" s="46">
        <v>52.751955165444578</v>
      </c>
      <c r="EH109" s="197">
        <v>52.673688591481643</v>
      </c>
      <c r="EI109" s="265">
        <v>47.078661645252666</v>
      </c>
      <c r="EJ109" s="265">
        <v>51.602228404190903</v>
      </c>
    </row>
    <row r="110" spans="2:140" x14ac:dyDescent="0.25">
      <c r="B110" s="65" t="s">
        <v>157</v>
      </c>
      <c r="C110" s="77">
        <f t="shared" ref="C110:BN110" si="99">+C106*C109</f>
        <v>26268.668883171504</v>
      </c>
      <c r="D110" s="77">
        <f t="shared" si="99"/>
        <v>13306.140575314666</v>
      </c>
      <c r="E110" s="77">
        <f t="shared" si="99"/>
        <v>47386.823489655239</v>
      </c>
      <c r="F110" s="77">
        <f t="shared" si="99"/>
        <v>38139.333422801297</v>
      </c>
      <c r="G110" s="77">
        <f t="shared" si="99"/>
        <v>39273.89142109891</v>
      </c>
      <c r="H110" s="77">
        <f t="shared" si="99"/>
        <v>54678.395502629704</v>
      </c>
      <c r="I110" s="77">
        <f t="shared" si="99"/>
        <v>26328.692642133225</v>
      </c>
      <c r="J110" s="77">
        <f t="shared" si="99"/>
        <v>28509.861481787018</v>
      </c>
      <c r="K110" s="77">
        <f t="shared" si="99"/>
        <v>36445.445088785578</v>
      </c>
      <c r="L110" s="77">
        <f t="shared" si="99"/>
        <v>38304.57965958061</v>
      </c>
      <c r="M110" s="77">
        <f t="shared" si="99"/>
        <v>39420.640707728569</v>
      </c>
      <c r="N110" s="77">
        <f t="shared" si="99"/>
        <v>41256.164847122251</v>
      </c>
      <c r="O110" s="77">
        <f t="shared" si="99"/>
        <v>26462.70603176664</v>
      </c>
      <c r="P110" s="77">
        <f t="shared" si="99"/>
        <v>26635.709721029874</v>
      </c>
      <c r="Q110" s="77">
        <f t="shared" si="99"/>
        <v>39809.562823899942</v>
      </c>
      <c r="R110" s="77">
        <f t="shared" si="99"/>
        <v>40722.342183191024</v>
      </c>
      <c r="S110" s="77">
        <f t="shared" si="99"/>
        <v>26500.092735604045</v>
      </c>
      <c r="T110" s="77">
        <f t="shared" si="99"/>
        <v>26479.433355963945</v>
      </c>
      <c r="U110" s="77">
        <f t="shared" si="99"/>
        <v>39678.349680966705</v>
      </c>
      <c r="V110" s="77">
        <f t="shared" si="99"/>
        <v>39678.349680966705</v>
      </c>
      <c r="W110" s="77">
        <f t="shared" si="99"/>
        <v>39807.821815902251</v>
      </c>
      <c r="X110" s="77">
        <f t="shared" si="99"/>
        <v>39760.948373565232</v>
      </c>
      <c r="Y110" s="77">
        <f t="shared" si="99"/>
        <v>30031.275643345874</v>
      </c>
      <c r="Z110" s="77">
        <f t="shared" si="99"/>
        <v>30031.275643345874</v>
      </c>
      <c r="AA110" s="77">
        <f t="shared" si="99"/>
        <v>46236.127909302471</v>
      </c>
      <c r="AB110" s="77">
        <f t="shared" si="99"/>
        <v>39954.041641576761</v>
      </c>
      <c r="AC110" s="77">
        <f t="shared" si="99"/>
        <v>54082.414574713126</v>
      </c>
      <c r="AD110" s="77">
        <f t="shared" si="99"/>
        <v>56892.849460071244</v>
      </c>
      <c r="AE110" s="77">
        <f t="shared" si="99"/>
        <v>27542.964462069202</v>
      </c>
      <c r="AF110" s="77">
        <f t="shared" si="99"/>
        <v>26731.759516820144</v>
      </c>
      <c r="AG110" s="77">
        <f t="shared" si="99"/>
        <v>29019.50510425508</v>
      </c>
      <c r="AH110" s="77">
        <f t="shared" si="99"/>
        <v>68612.57613476085</v>
      </c>
      <c r="AI110" s="77">
        <f t="shared" si="99"/>
        <v>28761.376469833882</v>
      </c>
      <c r="AJ110" s="77">
        <f t="shared" si="99"/>
        <v>43253.092433068035</v>
      </c>
      <c r="AK110" s="77">
        <f t="shared" si="99"/>
        <v>40576.284745795703</v>
      </c>
      <c r="AL110" s="77">
        <f t="shared" si="99"/>
        <v>56253.214999652038</v>
      </c>
      <c r="AM110" s="77">
        <f t="shared" si="99"/>
        <v>41484.851164803302</v>
      </c>
      <c r="AN110" s="77">
        <f t="shared" si="99"/>
        <v>42335.083802733359</v>
      </c>
      <c r="AO110" s="77">
        <f t="shared" si="99"/>
        <v>62623.953505631544</v>
      </c>
      <c r="AP110" s="77">
        <f t="shared" si="99"/>
        <v>84968.433701982241</v>
      </c>
      <c r="AQ110" s="77">
        <f t="shared" si="99"/>
        <v>88862.381056321712</v>
      </c>
      <c r="AR110" s="77">
        <f t="shared" si="99"/>
        <v>57079.189376390059</v>
      </c>
      <c r="AS110" s="77">
        <f t="shared" si="99"/>
        <v>54851.663057584636</v>
      </c>
      <c r="AT110" s="77">
        <f t="shared" si="99"/>
        <v>40788.63184055614</v>
      </c>
      <c r="AU110" s="77">
        <f t="shared" si="99"/>
        <v>86277.701776319591</v>
      </c>
      <c r="AV110" s="77">
        <f t="shared" si="99"/>
        <v>57619.803706373983</v>
      </c>
      <c r="AW110" s="77">
        <f t="shared" si="99"/>
        <v>42928.905647383028</v>
      </c>
      <c r="AX110" s="77">
        <f t="shared" si="99"/>
        <v>52831.645033785084</v>
      </c>
      <c r="AY110" s="77">
        <f t="shared" si="99"/>
        <v>39350.533855694979</v>
      </c>
      <c r="AZ110" s="77">
        <f t="shared" si="99"/>
        <v>52895.332888387136</v>
      </c>
      <c r="BA110" s="77">
        <f t="shared" si="99"/>
        <v>53855.769208697813</v>
      </c>
      <c r="BB110" s="77">
        <f t="shared" si="99"/>
        <v>68098.81053215827</v>
      </c>
      <c r="BC110" s="77">
        <f t="shared" si="99"/>
        <v>56912.104909530171</v>
      </c>
      <c r="BD110" s="77">
        <f t="shared" si="99"/>
        <v>56103.368375130834</v>
      </c>
      <c r="BE110" s="77">
        <f t="shared" si="99"/>
        <v>53935.853215999996</v>
      </c>
      <c r="BF110" s="77">
        <f t="shared" si="99"/>
        <v>56267.111904000005</v>
      </c>
      <c r="BG110" s="77">
        <f t="shared" si="99"/>
        <v>53940.514223103222</v>
      </c>
      <c r="BH110" s="77">
        <f t="shared" si="99"/>
        <v>55614.07849841327</v>
      </c>
      <c r="BI110" s="77">
        <f t="shared" si="99"/>
        <v>70280.656540865995</v>
      </c>
      <c r="BJ110" s="77">
        <f t="shared" si="99"/>
        <v>70559.222824668905</v>
      </c>
      <c r="BK110" s="77">
        <f t="shared" si="99"/>
        <v>56603.414863001264</v>
      </c>
      <c r="BL110" s="77">
        <f t="shared" si="99"/>
        <v>41062.993140703191</v>
      </c>
      <c r="BM110" s="77">
        <f t="shared" si="99"/>
        <v>55268.614374167038</v>
      </c>
      <c r="BN110" s="77">
        <f t="shared" si="99"/>
        <v>69288.880771874436</v>
      </c>
      <c r="BO110" s="77">
        <f t="shared" ref="BO110:DZ110" si="100">+BO106*BO109</f>
        <v>68886.185936044945</v>
      </c>
      <c r="BP110" s="77">
        <f t="shared" si="100"/>
        <v>80556.367000933737</v>
      </c>
      <c r="BQ110" s="77">
        <f t="shared" si="100"/>
        <v>54670.57535403013</v>
      </c>
      <c r="BR110" s="77">
        <f t="shared" si="100"/>
        <v>83159.225446191398</v>
      </c>
      <c r="BS110" s="77">
        <f t="shared" si="100"/>
        <v>66608.349473936702</v>
      </c>
      <c r="BT110" s="77">
        <f t="shared" si="100"/>
        <v>70095.344261311417</v>
      </c>
      <c r="BU110" s="77">
        <f t="shared" si="100"/>
        <v>68415.953480839351</v>
      </c>
      <c r="BV110" s="77">
        <f t="shared" si="100"/>
        <v>53382.223838253602</v>
      </c>
      <c r="BW110" s="77">
        <f t="shared" si="100"/>
        <v>54686.618538443661</v>
      </c>
      <c r="BX110" s="77">
        <f t="shared" si="100"/>
        <v>80685.822218683112</v>
      </c>
      <c r="BY110" s="77">
        <f t="shared" si="100"/>
        <v>84844.401344108424</v>
      </c>
      <c r="BZ110" s="77">
        <f t="shared" si="100"/>
        <v>55652.725036582211</v>
      </c>
      <c r="CA110" s="77">
        <f t="shared" si="100"/>
        <v>66553.910434838472</v>
      </c>
      <c r="CB110" s="77">
        <f t="shared" si="100"/>
        <v>69308.149077234804</v>
      </c>
      <c r="CC110" s="77">
        <f t="shared" si="100"/>
        <v>67662.888586877016</v>
      </c>
      <c r="CD110" s="77">
        <f t="shared" si="100"/>
        <v>81905.248347678717</v>
      </c>
      <c r="CE110" s="77">
        <f t="shared" si="100"/>
        <v>82531.473667189959</v>
      </c>
      <c r="CF110" s="77">
        <f t="shared" si="100"/>
        <v>68920.048668689211</v>
      </c>
      <c r="CG110" s="77">
        <f t="shared" si="100"/>
        <v>66629.264453053052</v>
      </c>
      <c r="CH110" s="77">
        <f t="shared" si="100"/>
        <v>66625.901753834944</v>
      </c>
      <c r="CI110" s="77">
        <f t="shared" si="100"/>
        <v>65749.100410794359</v>
      </c>
      <c r="CJ110" s="77">
        <f t="shared" si="100"/>
        <v>81273.827882806916</v>
      </c>
      <c r="CK110" s="77">
        <f t="shared" si="100"/>
        <v>81342.634810687756</v>
      </c>
      <c r="CL110" s="77">
        <f t="shared" si="100"/>
        <v>67408.63010606177</v>
      </c>
      <c r="CM110" s="77">
        <f t="shared" si="100"/>
        <v>83781.001187706046</v>
      </c>
      <c r="CN110" s="77">
        <f t="shared" si="100"/>
        <v>77786.750717338888</v>
      </c>
      <c r="CO110" s="77">
        <f t="shared" si="100"/>
        <v>97148.11100310873</v>
      </c>
      <c r="CP110" s="77">
        <f t="shared" si="100"/>
        <v>98001.089383246537</v>
      </c>
      <c r="CQ110" s="77">
        <f t="shared" si="100"/>
        <v>82055.444938974571</v>
      </c>
      <c r="CR110" s="77">
        <f t="shared" si="100"/>
        <v>93521.765187849858</v>
      </c>
      <c r="CS110" s="77">
        <f t="shared" si="100"/>
        <v>108664.01070675935</v>
      </c>
      <c r="CT110" s="77">
        <f t="shared" si="100"/>
        <v>107913.48476689393</v>
      </c>
      <c r="CU110" s="77">
        <f t="shared" si="100"/>
        <v>79386.872014033012</v>
      </c>
      <c r="CV110" s="77">
        <f t="shared" si="100"/>
        <v>94048.159108321226</v>
      </c>
      <c r="CW110" s="77">
        <f t="shared" si="100"/>
        <v>95492.320150463071</v>
      </c>
      <c r="CX110" s="77">
        <f t="shared" si="100"/>
        <v>91308.27819654523</v>
      </c>
      <c r="CY110" s="77">
        <f t="shared" si="100"/>
        <v>80141.497723242835</v>
      </c>
      <c r="CZ110" s="77">
        <f t="shared" si="100"/>
        <v>93111.548791481735</v>
      </c>
      <c r="DA110" s="77">
        <f t="shared" si="100"/>
        <v>70527.896363459527</v>
      </c>
      <c r="DB110" s="77">
        <f t="shared" si="100"/>
        <v>79276.094793130032</v>
      </c>
      <c r="DC110" s="77">
        <f t="shared" si="100"/>
        <v>80566.643358752233</v>
      </c>
      <c r="DD110" s="77">
        <f t="shared" si="100"/>
        <v>79947.486821153594</v>
      </c>
      <c r="DE110" s="77">
        <f t="shared" si="100"/>
        <v>92371.655118019466</v>
      </c>
      <c r="DF110" s="77">
        <f t="shared" si="100"/>
        <v>66541.349744765917</v>
      </c>
      <c r="DG110" s="77">
        <f t="shared" si="100"/>
        <v>79567.806544348816</v>
      </c>
      <c r="DH110" s="77">
        <f t="shared" si="100"/>
        <v>67194.595888380849</v>
      </c>
      <c r="DI110" s="77">
        <f t="shared" si="100"/>
        <v>80834.725797269813</v>
      </c>
      <c r="DJ110" s="77">
        <f t="shared" si="100"/>
        <v>56168.201116488577</v>
      </c>
      <c r="DK110" s="77">
        <f t="shared" si="100"/>
        <v>66547.490685099227</v>
      </c>
      <c r="DL110" s="77">
        <f t="shared" si="100"/>
        <v>65116.255432518061</v>
      </c>
      <c r="DM110" s="77">
        <f t="shared" si="100"/>
        <v>77887.270038769653</v>
      </c>
      <c r="DN110" s="77">
        <f t="shared" si="100"/>
        <v>78218.891614567052</v>
      </c>
      <c r="DO110" s="77">
        <f t="shared" si="100"/>
        <v>68760.607956661537</v>
      </c>
      <c r="DP110" s="77">
        <f t="shared" si="100"/>
        <v>52763.595969308764</v>
      </c>
      <c r="DQ110" s="77">
        <f t="shared" si="100"/>
        <v>66781.815433360141</v>
      </c>
      <c r="DR110" s="77">
        <f t="shared" si="100"/>
        <v>63141.691076785442</v>
      </c>
      <c r="DS110" s="77">
        <f t="shared" si="100"/>
        <v>80813.682983794468</v>
      </c>
      <c r="DT110" s="77">
        <f t="shared" si="100"/>
        <v>66162.619138850278</v>
      </c>
      <c r="DU110" s="77">
        <f t="shared" si="100"/>
        <v>66720.215357627007</v>
      </c>
      <c r="DV110" s="77">
        <f t="shared" si="100"/>
        <v>53801.542469965614</v>
      </c>
      <c r="DW110" s="77">
        <f t="shared" si="100"/>
        <v>68036.355755106531</v>
      </c>
      <c r="DX110" s="77">
        <f t="shared" si="100"/>
        <v>67460.933153532329</v>
      </c>
      <c r="DY110" s="77">
        <f t="shared" si="100"/>
        <v>66090.161879658321</v>
      </c>
      <c r="DZ110" s="77">
        <f t="shared" si="100"/>
        <v>95257.880712029641</v>
      </c>
      <c r="EA110" s="77">
        <f t="shared" ref="EA110:EG110" si="101">+EA106*EA109</f>
        <v>81740.773513998909</v>
      </c>
      <c r="EB110" s="77">
        <f t="shared" si="101"/>
        <v>78057.90528524782</v>
      </c>
      <c r="EC110" s="77">
        <f t="shared" si="101"/>
        <v>63333.015761953357</v>
      </c>
      <c r="ED110" s="77">
        <f t="shared" si="101"/>
        <v>69495.761732476589</v>
      </c>
      <c r="EE110" s="77">
        <f t="shared" si="101"/>
        <v>76802.14658421831</v>
      </c>
      <c r="EF110" s="77">
        <f t="shared" si="101"/>
        <v>69525.935718443841</v>
      </c>
      <c r="EG110" s="77">
        <f t="shared" si="101"/>
        <v>71078.124182601226</v>
      </c>
      <c r="EH110" s="213">
        <v>82621.799364840452</v>
      </c>
      <c r="EI110" s="281">
        <v>73277.549393450434</v>
      </c>
      <c r="EJ110" s="281">
        <v>66793.552394317914</v>
      </c>
    </row>
    <row r="111" spans="2:140" x14ac:dyDescent="0.25">
      <c r="B111" s="78" t="s">
        <v>1</v>
      </c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214"/>
      <c r="EI111" s="282"/>
      <c r="EJ111" s="282"/>
    </row>
    <row r="112" spans="2:140" ht="14.25" customHeight="1" x14ac:dyDescent="0.25">
      <c r="B112" s="65" t="s">
        <v>152</v>
      </c>
      <c r="C112" s="77">
        <f t="shared" ref="C112:BN112" si="102">+C117-C115</f>
        <v>-23018.423927714375</v>
      </c>
      <c r="D112" s="77">
        <f t="shared" si="102"/>
        <v>-32085.595795540947</v>
      </c>
      <c r="E112" s="77">
        <f t="shared" si="102"/>
        <v>-32307.680371813498</v>
      </c>
      <c r="F112" s="77">
        <f t="shared" si="102"/>
        <v>-38971.271877736675</v>
      </c>
      <c r="G112" s="77">
        <f t="shared" si="102"/>
        <v>-41845.144297614213</v>
      </c>
      <c r="H112" s="77">
        <f t="shared" si="102"/>
        <v>-58782.350532029297</v>
      </c>
      <c r="I112" s="77">
        <f t="shared" si="102"/>
        <v>-61873.021543956631</v>
      </c>
      <c r="J112" s="77">
        <f t="shared" si="102"/>
        <v>-47303.746344729923</v>
      </c>
      <c r="K112" s="77">
        <f t="shared" si="102"/>
        <v>-65658.062041985599</v>
      </c>
      <c r="L112" s="77">
        <f t="shared" si="102"/>
        <v>-66767.741449261477</v>
      </c>
      <c r="M112" s="77">
        <f t="shared" si="102"/>
        <v>-69975.330239839066</v>
      </c>
      <c r="N112" s="77">
        <f t="shared" si="102"/>
        <v>-68388.413247947901</v>
      </c>
      <c r="O112" s="77">
        <f t="shared" si="102"/>
        <v>-65034.122912740466</v>
      </c>
      <c r="P112" s="77">
        <f t="shared" si="102"/>
        <v>-37445.243521093566</v>
      </c>
      <c r="Q112" s="77">
        <f t="shared" si="102"/>
        <v>-61170.273449387263</v>
      </c>
      <c r="R112" s="77">
        <f t="shared" si="102"/>
        <v>-43790.468517655681</v>
      </c>
      <c r="S112" s="77">
        <f t="shared" si="102"/>
        <v>-75373.25029739803</v>
      </c>
      <c r="T112" s="77">
        <f t="shared" si="102"/>
        <v>-150684.88299858425</v>
      </c>
      <c r="U112" s="77">
        <f t="shared" si="102"/>
        <v>-121666.44373215179</v>
      </c>
      <c r="V112" s="77">
        <f t="shared" si="102"/>
        <v>-121666.44373215179</v>
      </c>
      <c r="W112" s="77">
        <f t="shared" si="102"/>
        <v>-100814.44231488919</v>
      </c>
      <c r="X112" s="77">
        <f t="shared" si="102"/>
        <v>-80917.703105297216</v>
      </c>
      <c r="Y112" s="77">
        <f t="shared" si="102"/>
        <v>-41764.127747620565</v>
      </c>
      <c r="Z112" s="77">
        <f t="shared" si="102"/>
        <v>-41764.127747620565</v>
      </c>
      <c r="AA112" s="77">
        <f t="shared" si="102"/>
        <v>-26280.095071351097</v>
      </c>
      <c r="AB112" s="77">
        <f t="shared" si="102"/>
        <v>-24204.487449256434</v>
      </c>
      <c r="AC112" s="77">
        <f t="shared" si="102"/>
        <v>-26537.000646794135</v>
      </c>
      <c r="AD112" s="77">
        <f t="shared" si="102"/>
        <v>-17951.112551667335</v>
      </c>
      <c r="AE112" s="77">
        <f t="shared" si="102"/>
        <v>-35502.250577600382</v>
      </c>
      <c r="AF112" s="77">
        <f t="shared" si="102"/>
        <v>-27220.665100020124</v>
      </c>
      <c r="AG112" s="77">
        <f t="shared" si="102"/>
        <v>-35482.450120824251</v>
      </c>
      <c r="AH112" s="77">
        <f t="shared" si="102"/>
        <v>-58767.445688874213</v>
      </c>
      <c r="AI112" s="77">
        <f t="shared" si="102"/>
        <v>-51934.018974180057</v>
      </c>
      <c r="AJ112" s="77">
        <f t="shared" si="102"/>
        <v>-70329.795704689284</v>
      </c>
      <c r="AK112" s="77">
        <f t="shared" si="102"/>
        <v>-87794.679491497925</v>
      </c>
      <c r="AL112" s="77">
        <f t="shared" si="102"/>
        <v>-102572.57217746787</v>
      </c>
      <c r="AM112" s="77">
        <f t="shared" si="102"/>
        <v>-90958.082172696959</v>
      </c>
      <c r="AN112" s="77">
        <f t="shared" si="102"/>
        <v>-63363.79914880966</v>
      </c>
      <c r="AO112" s="77">
        <f t="shared" si="102"/>
        <v>-46696.95988532879</v>
      </c>
      <c r="AP112" s="77">
        <f t="shared" si="102"/>
        <v>-100512.23922306568</v>
      </c>
      <c r="AQ112" s="77">
        <f t="shared" si="102"/>
        <v>-129662.67971334736</v>
      </c>
      <c r="AR112" s="77">
        <f t="shared" si="102"/>
        <v>-83014.408365772048</v>
      </c>
      <c r="AS112" s="77">
        <f t="shared" si="102"/>
        <v>-85794.232599375202</v>
      </c>
      <c r="AT112" s="77">
        <f t="shared" si="102"/>
        <v>-76471.996696736576</v>
      </c>
      <c r="AU112" s="77">
        <f t="shared" si="102"/>
        <v>-76943.382658283153</v>
      </c>
      <c r="AV112" s="77">
        <f t="shared" si="102"/>
        <v>-111665.4491727639</v>
      </c>
      <c r="AW112" s="77">
        <f t="shared" si="102"/>
        <v>-120068.97677465557</v>
      </c>
      <c r="AX112" s="77">
        <f t="shared" si="102"/>
        <v>-93147.939371452725</v>
      </c>
      <c r="AY112" s="77">
        <f t="shared" si="102"/>
        <v>-53424.642944840991</v>
      </c>
      <c r="AZ112" s="77">
        <f t="shared" si="102"/>
        <v>-54151.823605801306</v>
      </c>
      <c r="BA112" s="77">
        <f t="shared" si="102"/>
        <v>-109245.29209408985</v>
      </c>
      <c r="BB112" s="77">
        <f t="shared" si="102"/>
        <v>-136047.1322389644</v>
      </c>
      <c r="BC112" s="77">
        <f t="shared" si="102"/>
        <v>-120735.90217771204</v>
      </c>
      <c r="BD112" s="77">
        <f t="shared" si="102"/>
        <v>-84479.213295257476</v>
      </c>
      <c r="BE112" s="77">
        <f t="shared" si="102"/>
        <v>-114982.1661081498</v>
      </c>
      <c r="BF112" s="77">
        <f t="shared" si="102"/>
        <v>-83775.154685432281</v>
      </c>
      <c r="BG112" s="77">
        <f t="shared" si="102"/>
        <v>-156922.62064706822</v>
      </c>
      <c r="BH112" s="77">
        <f t="shared" si="102"/>
        <v>-145605.91681390716</v>
      </c>
      <c r="BI112" s="77">
        <f t="shared" si="102"/>
        <v>-115513.46841621843</v>
      </c>
      <c r="BJ112" s="77">
        <f t="shared" si="102"/>
        <v>-160744.70985166682</v>
      </c>
      <c r="BK112" s="77">
        <f t="shared" si="102"/>
        <v>-152231.71276313835</v>
      </c>
      <c r="BL112" s="77">
        <f t="shared" si="102"/>
        <v>-90027.237048651645</v>
      </c>
      <c r="BM112" s="77">
        <f t="shared" si="102"/>
        <v>-96602.412429936419</v>
      </c>
      <c r="BN112" s="77">
        <f t="shared" si="102"/>
        <v>-118232.79297263455</v>
      </c>
      <c r="BO112" s="77">
        <f t="shared" ref="BO112:DZ112" si="103">+BO117-BO115</f>
        <v>-144462.06614315265</v>
      </c>
      <c r="BP112" s="77">
        <f t="shared" si="103"/>
        <v>-130275.60654618827</v>
      </c>
      <c r="BQ112" s="77">
        <f t="shared" si="103"/>
        <v>-107033.53855344543</v>
      </c>
      <c r="BR112" s="77">
        <f t="shared" si="103"/>
        <v>-139703.24959328538</v>
      </c>
      <c r="BS112" s="77">
        <f t="shared" si="103"/>
        <v>-150937.95784446184</v>
      </c>
      <c r="BT112" s="77">
        <f t="shared" si="103"/>
        <v>-154262.37086763346</v>
      </c>
      <c r="BU112" s="77">
        <f t="shared" si="103"/>
        <v>-155636.91426535399</v>
      </c>
      <c r="BV112" s="77">
        <f t="shared" si="103"/>
        <v>-159921.17663819529</v>
      </c>
      <c r="BW112" s="77">
        <f t="shared" si="103"/>
        <v>-118111.2998431992</v>
      </c>
      <c r="BX112" s="77">
        <f t="shared" si="103"/>
        <v>-176578.14559539442</v>
      </c>
      <c r="BY112" s="77">
        <f t="shared" si="103"/>
        <v>-178704.80151249398</v>
      </c>
      <c r="BZ112" s="77">
        <f t="shared" si="103"/>
        <v>-140613.58219996712</v>
      </c>
      <c r="CA112" s="77">
        <f t="shared" si="103"/>
        <v>-132254.41214050676</v>
      </c>
      <c r="CB112" s="77">
        <f t="shared" si="103"/>
        <v>-199446.24675831973</v>
      </c>
      <c r="CC112" s="77">
        <f t="shared" si="103"/>
        <v>-107545.97858283317</v>
      </c>
      <c r="CD112" s="77">
        <f t="shared" si="103"/>
        <v>-166086.78176207893</v>
      </c>
      <c r="CE112" s="77">
        <f t="shared" si="103"/>
        <v>-142653.46156358629</v>
      </c>
      <c r="CF112" s="77">
        <f t="shared" si="103"/>
        <v>-186614.85007222812</v>
      </c>
      <c r="CG112" s="77">
        <f t="shared" si="103"/>
        <v>-156206.64996887976</v>
      </c>
      <c r="CH112" s="77">
        <f t="shared" si="103"/>
        <v>-177375.85461619511</v>
      </c>
      <c r="CI112" s="77">
        <f t="shared" si="103"/>
        <v>-264498.23662868014</v>
      </c>
      <c r="CJ112" s="77">
        <f t="shared" si="103"/>
        <v>-113321.82207496974</v>
      </c>
      <c r="CK112" s="77">
        <f t="shared" si="103"/>
        <v>-176497.81589750992</v>
      </c>
      <c r="CL112" s="77">
        <f t="shared" si="103"/>
        <v>-154333.19675352855</v>
      </c>
      <c r="CM112" s="77">
        <f t="shared" si="103"/>
        <v>-155748.42479871472</v>
      </c>
      <c r="CN112" s="77">
        <f t="shared" si="103"/>
        <v>-179285.87521762139</v>
      </c>
      <c r="CO112" s="77">
        <f t="shared" si="103"/>
        <v>-109526.09118308318</v>
      </c>
      <c r="CP112" s="77">
        <f t="shared" si="103"/>
        <v>-164208.04901117421</v>
      </c>
      <c r="CQ112" s="77">
        <f t="shared" si="103"/>
        <v>-149112.22573818662</v>
      </c>
      <c r="CR112" s="77">
        <f t="shared" si="103"/>
        <v>-192084.68695354057</v>
      </c>
      <c r="CS112" s="77">
        <f t="shared" si="103"/>
        <v>-187873.83415461937</v>
      </c>
      <c r="CT112" s="77">
        <f t="shared" si="103"/>
        <v>-139458.44049501908</v>
      </c>
      <c r="CU112" s="77">
        <f t="shared" si="103"/>
        <v>-144897.61707924935</v>
      </c>
      <c r="CV112" s="77">
        <f t="shared" si="103"/>
        <v>-111011.21850754943</v>
      </c>
      <c r="CW112" s="77">
        <f t="shared" si="103"/>
        <v>-53946.084141429448</v>
      </c>
      <c r="CX112" s="77">
        <f t="shared" si="103"/>
        <v>-73966.508131525174</v>
      </c>
      <c r="CY112" s="77">
        <f t="shared" si="103"/>
        <v>-91218.8233697369</v>
      </c>
      <c r="CZ112" s="77">
        <f t="shared" si="103"/>
        <v>-75823.423437195685</v>
      </c>
      <c r="DA112" s="77">
        <f t="shared" si="103"/>
        <v>-68981.297929381923</v>
      </c>
      <c r="DB112" s="77">
        <f t="shared" si="103"/>
        <v>-59544.23746607294</v>
      </c>
      <c r="DC112" s="77">
        <f t="shared" si="103"/>
        <v>-52907.64262492425</v>
      </c>
      <c r="DD112" s="77">
        <f t="shared" si="103"/>
        <v>-57783.659632882482</v>
      </c>
      <c r="DE112" s="77">
        <f t="shared" si="103"/>
        <v>-49244.739138949968</v>
      </c>
      <c r="DF112" s="77">
        <f t="shared" si="103"/>
        <v>-25578.751050651917</v>
      </c>
      <c r="DG112" s="77">
        <f t="shared" si="103"/>
        <v>-11574.598641264689</v>
      </c>
      <c r="DH112" s="77">
        <f t="shared" si="103"/>
        <v>-4179.466907539274</v>
      </c>
      <c r="DI112" s="77">
        <f t="shared" si="103"/>
        <v>-9312.6122817008509</v>
      </c>
      <c r="DJ112" s="77">
        <f t="shared" si="103"/>
        <v>-12896.612975269389</v>
      </c>
      <c r="DK112" s="77">
        <f t="shared" si="103"/>
        <v>-14245.897413025294</v>
      </c>
      <c r="DL112" s="77">
        <f t="shared" si="103"/>
        <v>-33118.270527857647</v>
      </c>
      <c r="DM112" s="77">
        <f t="shared" si="103"/>
        <v>-23919.09706413238</v>
      </c>
      <c r="DN112" s="77">
        <f t="shared" si="103"/>
        <v>-36615.879224847697</v>
      </c>
      <c r="DO112" s="77">
        <f t="shared" si="103"/>
        <v>-30138.166241783154</v>
      </c>
      <c r="DP112" s="77">
        <f t="shared" si="103"/>
        <v>-35746.650447130523</v>
      </c>
      <c r="DQ112" s="77">
        <f t="shared" si="103"/>
        <v>-31568.14468577315</v>
      </c>
      <c r="DR112" s="77">
        <f t="shared" si="103"/>
        <v>-50940.810606561339</v>
      </c>
      <c r="DS112" s="77">
        <f t="shared" si="103"/>
        <v>-50660.094065864134</v>
      </c>
      <c r="DT112" s="77">
        <f t="shared" si="103"/>
        <v>-19641.524307127431</v>
      </c>
      <c r="DU112" s="77">
        <f t="shared" si="103"/>
        <v>-29524.155969307685</v>
      </c>
      <c r="DV112" s="77">
        <f t="shared" si="103"/>
        <v>-31026.172748562174</v>
      </c>
      <c r="DW112" s="77">
        <f t="shared" si="103"/>
        <v>-46391.668566453649</v>
      </c>
      <c r="DX112" s="77">
        <f t="shared" si="103"/>
        <v>-30757.907619608952</v>
      </c>
      <c r="DY112" s="77">
        <f t="shared" si="103"/>
        <v>-31041.869484625568</v>
      </c>
      <c r="DZ112" s="77">
        <f t="shared" si="103"/>
        <v>-30172.384299932986</v>
      </c>
      <c r="EA112" s="77">
        <f t="shared" ref="EA112:EG112" si="104">+EA117-EA115</f>
        <v>-54007.22875066413</v>
      </c>
      <c r="EB112" s="77">
        <f t="shared" si="104"/>
        <v>-39331.974897658576</v>
      </c>
      <c r="EC112" s="77">
        <f t="shared" si="104"/>
        <v>-51736.0964586021</v>
      </c>
      <c r="ED112" s="77">
        <f t="shared" si="104"/>
        <v>-54490.286631197203</v>
      </c>
      <c r="EE112" s="77">
        <f t="shared" si="104"/>
        <v>-61092.256491367021</v>
      </c>
      <c r="EF112" s="77">
        <f t="shared" si="104"/>
        <v>-51612.236102966184</v>
      </c>
      <c r="EG112" s="77">
        <f t="shared" si="104"/>
        <v>-40013.080887758246</v>
      </c>
      <c r="EH112" s="213">
        <v>-79187.381666460264</v>
      </c>
      <c r="EI112" s="281">
        <v>-115106.10231095611</v>
      </c>
      <c r="EJ112" s="281">
        <v>-78290.037753003911</v>
      </c>
    </row>
    <row r="113" spans="2:140" x14ac:dyDescent="0.25">
      <c r="B113" s="59" t="s">
        <v>153</v>
      </c>
      <c r="C113" s="76">
        <v>721.22299999999996</v>
      </c>
      <c r="D113" s="76">
        <v>942.80799999999999</v>
      </c>
      <c r="E113" s="76">
        <v>871.03200000000004</v>
      </c>
      <c r="F113" s="76">
        <v>944.76900000000001</v>
      </c>
      <c r="G113" s="76">
        <v>943.34500000000003</v>
      </c>
      <c r="H113" s="76">
        <v>1165.6990000000001</v>
      </c>
      <c r="I113" s="76">
        <v>1147.0730000000001</v>
      </c>
      <c r="J113" s="76">
        <v>877.06200000000001</v>
      </c>
      <c r="K113" s="76">
        <v>1140.3109999999999</v>
      </c>
      <c r="L113" s="76">
        <v>1128.307</v>
      </c>
      <c r="M113" s="76">
        <v>952.65099999999995</v>
      </c>
      <c r="N113" s="76">
        <v>1010.215</v>
      </c>
      <c r="O113" s="76">
        <v>927.16200000000003</v>
      </c>
      <c r="P113" s="76">
        <v>478.9</v>
      </c>
      <c r="Q113" s="76">
        <v>715.37</v>
      </c>
      <c r="R113" s="76">
        <v>474.98599999999999</v>
      </c>
      <c r="S113" s="76">
        <v>711.88400000000001</v>
      </c>
      <c r="T113" s="76">
        <v>1229.306</v>
      </c>
      <c r="U113" s="76">
        <v>1190.663</v>
      </c>
      <c r="V113" s="76">
        <v>1190.663</v>
      </c>
      <c r="W113" s="76">
        <v>1133.434</v>
      </c>
      <c r="X113" s="76">
        <v>935.72199999999998</v>
      </c>
      <c r="Y113" s="76">
        <v>936.42899999999997</v>
      </c>
      <c r="Z113" s="76">
        <v>936.42899999999997</v>
      </c>
      <c r="AA113" s="76">
        <v>937.93399999999997</v>
      </c>
      <c r="AB113" s="76">
        <v>890.33199999999999</v>
      </c>
      <c r="AC113" s="76">
        <v>915.41800000000001</v>
      </c>
      <c r="AD113" s="76">
        <v>658.976</v>
      </c>
      <c r="AE113" s="76">
        <v>948.23</v>
      </c>
      <c r="AF113" s="76">
        <v>953.47500000000002</v>
      </c>
      <c r="AG113" s="76">
        <v>946.16899999999998</v>
      </c>
      <c r="AH113" s="76">
        <v>1413.88</v>
      </c>
      <c r="AI113" s="76">
        <v>1198.2159999999999</v>
      </c>
      <c r="AJ113" s="76">
        <v>1196.0429999999999</v>
      </c>
      <c r="AK113" s="76">
        <v>1665.0840000000001</v>
      </c>
      <c r="AL113" s="76">
        <v>1982.7149999999999</v>
      </c>
      <c r="AM113" s="76">
        <v>1710.335</v>
      </c>
      <c r="AN113" s="76">
        <v>1213.346</v>
      </c>
      <c r="AO113" s="76">
        <v>1425.0889999999999</v>
      </c>
      <c r="AP113" s="76">
        <v>1986.76</v>
      </c>
      <c r="AQ113" s="76">
        <v>2178.402</v>
      </c>
      <c r="AR113" s="76">
        <v>1507.1861299999998</v>
      </c>
      <c r="AS113" s="76">
        <v>1624.1769999999999</v>
      </c>
      <c r="AT113" s="76">
        <v>1449.62</v>
      </c>
      <c r="AU113" s="76">
        <v>1470.2729999999999</v>
      </c>
      <c r="AV113" s="76">
        <v>1891.4851899999999</v>
      </c>
      <c r="AW113" s="76">
        <v>1932.6191600000002</v>
      </c>
      <c r="AX113" s="76">
        <v>1482.0650000000001</v>
      </c>
      <c r="AY113" s="76">
        <v>759.02700000000004</v>
      </c>
      <c r="AZ113" s="76">
        <v>712.82193999999993</v>
      </c>
      <c r="BA113" s="76">
        <v>1221.52153</v>
      </c>
      <c r="BB113" s="76">
        <v>1443.2388599999999</v>
      </c>
      <c r="BC113" s="76">
        <v>1240.2541099999999</v>
      </c>
      <c r="BD113" s="76">
        <v>943.01658999999995</v>
      </c>
      <c r="BE113" s="76">
        <v>1259.7429999999999</v>
      </c>
      <c r="BF113" s="76">
        <v>934.15282999999999</v>
      </c>
      <c r="BG113" s="76">
        <v>1764.8999099999999</v>
      </c>
      <c r="BH113" s="76">
        <v>1697.4259500000001</v>
      </c>
      <c r="BI113" s="76">
        <v>1216.59835</v>
      </c>
      <c r="BJ113" s="76">
        <v>1896.5646999999999</v>
      </c>
      <c r="BK113" s="76">
        <v>1689.0598200000002</v>
      </c>
      <c r="BL113" s="76">
        <v>927.65478000000007</v>
      </c>
      <c r="BM113" s="76">
        <v>963.66690000000006</v>
      </c>
      <c r="BN113" s="76">
        <v>1185.20544</v>
      </c>
      <c r="BO113" s="76">
        <v>1502.1695400000001</v>
      </c>
      <c r="BP113" s="76">
        <v>1509.1498700000002</v>
      </c>
      <c r="BQ113" s="76">
        <v>1294.9722899999999</v>
      </c>
      <c r="BR113" s="76">
        <v>1480.3866599999999</v>
      </c>
      <c r="BS113" s="46">
        <v>1517.8383900000001</v>
      </c>
      <c r="BT113" s="46">
        <v>1553.874</v>
      </c>
      <c r="BU113" s="46">
        <v>1634.0444</v>
      </c>
      <c r="BV113" s="46">
        <v>1764.856</v>
      </c>
      <c r="BW113" s="46">
        <v>1301.6404299999999</v>
      </c>
      <c r="BX113" s="46">
        <v>1796.6577799999998</v>
      </c>
      <c r="BY113" s="46">
        <v>1811.0821899999999</v>
      </c>
      <c r="BZ113" s="46">
        <v>1532.9451000000001</v>
      </c>
      <c r="CA113" s="46">
        <v>1501.0484199999999</v>
      </c>
      <c r="CB113" s="46">
        <v>2321.3150599999999</v>
      </c>
      <c r="CC113" s="46">
        <v>1223.1491899999999</v>
      </c>
      <c r="CD113" s="46">
        <v>1889.6602599999999</v>
      </c>
      <c r="CE113" s="46">
        <v>1569.6336800000001</v>
      </c>
      <c r="CF113" s="46">
        <v>2138.0155399999994</v>
      </c>
      <c r="CG113" s="46">
        <v>1723.4212000000002</v>
      </c>
      <c r="CH113" s="46">
        <v>2032.4494499999998</v>
      </c>
      <c r="CI113" s="46">
        <v>3043.4746500000006</v>
      </c>
      <c r="CJ113" s="46">
        <v>1296.2740900000001</v>
      </c>
      <c r="CK113" s="46">
        <v>2025.2451400000002</v>
      </c>
      <c r="CL113" s="46">
        <v>1790.0828300000001</v>
      </c>
      <c r="CM113" s="46">
        <v>1833.3050900000001</v>
      </c>
      <c r="CN113" s="46">
        <v>2084.60482</v>
      </c>
      <c r="CO113" s="46">
        <v>1292.2080000000001</v>
      </c>
      <c r="CP113" s="46">
        <v>2009.251</v>
      </c>
      <c r="CQ113" s="46">
        <v>1850.9289100000001</v>
      </c>
      <c r="CR113" s="46">
        <v>2609.8282899999999</v>
      </c>
      <c r="CS113" s="46">
        <v>2609.8517499999998</v>
      </c>
      <c r="CT113" s="46">
        <v>2525.0083499999996</v>
      </c>
      <c r="CU113" s="46">
        <v>2274.51379</v>
      </c>
      <c r="CV113" s="46">
        <v>1854.3826999999999</v>
      </c>
      <c r="CW113" s="46">
        <v>1233.1588999999999</v>
      </c>
      <c r="CX113" s="46">
        <v>2028.85727</v>
      </c>
      <c r="CY113" s="46">
        <v>2045.14968</v>
      </c>
      <c r="CZ113" s="46">
        <v>1842.36204</v>
      </c>
      <c r="DA113" s="46">
        <v>1799.8494900000001</v>
      </c>
      <c r="DB113" s="46">
        <v>2055.2807200000002</v>
      </c>
      <c r="DC113" s="46">
        <v>2028.4701200000002</v>
      </c>
      <c r="DD113" s="46">
        <v>2334.3125799999998</v>
      </c>
      <c r="DE113" s="46">
        <v>2554.4884200000001</v>
      </c>
      <c r="DF113" s="46">
        <v>1633.6838700000001</v>
      </c>
      <c r="DG113" s="46">
        <v>1821.8916099999999</v>
      </c>
      <c r="DH113" s="46">
        <v>1548.99134</v>
      </c>
      <c r="DI113" s="46">
        <v>1258.19769</v>
      </c>
      <c r="DJ113" s="46">
        <v>1034.8878200000001</v>
      </c>
      <c r="DK113" s="46">
        <v>743.93899999999996</v>
      </c>
      <c r="DL113" s="46">
        <v>1526.6505500000001</v>
      </c>
      <c r="DM113" s="46">
        <v>1279.2851000000001</v>
      </c>
      <c r="DN113" s="46">
        <v>2043.4670799999997</v>
      </c>
      <c r="DO113" s="46">
        <v>1565.0712699999999</v>
      </c>
      <c r="DP113" s="46">
        <v>1559.60473</v>
      </c>
      <c r="DQ113" s="46">
        <v>1572.2040400000003</v>
      </c>
      <c r="DR113" s="46">
        <v>2098.8528600000004</v>
      </c>
      <c r="DS113" s="46">
        <v>2044.3926000000001</v>
      </c>
      <c r="DT113" s="46">
        <v>790.01884999999993</v>
      </c>
      <c r="DU113" s="46">
        <v>1263.3065200000001</v>
      </c>
      <c r="DV113" s="46">
        <v>1299.2701199999999</v>
      </c>
      <c r="DW113" s="46">
        <v>2106.1021499999997</v>
      </c>
      <c r="DX113" s="46">
        <v>1429.6999499999999</v>
      </c>
      <c r="DY113" s="46">
        <v>1436.01767</v>
      </c>
      <c r="DZ113" s="46">
        <v>1252.0633700000001</v>
      </c>
      <c r="EA113" s="46">
        <v>1784.2375400000001</v>
      </c>
      <c r="EB113" s="46">
        <v>1311.2830300000001</v>
      </c>
      <c r="EC113" s="46">
        <v>1586.9026100000001</v>
      </c>
      <c r="ED113" s="46">
        <v>1559.92644</v>
      </c>
      <c r="EE113" s="46">
        <v>1580.9902299999999</v>
      </c>
      <c r="EF113" s="46">
        <v>1293.0596</v>
      </c>
      <c r="EG113" s="46">
        <v>1035.00441</v>
      </c>
      <c r="EH113" s="197">
        <v>1865.5316400000002</v>
      </c>
      <c r="EI113" s="265">
        <v>2132.3801200000003</v>
      </c>
      <c r="EJ113" s="265">
        <v>1614.58824</v>
      </c>
    </row>
    <row r="114" spans="2:140" x14ac:dyDescent="0.25">
      <c r="B114" s="60" t="s">
        <v>154</v>
      </c>
      <c r="C114" s="37">
        <v>70.969371900230598</v>
      </c>
      <c r="D114" s="37">
        <v>72.953476497865935</v>
      </c>
      <c r="E114" s="37">
        <v>76.370810992018662</v>
      </c>
      <c r="F114" s="37">
        <v>80.735653985259887</v>
      </c>
      <c r="G114" s="37">
        <v>84.219940382362751</v>
      </c>
      <c r="H114" s="37">
        <v>90.520650382302804</v>
      </c>
      <c r="I114" s="37">
        <v>93.953037226052757</v>
      </c>
      <c r="J114" s="37">
        <v>93.809483993149854</v>
      </c>
      <c r="K114" s="37">
        <v>97.456761664142505</v>
      </c>
      <c r="L114" s="37">
        <v>99.476072850740096</v>
      </c>
      <c r="M114" s="37">
        <v>113.87460974690626</v>
      </c>
      <c r="N114" s="37">
        <v>111.58219975945715</v>
      </c>
      <c r="O114" s="37">
        <v>111.20227570802082</v>
      </c>
      <c r="P114" s="37">
        <v>119.84083888076844</v>
      </c>
      <c r="Q114" s="37">
        <v>127.4550256510617</v>
      </c>
      <c r="R114" s="37">
        <v>134.41851538782197</v>
      </c>
      <c r="S114" s="37">
        <v>149.04922953739654</v>
      </c>
      <c r="T114" s="37">
        <v>166.32266606524328</v>
      </c>
      <c r="U114" s="37">
        <v>144.46667368516532</v>
      </c>
      <c r="V114" s="37">
        <v>144.46667368516532</v>
      </c>
      <c r="W114" s="37">
        <v>131.88592293860958</v>
      </c>
      <c r="X114" s="37">
        <v>127.93021614325622</v>
      </c>
      <c r="Y114" s="37">
        <v>83.941100000000006</v>
      </c>
      <c r="Z114" s="37">
        <v>83.941100000000006</v>
      </c>
      <c r="AA114" s="37">
        <v>67.173814191616884</v>
      </c>
      <c r="AB114" s="37">
        <v>66.62803768706506</v>
      </c>
      <c r="AC114" s="37">
        <v>67.915968715930859</v>
      </c>
      <c r="AD114" s="37">
        <v>66.419152897829363</v>
      </c>
      <c r="AE114" s="37">
        <v>76.5300190881959</v>
      </c>
      <c r="AF114" s="37">
        <v>68.066150659429979</v>
      </c>
      <c r="AG114" s="37">
        <v>78.247684737081855</v>
      </c>
      <c r="AH114" s="37">
        <v>81.105044621891537</v>
      </c>
      <c r="AI114" s="37">
        <v>82.735330900271748</v>
      </c>
      <c r="AJ114" s="37">
        <v>98.232787792746578</v>
      </c>
      <c r="AK114" s="37">
        <v>90.443817945521062</v>
      </c>
      <c r="AL114" s="37">
        <v>90.897294643960436</v>
      </c>
      <c r="AM114" s="37">
        <v>92.517524824084163</v>
      </c>
      <c r="AN114" s="37">
        <v>91.844587454856239</v>
      </c>
      <c r="AO114" s="37">
        <v>72.233942581831741</v>
      </c>
      <c r="AP114" s="37">
        <v>90.318126462179634</v>
      </c>
      <c r="AQ114" s="37">
        <v>97.897843593606709</v>
      </c>
      <c r="AR114" s="37">
        <v>93.20631782884044</v>
      </c>
      <c r="AS114" s="37">
        <v>93.286882870524579</v>
      </c>
      <c r="AT114" s="37">
        <v>93.08111745147005</v>
      </c>
      <c r="AU114" s="37">
        <v>92.079580955373615</v>
      </c>
      <c r="AV114" s="37">
        <v>99.198912739041859</v>
      </c>
      <c r="AW114" s="37">
        <v>102.80933079955598</v>
      </c>
      <c r="AX114" s="37">
        <v>104.7127885349158</v>
      </c>
      <c r="AY114" s="37">
        <v>112.46212510226908</v>
      </c>
      <c r="AZ114" s="37">
        <v>118.49742467242241</v>
      </c>
      <c r="BA114" s="37">
        <v>131.16471815277788</v>
      </c>
      <c r="BB114" s="37">
        <v>137.27504223382678</v>
      </c>
      <c r="BC114" s="37">
        <v>140.73659061690191</v>
      </c>
      <c r="BD114" s="37">
        <v>132.92771515292219</v>
      </c>
      <c r="BE114" s="37">
        <v>134.04659394813066</v>
      </c>
      <c r="BF114" s="37">
        <v>131.78167417209451</v>
      </c>
      <c r="BG114" s="37">
        <v>130.93973276932178</v>
      </c>
      <c r="BH114" s="37">
        <v>127.97859766430456</v>
      </c>
      <c r="BI114" s="37">
        <v>136.31650313351156</v>
      </c>
      <c r="BJ114" s="37">
        <v>126.47157620301593</v>
      </c>
      <c r="BK114" s="37">
        <v>132.57056445164858</v>
      </c>
      <c r="BL114" s="37">
        <v>139.97516522256262</v>
      </c>
      <c r="BM114" s="37">
        <v>143.03962287660755</v>
      </c>
      <c r="BN114" s="37">
        <v>143.14014600531198</v>
      </c>
      <c r="BO114" s="37">
        <v>138.83754310049054</v>
      </c>
      <c r="BP114" s="37">
        <v>128.19388456098133</v>
      </c>
      <c r="BQ114" s="37">
        <v>124.64536333051576</v>
      </c>
      <c r="BR114" s="37">
        <v>136.08567076658204</v>
      </c>
      <c r="BS114" s="37">
        <v>141.10524038728522</v>
      </c>
      <c r="BT114" s="37">
        <v>141.43691094966516</v>
      </c>
      <c r="BU114" s="37">
        <v>137.04772845217667</v>
      </c>
      <c r="BV114" s="37">
        <v>132.2873310117086</v>
      </c>
      <c r="BW114" s="37">
        <v>132.91639142616367</v>
      </c>
      <c r="BX114" s="37">
        <v>140.97345900786959</v>
      </c>
      <c r="BY114" s="37">
        <v>141.71616853015382</v>
      </c>
      <c r="BZ114" s="37">
        <v>132.71588106449471</v>
      </c>
      <c r="CA114" s="37">
        <v>129.41739042635282</v>
      </c>
      <c r="CB114" s="37">
        <v>127.00150961412362</v>
      </c>
      <c r="CC114" s="37">
        <v>129.04605210097063</v>
      </c>
      <c r="CD114" s="37">
        <v>129.65345158922909</v>
      </c>
      <c r="CE114" s="37">
        <v>132.52612113542887</v>
      </c>
      <c r="CF114" s="37">
        <v>128.17599666060661</v>
      </c>
      <c r="CG114" s="37">
        <v>130.98779534807335</v>
      </c>
      <c r="CH114" s="37">
        <v>127.70856405801386</v>
      </c>
      <c r="CI114" s="37">
        <v>127.80849237236129</v>
      </c>
      <c r="CJ114" s="37">
        <v>128.00101431480437</v>
      </c>
      <c r="CK114" s="37">
        <v>127.93185246700553</v>
      </c>
      <c r="CL114" s="37">
        <v>126.96762596175506</v>
      </c>
      <c r="CM114" s="37">
        <v>125.8269313101618</v>
      </c>
      <c r="CN114" s="37">
        <v>126.98425822600852</v>
      </c>
      <c r="CO114" s="37">
        <v>125.39427708232731</v>
      </c>
      <c r="CP114" s="37">
        <v>122.42246391814662</v>
      </c>
      <c r="CQ114" s="37">
        <v>120.63377036452468</v>
      </c>
      <c r="CR114" s="37">
        <v>113.18895047614534</v>
      </c>
      <c r="CS114" s="37">
        <v>111.21681523771726</v>
      </c>
      <c r="CT114" s="37">
        <v>93.90459853989158</v>
      </c>
      <c r="CU114" s="37">
        <v>102.00231216114103</v>
      </c>
      <c r="CV114" s="37">
        <v>97.992814396834063</v>
      </c>
      <c r="CW114" s="37">
        <v>82.13447516779874</v>
      </c>
      <c r="CX114" s="37">
        <v>74.809379350771195</v>
      </c>
      <c r="CY114" s="37">
        <v>82.873364686492778</v>
      </c>
      <c r="CZ114" s="37">
        <v>79.533934888888595</v>
      </c>
      <c r="DA114" s="37">
        <v>76.489161082543077</v>
      </c>
      <c r="DB114" s="37">
        <v>66.876412173838233</v>
      </c>
      <c r="DC114" s="37">
        <v>63.860143968992752</v>
      </c>
      <c r="DD114" s="37">
        <v>64.072164692699388</v>
      </c>
      <c r="DE114" s="37">
        <v>63.073994869479975</v>
      </c>
      <c r="DF114" s="37">
        <v>57.59733771952709</v>
      </c>
      <c r="DG114" s="37">
        <v>48.221398396528102</v>
      </c>
      <c r="DH114" s="37">
        <v>43.894232397709857</v>
      </c>
      <c r="DI114" s="37">
        <v>47.092271954497072</v>
      </c>
      <c r="DJ114" s="37">
        <v>51.430840989006903</v>
      </c>
      <c r="DK114" s="37">
        <v>58.367737623649248</v>
      </c>
      <c r="DL114" s="37">
        <v>62.485977652187657</v>
      </c>
      <c r="DM114" s="37">
        <v>61.064411560800629</v>
      </c>
      <c r="DN114" s="37">
        <v>60.986201807365568</v>
      </c>
      <c r="DO114" s="37">
        <v>61.16103719466782</v>
      </c>
      <c r="DP114" s="37">
        <v>65.701166192038926</v>
      </c>
      <c r="DQ114" s="37">
        <v>62.518416108382453</v>
      </c>
      <c r="DR114" s="37">
        <v>67.37164971527254</v>
      </c>
      <c r="DS114" s="37">
        <v>67.203354823520201</v>
      </c>
      <c r="DT114" s="37">
        <v>67.902450610041782</v>
      </c>
      <c r="DU114" s="37">
        <v>67.23315449207054</v>
      </c>
      <c r="DV114" s="37">
        <v>67.15810113949361</v>
      </c>
      <c r="DW114" s="37">
        <v>64.819142737854392</v>
      </c>
      <c r="DX114" s="37">
        <v>63.718510094517399</v>
      </c>
      <c r="DY114" s="37">
        <v>63.523398817230429</v>
      </c>
      <c r="DZ114" s="37">
        <v>66.075660675226047</v>
      </c>
      <c r="EA114" s="37">
        <v>72.743927537809782</v>
      </c>
      <c r="EB114" s="37">
        <v>72.622783099694345</v>
      </c>
      <c r="EC114" s="37">
        <v>76.3186460951123</v>
      </c>
      <c r="ED114" s="37">
        <v>78.722542955294742</v>
      </c>
      <c r="EE114" s="37">
        <v>83.403989707134386</v>
      </c>
      <c r="EF114" s="37">
        <v>83.621548813372556</v>
      </c>
      <c r="EG114" s="37">
        <v>82.437204513940188</v>
      </c>
      <c r="EH114" s="194">
        <v>86.058878427813752</v>
      </c>
      <c r="EI114" s="262">
        <v>93.60925864850023</v>
      </c>
      <c r="EJ114" s="262">
        <v>92.834192797044025</v>
      </c>
    </row>
    <row r="115" spans="2:140" x14ac:dyDescent="0.25">
      <c r="B115" s="59" t="s">
        <v>155</v>
      </c>
      <c r="C115" s="75">
        <v>51184.743310000005</v>
      </c>
      <c r="D115" s="75">
        <v>68781.121269999989</v>
      </c>
      <c r="E115" s="75">
        <f t="shared" ref="E115:BP115" si="105">+E113*E114</f>
        <v>66521.420240000007</v>
      </c>
      <c r="F115" s="75">
        <f t="shared" si="105"/>
        <v>76276.543080000003</v>
      </c>
      <c r="G115" s="75">
        <f t="shared" si="105"/>
        <v>79448.459659999993</v>
      </c>
      <c r="H115" s="75">
        <f t="shared" si="105"/>
        <v>105519.83163</v>
      </c>
      <c r="I115" s="75">
        <f t="shared" si="105"/>
        <v>107770.99227000002</v>
      </c>
      <c r="J115" s="75">
        <f t="shared" si="105"/>
        <v>82276.733649999995</v>
      </c>
      <c r="K115" s="75">
        <f t="shared" si="105"/>
        <v>111131.01734999999</v>
      </c>
      <c r="L115" s="75">
        <f t="shared" si="105"/>
        <v>112239.54933000001</v>
      </c>
      <c r="M115" s="75">
        <f t="shared" si="105"/>
        <v>108482.76084999999</v>
      </c>
      <c r="N115" s="75">
        <f t="shared" si="105"/>
        <v>112722.01193000001</v>
      </c>
      <c r="O115" s="75">
        <f t="shared" si="105"/>
        <v>103102.52435000001</v>
      </c>
      <c r="P115" s="75">
        <f t="shared" si="105"/>
        <v>57391.777740000005</v>
      </c>
      <c r="Q115" s="75">
        <f t="shared" si="105"/>
        <v>91177.501700000008</v>
      </c>
      <c r="R115" s="75">
        <f t="shared" si="105"/>
        <v>63846.912950000005</v>
      </c>
      <c r="S115" s="75">
        <f t="shared" si="105"/>
        <v>106105.76171999999</v>
      </c>
      <c r="T115" s="75">
        <f t="shared" si="105"/>
        <v>204461.45132999995</v>
      </c>
      <c r="U115" s="75">
        <f t="shared" si="105"/>
        <v>172011.12309000001</v>
      </c>
      <c r="V115" s="75">
        <f t="shared" si="105"/>
        <v>172011.12309000001</v>
      </c>
      <c r="W115" s="75">
        <f t="shared" si="105"/>
        <v>149483.98918</v>
      </c>
      <c r="X115" s="75">
        <f t="shared" si="105"/>
        <v>119707.11770999999</v>
      </c>
      <c r="Y115" s="75">
        <f t="shared" si="105"/>
        <v>78604.8803319</v>
      </c>
      <c r="Z115" s="75">
        <f t="shared" si="105"/>
        <v>78604.8803319</v>
      </c>
      <c r="AA115" s="75">
        <f t="shared" si="105"/>
        <v>63004.604239999986</v>
      </c>
      <c r="AB115" s="75">
        <f t="shared" si="105"/>
        <v>59321.07405000001</v>
      </c>
      <c r="AC115" s="75">
        <f t="shared" si="105"/>
        <v>62171.500249999997</v>
      </c>
      <c r="AD115" s="75">
        <f t="shared" si="105"/>
        <v>43768.627700000005</v>
      </c>
      <c r="AE115" s="75">
        <f t="shared" si="105"/>
        <v>72568.06</v>
      </c>
      <c r="AF115" s="75">
        <f t="shared" si="105"/>
        <v>64899.373</v>
      </c>
      <c r="AG115" s="75">
        <f t="shared" si="105"/>
        <v>74035.533620000002</v>
      </c>
      <c r="AH115" s="75">
        <f t="shared" si="105"/>
        <v>114672.80049000001</v>
      </c>
      <c r="AI115" s="75">
        <f t="shared" si="105"/>
        <v>99134.797250000003</v>
      </c>
      <c r="AJ115" s="75">
        <f t="shared" si="105"/>
        <v>117490.63820999999</v>
      </c>
      <c r="AK115" s="75">
        <f t="shared" si="105"/>
        <v>150596.55416</v>
      </c>
      <c r="AL115" s="75">
        <f t="shared" si="105"/>
        <v>180223.42955</v>
      </c>
      <c r="AM115" s="75">
        <f t="shared" si="105"/>
        <v>158235.96081999998</v>
      </c>
      <c r="AN115" s="75">
        <f t="shared" si="105"/>
        <v>111439.26281</v>
      </c>
      <c r="AO115" s="75">
        <f t="shared" si="105"/>
        <v>102939.79700000001</v>
      </c>
      <c r="AP115" s="75">
        <f t="shared" si="105"/>
        <v>179440.44093000001</v>
      </c>
      <c r="AQ115" s="75">
        <f t="shared" si="105"/>
        <v>213260.85828000004</v>
      </c>
      <c r="AR115" s="75">
        <f t="shared" si="105"/>
        <v>140479.26946000001</v>
      </c>
      <c r="AS115" s="75">
        <f t="shared" si="105"/>
        <v>151514.40956</v>
      </c>
      <c r="AT115" s="75">
        <f t="shared" si="105"/>
        <v>134932.24948</v>
      </c>
      <c r="AU115" s="75">
        <f t="shared" si="105"/>
        <v>135382.12173000001</v>
      </c>
      <c r="AV115" s="75">
        <f t="shared" si="105"/>
        <v>187633.27431000001</v>
      </c>
      <c r="AW115" s="75">
        <f t="shared" si="105"/>
        <v>198691.28253000003</v>
      </c>
      <c r="AX115" s="75">
        <f t="shared" si="105"/>
        <v>155191.15893999999</v>
      </c>
      <c r="AY115" s="75">
        <f t="shared" si="105"/>
        <v>85361.789430000004</v>
      </c>
      <c r="AZ115" s="75">
        <f t="shared" si="105"/>
        <v>84467.564140000002</v>
      </c>
      <c r="BA115" s="75">
        <f t="shared" si="105"/>
        <v>160220.52720000001</v>
      </c>
      <c r="BB115" s="75">
        <f t="shared" si="105"/>
        <v>198120.67546</v>
      </c>
      <c r="BC115" s="75">
        <f t="shared" si="105"/>
        <v>174549.13494000002</v>
      </c>
      <c r="BD115" s="75">
        <f t="shared" si="105"/>
        <v>125353.04066</v>
      </c>
      <c r="BE115" s="75">
        <f t="shared" si="105"/>
        <v>168864.25839999996</v>
      </c>
      <c r="BF115" s="75">
        <f t="shared" si="105"/>
        <v>123104.22387</v>
      </c>
      <c r="BG115" s="75">
        <f t="shared" si="105"/>
        <v>231095.52258000005</v>
      </c>
      <c r="BH115" s="75">
        <f t="shared" si="105"/>
        <v>217234.19271999996</v>
      </c>
      <c r="BI115" s="75">
        <f t="shared" si="105"/>
        <v>165842.43278999999</v>
      </c>
      <c r="BJ115" s="75">
        <f t="shared" si="105"/>
        <v>239861.52698000002</v>
      </c>
      <c r="BK115" s="75">
        <f t="shared" si="105"/>
        <v>223919.61372999998</v>
      </c>
      <c r="BL115" s="75">
        <f t="shared" si="105"/>
        <v>129848.63109999998</v>
      </c>
      <c r="BM115" s="75">
        <f t="shared" si="105"/>
        <v>137842.54995466949</v>
      </c>
      <c r="BN115" s="75">
        <f t="shared" si="105"/>
        <v>169650.47972789002</v>
      </c>
      <c r="BO115" s="75">
        <f t="shared" si="105"/>
        <v>208557.52825399407</v>
      </c>
      <c r="BP115" s="75">
        <f t="shared" si="105"/>
        <v>193463.78422</v>
      </c>
      <c r="BQ115" s="75">
        <f t="shared" ref="BQ115:EB115" si="106">+BQ113*BQ114</f>
        <v>161412.29159000001</v>
      </c>
      <c r="BR115" s="75">
        <f t="shared" si="106"/>
        <v>201459.41162</v>
      </c>
      <c r="BS115" s="47">
        <f t="shared" si="106"/>
        <v>214174.95089000001</v>
      </c>
      <c r="BT115" s="47">
        <f t="shared" si="106"/>
        <v>219775.138565</v>
      </c>
      <c r="BU115" s="47">
        <f t="shared" si="106"/>
        <v>223942.07320999994</v>
      </c>
      <c r="BV115" s="47">
        <f t="shared" si="106"/>
        <v>233468.08986000001</v>
      </c>
      <c r="BW115" s="47">
        <f t="shared" si="106"/>
        <v>173009.34888999999</v>
      </c>
      <c r="BX115" s="47">
        <f t="shared" si="106"/>
        <v>253281.06189999994</v>
      </c>
      <c r="BY115" s="47">
        <f t="shared" si="106"/>
        <v>256659.62886000006</v>
      </c>
      <c r="BZ115" s="47">
        <f t="shared" si="106"/>
        <v>203446.15956999996</v>
      </c>
      <c r="CA115" s="47">
        <f t="shared" si="106"/>
        <v>194261.76942000003</v>
      </c>
      <c r="CB115" s="47">
        <f t="shared" si="106"/>
        <v>294810.51690999995</v>
      </c>
      <c r="CC115" s="47">
        <f t="shared" si="106"/>
        <v>157842.5741</v>
      </c>
      <c r="CD115" s="47">
        <f t="shared" si="106"/>
        <v>245000.97504000005</v>
      </c>
      <c r="CE115" s="47">
        <f t="shared" si="106"/>
        <v>208017.463213929</v>
      </c>
      <c r="CF115" s="47">
        <f t="shared" si="106"/>
        <v>274042.27271536499</v>
      </c>
      <c r="CG115" s="47">
        <f t="shared" si="106"/>
        <v>225747.14344413101</v>
      </c>
      <c r="CH115" s="47">
        <f t="shared" si="106"/>
        <v>259561.20078000001</v>
      </c>
      <c r="CI115" s="47">
        <f t="shared" si="106"/>
        <v>388981.90659000003</v>
      </c>
      <c r="CJ115" s="47">
        <f t="shared" si="106"/>
        <v>165924.39835</v>
      </c>
      <c r="CK115" s="47">
        <f t="shared" si="106"/>
        <v>259093.36245999997</v>
      </c>
      <c r="CL115" s="47">
        <f t="shared" si="106"/>
        <v>227282.56719999999</v>
      </c>
      <c r="CM115" s="47">
        <f t="shared" si="106"/>
        <v>230679.15362999999</v>
      </c>
      <c r="CN115" s="47">
        <f t="shared" si="106"/>
        <v>264711.99676206202</v>
      </c>
      <c r="CO115" s="47">
        <f t="shared" si="106"/>
        <v>162035.48800000001</v>
      </c>
      <c r="CP115" s="47">
        <f t="shared" si="106"/>
        <v>245977.45805000002</v>
      </c>
      <c r="CQ115" s="47">
        <f t="shared" si="106"/>
        <v>223284.53308999998</v>
      </c>
      <c r="CR115" s="47">
        <f t="shared" si="106"/>
        <v>295403.72506805306</v>
      </c>
      <c r="CS115" s="47">
        <f t="shared" si="106"/>
        <v>290259.39987758303</v>
      </c>
      <c r="CT115" s="47">
        <f t="shared" si="106"/>
        <v>237109.895416624</v>
      </c>
      <c r="CU115" s="47">
        <f t="shared" si="106"/>
        <v>232005.66562239997</v>
      </c>
      <c r="CV115" s="47">
        <f t="shared" si="106"/>
        <v>181716.17974180001</v>
      </c>
      <c r="CW115" s="47">
        <f t="shared" si="106"/>
        <v>101284.85905</v>
      </c>
      <c r="CX115" s="47">
        <f t="shared" si="106"/>
        <v>151777.55316000001</v>
      </c>
      <c r="CY115" s="47">
        <f t="shared" si="106"/>
        <v>169488.435269104</v>
      </c>
      <c r="CZ115" s="47">
        <f t="shared" si="106"/>
        <v>146530.30253111996</v>
      </c>
      <c r="DA115" s="47">
        <f t="shared" si="106"/>
        <v>137668.97756494302</v>
      </c>
      <c r="DB115" s="47">
        <f t="shared" si="106"/>
        <v>137449.80056366301</v>
      </c>
      <c r="DC115" s="47">
        <f t="shared" si="106"/>
        <v>129538.39390000001</v>
      </c>
      <c r="DD115" s="47">
        <f t="shared" si="106"/>
        <v>149564.46007</v>
      </c>
      <c r="DE115" s="47">
        <f t="shared" si="106"/>
        <v>161121.78949722601</v>
      </c>
      <c r="DF115" s="47">
        <f t="shared" si="106"/>
        <v>94095.841587333998</v>
      </c>
      <c r="DG115" s="47">
        <f t="shared" si="106"/>
        <v>87854.161161101991</v>
      </c>
      <c r="DH115" s="47">
        <f t="shared" si="106"/>
        <v>67991.785860000004</v>
      </c>
      <c r="DI115" s="47">
        <f t="shared" si="106"/>
        <v>59251.387790000001</v>
      </c>
      <c r="DJ115" s="47">
        <f t="shared" si="106"/>
        <v>53225.150911880002</v>
      </c>
      <c r="DK115" s="47">
        <f t="shared" si="106"/>
        <v>43422.036359999998</v>
      </c>
      <c r="DL115" s="47">
        <f t="shared" si="106"/>
        <v>95394.25215</v>
      </c>
      <c r="DM115" s="47">
        <f t="shared" si="106"/>
        <v>78118.791849999994</v>
      </c>
      <c r="DN115" s="47">
        <f t="shared" si="106"/>
        <v>124623.29572758802</v>
      </c>
      <c r="DO115" s="47">
        <f t="shared" si="106"/>
        <v>95721.382156776002</v>
      </c>
      <c r="DP115" s="47">
        <f t="shared" si="106"/>
        <v>102467.84955961999</v>
      </c>
      <c r="DQ115" s="47">
        <f t="shared" si="106"/>
        <v>98291.706379999989</v>
      </c>
      <c r="DR115" s="47">
        <f t="shared" si="106"/>
        <v>141403.17968781799</v>
      </c>
      <c r="DS115" s="47">
        <f t="shared" si="106"/>
        <v>137390.041296379</v>
      </c>
      <c r="DT115" s="47">
        <f t="shared" si="106"/>
        <v>53644.215943127005</v>
      </c>
      <c r="DU115" s="47">
        <f t="shared" si="106"/>
        <v>84936.082430000009</v>
      </c>
      <c r="DV115" s="47">
        <f t="shared" si="106"/>
        <v>87256.514126481998</v>
      </c>
      <c r="DW115" s="47">
        <f t="shared" si="106"/>
        <v>136515.73588135201</v>
      </c>
      <c r="DX115" s="47">
        <f t="shared" si="106"/>
        <v>91098.35069620602</v>
      </c>
      <c r="DY115" s="47">
        <f t="shared" si="106"/>
        <v>91220.723159999994</v>
      </c>
      <c r="DZ115" s="47">
        <f t="shared" si="106"/>
        <v>82730.914380000002</v>
      </c>
      <c r="EA115" s="47">
        <f t="shared" si="106"/>
        <v>129792.44631999999</v>
      </c>
      <c r="EB115" s="47">
        <f t="shared" si="106"/>
        <v>95229.023069999996</v>
      </c>
      <c r="EC115" s="47">
        <f t="shared" ref="EC115:EG115" si="107">+EC113*EC114</f>
        <v>121110.25868000003</v>
      </c>
      <c r="ED115" s="47">
        <f t="shared" si="107"/>
        <v>122801.37618000001</v>
      </c>
      <c r="EE115" s="47">
        <f t="shared" si="107"/>
        <v>131860.89287000001</v>
      </c>
      <c r="EF115" s="47">
        <f t="shared" si="107"/>
        <v>108127.64645999999</v>
      </c>
      <c r="EG115" s="47">
        <f t="shared" si="107"/>
        <v>85322.870219999997</v>
      </c>
      <c r="EH115" s="198">
        <v>160545.56061000002</v>
      </c>
      <c r="EI115" s="266">
        <v>199610.52218999999</v>
      </c>
      <c r="EJ115" s="266">
        <v>149888.99596</v>
      </c>
    </row>
    <row r="116" spans="2:140" x14ac:dyDescent="0.25">
      <c r="B116" s="60" t="s">
        <v>156</v>
      </c>
      <c r="C116" s="37">
        <v>39.053551234896325</v>
      </c>
      <c r="D116" s="37">
        <v>38.921525352414321</v>
      </c>
      <c r="E116" s="37">
        <v>39.279544113403993</v>
      </c>
      <c r="F116" s="37">
        <v>39.48612962773263</v>
      </c>
      <c r="G116" s="37">
        <v>39.861678773286314</v>
      </c>
      <c r="H116" s="37">
        <v>40.09395315426255</v>
      </c>
      <c r="I116" s="37">
        <v>40.013120983619508</v>
      </c>
      <c r="J116" s="37">
        <v>39.875159686852321</v>
      </c>
      <c r="K116" s="37">
        <v>39.877678377227269</v>
      </c>
      <c r="L116" s="37">
        <v>40.300917995491062</v>
      </c>
      <c r="M116" s="37">
        <v>40.421340669522131</v>
      </c>
      <c r="N116" s="37">
        <v>43.885310237971225</v>
      </c>
      <c r="O116" s="37">
        <v>41.059061347703576</v>
      </c>
      <c r="P116" s="37">
        <v>41.650729210495811</v>
      </c>
      <c r="Q116" s="37">
        <v>41.946444847579215</v>
      </c>
      <c r="R116" s="37">
        <v>42.225338078057732</v>
      </c>
      <c r="S116" s="37">
        <v>43.170673062748939</v>
      </c>
      <c r="T116" s="37">
        <v>43.745469664522659</v>
      </c>
      <c r="U116" s="37">
        <v>42.282895628610468</v>
      </c>
      <c r="V116" s="37">
        <v>42.282895628610468</v>
      </c>
      <c r="W116" s="37">
        <v>42.939903748353075</v>
      </c>
      <c r="X116" s="37">
        <v>41.453994460644054</v>
      </c>
      <c r="Y116" s="37">
        <v>39.341746768072575</v>
      </c>
      <c r="Z116" s="37">
        <v>39.341746768072575</v>
      </c>
      <c r="AA116" s="37">
        <v>39.154683771618139</v>
      </c>
      <c r="AB116" s="37">
        <v>39.442125634868312</v>
      </c>
      <c r="AC116" s="37">
        <v>38.92702525316944</v>
      </c>
      <c r="AD116" s="37">
        <v>39.178232816267467</v>
      </c>
      <c r="AE116" s="37">
        <v>39.089471354417825</v>
      </c>
      <c r="AF116" s="37">
        <v>39.517247856503708</v>
      </c>
      <c r="AG116" s="37">
        <v>40.746508815207171</v>
      </c>
      <c r="AH116" s="37">
        <v>39.540381645631733</v>
      </c>
      <c r="AI116" s="37">
        <v>39.392545480798077</v>
      </c>
      <c r="AJ116" s="37">
        <v>39.430724903126979</v>
      </c>
      <c r="AK116" s="37">
        <v>37.716940808092609</v>
      </c>
      <c r="AL116" s="37">
        <v>39.163902715484646</v>
      </c>
      <c r="AM116" s="37">
        <v>39.336082491034226</v>
      </c>
      <c r="AN116" s="37">
        <v>39.622221247022978</v>
      </c>
      <c r="AO116" s="37">
        <v>39.466192718259151</v>
      </c>
      <c r="AP116" s="37">
        <v>39.727094217184927</v>
      </c>
      <c r="AQ116" s="37">
        <v>38.375918938126517</v>
      </c>
      <c r="AR116" s="37">
        <v>38.127249150194856</v>
      </c>
      <c r="AS116" s="37">
        <v>40.463679119101428</v>
      </c>
      <c r="AT116" s="37">
        <v>40.327984425755318</v>
      </c>
      <c r="AU116" s="37">
        <v>39.746862706257183</v>
      </c>
      <c r="AV116" s="37">
        <v>40.16305575051112</v>
      </c>
      <c r="AW116" s="37">
        <v>40.681737707363126</v>
      </c>
      <c r="AX116" s="37">
        <v>41.86268454389468</v>
      </c>
      <c r="AY116" s="37">
        <v>42.0764300679146</v>
      </c>
      <c r="AZ116" s="37">
        <v>42.529191138811889</v>
      </c>
      <c r="BA116" s="37">
        <v>41.730934620456637</v>
      </c>
      <c r="BB116" s="37">
        <v>43.009889035994782</v>
      </c>
      <c r="BC116" s="37">
        <v>43.38887678613537</v>
      </c>
      <c r="BD116" s="37">
        <v>43.343699143980629</v>
      </c>
      <c r="BE116" s="37">
        <v>42.772289500199776</v>
      </c>
      <c r="BF116" s="37">
        <v>42.101322097978041</v>
      </c>
      <c r="BG116" s="37">
        <v>42.026690302755938</v>
      </c>
      <c r="BH116" s="37">
        <v>42.198174186092075</v>
      </c>
      <c r="BI116" s="37">
        <v>41.368594962981469</v>
      </c>
      <c r="BJ116" s="37">
        <v>41.715854528101893</v>
      </c>
      <c r="BK116" s="37">
        <v>42.442487896527915</v>
      </c>
      <c r="BL116" s="37">
        <v>42.926953981036291</v>
      </c>
      <c r="BM116" s="37">
        <v>42.795013011999345</v>
      </c>
      <c r="BN116" s="37">
        <v>43.382931785442594</v>
      </c>
      <c r="BO116" s="37">
        <v>42.668593926382918</v>
      </c>
      <c r="BP116" s="37">
        <v>41.870048117760312</v>
      </c>
      <c r="BQ116" s="37">
        <v>41.9922136222348</v>
      </c>
      <c r="BR116" s="37">
        <v>41.716237855530686</v>
      </c>
      <c r="BS116" s="37">
        <v>41.66253368090009</v>
      </c>
      <c r="BT116" s="37">
        <v>42.160926624273607</v>
      </c>
      <c r="BU116" s="37">
        <v>41.801287005815716</v>
      </c>
      <c r="BV116" s="37">
        <v>41.673039172490398</v>
      </c>
      <c r="BW116" s="37">
        <v>42.176047840493702</v>
      </c>
      <c r="BX116" s="37">
        <v>42.6920013140207</v>
      </c>
      <c r="BY116" s="37">
        <v>43.043230052141418</v>
      </c>
      <c r="BZ116" s="37">
        <v>40.98814587034645</v>
      </c>
      <c r="CA116" s="37">
        <v>41.309365143259846</v>
      </c>
      <c r="CB116" s="37">
        <v>41.082002092245169</v>
      </c>
      <c r="CC116" s="37">
        <v>41.120572967200211</v>
      </c>
      <c r="CD116" s="37">
        <v>41.761048241508306</v>
      </c>
      <c r="CE116" s="37">
        <v>41.642838378915712</v>
      </c>
      <c r="CF116" s="37">
        <v>40.891855558326249</v>
      </c>
      <c r="CG116" s="37">
        <v>40.350259980120484</v>
      </c>
      <c r="CH116" s="37">
        <v>40.436600361108567</v>
      </c>
      <c r="CI116" s="37">
        <v>40.90182580009985</v>
      </c>
      <c r="CJ116" s="37">
        <v>40.579825424907057</v>
      </c>
      <c r="CK116" s="37">
        <v>40.782987170871586</v>
      </c>
      <c r="CL116" s="37">
        <v>40.751952492875112</v>
      </c>
      <c r="CM116" s="37">
        <v>40.871936286003141</v>
      </c>
      <c r="CN116" s="37">
        <v>40.979527978084896</v>
      </c>
      <c r="CO116" s="37">
        <v>40.635406077749735</v>
      </c>
      <c r="CP116" s="37">
        <v>40.696463029669168</v>
      </c>
      <c r="CQ116" s="37">
        <v>40.073017905270795</v>
      </c>
      <c r="CR116" s="37">
        <v>39.588442852886878</v>
      </c>
      <c r="CS116" s="37">
        <v>39.230414418352936</v>
      </c>
      <c r="CT116" s="37">
        <v>38.673715642011608</v>
      </c>
      <c r="CU116" s="37">
        <v>38.297436984609639</v>
      </c>
      <c r="CV116" s="37">
        <v>38.128570350796835</v>
      </c>
      <c r="CW116" s="37">
        <v>38.388219805712431</v>
      </c>
      <c r="CX116" s="37">
        <v>38.352153292909975</v>
      </c>
      <c r="CY116" s="37">
        <v>38.270847686496516</v>
      </c>
      <c r="CZ116" s="37">
        <v>38.378384681614627</v>
      </c>
      <c r="DA116" s="37">
        <v>38.163013083700179</v>
      </c>
      <c r="DB116" s="37">
        <v>37.90507172061151</v>
      </c>
      <c r="DC116" s="37">
        <v>37.777609105267842</v>
      </c>
      <c r="DD116" s="37">
        <v>39.318127839210604</v>
      </c>
      <c r="DE116" s="37">
        <v>43.796264442755252</v>
      </c>
      <c r="DF116" s="37">
        <v>41.940238129842143</v>
      </c>
      <c r="DG116" s="37">
        <v>41.868331848697245</v>
      </c>
      <c r="DH116" s="37">
        <v>41.19604629452656</v>
      </c>
      <c r="DI116" s="37">
        <v>39.690722614742008</v>
      </c>
      <c r="DJ116" s="37">
        <v>38.968994665151833</v>
      </c>
      <c r="DK116" s="37">
        <v>39.218456011816436</v>
      </c>
      <c r="DL116" s="37">
        <v>40.792558337690544</v>
      </c>
      <c r="DM116" s="37">
        <v>42.367174280281709</v>
      </c>
      <c r="DN116" s="37">
        <v>43.067694784072735</v>
      </c>
      <c r="DO116" s="37">
        <v>41.904299933250229</v>
      </c>
      <c r="DP116" s="37">
        <v>42.780839163324075</v>
      </c>
      <c r="DQ116" s="37">
        <v>42.439505303794299</v>
      </c>
      <c r="DR116" s="37">
        <v>43.100862764270495</v>
      </c>
      <c r="DS116" s="37">
        <v>42.423332597914346</v>
      </c>
      <c r="DT116" s="37">
        <v>43.04035484216557</v>
      </c>
      <c r="DU116" s="37">
        <v>43.862614166427576</v>
      </c>
      <c r="DV116" s="37">
        <v>43.278407247539739</v>
      </c>
      <c r="DW116" s="37">
        <v>42.791878501666396</v>
      </c>
      <c r="DX116" s="37">
        <v>42.204969704725158</v>
      </c>
      <c r="DY116" s="37">
        <v>41.90676405491196</v>
      </c>
      <c r="DZ116" s="37">
        <v>41.977531920023353</v>
      </c>
      <c r="EA116" s="37">
        <v>42.474847586345398</v>
      </c>
      <c r="EB116" s="37">
        <v>42.627752280406938</v>
      </c>
      <c r="EC116" s="37">
        <v>43.71671064388628</v>
      </c>
      <c r="ED116" s="37">
        <v>43.791224891862726</v>
      </c>
      <c r="EE116" s="37">
        <v>44.762222457651113</v>
      </c>
      <c r="EF116" s="37">
        <v>43.706732742275612</v>
      </c>
      <c r="EG116" s="37">
        <v>43.777387704311089</v>
      </c>
      <c r="EH116" s="194">
        <v>43.611256544295195</v>
      </c>
      <c r="EI116" s="262">
        <v>39.62915386729636</v>
      </c>
      <c r="EJ116" s="262">
        <v>44.345026448970103</v>
      </c>
    </row>
    <row r="117" spans="2:140" x14ac:dyDescent="0.25">
      <c r="B117" s="59" t="s">
        <v>157</v>
      </c>
      <c r="C117" s="75">
        <f t="shared" ref="C117:BN117" si="108">+C113*C116</f>
        <v>28166.31938228563</v>
      </c>
      <c r="D117" s="75">
        <f t="shared" si="108"/>
        <v>36695.525474459042</v>
      </c>
      <c r="E117" s="75">
        <f t="shared" si="108"/>
        <v>34213.739868186509</v>
      </c>
      <c r="F117" s="75">
        <f t="shared" si="108"/>
        <v>37305.271202263328</v>
      </c>
      <c r="G117" s="75">
        <f t="shared" si="108"/>
        <v>37603.31536238578</v>
      </c>
      <c r="H117" s="75">
        <f t="shared" si="108"/>
        <v>46737.481097970704</v>
      </c>
      <c r="I117" s="75">
        <f t="shared" si="108"/>
        <v>45897.970726043386</v>
      </c>
      <c r="J117" s="75">
        <f t="shared" si="108"/>
        <v>34972.987305270071</v>
      </c>
      <c r="K117" s="75">
        <f t="shared" si="108"/>
        <v>45472.955308014403</v>
      </c>
      <c r="L117" s="75">
        <f t="shared" si="108"/>
        <v>45471.807880738532</v>
      </c>
      <c r="M117" s="75">
        <f t="shared" si="108"/>
        <v>38507.430610160925</v>
      </c>
      <c r="N117" s="75">
        <f t="shared" si="108"/>
        <v>44333.598682052099</v>
      </c>
      <c r="O117" s="75">
        <f t="shared" si="108"/>
        <v>38068.401437259541</v>
      </c>
      <c r="P117" s="75">
        <f t="shared" si="108"/>
        <v>19946.534218906443</v>
      </c>
      <c r="Q117" s="75">
        <f t="shared" si="108"/>
        <v>30007.228250612745</v>
      </c>
      <c r="R117" s="75">
        <f t="shared" si="108"/>
        <v>20056.444432344328</v>
      </c>
      <c r="S117" s="75">
        <f t="shared" si="108"/>
        <v>30732.511422601965</v>
      </c>
      <c r="T117" s="75">
        <f t="shared" si="108"/>
        <v>53776.568331415692</v>
      </c>
      <c r="U117" s="75">
        <f t="shared" si="108"/>
        <v>50344.679357848225</v>
      </c>
      <c r="V117" s="75">
        <f t="shared" si="108"/>
        <v>50344.679357848225</v>
      </c>
      <c r="W117" s="75">
        <f t="shared" si="108"/>
        <v>48669.546865110817</v>
      </c>
      <c r="X117" s="75">
        <f t="shared" si="108"/>
        <v>38789.414604702775</v>
      </c>
      <c r="Y117" s="75">
        <f t="shared" si="108"/>
        <v>36840.752584279435</v>
      </c>
      <c r="Z117" s="75">
        <f t="shared" si="108"/>
        <v>36840.752584279435</v>
      </c>
      <c r="AA117" s="75">
        <f t="shared" si="108"/>
        <v>36724.509168648889</v>
      </c>
      <c r="AB117" s="75">
        <f t="shared" si="108"/>
        <v>35116.586600743576</v>
      </c>
      <c r="AC117" s="75">
        <f t="shared" si="108"/>
        <v>35634.499603205863</v>
      </c>
      <c r="AD117" s="75">
        <f t="shared" si="108"/>
        <v>25817.51514833267</v>
      </c>
      <c r="AE117" s="75">
        <f t="shared" si="108"/>
        <v>37065.809422399616</v>
      </c>
      <c r="AF117" s="75">
        <f t="shared" si="108"/>
        <v>37678.707899979876</v>
      </c>
      <c r="AG117" s="75">
        <f t="shared" si="108"/>
        <v>38553.083499175751</v>
      </c>
      <c r="AH117" s="75">
        <f t="shared" si="108"/>
        <v>55905.354801125795</v>
      </c>
      <c r="AI117" s="75">
        <f t="shared" si="108"/>
        <v>47200.778275819946</v>
      </c>
      <c r="AJ117" s="75">
        <f t="shared" si="108"/>
        <v>47160.842505310698</v>
      </c>
      <c r="AK117" s="75">
        <f t="shared" si="108"/>
        <v>62801.874668502074</v>
      </c>
      <c r="AL117" s="75">
        <f t="shared" si="108"/>
        <v>77650.857372532133</v>
      </c>
      <c r="AM117" s="75">
        <f t="shared" si="108"/>
        <v>67277.87864730302</v>
      </c>
      <c r="AN117" s="75">
        <f t="shared" si="108"/>
        <v>48075.463661190341</v>
      </c>
      <c r="AO117" s="75">
        <f t="shared" si="108"/>
        <v>56242.837114671216</v>
      </c>
      <c r="AP117" s="75">
        <f t="shared" si="108"/>
        <v>78928.201706934327</v>
      </c>
      <c r="AQ117" s="75">
        <f t="shared" si="108"/>
        <v>83598.178566652685</v>
      </c>
      <c r="AR117" s="75">
        <f t="shared" si="108"/>
        <v>57464.86109422797</v>
      </c>
      <c r="AS117" s="75">
        <f t="shared" si="108"/>
        <v>65720.176960624798</v>
      </c>
      <c r="AT117" s="75">
        <f t="shared" si="108"/>
        <v>58460.252783263422</v>
      </c>
      <c r="AU117" s="75">
        <f t="shared" si="108"/>
        <v>58438.73907171686</v>
      </c>
      <c r="AV117" s="75">
        <f t="shared" si="108"/>
        <v>75967.825137236112</v>
      </c>
      <c r="AW117" s="75">
        <f t="shared" si="108"/>
        <v>78622.305755344452</v>
      </c>
      <c r="AX117" s="75">
        <f t="shared" si="108"/>
        <v>62043.219568547269</v>
      </c>
      <c r="AY117" s="75">
        <f t="shared" si="108"/>
        <v>31937.146485159017</v>
      </c>
      <c r="AZ117" s="75">
        <f t="shared" si="108"/>
        <v>30315.740534198696</v>
      </c>
      <c r="BA117" s="75">
        <f t="shared" si="108"/>
        <v>50975.235105910157</v>
      </c>
      <c r="BB117" s="75">
        <f t="shared" si="108"/>
        <v>62073.543221035601</v>
      </c>
      <c r="BC117" s="75">
        <f t="shared" si="108"/>
        <v>53813.232762287975</v>
      </c>
      <c r="BD117" s="75">
        <f t="shared" si="108"/>
        <v>40873.82736474253</v>
      </c>
      <c r="BE117" s="75">
        <f t="shared" si="108"/>
        <v>53882.09229185016</v>
      </c>
      <c r="BF117" s="75">
        <f t="shared" si="108"/>
        <v>39329.069184567721</v>
      </c>
      <c r="BG117" s="75">
        <f t="shared" si="108"/>
        <v>74172.901932931825</v>
      </c>
      <c r="BH117" s="75">
        <f t="shared" si="108"/>
        <v>71628.275906092822</v>
      </c>
      <c r="BI117" s="75">
        <f t="shared" si="108"/>
        <v>50328.964373781564</v>
      </c>
      <c r="BJ117" s="75">
        <f t="shared" si="108"/>
        <v>79116.817128333205</v>
      </c>
      <c r="BK117" s="75">
        <f t="shared" si="108"/>
        <v>71687.90096686162</v>
      </c>
      <c r="BL117" s="75">
        <f t="shared" si="108"/>
        <v>39821.394051348347</v>
      </c>
      <c r="BM117" s="75">
        <f t="shared" si="108"/>
        <v>41240.137524733072</v>
      </c>
      <c r="BN117" s="75">
        <f t="shared" si="108"/>
        <v>51417.686755255476</v>
      </c>
      <c r="BO117" s="75">
        <f t="shared" ref="BO117:DZ117" si="109">+BO113*BO116</f>
        <v>64095.462110841429</v>
      </c>
      <c r="BP117" s="75">
        <f t="shared" si="109"/>
        <v>63188.177673811726</v>
      </c>
      <c r="BQ117" s="75">
        <f t="shared" si="109"/>
        <v>54378.75303655459</v>
      </c>
      <c r="BR117" s="75">
        <f t="shared" si="109"/>
        <v>61756.162026714628</v>
      </c>
      <c r="BS117" s="47">
        <f t="shared" si="109"/>
        <v>63236.993045538169</v>
      </c>
      <c r="BT117" s="47">
        <f t="shared" si="109"/>
        <v>65512.767697366529</v>
      </c>
      <c r="BU117" s="47">
        <f t="shared" si="109"/>
        <v>68305.15894464594</v>
      </c>
      <c r="BV117" s="47">
        <f t="shared" si="109"/>
        <v>73546.913221804716</v>
      </c>
      <c r="BW117" s="47">
        <f t="shared" si="109"/>
        <v>54898.049046800792</v>
      </c>
      <c r="BX117" s="47">
        <f t="shared" si="109"/>
        <v>76702.916304605504</v>
      </c>
      <c r="BY117" s="47">
        <f t="shared" si="109"/>
        <v>77954.827347506085</v>
      </c>
      <c r="BZ117" s="47">
        <f t="shared" si="109"/>
        <v>62832.577370032835</v>
      </c>
      <c r="CA117" s="47">
        <f t="shared" si="109"/>
        <v>62007.357279493262</v>
      </c>
      <c r="CB117" s="47">
        <f t="shared" si="109"/>
        <v>95364.270151680219</v>
      </c>
      <c r="CC117" s="47">
        <f t="shared" si="109"/>
        <v>50296.595517166832</v>
      </c>
      <c r="CD117" s="47">
        <f t="shared" si="109"/>
        <v>78914.19327792112</v>
      </c>
      <c r="CE117" s="47">
        <f t="shared" si="109"/>
        <v>65364.00165034271</v>
      </c>
      <c r="CF117" s="47">
        <f t="shared" si="109"/>
        <v>87427.422643136873</v>
      </c>
      <c r="CG117" s="47">
        <f t="shared" si="109"/>
        <v>69540.493475251234</v>
      </c>
      <c r="CH117" s="47">
        <f t="shared" si="109"/>
        <v>82185.346163804905</v>
      </c>
      <c r="CI117" s="47">
        <f t="shared" si="109"/>
        <v>124483.66996131989</v>
      </c>
      <c r="CJ117" s="47">
        <f t="shared" si="109"/>
        <v>52602.57627503026</v>
      </c>
      <c r="CK117" s="47">
        <f t="shared" si="109"/>
        <v>82595.546562490039</v>
      </c>
      <c r="CL117" s="47">
        <f t="shared" si="109"/>
        <v>72949.370446471439</v>
      </c>
      <c r="CM117" s="47">
        <f t="shared" si="109"/>
        <v>74930.728831285262</v>
      </c>
      <c r="CN117" s="47">
        <f t="shared" si="109"/>
        <v>85426.121544440626</v>
      </c>
      <c r="CO117" s="47">
        <f t="shared" si="109"/>
        <v>52509.396816916837</v>
      </c>
      <c r="CP117" s="47">
        <f t="shared" si="109"/>
        <v>81769.409038825805</v>
      </c>
      <c r="CQ117" s="47">
        <f t="shared" si="109"/>
        <v>74172.307351813361</v>
      </c>
      <c r="CR117" s="47">
        <f t="shared" si="109"/>
        <v>103319.03811451248</v>
      </c>
      <c r="CS117" s="47">
        <f t="shared" si="109"/>
        <v>102385.56572296364</v>
      </c>
      <c r="CT117" s="47">
        <f t="shared" si="109"/>
        <v>97651.454921604905</v>
      </c>
      <c r="CU117" s="47">
        <f t="shared" si="109"/>
        <v>87108.048543150639</v>
      </c>
      <c r="CV117" s="47">
        <f t="shared" si="109"/>
        <v>70704.961234250572</v>
      </c>
      <c r="CW117" s="47">
        <f t="shared" si="109"/>
        <v>47338.774908570551</v>
      </c>
      <c r="CX117" s="47">
        <f t="shared" si="109"/>
        <v>77811.045028474837</v>
      </c>
      <c r="CY117" s="47">
        <f t="shared" si="109"/>
        <v>78269.611899367097</v>
      </c>
      <c r="CZ117" s="47">
        <f t="shared" si="109"/>
        <v>70706.879093924275</v>
      </c>
      <c r="DA117" s="47">
        <f t="shared" si="109"/>
        <v>68687.6796355611</v>
      </c>
      <c r="DB117" s="47">
        <f t="shared" si="109"/>
        <v>77905.563097590071</v>
      </c>
      <c r="DC117" s="47">
        <f t="shared" si="109"/>
        <v>76630.75127507576</v>
      </c>
      <c r="DD117" s="47">
        <f t="shared" si="109"/>
        <v>91780.800437117519</v>
      </c>
      <c r="DE117" s="47">
        <f t="shared" si="109"/>
        <v>111877.05035827604</v>
      </c>
      <c r="DF117" s="47">
        <f t="shared" si="109"/>
        <v>68517.090536682081</v>
      </c>
      <c r="DG117" s="47">
        <f t="shared" si="109"/>
        <v>76279.562519837302</v>
      </c>
      <c r="DH117" s="47">
        <f t="shared" si="109"/>
        <v>63812.31895246073</v>
      </c>
      <c r="DI117" s="47">
        <f t="shared" si="109"/>
        <v>49938.77550829915</v>
      </c>
      <c r="DJ117" s="47">
        <f t="shared" si="109"/>
        <v>40328.537936610614</v>
      </c>
      <c r="DK117" s="47">
        <f t="shared" si="109"/>
        <v>29176.138946974705</v>
      </c>
      <c r="DL117" s="47">
        <f t="shared" si="109"/>
        <v>62275.981622142353</v>
      </c>
      <c r="DM117" s="47">
        <f t="shared" si="109"/>
        <v>54199.694785867614</v>
      </c>
      <c r="DN117" s="47">
        <f t="shared" si="109"/>
        <v>88007.416502740321</v>
      </c>
      <c r="DO117" s="47">
        <f t="shared" si="109"/>
        <v>65583.215914992848</v>
      </c>
      <c r="DP117" s="47">
        <f t="shared" si="109"/>
        <v>66721.19911248947</v>
      </c>
      <c r="DQ117" s="47">
        <f t="shared" si="109"/>
        <v>66723.561694226839</v>
      </c>
      <c r="DR117" s="47">
        <f t="shared" si="109"/>
        <v>90462.369081256649</v>
      </c>
      <c r="DS117" s="47">
        <f t="shared" si="109"/>
        <v>86729.947230514867</v>
      </c>
      <c r="DT117" s="47">
        <f t="shared" si="109"/>
        <v>34002.691635999574</v>
      </c>
      <c r="DU117" s="47">
        <f t="shared" si="109"/>
        <v>55411.926460692324</v>
      </c>
      <c r="DV117" s="47">
        <f t="shared" si="109"/>
        <v>56230.341377919824</v>
      </c>
      <c r="DW117" s="47">
        <f t="shared" si="109"/>
        <v>90124.067314898362</v>
      </c>
      <c r="DX117" s="47">
        <f t="shared" si="109"/>
        <v>60340.443076597068</v>
      </c>
      <c r="DY117" s="47">
        <f t="shared" si="109"/>
        <v>60178.853675374427</v>
      </c>
      <c r="DZ117" s="47">
        <f t="shared" si="109"/>
        <v>52558.530080067016</v>
      </c>
      <c r="EA117" s="47">
        <f t="shared" ref="EA117:EG117" si="110">+EA113*EA116</f>
        <v>75785.217569335859</v>
      </c>
      <c r="EB117" s="47">
        <f t="shared" si="110"/>
        <v>55897.04817234142</v>
      </c>
      <c r="EC117" s="47">
        <f t="shared" si="110"/>
        <v>69374.162221397928</v>
      </c>
      <c r="ED117" s="47">
        <f t="shared" si="110"/>
        <v>68311.089548802804</v>
      </c>
      <c r="EE117" s="47">
        <f t="shared" si="110"/>
        <v>70768.636378632989</v>
      </c>
      <c r="EF117" s="47">
        <f t="shared" si="110"/>
        <v>56515.410357033805</v>
      </c>
      <c r="EG117" s="47">
        <f t="shared" si="110"/>
        <v>45309.789332241751</v>
      </c>
      <c r="EH117" s="198">
        <v>81358.178943539751</v>
      </c>
      <c r="EI117" s="266">
        <v>84504.419879043882</v>
      </c>
      <c r="EJ117" s="266">
        <v>71598.958206996089</v>
      </c>
    </row>
    <row r="118" spans="2:140" ht="15.75" customHeight="1" x14ac:dyDescent="0.25">
      <c r="B118" s="74" t="s">
        <v>104</v>
      </c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  <c r="DS118" s="74"/>
      <c r="DT118" s="74"/>
      <c r="DU118" s="74"/>
      <c r="DV118" s="74"/>
      <c r="DW118" s="74"/>
      <c r="DX118" s="74"/>
      <c r="DY118" s="74"/>
      <c r="DZ118" s="74"/>
      <c r="EA118" s="74"/>
      <c r="EB118" s="74"/>
      <c r="EC118" s="74"/>
      <c r="ED118" s="74"/>
      <c r="EE118" s="74"/>
      <c r="EF118" s="74"/>
      <c r="EG118" s="74"/>
      <c r="EH118" s="212"/>
      <c r="EI118" s="280"/>
      <c r="EJ118" s="280"/>
    </row>
    <row r="119" spans="2:140" ht="15.75" customHeight="1" x14ac:dyDescent="0.25">
      <c r="B119" s="59" t="s">
        <v>152</v>
      </c>
      <c r="C119" s="75">
        <f>+C124-C122</f>
        <v>-31302.030482055012</v>
      </c>
      <c r="D119" s="75">
        <v>-30223.559177492873</v>
      </c>
      <c r="E119" s="75">
        <f t="shared" ref="E119:BP119" si="111">+E124-E122</f>
        <v>-42354.924683174206</v>
      </c>
      <c r="F119" s="75">
        <f t="shared" si="111"/>
        <v>-41128.483627027279</v>
      </c>
      <c r="G119" s="75">
        <f t="shared" si="111"/>
        <v>-47703.867100969685</v>
      </c>
      <c r="H119" s="75">
        <f t="shared" si="111"/>
        <v>-43717.188266030411</v>
      </c>
      <c r="I119" s="75">
        <f t="shared" si="111"/>
        <v>-45593.785329131497</v>
      </c>
      <c r="J119" s="75">
        <f t="shared" si="111"/>
        <v>-39177.375240047215</v>
      </c>
      <c r="K119" s="75">
        <f t="shared" si="111"/>
        <v>-46942.473569415015</v>
      </c>
      <c r="L119" s="75">
        <f t="shared" si="111"/>
        <v>-54099.431830647627</v>
      </c>
      <c r="M119" s="75">
        <f t="shared" si="111"/>
        <v>-54110.709314889049</v>
      </c>
      <c r="N119" s="75">
        <f t="shared" si="111"/>
        <v>-54286.164036686554</v>
      </c>
      <c r="O119" s="75">
        <f t="shared" si="111"/>
        <v>-51472.978309364626</v>
      </c>
      <c r="P119" s="75">
        <f t="shared" si="111"/>
        <v>-46614.281481019454</v>
      </c>
      <c r="Q119" s="75">
        <f t="shared" si="111"/>
        <v>-48990.0502344876</v>
      </c>
      <c r="R119" s="75">
        <f t="shared" si="111"/>
        <v>-53324.68536362522</v>
      </c>
      <c r="S119" s="75">
        <f t="shared" si="111"/>
        <v>-59324.310040159617</v>
      </c>
      <c r="T119" s="75">
        <f t="shared" si="111"/>
        <v>-56419.237145802646</v>
      </c>
      <c r="U119" s="75">
        <f t="shared" si="111"/>
        <v>-64608.53223713817</v>
      </c>
      <c r="V119" s="75">
        <f t="shared" si="111"/>
        <v>-64608.53223713817</v>
      </c>
      <c r="W119" s="75">
        <f t="shared" si="111"/>
        <v>-45398.86946935617</v>
      </c>
      <c r="X119" s="75">
        <f t="shared" si="111"/>
        <v>-51655.017111299501</v>
      </c>
      <c r="Y119" s="75">
        <f t="shared" si="111"/>
        <v>-21532.696631404979</v>
      </c>
      <c r="Z119" s="75">
        <f t="shared" si="111"/>
        <v>-21532.696631404979</v>
      </c>
      <c r="AA119" s="75">
        <f t="shared" si="111"/>
        <v>-22074.55601731161</v>
      </c>
      <c r="AB119" s="75">
        <f t="shared" si="111"/>
        <v>-18833.54028798189</v>
      </c>
      <c r="AC119" s="75">
        <f t="shared" si="111"/>
        <v>-25436.028490062614</v>
      </c>
      <c r="AD119" s="75">
        <f t="shared" si="111"/>
        <v>-23160.923086166636</v>
      </c>
      <c r="AE119" s="75">
        <f t="shared" si="111"/>
        <v>-26855.017608763352</v>
      </c>
      <c r="AF119" s="75">
        <f t="shared" si="111"/>
        <v>-22220.10323670732</v>
      </c>
      <c r="AG119" s="75">
        <f t="shared" si="111"/>
        <v>-28589.323233069437</v>
      </c>
      <c r="AH119" s="75">
        <f t="shared" si="111"/>
        <v>-26230.592670887097</v>
      </c>
      <c r="AI119" s="75">
        <f t="shared" si="111"/>
        <v>-28578.57914704545</v>
      </c>
      <c r="AJ119" s="75">
        <f t="shared" si="111"/>
        <v>-28639.920648115578</v>
      </c>
      <c r="AK119" s="75">
        <f t="shared" si="111"/>
        <v>-30321.806460883716</v>
      </c>
      <c r="AL119" s="75">
        <f t="shared" si="111"/>
        <v>-32161.751308486382</v>
      </c>
      <c r="AM119" s="75">
        <f t="shared" si="111"/>
        <v>-38665.53083897235</v>
      </c>
      <c r="AN119" s="75">
        <f t="shared" si="111"/>
        <v>-32014.004108031004</v>
      </c>
      <c r="AO119" s="75">
        <f t="shared" si="111"/>
        <v>-42508.76413675776</v>
      </c>
      <c r="AP119" s="75">
        <f t="shared" si="111"/>
        <v>-40936.907905985048</v>
      </c>
      <c r="AQ119" s="75">
        <f t="shared" si="111"/>
        <v>-44612.707849138904</v>
      </c>
      <c r="AR119" s="75">
        <f t="shared" si="111"/>
        <v>-37114.258024468887</v>
      </c>
      <c r="AS119" s="75">
        <f t="shared" si="111"/>
        <v>-36689.018175304991</v>
      </c>
      <c r="AT119" s="75">
        <f t="shared" si="111"/>
        <v>-38751.868833878514</v>
      </c>
      <c r="AU119" s="75">
        <f t="shared" si="111"/>
        <v>-46235.826416195741</v>
      </c>
      <c r="AV119" s="75">
        <f t="shared" si="111"/>
        <v>-47126.062666706988</v>
      </c>
      <c r="AW119" s="75">
        <f t="shared" si="111"/>
        <v>-35196.883606440468</v>
      </c>
      <c r="AX119" s="75">
        <f t="shared" si="111"/>
        <v>-36967.419958692204</v>
      </c>
      <c r="AY119" s="75">
        <f t="shared" si="111"/>
        <v>-39881.215786073815</v>
      </c>
      <c r="AZ119" s="75">
        <f t="shared" si="111"/>
        <v>-39075.163072862109</v>
      </c>
      <c r="BA119" s="75">
        <f t="shared" si="111"/>
        <v>-35567.948847231688</v>
      </c>
      <c r="BB119" s="75">
        <f t="shared" si="111"/>
        <v>-39161.803775790133</v>
      </c>
      <c r="BC119" s="75">
        <f t="shared" si="111"/>
        <v>-83146.191586565154</v>
      </c>
      <c r="BD119" s="75">
        <f t="shared" si="111"/>
        <v>-51111.955283390824</v>
      </c>
      <c r="BE119" s="75">
        <f t="shared" si="111"/>
        <v>-61218.188841523064</v>
      </c>
      <c r="BF119" s="75">
        <f t="shared" si="111"/>
        <v>-77055.751657819463</v>
      </c>
      <c r="BG119" s="75">
        <f t="shared" si="111"/>
        <v>-31516.898526819783</v>
      </c>
      <c r="BH119" s="75">
        <f t="shared" si="111"/>
        <v>-67422.363704341056</v>
      </c>
      <c r="BI119" s="75">
        <f t="shared" si="111"/>
        <v>-50280.566748470148</v>
      </c>
      <c r="BJ119" s="75">
        <f t="shared" si="111"/>
        <v>-56501.766198013298</v>
      </c>
      <c r="BK119" s="75">
        <f t="shared" si="111"/>
        <v>-40938.314729314079</v>
      </c>
      <c r="BL119" s="75">
        <f t="shared" si="111"/>
        <v>-40341.753966149212</v>
      </c>
      <c r="BM119" s="75">
        <f t="shared" si="111"/>
        <v>-44870.530231314144</v>
      </c>
      <c r="BN119" s="75">
        <f t="shared" si="111"/>
        <v>-36850.162531565271</v>
      </c>
      <c r="BO119" s="75">
        <f t="shared" si="111"/>
        <v>-57027.401739586407</v>
      </c>
      <c r="BP119" s="75">
        <f t="shared" si="111"/>
        <v>-39683.614884246803</v>
      </c>
      <c r="BQ119" s="75">
        <f t="shared" ref="BQ119:EB119" si="112">+BQ124-BQ122</f>
        <v>-44997.89688790722</v>
      </c>
      <c r="BR119" s="75">
        <f t="shared" si="112"/>
        <v>-32323.338835497983</v>
      </c>
      <c r="BS119" s="47">
        <f t="shared" si="112"/>
        <v>-39392.515249719581</v>
      </c>
      <c r="BT119" s="47">
        <f t="shared" si="112"/>
        <v>-48200.125541874528</v>
      </c>
      <c r="BU119" s="47">
        <f t="shared" si="112"/>
        <v>-45145.40325611805</v>
      </c>
      <c r="BV119" s="47">
        <f t="shared" si="112"/>
        <v>-51677.426911573093</v>
      </c>
      <c r="BW119" s="47">
        <f t="shared" si="112"/>
        <v>-41408.259237255297</v>
      </c>
      <c r="BX119" s="47">
        <f t="shared" si="112"/>
        <v>-39707.631672984804</v>
      </c>
      <c r="BY119" s="47">
        <f t="shared" si="112"/>
        <v>-49723.070992799512</v>
      </c>
      <c r="BZ119" s="47">
        <f t="shared" si="112"/>
        <v>-51004.104156466325</v>
      </c>
      <c r="CA119" s="47">
        <f t="shared" si="112"/>
        <v>-41388.969922048345</v>
      </c>
      <c r="CB119" s="47">
        <f t="shared" si="112"/>
        <v>-36385.231837798623</v>
      </c>
      <c r="CC119" s="47">
        <f t="shared" si="112"/>
        <v>-31987.709097999556</v>
      </c>
      <c r="CD119" s="47">
        <f t="shared" si="112"/>
        <v>-67967.980601103394</v>
      </c>
      <c r="CE119" s="47">
        <f t="shared" si="112"/>
        <v>-47268.339493157531</v>
      </c>
      <c r="CF119" s="47">
        <f t="shared" si="112"/>
        <v>-43697.881575916021</v>
      </c>
      <c r="CG119" s="47">
        <f t="shared" si="112"/>
        <v>-43431.427667229276</v>
      </c>
      <c r="CH119" s="47">
        <f t="shared" si="112"/>
        <v>-28599.219066484333</v>
      </c>
      <c r="CI119" s="47">
        <f t="shared" si="112"/>
        <v>-50282.40315301076</v>
      </c>
      <c r="CJ119" s="47">
        <f t="shared" si="112"/>
        <v>-61659.556123438408</v>
      </c>
      <c r="CK119" s="47">
        <f t="shared" si="112"/>
        <v>-52870.61681654524</v>
      </c>
      <c r="CL119" s="47">
        <f t="shared" si="112"/>
        <v>-44147.021042079185</v>
      </c>
      <c r="CM119" s="47">
        <f t="shared" si="112"/>
        <v>-54891.631180811106</v>
      </c>
      <c r="CN119" s="47">
        <f t="shared" si="112"/>
        <v>-30103.421645931103</v>
      </c>
      <c r="CO119" s="47">
        <f t="shared" si="112"/>
        <v>-38397.173932923666</v>
      </c>
      <c r="CP119" s="47">
        <f t="shared" si="112"/>
        <v>-40729.299400976772</v>
      </c>
      <c r="CQ119" s="47">
        <f t="shared" si="112"/>
        <v>-44174.66431357064</v>
      </c>
      <c r="CR119" s="47">
        <f t="shared" si="112"/>
        <v>-44649.035491515853</v>
      </c>
      <c r="CS119" s="47">
        <f t="shared" si="112"/>
        <v>-40955.786829344579</v>
      </c>
      <c r="CT119" s="47">
        <f t="shared" si="112"/>
        <v>-37257.21804856557</v>
      </c>
      <c r="CU119" s="47">
        <f t="shared" si="112"/>
        <v>-22923.234000832057</v>
      </c>
      <c r="CV119" s="47">
        <f t="shared" si="112"/>
        <v>-20152.403890564645</v>
      </c>
      <c r="CW119" s="47">
        <f t="shared" si="112"/>
        <v>-25273.083212703692</v>
      </c>
      <c r="CX119" s="47">
        <f t="shared" si="112"/>
        <v>-23459.128649909631</v>
      </c>
      <c r="CY119" s="47">
        <f t="shared" si="112"/>
        <v>-26324.843674671269</v>
      </c>
      <c r="CZ119" s="47">
        <f t="shared" si="112"/>
        <v>-17655.512758766803</v>
      </c>
      <c r="DA119" s="47">
        <f t="shared" si="112"/>
        <v>-17621.637837028204</v>
      </c>
      <c r="DB119" s="47">
        <f t="shared" si="112"/>
        <v>-24125.207289696671</v>
      </c>
      <c r="DC119" s="47">
        <f t="shared" si="112"/>
        <v>-18060.56513550102</v>
      </c>
      <c r="DD119" s="47">
        <f t="shared" si="112"/>
        <v>-22848.510084533966</v>
      </c>
      <c r="DE119" s="47">
        <f t="shared" si="112"/>
        <v>-14710.667647917655</v>
      </c>
      <c r="DF119" s="47">
        <f t="shared" si="112"/>
        <v>-15928.75725372126</v>
      </c>
      <c r="DG119" s="47">
        <f t="shared" si="112"/>
        <v>-14739.002473438746</v>
      </c>
      <c r="DH119" s="47">
        <f t="shared" si="112"/>
        <v>-9034.5079494407873</v>
      </c>
      <c r="DI119" s="47">
        <f t="shared" si="112"/>
        <v>-13066.948010378304</v>
      </c>
      <c r="DJ119" s="47">
        <f t="shared" si="112"/>
        <v>-13577.415672637966</v>
      </c>
      <c r="DK119" s="47">
        <f t="shared" si="112"/>
        <v>-16208.320454174123</v>
      </c>
      <c r="DL119" s="47">
        <f t="shared" si="112"/>
        <v>-13709.992886627351</v>
      </c>
      <c r="DM119" s="47">
        <f t="shared" si="112"/>
        <v>-18478.882948672726</v>
      </c>
      <c r="DN119" s="47">
        <f t="shared" si="112"/>
        <v>-12471.15485631748</v>
      </c>
      <c r="DO119" s="47">
        <f t="shared" si="112"/>
        <v>-13054.288524792832</v>
      </c>
      <c r="DP119" s="47">
        <f t="shared" si="112"/>
        <v>-18788.650757126954</v>
      </c>
      <c r="DQ119" s="47">
        <f t="shared" si="112"/>
        <v>-20627.273626051108</v>
      </c>
      <c r="DR119" s="47">
        <f t="shared" si="112"/>
        <v>-22306.20659632163</v>
      </c>
      <c r="DS119" s="47">
        <f t="shared" si="112"/>
        <v>-18886.712282954228</v>
      </c>
      <c r="DT119" s="47">
        <f t="shared" si="112"/>
        <v>-35636.204503410234</v>
      </c>
      <c r="DU119" s="47">
        <f t="shared" si="112"/>
        <v>-30826.473771293447</v>
      </c>
      <c r="DV119" s="47">
        <f t="shared" si="112"/>
        <v>-21401.191828688832</v>
      </c>
      <c r="DW119" s="47">
        <f t="shared" si="112"/>
        <v>-20086.71030219959</v>
      </c>
      <c r="DX119" s="47">
        <f t="shared" si="112"/>
        <v>-23219.005780547071</v>
      </c>
      <c r="DY119" s="47">
        <f t="shared" si="112"/>
        <v>-23390.604707797465</v>
      </c>
      <c r="DZ119" s="47">
        <f t="shared" si="112"/>
        <v>-21729.791882275578</v>
      </c>
      <c r="EA119" s="47">
        <f t="shared" si="112"/>
        <v>-33040.605035165936</v>
      </c>
      <c r="EB119" s="47">
        <f t="shared" si="112"/>
        <v>-33677.82721155115</v>
      </c>
      <c r="EC119" s="47">
        <f t="shared" ref="EC119:EG119" si="113">+EC124-EC122</f>
        <v>-30095.771709645483</v>
      </c>
      <c r="ED119" s="47">
        <f t="shared" si="113"/>
        <v>-32019.855860417156</v>
      </c>
      <c r="EE119" s="47">
        <f t="shared" si="113"/>
        <v>-32019.759175911691</v>
      </c>
      <c r="EF119" s="47">
        <f t="shared" si="113"/>
        <v>-21547.635940322562</v>
      </c>
      <c r="EG119" s="47">
        <f t="shared" si="113"/>
        <v>-26438.042872821556</v>
      </c>
      <c r="EH119" s="198">
        <v>-25551.44063805481</v>
      </c>
      <c r="EI119" s="266">
        <v>-41619.638760933587</v>
      </c>
      <c r="EJ119" s="266">
        <v>-35234.062557280049</v>
      </c>
    </row>
    <row r="120" spans="2:140" ht="15.75" customHeight="1" x14ac:dyDescent="0.25">
      <c r="B120" s="65" t="s">
        <v>153</v>
      </c>
      <c r="C120" s="37">
        <v>745.81942775000005</v>
      </c>
      <c r="D120" s="37">
        <v>680.13179980000007</v>
      </c>
      <c r="E120" s="37">
        <v>886.71506364999993</v>
      </c>
      <c r="F120" s="37">
        <v>816.08215050000001</v>
      </c>
      <c r="G120" s="37">
        <v>907.70255029999998</v>
      </c>
      <c r="H120" s="37">
        <v>844.29899999999998</v>
      </c>
      <c r="I120" s="37">
        <v>841.60798784999997</v>
      </c>
      <c r="J120" s="37">
        <v>733.30650060000005</v>
      </c>
      <c r="K120" s="37">
        <v>792.25576855000008</v>
      </c>
      <c r="L120" s="37">
        <v>822.16193599999997</v>
      </c>
      <c r="M120" s="37">
        <v>814.53419169999995</v>
      </c>
      <c r="N120" s="37">
        <v>815.13307159999999</v>
      </c>
      <c r="O120" s="37">
        <v>801.79966990000003</v>
      </c>
      <c r="P120" s="37">
        <v>711.29401199999995</v>
      </c>
      <c r="Q120" s="37">
        <v>773.19013579999989</v>
      </c>
      <c r="R120" s="37">
        <v>772.79760070000009</v>
      </c>
      <c r="S120" s="37">
        <v>796.8398338500001</v>
      </c>
      <c r="T120" s="37">
        <v>742.92958700000008</v>
      </c>
      <c r="U120" s="37">
        <v>820.09199895000006</v>
      </c>
      <c r="V120" s="37">
        <v>820.09199895000006</v>
      </c>
      <c r="W120" s="37">
        <v>735.18396800000005</v>
      </c>
      <c r="X120" s="37">
        <v>797.11350399999992</v>
      </c>
      <c r="Y120" s="37">
        <v>745.27380000000005</v>
      </c>
      <c r="Z120" s="37">
        <v>745.27380000000005</v>
      </c>
      <c r="AA120" s="37">
        <v>724.72147580000001</v>
      </c>
      <c r="AB120" s="37">
        <v>617.65478370000005</v>
      </c>
      <c r="AC120" s="37">
        <v>882.26599999999996</v>
      </c>
      <c r="AD120" s="37">
        <v>805.34400000000005</v>
      </c>
      <c r="AE120" s="37">
        <v>800.51018965000003</v>
      </c>
      <c r="AF120" s="37">
        <v>734.01991165000004</v>
      </c>
      <c r="AG120" s="37">
        <v>794.47261209999988</v>
      </c>
      <c r="AH120" s="37">
        <v>736.15233929999999</v>
      </c>
      <c r="AI120" s="37">
        <v>737.54179985000007</v>
      </c>
      <c r="AJ120" s="37">
        <v>736.94536644999994</v>
      </c>
      <c r="AK120" s="37">
        <v>765.68137294999997</v>
      </c>
      <c r="AL120" s="37">
        <v>792.14200000000005</v>
      </c>
      <c r="AM120" s="37">
        <v>735.053</v>
      </c>
      <c r="AN120" s="37">
        <v>614.64700000000005</v>
      </c>
      <c r="AO120" s="37">
        <v>820.28185900000005</v>
      </c>
      <c r="AP120" s="37">
        <v>790.28532250000001</v>
      </c>
      <c r="AQ120" s="37">
        <v>868.34905999999989</v>
      </c>
      <c r="AR120" s="37">
        <v>730.32293559999994</v>
      </c>
      <c r="AS120" s="37">
        <v>751.92412000000002</v>
      </c>
      <c r="AT120" s="37">
        <v>786.404</v>
      </c>
      <c r="AU120" s="37">
        <v>910.50180064999995</v>
      </c>
      <c r="AV120" s="37">
        <v>856.57500000000005</v>
      </c>
      <c r="AW120" s="37">
        <v>754.88093755</v>
      </c>
      <c r="AX120" s="37">
        <v>789.36300000000006</v>
      </c>
      <c r="AY120" s="37">
        <v>787.19173490000003</v>
      </c>
      <c r="AZ120" s="37">
        <v>787.19050000000004</v>
      </c>
      <c r="BA120" s="37">
        <v>709.49665000000005</v>
      </c>
      <c r="BB120" s="37">
        <v>776.70891027619041</v>
      </c>
      <c r="BC120" s="37">
        <v>1094.2752499000001</v>
      </c>
      <c r="BD120" s="37">
        <v>679.10817255000006</v>
      </c>
      <c r="BE120" s="37">
        <v>821.36215185000003</v>
      </c>
      <c r="BF120" s="37">
        <v>1032.36965465</v>
      </c>
      <c r="BG120" s="37">
        <v>436.63097999999997</v>
      </c>
      <c r="BH120" s="37">
        <v>1028.77046</v>
      </c>
      <c r="BI120" s="37">
        <v>774.01674000000003</v>
      </c>
      <c r="BJ120" s="37">
        <v>890.10050000000001</v>
      </c>
      <c r="BK120" s="37">
        <v>641.3167142499999</v>
      </c>
      <c r="BL120" s="37">
        <v>869.75800000000004</v>
      </c>
      <c r="BM120" s="37">
        <v>738.27869577900003</v>
      </c>
      <c r="BN120" s="37">
        <v>536.59462251599996</v>
      </c>
      <c r="BO120" s="37">
        <v>943.00245943199991</v>
      </c>
      <c r="BP120" s="37">
        <v>747.81500000000005</v>
      </c>
      <c r="BQ120" s="37">
        <v>804.68077000000005</v>
      </c>
      <c r="BR120" s="37">
        <v>560.41615000000002</v>
      </c>
      <c r="BS120" s="37">
        <v>681.00447999999994</v>
      </c>
      <c r="BT120" s="37">
        <v>845.53808381249985</v>
      </c>
      <c r="BU120" s="37">
        <v>774.12721999999997</v>
      </c>
      <c r="BV120" s="37">
        <v>869.13456999999994</v>
      </c>
      <c r="BW120" s="37">
        <v>733.58248000000003</v>
      </c>
      <c r="BX120" s="37">
        <v>651.82799999999997</v>
      </c>
      <c r="BY120" s="37">
        <v>899.13112000000001</v>
      </c>
      <c r="BZ120" s="37">
        <v>895.43412000000001</v>
      </c>
      <c r="CA120" s="37">
        <v>740.63558</v>
      </c>
      <c r="CB120" s="37">
        <v>686.59743000000003</v>
      </c>
      <c r="CC120" s="37">
        <v>697.38135</v>
      </c>
      <c r="CD120" s="37">
        <v>1317.1329699999999</v>
      </c>
      <c r="CE120" s="37">
        <v>888.31111072499993</v>
      </c>
      <c r="CF120" s="37">
        <v>792.71453293199988</v>
      </c>
      <c r="CG120" s="37">
        <v>776.61652645649997</v>
      </c>
      <c r="CH120" s="37">
        <v>485.90740999999997</v>
      </c>
      <c r="CI120" s="37">
        <v>859.7711700000001</v>
      </c>
      <c r="CJ120" s="37">
        <v>866.44515999999999</v>
      </c>
      <c r="CK120" s="37">
        <v>891.73410999999999</v>
      </c>
      <c r="CL120" s="37">
        <v>677.83794999999998</v>
      </c>
      <c r="CM120" s="37">
        <v>997.12861999999996</v>
      </c>
      <c r="CN120" s="37">
        <v>636.03631917449991</v>
      </c>
      <c r="CO120" s="37">
        <v>871.24832385749994</v>
      </c>
      <c r="CP120" s="37">
        <v>868.44788000000005</v>
      </c>
      <c r="CQ120" s="37">
        <v>926.13652000000002</v>
      </c>
      <c r="CR120" s="37">
        <v>992.47960844550005</v>
      </c>
      <c r="CS120" s="37">
        <v>958.11028310250003</v>
      </c>
      <c r="CT120" s="37">
        <v>1186.8689593155</v>
      </c>
      <c r="CU120" s="37">
        <v>889.18688970749986</v>
      </c>
      <c r="CV120" s="37">
        <v>778.26233787150011</v>
      </c>
      <c r="CW120" s="37">
        <v>917.87684999999999</v>
      </c>
      <c r="CX120" s="37">
        <v>959.9921068724999</v>
      </c>
      <c r="CY120" s="37">
        <v>1037.6297596994998</v>
      </c>
      <c r="CZ120" s="37">
        <v>926.54016190200014</v>
      </c>
      <c r="DA120" s="37">
        <v>886.83571394250009</v>
      </c>
      <c r="DB120" s="37">
        <v>1200.1487040285001</v>
      </c>
      <c r="DC120" s="37">
        <v>821.65442368050003</v>
      </c>
      <c r="DD120" s="37">
        <v>962.55823864650006</v>
      </c>
      <c r="DE120" s="37">
        <v>694.16409376200011</v>
      </c>
      <c r="DF120" s="37">
        <v>739.89961608299984</v>
      </c>
      <c r="DG120" s="37">
        <v>868.90591960799998</v>
      </c>
      <c r="DH120" s="37">
        <v>562.64807381850005</v>
      </c>
      <c r="DI120" s="37">
        <v>741.05599417450003</v>
      </c>
      <c r="DJ120" s="37">
        <v>746.60543542800008</v>
      </c>
      <c r="DK120" s="37">
        <v>788.91315572250005</v>
      </c>
      <c r="DL120" s="37">
        <v>693.8237057634999</v>
      </c>
      <c r="DM120" s="37">
        <v>910.64583043599987</v>
      </c>
      <c r="DN120" s="37">
        <v>790.55383767749993</v>
      </c>
      <c r="DO120" s="37">
        <v>791.66085004349998</v>
      </c>
      <c r="DP120" s="37">
        <v>903.89231499999994</v>
      </c>
      <c r="DQ120" s="37">
        <v>995.00473604999991</v>
      </c>
      <c r="DR120" s="37">
        <v>1041.6076294500001</v>
      </c>
      <c r="DS120" s="37">
        <v>666.92600000000004</v>
      </c>
      <c r="DT120" s="37">
        <v>962.28800000000001</v>
      </c>
      <c r="DU120" s="37">
        <v>859.46</v>
      </c>
      <c r="DV120" s="37">
        <v>771.60543999999993</v>
      </c>
      <c r="DW120" s="37">
        <v>814.87869000000001</v>
      </c>
      <c r="DX120" s="37">
        <v>1002.95654</v>
      </c>
      <c r="DY120" s="37">
        <v>979.44285000000013</v>
      </c>
      <c r="DZ120" s="37">
        <v>744.66230999999993</v>
      </c>
      <c r="EA120" s="37">
        <v>1009.54823</v>
      </c>
      <c r="EB120" s="37">
        <v>928.89198999999996</v>
      </c>
      <c r="EC120" s="37">
        <v>844.76013999999998</v>
      </c>
      <c r="ED120" s="37">
        <v>854.17409000000009</v>
      </c>
      <c r="EE120" s="37">
        <v>872.46524999999997</v>
      </c>
      <c r="EF120" s="37">
        <v>648.62376000000006</v>
      </c>
      <c r="EG120" s="37">
        <v>815.64769999999999</v>
      </c>
      <c r="EH120" s="194">
        <v>836.17601999999999</v>
      </c>
      <c r="EI120" s="262">
        <v>1243.4082700000001</v>
      </c>
      <c r="EJ120" s="262">
        <v>1029.5153599999999</v>
      </c>
    </row>
    <row r="121" spans="2:140" x14ac:dyDescent="0.25">
      <c r="B121" s="64" t="s">
        <v>154</v>
      </c>
      <c r="C121" s="76">
        <v>52.026853198314264</v>
      </c>
      <c r="D121" s="76">
        <v>54.603667569904445</v>
      </c>
      <c r="E121" s="76">
        <v>57.98327044130847</v>
      </c>
      <c r="F121" s="76">
        <v>60.941063494072829</v>
      </c>
      <c r="G121" s="76">
        <v>63.111859849976668</v>
      </c>
      <c r="H121" s="76">
        <v>62.203541470498017</v>
      </c>
      <c r="I121" s="76">
        <v>64.697612993312802</v>
      </c>
      <c r="J121" s="76">
        <v>64.485693651029393</v>
      </c>
      <c r="K121" s="76">
        <v>70.171559762510483</v>
      </c>
      <c r="L121" s="76">
        <v>77.037433681434749</v>
      </c>
      <c r="M121" s="76">
        <v>77.926470474523612</v>
      </c>
      <c r="N121" s="76">
        <v>77.878937233393927</v>
      </c>
      <c r="O121" s="76">
        <v>75.631471658703902</v>
      </c>
      <c r="P121" s="76">
        <v>77.56</v>
      </c>
      <c r="Q121" s="76">
        <v>75.491917378907672</v>
      </c>
      <c r="R121" s="76">
        <v>80.91628551040867</v>
      </c>
      <c r="S121" s="76">
        <v>86.650102388076036</v>
      </c>
      <c r="T121" s="76">
        <v>87.549610000927302</v>
      </c>
      <c r="U121" s="76">
        <v>91.23</v>
      </c>
      <c r="V121" s="76">
        <v>91.23</v>
      </c>
      <c r="W121" s="76">
        <v>74.335521704412358</v>
      </c>
      <c r="X121" s="76">
        <v>76.394805124264963</v>
      </c>
      <c r="Y121" s="76">
        <v>39.375536480686691</v>
      </c>
      <c r="Z121" s="76">
        <v>39.375536480686691</v>
      </c>
      <c r="AA121" s="76">
        <v>40.81713397184248</v>
      </c>
      <c r="AB121" s="76">
        <v>41.201716738197426</v>
      </c>
      <c r="AC121" s="76">
        <v>39.51</v>
      </c>
      <c r="AD121" s="76">
        <v>39.484958924385104</v>
      </c>
      <c r="AE121" s="76">
        <v>44.236944436001409</v>
      </c>
      <c r="AF121" s="76">
        <v>41.201716738197426</v>
      </c>
      <c r="AG121" s="76">
        <v>47.210249200231686</v>
      </c>
      <c r="AH121" s="76">
        <v>47.210300429184556</v>
      </c>
      <c r="AI121" s="76">
        <v>50.48490830970222</v>
      </c>
      <c r="AJ121" s="76">
        <v>50.643776824034347</v>
      </c>
      <c r="AK121" s="76">
        <v>51.502145922746777</v>
      </c>
      <c r="AL121" s="76">
        <v>52.2</v>
      </c>
      <c r="AM121" s="76">
        <v>64.377704736937332</v>
      </c>
      <c r="AN121" s="76">
        <v>64.188477288590022</v>
      </c>
      <c r="AO121" s="76">
        <v>64.377685146393077</v>
      </c>
      <c r="AP121" s="76">
        <v>64.2</v>
      </c>
      <c r="AQ121" s="76">
        <v>63.717500000000008</v>
      </c>
      <c r="AR121" s="76">
        <v>63.16</v>
      </c>
      <c r="AS121" s="76">
        <v>60.79</v>
      </c>
      <c r="AT121" s="76">
        <v>61.99</v>
      </c>
      <c r="AU121" s="76">
        <v>63.8</v>
      </c>
      <c r="AV121" s="76">
        <v>68.150000000000006</v>
      </c>
      <c r="AW121" s="76">
        <v>59.440000000000012</v>
      </c>
      <c r="AX121" s="76">
        <v>59.589999999999996</v>
      </c>
      <c r="AY121" s="76">
        <v>62.94</v>
      </c>
      <c r="AZ121" s="76">
        <v>62.5</v>
      </c>
      <c r="BA121" s="76">
        <v>62.98</v>
      </c>
      <c r="BB121" s="76">
        <v>63.45</v>
      </c>
      <c r="BC121" s="76">
        <v>89.245235016440802</v>
      </c>
      <c r="BD121" s="76">
        <v>88.958012054481785</v>
      </c>
      <c r="BE121" s="76">
        <v>88.227869200910263</v>
      </c>
      <c r="BF121" s="76">
        <v>89.271625734916697</v>
      </c>
      <c r="BG121" s="76">
        <v>87.273244926413611</v>
      </c>
      <c r="BH121" s="76">
        <v>81.030113539613112</v>
      </c>
      <c r="BI121" s="76">
        <v>79.966844838523784</v>
      </c>
      <c r="BJ121" s="76">
        <v>77.476904001289739</v>
      </c>
      <c r="BK121" s="76">
        <v>77.365929138498217</v>
      </c>
      <c r="BL121" s="76">
        <v>59.804345703057628</v>
      </c>
      <c r="BM121" s="76">
        <v>74.427556861871693</v>
      </c>
      <c r="BN121" s="76">
        <v>81.741295737066665</v>
      </c>
      <c r="BO121" s="76">
        <v>73.792688188654637</v>
      </c>
      <c r="BP121" s="76">
        <v>65.846421882417431</v>
      </c>
      <c r="BQ121" s="76">
        <v>68.863289450796742</v>
      </c>
      <c r="BR121" s="76">
        <v>71.303725579642915</v>
      </c>
      <c r="BS121" s="46">
        <v>71.536065518981616</v>
      </c>
      <c r="BT121" s="46">
        <v>72.17187235948586</v>
      </c>
      <c r="BU121" s="46">
        <v>72.589164297826912</v>
      </c>
      <c r="BV121" s="46">
        <v>72.697766998268179</v>
      </c>
      <c r="BW121" s="46">
        <v>69.756116299287839</v>
      </c>
      <c r="BX121" s="46">
        <v>74.140039396896114</v>
      </c>
      <c r="BY121" s="46">
        <v>68.487836390314243</v>
      </c>
      <c r="BZ121" s="46">
        <v>70.356646807249192</v>
      </c>
      <c r="CA121" s="46">
        <v>69.332390755518389</v>
      </c>
      <c r="CB121" s="46">
        <v>66.568934171512993</v>
      </c>
      <c r="CC121" s="46">
        <v>59.721395818801291</v>
      </c>
      <c r="CD121" s="46">
        <v>66.174756516800286</v>
      </c>
      <c r="CE121" s="46">
        <v>68.068108038467102</v>
      </c>
      <c r="CF121" s="46">
        <v>70.34052588043464</v>
      </c>
      <c r="CG121" s="46">
        <v>71.300143851756616</v>
      </c>
      <c r="CH121" s="46">
        <v>74.007024445253876</v>
      </c>
      <c r="CI121" s="46">
        <v>73.520416461510322</v>
      </c>
      <c r="CJ121" s="46">
        <v>86.545486791108644</v>
      </c>
      <c r="CK121" s="46">
        <v>73.34034739346238</v>
      </c>
      <c r="CL121" s="46">
        <v>79.820565372593848</v>
      </c>
      <c r="CM121" s="46">
        <v>69.641364962526112</v>
      </c>
      <c r="CN121" s="46">
        <v>61.622672631681674</v>
      </c>
      <c r="CO121" s="46">
        <v>58.537515841857271</v>
      </c>
      <c r="CP121" s="46">
        <v>61.587805188723586</v>
      </c>
      <c r="CQ121" s="46">
        <v>62.953288333776108</v>
      </c>
      <c r="CR121" s="46">
        <v>60.466644925829151</v>
      </c>
      <c r="CS121" s="46">
        <v>57.821503387489777</v>
      </c>
      <c r="CT121" s="46">
        <v>44.855778527314236</v>
      </c>
      <c r="CU121" s="46">
        <v>38.686598046127102</v>
      </c>
      <c r="CV121" s="46">
        <v>39.398214686655777</v>
      </c>
      <c r="CW121" s="46">
        <v>41.792749179805547</v>
      </c>
      <c r="CX121" s="46">
        <v>37.905615941520409</v>
      </c>
      <c r="CY121" s="46">
        <v>38.621594191367258</v>
      </c>
      <c r="CZ121" s="46">
        <v>32.119758175304796</v>
      </c>
      <c r="DA121" s="46">
        <v>33.165859671171333</v>
      </c>
      <c r="DB121" s="46">
        <v>33.224294627953959</v>
      </c>
      <c r="DC121" s="46">
        <v>35.072093083753096</v>
      </c>
      <c r="DD121" s="46">
        <v>37.145499414431725</v>
      </c>
      <c r="DE121" s="46">
        <v>35.694677299882535</v>
      </c>
      <c r="DF121" s="46">
        <v>34.406802310253177</v>
      </c>
      <c r="DG121" s="46">
        <v>29.802440086589069</v>
      </c>
      <c r="DH121" s="46">
        <v>28.814594867394582</v>
      </c>
      <c r="DI121" s="46">
        <v>30.468712536563345</v>
      </c>
      <c r="DJ121" s="46">
        <v>30.72475773880457</v>
      </c>
      <c r="DK121" s="46">
        <v>33.125194782773072</v>
      </c>
      <c r="DL121" s="46">
        <v>32.347740547870877</v>
      </c>
      <c r="DM121" s="46">
        <v>33.169020106904036</v>
      </c>
      <c r="DN121" s="46">
        <v>28.823928155157116</v>
      </c>
      <c r="DO121" s="46">
        <v>30.163768612137225</v>
      </c>
      <c r="DP121" s="46">
        <v>33.810924711756179</v>
      </c>
      <c r="DQ121" s="46">
        <v>34.029383426832787</v>
      </c>
      <c r="DR121" s="46">
        <v>34.758464095656777</v>
      </c>
      <c r="DS121" s="46">
        <v>41.658430170663607</v>
      </c>
      <c r="DT121" s="46">
        <v>50.510202018522527</v>
      </c>
      <c r="DU121" s="46">
        <v>50.163729411490927</v>
      </c>
      <c r="DV121" s="46">
        <v>42.51760060167539</v>
      </c>
      <c r="DW121" s="46">
        <v>38.256065059205319</v>
      </c>
      <c r="DX121" s="46">
        <v>37.124965504487363</v>
      </c>
      <c r="DY121" s="46">
        <v>37.526059851271562</v>
      </c>
      <c r="DZ121" s="46">
        <v>42.787343473849248</v>
      </c>
      <c r="EA121" s="46">
        <v>46.219729601229652</v>
      </c>
      <c r="EB121" s="46">
        <v>50.48079786972864</v>
      </c>
      <c r="EC121" s="46">
        <v>49.767530532394673</v>
      </c>
      <c r="ED121" s="46">
        <v>51.798737105219381</v>
      </c>
      <c r="EE121" s="46">
        <v>50.847457431685676</v>
      </c>
      <c r="EF121" s="46">
        <v>47.256339823259012</v>
      </c>
      <c r="EG121" s="46">
        <v>45.93564629680192</v>
      </c>
      <c r="EH121" s="197">
        <v>44.009446300552838</v>
      </c>
      <c r="EI121" s="265">
        <v>47.005051422088414</v>
      </c>
      <c r="EJ121" s="265">
        <v>47.77918030285629</v>
      </c>
    </row>
    <row r="122" spans="2:140" x14ac:dyDescent="0.25">
      <c r="B122" s="65" t="s">
        <v>155</v>
      </c>
      <c r="C122" s="77">
        <f t="shared" ref="C122:BN122" si="114">+C120*C121</f>
        <v>38802.637880000002</v>
      </c>
      <c r="D122" s="77">
        <f t="shared" si="114"/>
        <v>37137.690700000006</v>
      </c>
      <c r="E122" s="77">
        <f t="shared" si="114"/>
        <v>51414.639340000002</v>
      </c>
      <c r="F122" s="77">
        <f t="shared" si="114"/>
        <v>49732.914149999997</v>
      </c>
      <c r="G122" s="77">
        <f t="shared" si="114"/>
        <v>57286.796139999999</v>
      </c>
      <c r="H122" s="77">
        <f t="shared" si="114"/>
        <v>52518.387860000003</v>
      </c>
      <c r="I122" s="77">
        <f t="shared" si="114"/>
        <v>54450.027889999998</v>
      </c>
      <c r="J122" s="77">
        <f t="shared" si="114"/>
        <v>47287.778350000008</v>
      </c>
      <c r="K122" s="77">
        <f t="shared" si="114"/>
        <v>55593.823010000007</v>
      </c>
      <c r="L122" s="77">
        <f t="shared" si="114"/>
        <v>63337.245619999994</v>
      </c>
      <c r="M122" s="77">
        <f t="shared" si="114"/>
        <v>63473.774640000003</v>
      </c>
      <c r="N122" s="77">
        <f t="shared" si="114"/>
        <v>63481.697319999999</v>
      </c>
      <c r="O122" s="77">
        <f t="shared" si="114"/>
        <v>60641.289009999993</v>
      </c>
      <c r="P122" s="77">
        <f t="shared" si="114"/>
        <v>55167.96357072</v>
      </c>
      <c r="Q122" s="77">
        <f t="shared" si="114"/>
        <v>58369.605849999993</v>
      </c>
      <c r="R122" s="77">
        <f t="shared" si="114"/>
        <v>62531.9113</v>
      </c>
      <c r="S122" s="77">
        <f t="shared" si="114"/>
        <v>69046.253190000003</v>
      </c>
      <c r="T122" s="77">
        <f t="shared" si="114"/>
        <v>65043.195599999999</v>
      </c>
      <c r="U122" s="77">
        <f t="shared" si="114"/>
        <v>74816.993064208509</v>
      </c>
      <c r="V122" s="77">
        <f t="shared" si="114"/>
        <v>74816.993064208509</v>
      </c>
      <c r="W122" s="77">
        <f t="shared" si="114"/>
        <v>54650.283810000001</v>
      </c>
      <c r="X122" s="77">
        <f t="shared" si="114"/>
        <v>60895.330799999996</v>
      </c>
      <c r="Y122" s="77">
        <f t="shared" si="114"/>
        <v>29345.555699999997</v>
      </c>
      <c r="Z122" s="77">
        <f t="shared" si="114"/>
        <v>29345.555699999997</v>
      </c>
      <c r="AA122" s="77">
        <f t="shared" si="114"/>
        <v>29581.05357</v>
      </c>
      <c r="AB122" s="77">
        <f t="shared" si="114"/>
        <v>25448.437440000002</v>
      </c>
      <c r="AC122" s="77">
        <f t="shared" si="114"/>
        <v>34858.329659999996</v>
      </c>
      <c r="AD122" s="77">
        <f t="shared" si="114"/>
        <v>31798.974760000001</v>
      </c>
      <c r="AE122" s="77">
        <f t="shared" si="114"/>
        <v>35412.124779999998</v>
      </c>
      <c r="AF122" s="77">
        <f t="shared" si="114"/>
        <v>30242.880480000003</v>
      </c>
      <c r="AG122" s="77">
        <f t="shared" si="114"/>
        <v>37507.25</v>
      </c>
      <c r="AH122" s="77">
        <f t="shared" si="114"/>
        <v>34753.973100000003</v>
      </c>
      <c r="AI122" s="77">
        <f t="shared" si="114"/>
        <v>37234.73014</v>
      </c>
      <c r="AJ122" s="77">
        <f t="shared" si="114"/>
        <v>37321.696670000005</v>
      </c>
      <c r="AK122" s="77">
        <f t="shared" si="114"/>
        <v>39434.233799999995</v>
      </c>
      <c r="AL122" s="77">
        <f t="shared" si="114"/>
        <v>41349.812400000003</v>
      </c>
      <c r="AM122" s="77">
        <f t="shared" si="114"/>
        <v>47321.024999999994</v>
      </c>
      <c r="AN122" s="77">
        <f t="shared" si="114"/>
        <v>39453.254999999997</v>
      </c>
      <c r="AO122" s="77">
        <f t="shared" si="114"/>
        <v>52807.847250000006</v>
      </c>
      <c r="AP122" s="77">
        <f t="shared" si="114"/>
        <v>50736.317704500005</v>
      </c>
      <c r="AQ122" s="77">
        <f t="shared" si="114"/>
        <v>55329.031230549997</v>
      </c>
      <c r="AR122" s="77">
        <f t="shared" si="114"/>
        <v>46127.196612495994</v>
      </c>
      <c r="AS122" s="77">
        <f t="shared" si="114"/>
        <v>45709.467254800002</v>
      </c>
      <c r="AT122" s="77">
        <f t="shared" si="114"/>
        <v>48749.183960000002</v>
      </c>
      <c r="AU122" s="77">
        <f t="shared" si="114"/>
        <v>58090.014881469993</v>
      </c>
      <c r="AV122" s="77">
        <f t="shared" si="114"/>
        <v>58375.586250000008</v>
      </c>
      <c r="AW122" s="77">
        <f t="shared" si="114"/>
        <v>44870.122927972006</v>
      </c>
      <c r="AX122" s="77">
        <f t="shared" si="114"/>
        <v>47038.141170000003</v>
      </c>
      <c r="AY122" s="77">
        <f t="shared" si="114"/>
        <v>49545.847794606001</v>
      </c>
      <c r="AZ122" s="77">
        <f t="shared" si="114"/>
        <v>49199.40625</v>
      </c>
      <c r="BA122" s="77">
        <f t="shared" si="114"/>
        <v>44684.099017</v>
      </c>
      <c r="BB122" s="77">
        <f t="shared" si="114"/>
        <v>49282.180357024285</v>
      </c>
      <c r="BC122" s="77">
        <f t="shared" si="114"/>
        <v>97658.851849999992</v>
      </c>
      <c r="BD122" s="77">
        <f t="shared" si="114"/>
        <v>60412.113000000005</v>
      </c>
      <c r="BE122" s="77">
        <f t="shared" si="114"/>
        <v>72467.032500000001</v>
      </c>
      <c r="BF122" s="77">
        <f t="shared" si="114"/>
        <v>92161.31743000001</v>
      </c>
      <c r="BG122" s="77">
        <f t="shared" si="114"/>
        <v>38106.20246</v>
      </c>
      <c r="BH122" s="77">
        <f t="shared" si="114"/>
        <v>83361.387180000005</v>
      </c>
      <c r="BI122" s="77">
        <f t="shared" si="114"/>
        <v>61895.676550000011</v>
      </c>
      <c r="BJ122" s="77">
        <f t="shared" si="114"/>
        <v>68962.230989999996</v>
      </c>
      <c r="BK122" s="77">
        <f t="shared" si="114"/>
        <v>49616.063470000001</v>
      </c>
      <c r="BL122" s="77">
        <f t="shared" si="114"/>
        <v>52015.308109999998</v>
      </c>
      <c r="BM122" s="77">
        <f t="shared" si="114"/>
        <v>54948.279609999998</v>
      </c>
      <c r="BN122" s="77">
        <f t="shared" si="114"/>
        <v>43861.939730000006</v>
      </c>
      <c r="BO122" s="77">
        <f t="shared" ref="BO122:DZ122" si="115">+BO120*BO121</f>
        <v>69586.686450000008</v>
      </c>
      <c r="BP122" s="77">
        <f t="shared" si="115"/>
        <v>49240.941979999996</v>
      </c>
      <c r="BQ122" s="77">
        <f t="shared" si="115"/>
        <v>55412.964780000002</v>
      </c>
      <c r="BR122" s="77">
        <f t="shared" si="115"/>
        <v>39959.75937</v>
      </c>
      <c r="BS122" s="77">
        <f t="shared" si="115"/>
        <v>48716.381099999999</v>
      </c>
      <c r="BT122" s="77">
        <f t="shared" si="115"/>
        <v>61024.066659999997</v>
      </c>
      <c r="BU122" s="77">
        <f t="shared" si="115"/>
        <v>56193.247959999993</v>
      </c>
      <c r="BV122" s="77">
        <f t="shared" si="115"/>
        <v>63184.142460000003</v>
      </c>
      <c r="BW122" s="77">
        <f t="shared" si="115"/>
        <v>51171.86479</v>
      </c>
      <c r="BX122" s="77">
        <f t="shared" si="115"/>
        <v>48326.553599999999</v>
      </c>
      <c r="BY122" s="77">
        <f t="shared" si="115"/>
        <v>61579.545040000005</v>
      </c>
      <c r="BZ122" s="77">
        <f t="shared" si="115"/>
        <v>62999.742119999988</v>
      </c>
      <c r="CA122" s="77">
        <f t="shared" si="115"/>
        <v>51350.03544</v>
      </c>
      <c r="CB122" s="77">
        <f t="shared" si="115"/>
        <v>45706.059120000005</v>
      </c>
      <c r="CC122" s="77">
        <f t="shared" si="115"/>
        <v>41648.587639999998</v>
      </c>
      <c r="CD122" s="77">
        <f t="shared" si="115"/>
        <v>87160.953590000005</v>
      </c>
      <c r="CE122" s="77">
        <f t="shared" si="115"/>
        <v>60465.656656600011</v>
      </c>
      <c r="CF122" s="77">
        <f t="shared" si="115"/>
        <v>55759.957119499995</v>
      </c>
      <c r="CG122" s="77">
        <f t="shared" si="115"/>
        <v>55372.870053999992</v>
      </c>
      <c r="CH122" s="77">
        <f t="shared" si="115"/>
        <v>35960.561569999998</v>
      </c>
      <c r="CI122" s="77">
        <f t="shared" si="115"/>
        <v>63210.734479999999</v>
      </c>
      <c r="CJ122" s="77">
        <f t="shared" si="115"/>
        <v>74986.918150000012</v>
      </c>
      <c r="CK122" s="77">
        <f t="shared" si="115"/>
        <v>65400.089409999993</v>
      </c>
      <c r="CL122" s="77">
        <f t="shared" si="115"/>
        <v>54105.4084</v>
      </c>
      <c r="CM122" s="77">
        <f t="shared" si="115"/>
        <v>69441.398140000005</v>
      </c>
      <c r="CN122" s="77">
        <f t="shared" si="115"/>
        <v>39194.257878350007</v>
      </c>
      <c r="CO122" s="77">
        <f t="shared" si="115"/>
        <v>51000.71256</v>
      </c>
      <c r="CP122" s="77">
        <f t="shared" si="115"/>
        <v>53485.798849999999</v>
      </c>
      <c r="CQ122" s="77">
        <f t="shared" si="115"/>
        <v>58303.339380000005</v>
      </c>
      <c r="CR122" s="77">
        <f t="shared" si="115"/>
        <v>60011.912079999995</v>
      </c>
      <c r="CS122" s="77">
        <f t="shared" si="115"/>
        <v>55399.376979999994</v>
      </c>
      <c r="CT122" s="77">
        <f t="shared" si="115"/>
        <v>53237.93118</v>
      </c>
      <c r="CU122" s="77">
        <f t="shared" si="115"/>
        <v>34399.615789999996</v>
      </c>
      <c r="CV122" s="77">
        <f t="shared" si="115"/>
        <v>30662.146669999995</v>
      </c>
      <c r="CW122" s="77">
        <f t="shared" si="115"/>
        <v>38360.596969999999</v>
      </c>
      <c r="CX122" s="77">
        <f t="shared" si="115"/>
        <v>36389.092109999998</v>
      </c>
      <c r="CY122" s="77">
        <f t="shared" si="115"/>
        <v>40074.915500000003</v>
      </c>
      <c r="CZ122" s="77">
        <f t="shared" si="115"/>
        <v>29760.245939999997</v>
      </c>
      <c r="DA122" s="77">
        <f t="shared" si="115"/>
        <v>29412.668840000002</v>
      </c>
      <c r="DB122" s="77">
        <f t="shared" si="115"/>
        <v>39874.094140000001</v>
      </c>
      <c r="DC122" s="77">
        <f t="shared" si="115"/>
        <v>28817.140429999999</v>
      </c>
      <c r="DD122" s="77">
        <f t="shared" si="115"/>
        <v>35754.706490000004</v>
      </c>
      <c r="DE122" s="77">
        <f t="shared" si="115"/>
        <v>24777.963319999995</v>
      </c>
      <c r="DF122" s="77">
        <f t="shared" si="115"/>
        <v>25457.579819999999</v>
      </c>
      <c r="DG122" s="77">
        <f t="shared" si="115"/>
        <v>25895.516609999999</v>
      </c>
      <c r="DH122" s="77">
        <f t="shared" si="115"/>
        <v>16212.4763</v>
      </c>
      <c r="DI122" s="77">
        <f t="shared" si="115"/>
        <v>22579.022060000003</v>
      </c>
      <c r="DJ122" s="77">
        <f t="shared" si="115"/>
        <v>22939.271130000001</v>
      </c>
      <c r="DK122" s="77">
        <f t="shared" si="115"/>
        <v>26132.901949999999</v>
      </c>
      <c r="DL122" s="77">
        <f t="shared" si="115"/>
        <v>22443.629219999999</v>
      </c>
      <c r="DM122" s="77">
        <f t="shared" si="115"/>
        <v>30205.229860000003</v>
      </c>
      <c r="DN122" s="77">
        <f t="shared" si="115"/>
        <v>22786.867019999998</v>
      </c>
      <c r="DO122" s="77">
        <f t="shared" si="115"/>
        <v>23879.474699999999</v>
      </c>
      <c r="DP122" s="77">
        <f t="shared" si="115"/>
        <v>30561.435009999997</v>
      </c>
      <c r="DQ122" s="77">
        <f t="shared" si="115"/>
        <v>33859.397674560001</v>
      </c>
      <c r="DR122" s="77">
        <f t="shared" si="115"/>
        <v>36204.681389999998</v>
      </c>
      <c r="DS122" s="77">
        <f t="shared" si="115"/>
        <v>27783.090199999999</v>
      </c>
      <c r="DT122" s="77">
        <f t="shared" si="115"/>
        <v>48605.361280000005</v>
      </c>
      <c r="DU122" s="77">
        <f t="shared" si="115"/>
        <v>43113.718879999993</v>
      </c>
      <c r="DV122" s="77">
        <f t="shared" si="115"/>
        <v>32806.81192</v>
      </c>
      <c r="DW122" s="77">
        <f t="shared" si="115"/>
        <v>31174.052180000002</v>
      </c>
      <c r="DX122" s="77">
        <f t="shared" si="115"/>
        <v>37234.726950000004</v>
      </c>
      <c r="DY122" s="77">
        <f t="shared" si="115"/>
        <v>36754.631009999997</v>
      </c>
      <c r="DZ122" s="77">
        <f t="shared" si="115"/>
        <v>31862.122030000002</v>
      </c>
      <c r="EA122" s="77">
        <f t="shared" ref="EA122:EG122" si="116">+EA120*EA121</f>
        <v>46661.04621</v>
      </c>
      <c r="EB122" s="77">
        <f t="shared" si="116"/>
        <v>46891.208789999997</v>
      </c>
      <c r="EC122" s="77">
        <f t="shared" si="116"/>
        <v>42041.626059999995</v>
      </c>
      <c r="ED122" s="77">
        <f t="shared" si="116"/>
        <v>44245.139130000003</v>
      </c>
      <c r="EE122" s="77">
        <f t="shared" si="116"/>
        <v>44362.639660000001</v>
      </c>
      <c r="EF122" s="77">
        <f t="shared" si="116"/>
        <v>30651.58482</v>
      </c>
      <c r="EG122" s="77">
        <f t="shared" si="116"/>
        <v>37467.304250000001</v>
      </c>
      <c r="EH122" s="213">
        <v>36799.643649999998</v>
      </c>
      <c r="EI122" s="281">
        <v>58446.469669999999</v>
      </c>
      <c r="EJ122" s="281">
        <v>49189.400009999998</v>
      </c>
    </row>
    <row r="123" spans="2:140" x14ac:dyDescent="0.25">
      <c r="B123" s="64" t="s">
        <v>156</v>
      </c>
      <c r="C123" s="76">
        <v>10.056867813933115</v>
      </c>
      <c r="D123" s="76">
        <v>10.165870092444296</v>
      </c>
      <c r="E123" s="76">
        <v>10.217165612968326</v>
      </c>
      <c r="F123" s="76">
        <v>10.543583777320608</v>
      </c>
      <c r="G123" s="76">
        <v>10.55734506404451</v>
      </c>
      <c r="H123" s="76">
        <v>10.424268646497977</v>
      </c>
      <c r="I123" s="76">
        <v>10.523002025554629</v>
      </c>
      <c r="J123" s="76">
        <v>11.060045292543796</v>
      </c>
      <c r="K123" s="76">
        <v>10.919894539132025</v>
      </c>
      <c r="L123" s="76">
        <v>11.236002768866168</v>
      </c>
      <c r="M123" s="76">
        <v>11.494993605571626</v>
      </c>
      <c r="N123" s="76">
        <v>11.281020981351933</v>
      </c>
      <c r="O123" s="76">
        <v>11.434665097553403</v>
      </c>
      <c r="P123" s="76">
        <v>12.025522421662886</v>
      </c>
      <c r="Q123" s="76">
        <v>12.130981994238207</v>
      </c>
      <c r="R123" s="76">
        <v>11.914149226181445</v>
      </c>
      <c r="S123" s="76">
        <v>12.200623935763828</v>
      </c>
      <c r="T123" s="76">
        <v>11.608042814691874</v>
      </c>
      <c r="U123" s="76">
        <v>12.447945889169366</v>
      </c>
      <c r="V123" s="76">
        <v>12.447945889169366</v>
      </c>
      <c r="W123" s="76">
        <v>12.583808602099209</v>
      </c>
      <c r="X123" s="76">
        <v>11.592218225298689</v>
      </c>
      <c r="Y123" s="76">
        <v>10.483206398232459</v>
      </c>
      <c r="Z123" s="76">
        <v>10.483206398232459</v>
      </c>
      <c r="AA123" s="76">
        <v>10.357768885491042</v>
      </c>
      <c r="AB123" s="76">
        <v>10.709699538619651</v>
      </c>
      <c r="AC123" s="76">
        <v>10.679660295123446</v>
      </c>
      <c r="AD123" s="76">
        <v>10.725915476905973</v>
      </c>
      <c r="AE123" s="76">
        <v>10.689566831095545</v>
      </c>
      <c r="AF123" s="76">
        <v>10.929917725608176</v>
      </c>
      <c r="AG123" s="76">
        <v>11.224964373986584</v>
      </c>
      <c r="AH123" s="76">
        <v>11.578283425979063</v>
      </c>
      <c r="AI123" s="76">
        <v>11.736488690830841</v>
      </c>
      <c r="AJ123" s="76">
        <v>11.780759357652419</v>
      </c>
      <c r="AK123" s="76">
        <v>11.901069636849234</v>
      </c>
      <c r="AL123" s="76">
        <v>11.599007616707128</v>
      </c>
      <c r="AM123" s="76">
        <v>11.775333426334759</v>
      </c>
      <c r="AN123" s="76">
        <v>12.103290005432378</v>
      </c>
      <c r="AO123" s="76">
        <v>12.55554173268904</v>
      </c>
      <c r="AP123" s="76">
        <v>12.399837779493817</v>
      </c>
      <c r="AQ123" s="76">
        <v>12.341031821248352</v>
      </c>
      <c r="AR123" s="76">
        <v>12.341031821248354</v>
      </c>
      <c r="AS123" s="76">
        <v>11.996488527984726</v>
      </c>
      <c r="AT123" s="76">
        <v>12.712696179217664</v>
      </c>
      <c r="AU123" s="76">
        <v>13.0194014518276</v>
      </c>
      <c r="AV123" s="76">
        <v>13.133144888997485</v>
      </c>
      <c r="AW123" s="76">
        <v>12.814258302675482</v>
      </c>
      <c r="AX123" s="76">
        <v>12.758035544239849</v>
      </c>
      <c r="AY123" s="76">
        <v>12.277354525019144</v>
      </c>
      <c r="AZ123" s="76">
        <v>12.861236482322754</v>
      </c>
      <c r="BA123" s="76">
        <v>12.848757171395116</v>
      </c>
      <c r="BB123" s="76">
        <v>13.029819083233431</v>
      </c>
      <c r="BC123" s="76">
        <v>13.262348997440151</v>
      </c>
      <c r="BD123" s="76">
        <v>13.694663225282339</v>
      </c>
      <c r="BE123" s="76">
        <v>13.695351841012561</v>
      </c>
      <c r="BF123" s="76">
        <v>14.631935086567156</v>
      </c>
      <c r="BG123" s="76">
        <v>15.091242341943344</v>
      </c>
      <c r="BH123" s="76">
        <v>15.493274831840473</v>
      </c>
      <c r="BI123" s="76">
        <v>15.006277256393528</v>
      </c>
      <c r="BJ123" s="76">
        <v>13.99894145884279</v>
      </c>
      <c r="BK123" s="76">
        <v>13.531143891726389</v>
      </c>
      <c r="BL123" s="76">
        <v>13.421611694115816</v>
      </c>
      <c r="BM123" s="76">
        <v>13.650332098574573</v>
      </c>
      <c r="BN123" s="76">
        <v>13.067177538152945</v>
      </c>
      <c r="BO123" s="76">
        <v>13.318400800331375</v>
      </c>
      <c r="BP123" s="76">
        <v>12.780336173723702</v>
      </c>
      <c r="BQ123" s="76">
        <v>12.943105241713164</v>
      </c>
      <c r="BR123" s="76">
        <v>13.62633916688878</v>
      </c>
      <c r="BS123" s="46">
        <v>13.69134289730431</v>
      </c>
      <c r="BT123" s="46">
        <v>15.166603803701891</v>
      </c>
      <c r="BU123" s="46">
        <v>14.271355428997765</v>
      </c>
      <c r="BV123" s="46">
        <v>13.239279561077534</v>
      </c>
      <c r="BW123" s="46">
        <v>13.309485734643914</v>
      </c>
      <c r="BX123" s="46">
        <v>13.222693604777938</v>
      </c>
      <c r="BY123" s="46">
        <v>13.186590680122929</v>
      </c>
      <c r="BZ123" s="46">
        <v>13.396449493720056</v>
      </c>
      <c r="CA123" s="46">
        <v>13.449347812795676</v>
      </c>
      <c r="CB123" s="46">
        <v>13.57538912168865</v>
      </c>
      <c r="CC123" s="46">
        <v>13.853078436927579</v>
      </c>
      <c r="CD123" s="46">
        <v>14.571780849807901</v>
      </c>
      <c r="CE123" s="46">
        <v>14.856638630435931</v>
      </c>
      <c r="CF123" s="46">
        <v>15.216165520480848</v>
      </c>
      <c r="CG123" s="46">
        <v>15.376240370851267</v>
      </c>
      <c r="CH123" s="46">
        <v>15.149681507256012</v>
      </c>
      <c r="CI123" s="46">
        <v>15.03694445463813</v>
      </c>
      <c r="CJ123" s="46">
        <v>15.38165673008273</v>
      </c>
      <c r="CK123" s="46">
        <v>14.050682207788096</v>
      </c>
      <c r="CL123" s="46">
        <v>14.691398376147005</v>
      </c>
      <c r="CM123" s="46">
        <v>14.591665174738344</v>
      </c>
      <c r="CN123" s="46">
        <v>14.292951453177606</v>
      </c>
      <c r="CO123" s="46">
        <v>14.466069296149085</v>
      </c>
      <c r="CP123" s="46">
        <v>14.688848626152698</v>
      </c>
      <c r="CQ123" s="46">
        <v>15.255499336565803</v>
      </c>
      <c r="CR123" s="46">
        <v>15.479286886857746</v>
      </c>
      <c r="CS123" s="46">
        <v>15.075081027086965</v>
      </c>
      <c r="CT123" s="46">
        <v>13.464597760355067</v>
      </c>
      <c r="CU123" s="46">
        <v>12.906602562418708</v>
      </c>
      <c r="CV123" s="46">
        <v>13.504113289329728</v>
      </c>
      <c r="CW123" s="46">
        <v>14.258463711440493</v>
      </c>
      <c r="CX123" s="46">
        <v>13.468822678359421</v>
      </c>
      <c r="CY123" s="46">
        <v>13.251423927269386</v>
      </c>
      <c r="CZ123" s="46">
        <v>13.064445211295123</v>
      </c>
      <c r="DA123" s="46">
        <v>13.295620392365361</v>
      </c>
      <c r="DB123" s="46">
        <v>13.122446241402882</v>
      </c>
      <c r="DC123" s="46">
        <v>13.091361750742143</v>
      </c>
      <c r="DD123" s="46">
        <v>13.408223925872859</v>
      </c>
      <c r="DE123" s="46">
        <v>14.502760604517807</v>
      </c>
      <c r="DF123" s="46">
        <v>12.878534275668313</v>
      </c>
      <c r="DG123" s="46">
        <v>12.839726240551366</v>
      </c>
      <c r="DH123" s="46">
        <v>12.757474315773974</v>
      </c>
      <c r="DI123" s="46">
        <v>12.835837135650838</v>
      </c>
      <c r="DJ123" s="46">
        <v>12.539227566693571</v>
      </c>
      <c r="DK123" s="46">
        <v>12.580068444589159</v>
      </c>
      <c r="DL123" s="46">
        <v>12.587687997431493</v>
      </c>
      <c r="DM123" s="46">
        <v>12.876956682174592</v>
      </c>
      <c r="DN123" s="46">
        <v>13.048715561217387</v>
      </c>
      <c r="DO123" s="46">
        <v>13.674019846519311</v>
      </c>
      <c r="DP123" s="46">
        <v>13.024542921214067</v>
      </c>
      <c r="DQ123" s="46">
        <v>13.298553835068345</v>
      </c>
      <c r="DR123" s="46">
        <v>13.34329204272167</v>
      </c>
      <c r="DS123" s="46">
        <v>13.339377857582054</v>
      </c>
      <c r="DT123" s="46">
        <v>13.477417131451057</v>
      </c>
      <c r="DU123" s="46">
        <v>14.2964711664377</v>
      </c>
      <c r="DV123" s="46">
        <v>14.781674026703554</v>
      </c>
      <c r="DW123" s="46">
        <v>13.606125689457423</v>
      </c>
      <c r="DX123" s="46">
        <v>13.974405281262669</v>
      </c>
      <c r="DY123" s="46">
        <v>13.644518720211732</v>
      </c>
      <c r="DZ123" s="46">
        <v>13.606610690051474</v>
      </c>
      <c r="EA123" s="46">
        <v>13.491620083206984</v>
      </c>
      <c r="EB123" s="46">
        <v>14.224884831280384</v>
      </c>
      <c r="EC123" s="46">
        <v>14.141119809884154</v>
      </c>
      <c r="ED123" s="46">
        <v>14.312402369384497</v>
      </c>
      <c r="EE123" s="46">
        <v>14.147131343154712</v>
      </c>
      <c r="EF123" s="46">
        <v>14.035793076216384</v>
      </c>
      <c r="EG123" s="46">
        <v>13.522089717384654</v>
      </c>
      <c r="EH123" s="197">
        <v>13.451955979250862</v>
      </c>
      <c r="EI123" s="265">
        <v>13.532828528691072</v>
      </c>
      <c r="EJ123" s="265">
        <v>13.555249387167908</v>
      </c>
    </row>
    <row r="124" spans="2:140" x14ac:dyDescent="0.25">
      <c r="B124" s="65" t="s">
        <v>157</v>
      </c>
      <c r="C124" s="77">
        <f t="shared" ref="C124:AQ124" si="117">+C120*C123</f>
        <v>7500.6073979449902</v>
      </c>
      <c r="D124" s="77">
        <f t="shared" si="117"/>
        <v>6914.1315225071321</v>
      </c>
      <c r="E124" s="77">
        <f t="shared" si="117"/>
        <v>9059.7146568257995</v>
      </c>
      <c r="F124" s="77">
        <f t="shared" si="117"/>
        <v>8604.4305229727142</v>
      </c>
      <c r="G124" s="77">
        <f t="shared" si="117"/>
        <v>9582.9290390303177</v>
      </c>
      <c r="H124" s="77">
        <f t="shared" si="117"/>
        <v>8801.1995939695953</v>
      </c>
      <c r="I124" s="77">
        <f t="shared" si="117"/>
        <v>8856.2425608685044</v>
      </c>
      <c r="J124" s="77">
        <f t="shared" si="117"/>
        <v>8110.4031099527947</v>
      </c>
      <c r="K124" s="77">
        <f t="shared" si="117"/>
        <v>8651.3494405849924</v>
      </c>
      <c r="L124" s="77">
        <f t="shared" si="117"/>
        <v>9237.813789352369</v>
      </c>
      <c r="M124" s="77">
        <f t="shared" si="117"/>
        <v>9363.0653251109525</v>
      </c>
      <c r="N124" s="77">
        <f t="shared" si="117"/>
        <v>9195.5332833134471</v>
      </c>
      <c r="O124" s="77">
        <f t="shared" si="117"/>
        <v>9168.3107006353694</v>
      </c>
      <c r="P124" s="77">
        <f t="shared" si="117"/>
        <v>8553.6820897005491</v>
      </c>
      <c r="Q124" s="77">
        <f t="shared" si="117"/>
        <v>9379.5556155123923</v>
      </c>
      <c r="R124" s="77">
        <f t="shared" si="117"/>
        <v>9207.2259363747835</v>
      </c>
      <c r="S124" s="77">
        <f t="shared" si="117"/>
        <v>9721.9431498403828</v>
      </c>
      <c r="T124" s="77">
        <f t="shared" si="117"/>
        <v>8623.9584541973527</v>
      </c>
      <c r="U124" s="77">
        <f t="shared" si="117"/>
        <v>10208.460827070341</v>
      </c>
      <c r="V124" s="77">
        <f t="shared" si="117"/>
        <v>10208.460827070341</v>
      </c>
      <c r="W124" s="77">
        <f t="shared" si="117"/>
        <v>9251.4143406438307</v>
      </c>
      <c r="X124" s="77">
        <f t="shared" si="117"/>
        <v>9240.3136887004985</v>
      </c>
      <c r="Y124" s="77">
        <f t="shared" si="117"/>
        <v>7812.8590685950185</v>
      </c>
      <c r="Z124" s="77">
        <f t="shared" si="117"/>
        <v>7812.8590685950185</v>
      </c>
      <c r="AA124" s="77">
        <f t="shared" si="117"/>
        <v>7506.4975526883891</v>
      </c>
      <c r="AB124" s="77">
        <f t="shared" si="117"/>
        <v>6614.8971520181103</v>
      </c>
      <c r="AC124" s="77">
        <f t="shared" si="117"/>
        <v>9422.3011699373819</v>
      </c>
      <c r="AD124" s="77">
        <f t="shared" si="117"/>
        <v>8638.0516738333645</v>
      </c>
      <c r="AE124" s="77">
        <f t="shared" si="117"/>
        <v>8557.1071712366447</v>
      </c>
      <c r="AF124" s="77">
        <f t="shared" si="117"/>
        <v>8022.7772432926822</v>
      </c>
      <c r="AG124" s="77">
        <f t="shared" si="117"/>
        <v>8917.9267669305609</v>
      </c>
      <c r="AH124" s="77">
        <f t="shared" si="117"/>
        <v>8523.3804291129054</v>
      </c>
      <c r="AI124" s="77">
        <f t="shared" si="117"/>
        <v>8656.15099295455</v>
      </c>
      <c r="AJ124" s="77">
        <f t="shared" si="117"/>
        <v>8681.7760218844287</v>
      </c>
      <c r="AK124" s="77">
        <f t="shared" si="117"/>
        <v>9112.4273391162787</v>
      </c>
      <c r="AL124" s="77">
        <f t="shared" si="117"/>
        <v>9188.0610915136185</v>
      </c>
      <c r="AM124" s="77">
        <f t="shared" si="117"/>
        <v>8655.4941610276437</v>
      </c>
      <c r="AN124" s="77">
        <f t="shared" si="117"/>
        <v>7439.2508919689953</v>
      </c>
      <c r="AO124" s="77">
        <f t="shared" si="117"/>
        <v>10299.083113242248</v>
      </c>
      <c r="AP124" s="77">
        <f t="shared" si="117"/>
        <v>9799.4097985149547</v>
      </c>
      <c r="AQ124" s="77">
        <f t="shared" si="117"/>
        <v>10716.323381411094</v>
      </c>
      <c r="AR124" s="77">
        <v>9012.9385880271111</v>
      </c>
      <c r="AS124" s="77">
        <f t="shared" ref="AS124:DD124" si="118">+AS120*AS123</f>
        <v>9020.4490794950107</v>
      </c>
      <c r="AT124" s="77">
        <f t="shared" si="118"/>
        <v>9997.315126121488</v>
      </c>
      <c r="AU124" s="77">
        <f t="shared" si="118"/>
        <v>11854.188465274254</v>
      </c>
      <c r="AV124" s="77">
        <f t="shared" si="118"/>
        <v>11249.523583293021</v>
      </c>
      <c r="AW124" s="77">
        <f t="shared" si="118"/>
        <v>9673.2393215315387</v>
      </c>
      <c r="AX124" s="77">
        <f t="shared" si="118"/>
        <v>10070.7212113078</v>
      </c>
      <c r="AY124" s="77">
        <f t="shared" si="118"/>
        <v>9664.6320085321859</v>
      </c>
      <c r="AZ124" s="77">
        <f t="shared" si="118"/>
        <v>10124.243177137891</v>
      </c>
      <c r="BA124" s="77">
        <f t="shared" si="118"/>
        <v>9116.1501697683107</v>
      </c>
      <c r="BB124" s="77">
        <f t="shared" si="118"/>
        <v>10120.376581234148</v>
      </c>
      <c r="BC124" s="77">
        <f t="shared" si="118"/>
        <v>14512.660263434836</v>
      </c>
      <c r="BD124" s="77">
        <f t="shared" si="118"/>
        <v>9300.1577166091793</v>
      </c>
      <c r="BE124" s="77">
        <f t="shared" si="118"/>
        <v>11248.843658476937</v>
      </c>
      <c r="BF124" s="77">
        <f t="shared" si="118"/>
        <v>15105.565772180553</v>
      </c>
      <c r="BG124" s="77">
        <f t="shared" si="118"/>
        <v>6589.3039331802165</v>
      </c>
      <c r="BH124" s="77">
        <f t="shared" si="118"/>
        <v>15939.023475658945</v>
      </c>
      <c r="BI124" s="77">
        <f t="shared" si="118"/>
        <v>11615.109801529863</v>
      </c>
      <c r="BJ124" s="77">
        <f t="shared" si="118"/>
        <v>12460.464791986697</v>
      </c>
      <c r="BK124" s="77">
        <f t="shared" si="118"/>
        <v>8677.7487406859236</v>
      </c>
      <c r="BL124" s="77">
        <f t="shared" si="118"/>
        <v>11673.554143850784</v>
      </c>
      <c r="BM124" s="77">
        <f t="shared" si="118"/>
        <v>10077.749378685856</v>
      </c>
      <c r="BN124" s="77">
        <f t="shared" si="118"/>
        <v>7011.7771984347337</v>
      </c>
      <c r="BO124" s="77">
        <f t="shared" si="118"/>
        <v>12559.284710413602</v>
      </c>
      <c r="BP124" s="77">
        <f t="shared" si="118"/>
        <v>9557.3270957531913</v>
      </c>
      <c r="BQ124" s="77">
        <f t="shared" si="118"/>
        <v>10415.067892092786</v>
      </c>
      <c r="BR124" s="77">
        <f t="shared" si="118"/>
        <v>7636.4205345020173</v>
      </c>
      <c r="BS124" s="77">
        <f t="shared" si="118"/>
        <v>9323.8658502804137</v>
      </c>
      <c r="BT124" s="77">
        <f t="shared" si="118"/>
        <v>12823.941118125469</v>
      </c>
      <c r="BU124" s="77">
        <f t="shared" si="118"/>
        <v>11047.844703881947</v>
      </c>
      <c r="BV124" s="77">
        <f t="shared" si="118"/>
        <v>11506.715548426911</v>
      </c>
      <c r="BW124" s="77">
        <f t="shared" si="118"/>
        <v>9763.6055527447043</v>
      </c>
      <c r="BX124" s="77">
        <f t="shared" si="118"/>
        <v>8618.9219270151934</v>
      </c>
      <c r="BY124" s="77">
        <f t="shared" si="118"/>
        <v>11856.474047200491</v>
      </c>
      <c r="BZ124" s="77">
        <f t="shared" si="118"/>
        <v>11995.637963533663</v>
      </c>
      <c r="CA124" s="77">
        <f t="shared" si="118"/>
        <v>9961.0655179516561</v>
      </c>
      <c r="CB124" s="77">
        <f t="shared" si="118"/>
        <v>9320.8272822013842</v>
      </c>
      <c r="CC124" s="77">
        <f t="shared" si="118"/>
        <v>9660.8785420004442</v>
      </c>
      <c r="CD124" s="77">
        <f t="shared" si="118"/>
        <v>19192.972988896603</v>
      </c>
      <c r="CE124" s="77">
        <f t="shared" si="118"/>
        <v>13197.317163442483</v>
      </c>
      <c r="CF124" s="77">
        <f t="shared" si="118"/>
        <v>12062.075543583976</v>
      </c>
      <c r="CG124" s="77">
        <f t="shared" si="118"/>
        <v>11941.442386770716</v>
      </c>
      <c r="CH124" s="77">
        <f t="shared" si="118"/>
        <v>7361.3425035156652</v>
      </c>
      <c r="CI124" s="77">
        <f t="shared" si="118"/>
        <v>12928.331326989239</v>
      </c>
      <c r="CJ124" s="77">
        <f t="shared" si="118"/>
        <v>13327.362026561608</v>
      </c>
      <c r="CK124" s="77">
        <f t="shared" si="118"/>
        <v>12529.472593454753</v>
      </c>
      <c r="CL124" s="77">
        <f t="shared" si="118"/>
        <v>9958.3873579208139</v>
      </c>
      <c r="CM124" s="77">
        <f t="shared" si="118"/>
        <v>14549.766959188903</v>
      </c>
      <c r="CN124" s="77">
        <f t="shared" si="118"/>
        <v>9090.8362324189038</v>
      </c>
      <c r="CO124" s="77">
        <f t="shared" si="118"/>
        <v>12603.538627076334</v>
      </c>
      <c r="CP124" s="77">
        <f t="shared" si="118"/>
        <v>12756.499449023224</v>
      </c>
      <c r="CQ124" s="77">
        <f t="shared" si="118"/>
        <v>14128.675066429361</v>
      </c>
      <c r="CR124" s="77">
        <f t="shared" si="118"/>
        <v>15362.87658848414</v>
      </c>
      <c r="CS124" s="77">
        <f t="shared" si="118"/>
        <v>14443.590150655418</v>
      </c>
      <c r="CT124" s="77">
        <f t="shared" si="118"/>
        <v>15980.71313143443</v>
      </c>
      <c r="CU124" s="77">
        <f t="shared" si="118"/>
        <v>11476.381789167939</v>
      </c>
      <c r="CV124" s="77">
        <f t="shared" si="118"/>
        <v>10509.742779435348</v>
      </c>
      <c r="CW124" s="77">
        <f t="shared" si="118"/>
        <v>13087.513757296309</v>
      </c>
      <c r="CX124" s="77">
        <f t="shared" si="118"/>
        <v>12929.963460090368</v>
      </c>
      <c r="CY124" s="77">
        <f t="shared" si="118"/>
        <v>13750.071825328734</v>
      </c>
      <c r="CZ124" s="77">
        <f t="shared" si="118"/>
        <v>12104.733181233194</v>
      </c>
      <c r="DA124" s="77">
        <f t="shared" si="118"/>
        <v>11791.031002971798</v>
      </c>
      <c r="DB124" s="77">
        <f t="shared" si="118"/>
        <v>15748.88685030333</v>
      </c>
      <c r="DC124" s="77">
        <f t="shared" si="118"/>
        <v>10756.575294498978</v>
      </c>
      <c r="DD124" s="77">
        <f t="shared" si="118"/>
        <v>12906.196405466038</v>
      </c>
      <c r="DE124" s="77">
        <f t="shared" ref="DE124:EG124" si="119">+DE120*DE123</f>
        <v>10067.29567208234</v>
      </c>
      <c r="DF124" s="77">
        <f t="shared" si="119"/>
        <v>9528.822566278739</v>
      </c>
      <c r="DG124" s="77">
        <f t="shared" si="119"/>
        <v>11156.514136561253</v>
      </c>
      <c r="DH124" s="77">
        <f t="shared" si="119"/>
        <v>7177.9683505592138</v>
      </c>
      <c r="DI124" s="77">
        <f t="shared" si="119"/>
        <v>9512.0740496216986</v>
      </c>
      <c r="DJ124" s="77">
        <f t="shared" si="119"/>
        <v>9361.8554573620349</v>
      </c>
      <c r="DK124" s="77">
        <f t="shared" si="119"/>
        <v>9924.5814958258761</v>
      </c>
      <c r="DL124" s="77">
        <f t="shared" si="119"/>
        <v>8733.6363333726476</v>
      </c>
      <c r="DM124" s="77">
        <f t="shared" si="119"/>
        <v>11726.346911327279</v>
      </c>
      <c r="DN124" s="77">
        <f t="shared" si="119"/>
        <v>10315.712163682518</v>
      </c>
      <c r="DO124" s="77">
        <f t="shared" si="119"/>
        <v>10825.186175207167</v>
      </c>
      <c r="DP124" s="77">
        <f t="shared" si="119"/>
        <v>11772.784252873045</v>
      </c>
      <c r="DQ124" s="77">
        <f t="shared" si="119"/>
        <v>13232.124048508893</v>
      </c>
      <c r="DR124" s="77">
        <f t="shared" si="119"/>
        <v>13898.474793678368</v>
      </c>
      <c r="DS124" s="77">
        <f t="shared" si="119"/>
        <v>8896.3779170457692</v>
      </c>
      <c r="DT124" s="77">
        <f t="shared" si="119"/>
        <v>12969.156776589774</v>
      </c>
      <c r="DU124" s="77">
        <f t="shared" si="119"/>
        <v>12287.245108706546</v>
      </c>
      <c r="DV124" s="77">
        <f t="shared" si="119"/>
        <v>11405.620091311166</v>
      </c>
      <c r="DW124" s="77">
        <f t="shared" si="119"/>
        <v>11087.341877800412</v>
      </c>
      <c r="DX124" s="77">
        <f t="shared" si="119"/>
        <v>14015.721169452934</v>
      </c>
      <c r="DY124" s="77">
        <f t="shared" si="119"/>
        <v>13364.026302202534</v>
      </c>
      <c r="DZ124" s="77">
        <f t="shared" si="119"/>
        <v>10132.330147724424</v>
      </c>
      <c r="EA124" s="77">
        <f t="shared" si="119"/>
        <v>13620.441174834063</v>
      </c>
      <c r="EB124" s="77">
        <f t="shared" si="119"/>
        <v>13213.381578448851</v>
      </c>
      <c r="EC124" s="77">
        <f t="shared" si="119"/>
        <v>11945.854350354512</v>
      </c>
      <c r="ED124" s="77">
        <f t="shared" si="119"/>
        <v>12225.283269582847</v>
      </c>
      <c r="EE124" s="77">
        <f t="shared" si="119"/>
        <v>12342.880484088311</v>
      </c>
      <c r="EF124" s="77">
        <f t="shared" si="119"/>
        <v>9103.9488796774385</v>
      </c>
      <c r="EG124" s="77">
        <f t="shared" si="119"/>
        <v>11029.261377178444</v>
      </c>
      <c r="EH124" s="213">
        <v>11248.203011945188</v>
      </c>
      <c r="EI124" s="281">
        <v>16826.830909066412</v>
      </c>
      <c r="EJ124" s="281">
        <v>13955.337452719947</v>
      </c>
    </row>
    <row r="125" spans="2:140" x14ac:dyDescent="0.25">
      <c r="B125" s="70" t="s">
        <v>158</v>
      </c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80"/>
      <c r="AZ125" s="80"/>
      <c r="BA125" s="80"/>
      <c r="BB125" s="80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  <c r="DS125" s="71"/>
      <c r="DT125" s="71"/>
      <c r="DU125" s="71"/>
      <c r="DV125" s="71"/>
      <c r="DW125" s="71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210"/>
      <c r="EI125" s="278"/>
      <c r="EJ125" s="278"/>
    </row>
    <row r="126" spans="2:140" x14ac:dyDescent="0.25">
      <c r="B126" s="38" t="s">
        <v>159</v>
      </c>
      <c r="C126" s="81">
        <v>54.42</v>
      </c>
      <c r="D126" s="81">
        <v>59.44</v>
      </c>
      <c r="E126" s="81">
        <v>60.93</v>
      </c>
      <c r="F126" s="81">
        <v>64.02</v>
      </c>
      <c r="G126" s="81">
        <v>63.68</v>
      </c>
      <c r="H126" s="81">
        <v>67.95</v>
      </c>
      <c r="I126" s="81">
        <v>74.16</v>
      </c>
      <c r="J126" s="81">
        <v>72.36</v>
      </c>
      <c r="K126" s="81">
        <v>79.53</v>
      </c>
      <c r="L126" s="81">
        <v>85.47</v>
      </c>
      <c r="M126" s="81">
        <v>92.74</v>
      </c>
      <c r="N126" s="81">
        <v>91.4</v>
      </c>
      <c r="O126" s="81">
        <v>92.91</v>
      </c>
      <c r="P126" s="81">
        <v>95.35</v>
      </c>
      <c r="Q126" s="81">
        <v>105.55</v>
      </c>
      <c r="R126" s="81">
        <v>112.19</v>
      </c>
      <c r="S126" s="81">
        <v>125.34</v>
      </c>
      <c r="T126" s="81">
        <v>134.13999999999999</v>
      </c>
      <c r="U126" s="81">
        <v>133.53</v>
      </c>
      <c r="V126" s="81">
        <v>116.76</v>
      </c>
      <c r="W126" s="81">
        <v>104.7</v>
      </c>
      <c r="X126" s="81">
        <v>76.77</v>
      </c>
      <c r="Y126" s="81">
        <v>57.43</v>
      </c>
      <c r="Z126" s="81">
        <v>42.13</v>
      </c>
      <c r="AA126" s="81">
        <v>41.54</v>
      </c>
      <c r="AB126" s="81">
        <v>39.1</v>
      </c>
      <c r="AC126" s="81">
        <v>48.09</v>
      </c>
      <c r="AD126" s="81">
        <v>49.88</v>
      </c>
      <c r="AE126" s="81">
        <v>59.53</v>
      </c>
      <c r="AF126" s="81">
        <v>69.69</v>
      </c>
      <c r="AG126" s="81">
        <v>64.33</v>
      </c>
      <c r="AH126" s="81">
        <v>71.09</v>
      </c>
      <c r="AI126" s="81">
        <v>69.31</v>
      </c>
      <c r="AJ126" s="81">
        <v>75.63</v>
      </c>
      <c r="AK126" s="81">
        <v>78.040000000000006</v>
      </c>
      <c r="AL126" s="81">
        <v>74.62</v>
      </c>
      <c r="AM126" s="81">
        <v>78.3</v>
      </c>
      <c r="AN126" s="81">
        <v>76.34</v>
      </c>
      <c r="AO126" s="81">
        <v>81.25</v>
      </c>
      <c r="AP126" s="81">
        <v>84.44</v>
      </c>
      <c r="AQ126" s="81">
        <v>73.650000000000006</v>
      </c>
      <c r="AR126" s="81">
        <v>75.290000000000006</v>
      </c>
      <c r="AS126" s="81">
        <v>76.11</v>
      </c>
      <c r="AT126" s="81">
        <v>76.62</v>
      </c>
      <c r="AU126" s="81">
        <v>75.14</v>
      </c>
      <c r="AV126" s="81">
        <v>81.89</v>
      </c>
      <c r="AW126" s="81">
        <v>84.08</v>
      </c>
      <c r="AX126" s="81">
        <v>89.15</v>
      </c>
      <c r="AY126" s="81">
        <v>89.49</v>
      </c>
      <c r="AZ126" s="81">
        <v>89.4</v>
      </c>
      <c r="BA126" s="81">
        <v>102.99</v>
      </c>
      <c r="BB126" s="81">
        <v>109.89</v>
      </c>
      <c r="BC126" s="81">
        <v>101.19</v>
      </c>
      <c r="BD126" s="81">
        <v>96.21</v>
      </c>
      <c r="BE126" s="81">
        <v>97.14</v>
      </c>
      <c r="BF126" s="81">
        <v>86.3</v>
      </c>
      <c r="BG126" s="81">
        <v>85.6</v>
      </c>
      <c r="BH126" s="81">
        <v>86.45</v>
      </c>
      <c r="BI126" s="81">
        <v>97.11</v>
      </c>
      <c r="BJ126" s="81">
        <v>98.58</v>
      </c>
      <c r="BK126" s="81">
        <v>100.3</v>
      </c>
      <c r="BL126" s="81">
        <v>102.35</v>
      </c>
      <c r="BM126" s="81">
        <v>106.31</v>
      </c>
      <c r="BN126" s="81">
        <v>103.35</v>
      </c>
      <c r="BO126" s="81">
        <v>94.45</v>
      </c>
      <c r="BP126" s="81">
        <v>82.33</v>
      </c>
      <c r="BQ126" s="81">
        <v>87.79</v>
      </c>
      <c r="BR126" s="81">
        <v>94.08</v>
      </c>
      <c r="BS126" s="81">
        <v>94.55</v>
      </c>
      <c r="BT126" s="81">
        <v>89.47</v>
      </c>
      <c r="BU126" s="81">
        <v>86.59</v>
      </c>
      <c r="BV126" s="81">
        <v>88.23</v>
      </c>
      <c r="BW126" s="81">
        <v>94.77</v>
      </c>
      <c r="BX126" s="81">
        <v>95.31</v>
      </c>
      <c r="BY126" s="81">
        <v>92.87</v>
      </c>
      <c r="BZ126" s="81">
        <v>91.97</v>
      </c>
      <c r="CA126" s="81">
        <v>94.6</v>
      </c>
      <c r="CB126" s="81">
        <v>95.74</v>
      </c>
      <c r="CC126" s="81">
        <v>104.51</v>
      </c>
      <c r="CD126" s="81">
        <v>106.55</v>
      </c>
      <c r="CE126" s="81">
        <v>106.26</v>
      </c>
      <c r="CF126" s="81">
        <v>100.41</v>
      </c>
      <c r="CG126" s="81">
        <v>93.76</v>
      </c>
      <c r="CH126" s="81">
        <v>97.72</v>
      </c>
      <c r="CI126" s="81">
        <v>94.9</v>
      </c>
      <c r="CJ126" s="81">
        <v>100.78</v>
      </c>
      <c r="CK126" s="81">
        <v>100.53</v>
      </c>
      <c r="CL126" s="81">
        <v>102.02</v>
      </c>
      <c r="CM126" s="81">
        <v>102.03</v>
      </c>
      <c r="CN126" s="81">
        <v>105.24</v>
      </c>
      <c r="CO126" s="81">
        <v>102.87</v>
      </c>
      <c r="CP126" s="81">
        <v>96.38</v>
      </c>
      <c r="CQ126" s="81">
        <v>93.36</v>
      </c>
      <c r="CR126" s="82">
        <v>84.43</v>
      </c>
      <c r="CS126" s="82">
        <v>76.040000000000006</v>
      </c>
      <c r="CT126" s="82">
        <v>59.5</v>
      </c>
      <c r="CU126" s="82">
        <v>47.29</v>
      </c>
      <c r="CV126" s="82">
        <v>50.76</v>
      </c>
      <c r="CW126" s="82">
        <v>47.77</v>
      </c>
      <c r="CX126" s="82">
        <v>54.43</v>
      </c>
      <c r="CY126" s="82">
        <v>59.28</v>
      </c>
      <c r="CZ126" s="82">
        <v>59.81</v>
      </c>
      <c r="DA126" s="82">
        <v>51.17</v>
      </c>
      <c r="DB126" s="82">
        <v>42.77</v>
      </c>
      <c r="DC126" s="82">
        <v>45.48</v>
      </c>
      <c r="DD126" s="82">
        <v>46.26</v>
      </c>
      <c r="DE126" s="82">
        <v>42.67</v>
      </c>
      <c r="DF126" s="82">
        <v>37.229999999999997</v>
      </c>
      <c r="DG126" s="82">
        <v>31.46</v>
      </c>
      <c r="DH126" s="82">
        <v>30.33</v>
      </c>
      <c r="DI126" s="82">
        <v>37.770000000000003</v>
      </c>
      <c r="DJ126" s="82">
        <v>40.950000000000003</v>
      </c>
      <c r="DK126" s="82">
        <v>46.84</v>
      </c>
      <c r="DL126" s="82">
        <v>48.74</v>
      </c>
      <c r="DM126" s="82">
        <v>44.9</v>
      </c>
      <c r="DN126" s="82">
        <v>44.75</v>
      </c>
      <c r="DO126" s="82">
        <v>45.16</v>
      </c>
      <c r="DP126" s="82">
        <v>49.89</v>
      </c>
      <c r="DQ126" s="82">
        <v>45.67</v>
      </c>
      <c r="DR126" s="82">
        <v>52.02</v>
      </c>
      <c r="DS126" s="82">
        <v>52.5</v>
      </c>
      <c r="DT126" s="82">
        <v>53.4</v>
      </c>
      <c r="DU126" s="82">
        <v>49.58</v>
      </c>
      <c r="DV126" s="82">
        <v>51.06</v>
      </c>
      <c r="DW126" s="82">
        <v>48.56</v>
      </c>
      <c r="DX126" s="82">
        <v>45.17</v>
      </c>
      <c r="DY126" s="82">
        <v>46.67</v>
      </c>
      <c r="DZ126" s="82">
        <v>48.03</v>
      </c>
      <c r="EA126" s="82">
        <v>49.71</v>
      </c>
      <c r="EB126" s="82">
        <v>51.57</v>
      </c>
      <c r="EC126" s="82">
        <v>56.67</v>
      </c>
      <c r="ED126" s="82">
        <v>57.94</v>
      </c>
      <c r="EE126" s="82">
        <v>63.7</v>
      </c>
      <c r="EF126" s="82">
        <v>62.15</v>
      </c>
      <c r="EG126" s="82">
        <v>62.76</v>
      </c>
      <c r="EH126" s="216">
        <v>66.319999999999993</v>
      </c>
      <c r="EI126" s="284">
        <v>69.89</v>
      </c>
      <c r="EJ126" s="284">
        <v>67.7</v>
      </c>
    </row>
    <row r="127" spans="2:140" x14ac:dyDescent="0.25">
      <c r="B127" s="83" t="s">
        <v>160</v>
      </c>
      <c r="C127" s="84">
        <v>53.68</v>
      </c>
      <c r="D127" s="84">
        <v>57.56</v>
      </c>
      <c r="E127" s="84">
        <v>62.05</v>
      </c>
      <c r="F127" s="84">
        <v>67.489999999999995</v>
      </c>
      <c r="G127" s="84">
        <v>67.209999999999994</v>
      </c>
      <c r="H127" s="84">
        <v>71.05</v>
      </c>
      <c r="I127" s="84">
        <v>76.930000000000007</v>
      </c>
      <c r="J127" s="84">
        <v>70.760000000000005</v>
      </c>
      <c r="K127" s="84">
        <v>77.17</v>
      </c>
      <c r="L127" s="84">
        <v>82.34</v>
      </c>
      <c r="M127" s="84">
        <v>92.41</v>
      </c>
      <c r="N127" s="84">
        <v>90.93</v>
      </c>
      <c r="O127" s="84">
        <v>92.18</v>
      </c>
      <c r="P127" s="84">
        <v>94.99</v>
      </c>
      <c r="Q127" s="84">
        <v>103.64</v>
      </c>
      <c r="R127" s="84">
        <v>109.07</v>
      </c>
      <c r="S127" s="84">
        <v>122.8</v>
      </c>
      <c r="T127" s="84">
        <v>132.32</v>
      </c>
      <c r="U127" s="84">
        <v>132.72</v>
      </c>
      <c r="V127" s="84">
        <v>113.24</v>
      </c>
      <c r="W127" s="84">
        <v>97.23</v>
      </c>
      <c r="X127" s="84">
        <v>71.58</v>
      </c>
      <c r="Y127" s="84">
        <v>52.45</v>
      </c>
      <c r="Z127" s="84">
        <v>39.950000000000003</v>
      </c>
      <c r="AA127" s="84">
        <v>43.44</v>
      </c>
      <c r="AB127" s="84">
        <v>43.32</v>
      </c>
      <c r="AC127" s="84">
        <v>46.54</v>
      </c>
      <c r="AD127" s="84">
        <v>50.18</v>
      </c>
      <c r="AE127" s="84">
        <v>57.3</v>
      </c>
      <c r="AF127" s="84">
        <v>68.61</v>
      </c>
      <c r="AG127" s="84">
        <v>64.44</v>
      </c>
      <c r="AH127" s="84">
        <v>72.510000000000005</v>
      </c>
      <c r="AI127" s="84">
        <v>67.650000000000006</v>
      </c>
      <c r="AJ127" s="84">
        <v>72.77</v>
      </c>
      <c r="AK127" s="84">
        <v>76.66</v>
      </c>
      <c r="AL127" s="84">
        <v>74.459999999999994</v>
      </c>
      <c r="AM127" s="84">
        <v>76.19</v>
      </c>
      <c r="AN127" s="84">
        <v>73.64</v>
      </c>
      <c r="AO127" s="84">
        <v>78.900000000000006</v>
      </c>
      <c r="AP127" s="84">
        <v>84.79</v>
      </c>
      <c r="AQ127" s="84">
        <v>75.569999999999993</v>
      </c>
      <c r="AR127" s="84">
        <v>74.849999999999994</v>
      </c>
      <c r="AS127" s="84">
        <v>75.64</v>
      </c>
      <c r="AT127" s="84">
        <v>77.069999999999993</v>
      </c>
      <c r="AU127" s="84">
        <v>77.8</v>
      </c>
      <c r="AV127" s="84">
        <v>82.75</v>
      </c>
      <c r="AW127" s="84">
        <v>85.33</v>
      </c>
      <c r="AX127" s="84">
        <v>91.53</v>
      </c>
      <c r="AY127" s="84">
        <v>96.35</v>
      </c>
      <c r="AZ127" s="84">
        <v>103.76</v>
      </c>
      <c r="BA127" s="84">
        <v>114.6</v>
      </c>
      <c r="BB127" s="84">
        <v>123.72</v>
      </c>
      <c r="BC127" s="84">
        <v>115.1</v>
      </c>
      <c r="BD127" s="84">
        <v>114.04</v>
      </c>
      <c r="BE127" s="84">
        <v>116.889</v>
      </c>
      <c r="BF127" s="84">
        <v>110.46</v>
      </c>
      <c r="BG127" s="84">
        <v>113.13</v>
      </c>
      <c r="BH127" s="84">
        <v>109.44</v>
      </c>
      <c r="BI127" s="84">
        <v>110.66</v>
      </c>
      <c r="BJ127" s="84">
        <v>107.86</v>
      </c>
      <c r="BK127" s="84">
        <v>110.58</v>
      </c>
      <c r="BL127" s="84">
        <v>119.56</v>
      </c>
      <c r="BM127" s="84">
        <v>125.33</v>
      </c>
      <c r="BN127" s="84">
        <v>119.71</v>
      </c>
      <c r="BO127" s="84">
        <v>110.27</v>
      </c>
      <c r="BP127" s="84">
        <v>95.19</v>
      </c>
      <c r="BQ127" s="84">
        <v>102.59</v>
      </c>
      <c r="BR127" s="84">
        <v>113.48</v>
      </c>
      <c r="BS127" s="84">
        <v>112.86</v>
      </c>
      <c r="BT127" s="84">
        <v>111.61</v>
      </c>
      <c r="BU127" s="84">
        <v>109.11</v>
      </c>
      <c r="BV127" s="84">
        <v>109.29</v>
      </c>
      <c r="BW127" s="84">
        <v>113.01</v>
      </c>
      <c r="BX127" s="84">
        <v>116.29</v>
      </c>
      <c r="BY127" s="84">
        <v>108.37</v>
      </c>
      <c r="BZ127" s="84">
        <v>102.17</v>
      </c>
      <c r="CA127" s="84">
        <v>102.53</v>
      </c>
      <c r="CB127" s="84">
        <v>102.92</v>
      </c>
      <c r="CC127" s="84">
        <v>107.96</v>
      </c>
      <c r="CD127" s="84">
        <v>111.27</v>
      </c>
      <c r="CE127" s="84">
        <v>111.9</v>
      </c>
      <c r="CF127" s="84">
        <v>109.04</v>
      </c>
      <c r="CG127" s="84">
        <v>107.97</v>
      </c>
      <c r="CH127" s="84">
        <v>110.81</v>
      </c>
      <c r="CI127" s="84">
        <v>108.26</v>
      </c>
      <c r="CJ127" s="84">
        <v>108.87</v>
      </c>
      <c r="CK127" s="53">
        <v>107.55</v>
      </c>
      <c r="CL127" s="53">
        <v>107.69</v>
      </c>
      <c r="CM127" s="45">
        <v>109.67</v>
      </c>
      <c r="CN127" s="45">
        <v>111.66</v>
      </c>
      <c r="CO127" s="45">
        <v>106.64</v>
      </c>
      <c r="CP127" s="45">
        <v>101.56</v>
      </c>
      <c r="CQ127" s="45">
        <v>97.3</v>
      </c>
      <c r="CR127" s="85">
        <v>87.41</v>
      </c>
      <c r="CS127" s="85">
        <v>78.900000000000006</v>
      </c>
      <c r="CT127" s="85">
        <v>62.53</v>
      </c>
      <c r="CU127" s="85">
        <v>47.86</v>
      </c>
      <c r="CV127" s="85">
        <v>58.13</v>
      </c>
      <c r="CW127" s="85">
        <v>55.93</v>
      </c>
      <c r="CX127" s="85">
        <v>59.5</v>
      </c>
      <c r="CY127" s="85">
        <v>64.319999999999993</v>
      </c>
      <c r="CZ127" s="85">
        <v>61.69</v>
      </c>
      <c r="DA127" s="85">
        <v>56.54</v>
      </c>
      <c r="DB127" s="85">
        <v>46.72</v>
      </c>
      <c r="DC127" s="85">
        <v>47.61</v>
      </c>
      <c r="DD127" s="85">
        <v>48.56</v>
      </c>
      <c r="DE127" s="85">
        <v>44.3</v>
      </c>
      <c r="DF127" s="85">
        <v>38.159999999999997</v>
      </c>
      <c r="DG127" s="85">
        <v>30.75</v>
      </c>
      <c r="DH127" s="85">
        <v>32.46</v>
      </c>
      <c r="DI127" s="85">
        <v>38.51</v>
      </c>
      <c r="DJ127" s="85">
        <v>41.48</v>
      </c>
      <c r="DK127" s="85">
        <v>46.83</v>
      </c>
      <c r="DL127" s="85">
        <v>48.28</v>
      </c>
      <c r="DM127" s="85">
        <v>45</v>
      </c>
      <c r="DN127" s="85">
        <v>45.85</v>
      </c>
      <c r="DO127" s="85">
        <v>46.69</v>
      </c>
      <c r="DP127" s="85">
        <v>49.74</v>
      </c>
      <c r="DQ127" s="85">
        <v>45.13</v>
      </c>
      <c r="DR127" s="85">
        <v>53.57</v>
      </c>
      <c r="DS127" s="85">
        <v>54.58</v>
      </c>
      <c r="DT127" s="85">
        <v>55.06</v>
      </c>
      <c r="DU127" s="85">
        <v>51.6</v>
      </c>
      <c r="DV127" s="85">
        <v>52.59</v>
      </c>
      <c r="DW127" s="85">
        <v>50.45</v>
      </c>
      <c r="DX127" s="85">
        <v>46.42</v>
      </c>
      <c r="DY127" s="85">
        <v>48.51</v>
      </c>
      <c r="DZ127" s="85">
        <v>51.66</v>
      </c>
      <c r="EA127" s="85">
        <v>56.07</v>
      </c>
      <c r="EB127" s="85">
        <v>57.28</v>
      </c>
      <c r="EC127" s="85">
        <v>62.63</v>
      </c>
      <c r="ED127" s="85">
        <v>64.14</v>
      </c>
      <c r="EE127" s="85">
        <v>69.13</v>
      </c>
      <c r="EF127" s="85">
        <v>65.16</v>
      </c>
      <c r="EG127" s="85">
        <v>65.89</v>
      </c>
      <c r="EH127" s="217">
        <v>71.58</v>
      </c>
      <c r="EI127" s="285">
        <v>76.849999999999994</v>
      </c>
      <c r="EJ127" s="285">
        <v>74.17</v>
      </c>
    </row>
    <row r="128" spans="2:140" x14ac:dyDescent="0.25">
      <c r="B128" s="86" t="s">
        <v>161</v>
      </c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  <c r="DS128" s="88"/>
      <c r="DT128" s="88"/>
      <c r="DU128" s="88"/>
      <c r="DV128" s="88"/>
      <c r="DW128" s="88"/>
      <c r="DX128" s="88"/>
      <c r="DY128" s="88"/>
      <c r="DZ128" s="88"/>
      <c r="EA128" s="88"/>
      <c r="EB128" s="88"/>
      <c r="EC128" s="88"/>
      <c r="ED128" s="88"/>
      <c r="EE128" s="88"/>
      <c r="EF128" s="88"/>
      <c r="EG128" s="88"/>
    </row>
    <row r="129" spans="2:137" x14ac:dyDescent="0.25">
      <c r="B129" s="86" t="s">
        <v>162</v>
      </c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</row>
    <row r="130" spans="2:137" x14ac:dyDescent="0.25">
      <c r="B130" s="89" t="s">
        <v>163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90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90"/>
      <c r="DO130" s="90"/>
      <c r="DP130" s="90"/>
      <c r="DQ130" s="90"/>
      <c r="DR130" s="90"/>
      <c r="DS130" s="90"/>
      <c r="DT130" s="90"/>
      <c r="DU130" s="90"/>
      <c r="DV130" s="90"/>
      <c r="DW130" s="90"/>
      <c r="DX130" s="90"/>
      <c r="DY130" s="90"/>
      <c r="DZ130" s="90"/>
      <c r="EA130" s="90"/>
      <c r="EB130" s="90"/>
      <c r="EC130" s="90"/>
      <c r="ED130" s="90"/>
      <c r="EE130" s="90"/>
      <c r="EF130" s="90"/>
      <c r="EG130" s="90"/>
    </row>
    <row r="131" spans="2:137" x14ac:dyDescent="0.25">
      <c r="B131" s="89" t="s">
        <v>164</v>
      </c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90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  <c r="DS131" s="90"/>
      <c r="DT131" s="90"/>
      <c r="DU131" s="90"/>
      <c r="DV131" s="90"/>
      <c r="DW131" s="90"/>
      <c r="DX131" s="90"/>
      <c r="DY131" s="90"/>
      <c r="DZ131" s="90"/>
      <c r="EA131" s="90"/>
      <c r="EB131" s="90"/>
      <c r="EC131" s="90"/>
      <c r="ED131" s="90"/>
      <c r="EE131" s="90"/>
      <c r="EF131" s="90"/>
      <c r="EG131" s="90"/>
    </row>
    <row r="132" spans="2:137" x14ac:dyDescent="0.25">
      <c r="B132" s="89" t="s">
        <v>165</v>
      </c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  <c r="DT132" s="90"/>
      <c r="DU132" s="90"/>
      <c r="DV132" s="90"/>
      <c r="DW132" s="90"/>
      <c r="DX132" s="90"/>
      <c r="DY132" s="90"/>
      <c r="DZ132" s="90"/>
      <c r="EA132" s="90"/>
      <c r="EB132" s="90"/>
      <c r="EC132" s="90"/>
      <c r="ED132" s="90"/>
      <c r="EE132" s="90"/>
      <c r="EF132" s="90"/>
      <c r="EG132" s="90"/>
    </row>
    <row r="133" spans="2:137" x14ac:dyDescent="0.25">
      <c r="B133" s="89" t="s">
        <v>166</v>
      </c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  <c r="DS133" s="90"/>
      <c r="DT133" s="90"/>
      <c r="DU133" s="90"/>
      <c r="DV133" s="90"/>
      <c r="DW133" s="90"/>
      <c r="DX133" s="90"/>
      <c r="DY133" s="90"/>
      <c r="DZ133" s="90"/>
      <c r="EA133" s="90"/>
      <c r="EB133" s="90"/>
      <c r="EC133" s="90"/>
      <c r="ED133" s="90"/>
      <c r="EE133" s="90"/>
      <c r="EF133" s="90"/>
      <c r="EG133" s="90"/>
    </row>
    <row r="134" spans="2:137" x14ac:dyDescent="0.25">
      <c r="B134" s="91" t="s">
        <v>167</v>
      </c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  <c r="DT134" s="92"/>
      <c r="DU134" s="92"/>
      <c r="DV134" s="92"/>
      <c r="DW134" s="92"/>
      <c r="DX134" s="92"/>
      <c r="DY134" s="92"/>
      <c r="DZ134" s="92"/>
      <c r="EA134" s="92"/>
      <c r="EB134" s="92"/>
      <c r="EC134" s="92"/>
      <c r="ED134" s="92"/>
      <c r="EE134" s="92"/>
      <c r="EF134" s="92"/>
      <c r="EG134" s="92"/>
    </row>
    <row r="135" spans="2:137" x14ac:dyDescent="0.25">
      <c r="B135" s="89" t="s">
        <v>168</v>
      </c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  <c r="DS135" s="90"/>
      <c r="DT135" s="90"/>
      <c r="DU135" s="90"/>
      <c r="DV135" s="90"/>
      <c r="DW135" s="90"/>
      <c r="DX135" s="90"/>
      <c r="DY135" s="90"/>
      <c r="DZ135" s="90"/>
      <c r="EA135" s="90"/>
      <c r="EB135" s="90"/>
      <c r="EC135" s="90"/>
      <c r="ED135" s="90"/>
      <c r="EE135" s="90"/>
      <c r="EF135" s="90"/>
      <c r="EG135" s="90"/>
    </row>
    <row r="136" spans="2:137" x14ac:dyDescent="0.25">
      <c r="B136" s="93" t="s">
        <v>169</v>
      </c>
    </row>
    <row r="137" spans="2:137" x14ac:dyDescent="0.25">
      <c r="B137" s="94" t="s">
        <v>170</v>
      </c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5"/>
      <c r="BW137" s="95"/>
      <c r="BX137" s="95"/>
      <c r="BY137" s="95"/>
      <c r="BZ137" s="95"/>
      <c r="CA137" s="95"/>
      <c r="CB137" s="95"/>
      <c r="CC137" s="95"/>
      <c r="CD137" s="95"/>
      <c r="CE137" s="95"/>
      <c r="CF137" s="95"/>
      <c r="CG137" s="95"/>
      <c r="CH137" s="95"/>
      <c r="CI137" s="95"/>
      <c r="CJ137" s="95"/>
      <c r="CK137" s="95"/>
      <c r="CL137" s="95"/>
      <c r="CM137" s="95"/>
      <c r="CN137" s="95"/>
      <c r="CO137" s="95"/>
      <c r="CP137" s="95"/>
      <c r="CQ137" s="95"/>
      <c r="CR137" s="95"/>
      <c r="CS137" s="95"/>
      <c r="CT137" s="95"/>
      <c r="CU137" s="95"/>
      <c r="CV137" s="95"/>
      <c r="CW137" s="95"/>
      <c r="CX137" s="95"/>
      <c r="CY137" s="95"/>
      <c r="CZ137" s="95"/>
      <c r="DA137" s="95"/>
      <c r="DB137" s="95"/>
      <c r="DC137" s="95"/>
      <c r="DD137" s="95"/>
      <c r="DE137" s="95"/>
      <c r="DF137" s="95"/>
      <c r="DG137" s="95"/>
      <c r="DH137" s="95"/>
      <c r="DI137" s="95"/>
      <c r="DJ137" s="95"/>
      <c r="DK137" s="95"/>
      <c r="DL137" s="95"/>
      <c r="DM137" s="95"/>
      <c r="DN137" s="95"/>
      <c r="DO137" s="95"/>
      <c r="DP137" s="95"/>
      <c r="DQ137" s="95"/>
      <c r="DR137" s="95"/>
      <c r="DS137" s="95"/>
      <c r="DT137" s="95"/>
      <c r="DU137" s="95"/>
      <c r="DV137" s="95"/>
      <c r="DW137" s="95"/>
      <c r="DX137" s="95"/>
      <c r="DY137" s="95"/>
      <c r="DZ137" s="95"/>
      <c r="EA137" s="95"/>
      <c r="EB137" s="95"/>
      <c r="EC137" s="95"/>
      <c r="ED137" s="95"/>
      <c r="EE137" s="95"/>
      <c r="EF137" s="95"/>
      <c r="EG137" s="95"/>
    </row>
    <row r="138" spans="2:137" x14ac:dyDescent="0.25">
      <c r="B138" s="94" t="s">
        <v>171</v>
      </c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95"/>
      <c r="BO138" s="95"/>
      <c r="BP138" s="95"/>
      <c r="BQ138" s="95"/>
      <c r="BR138" s="95"/>
      <c r="BS138" s="95"/>
      <c r="BT138" s="95"/>
      <c r="BU138" s="95"/>
      <c r="BV138" s="95"/>
      <c r="BW138" s="95"/>
      <c r="BX138" s="95"/>
      <c r="BY138" s="95"/>
      <c r="BZ138" s="95"/>
      <c r="CA138" s="95"/>
      <c r="CB138" s="95"/>
      <c r="CC138" s="95"/>
      <c r="CD138" s="95"/>
      <c r="CE138" s="95"/>
      <c r="CF138" s="95"/>
      <c r="CG138" s="95"/>
      <c r="CH138" s="95"/>
      <c r="CI138" s="95"/>
      <c r="CJ138" s="95"/>
      <c r="CK138" s="95"/>
      <c r="CL138" s="95"/>
      <c r="CM138" s="95"/>
      <c r="CN138" s="95"/>
      <c r="CO138" s="95"/>
      <c r="CP138" s="95"/>
      <c r="CQ138" s="95"/>
      <c r="CR138" s="95"/>
      <c r="CS138" s="95"/>
      <c r="CT138" s="95"/>
      <c r="CU138" s="95"/>
      <c r="CV138" s="95"/>
      <c r="CW138" s="95"/>
      <c r="CX138" s="95"/>
      <c r="CY138" s="95"/>
      <c r="CZ138" s="95"/>
      <c r="DA138" s="95"/>
      <c r="DB138" s="95"/>
      <c r="DC138" s="95"/>
      <c r="DD138" s="95"/>
      <c r="DE138" s="95"/>
      <c r="DF138" s="95"/>
      <c r="DG138" s="95"/>
      <c r="DH138" s="95"/>
      <c r="DI138" s="95"/>
      <c r="DJ138" s="95"/>
      <c r="DK138" s="95"/>
      <c r="DL138" s="95"/>
      <c r="DM138" s="95"/>
      <c r="DN138" s="95"/>
      <c r="DO138" s="95"/>
      <c r="DP138" s="95"/>
      <c r="DQ138" s="95"/>
      <c r="DR138" s="95"/>
      <c r="DS138" s="95"/>
      <c r="DT138" s="95"/>
      <c r="DU138" s="95"/>
      <c r="DV138" s="95"/>
      <c r="DW138" s="95"/>
      <c r="DX138" s="95"/>
      <c r="DY138" s="95"/>
      <c r="DZ138" s="95"/>
      <c r="EA138" s="95"/>
      <c r="EB138" s="95"/>
      <c r="EC138" s="95"/>
      <c r="ED138" s="95"/>
      <c r="EE138" s="95"/>
      <c r="EF138" s="95"/>
      <c r="EG138" s="95"/>
    </row>
    <row r="139" spans="2:137" x14ac:dyDescent="0.25">
      <c r="B139" s="91" t="s">
        <v>172</v>
      </c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  <c r="DT139" s="92"/>
      <c r="DU139" s="92"/>
      <c r="DV139" s="92"/>
      <c r="DW139" s="92"/>
      <c r="DX139" s="92"/>
      <c r="DY139" s="92"/>
      <c r="DZ139" s="92"/>
      <c r="EA139" s="92"/>
      <c r="EB139" s="92"/>
      <c r="EC139" s="92"/>
      <c r="ED139" s="92"/>
      <c r="EE139" s="92"/>
      <c r="EF139" s="92"/>
      <c r="EG139" s="92"/>
    </row>
    <row r="140" spans="2:137" x14ac:dyDescent="0.25">
      <c r="B140" s="91" t="s">
        <v>173</v>
      </c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</row>
    <row r="141" spans="2:137" x14ac:dyDescent="0.25">
      <c r="B141" s="89" t="s">
        <v>174</v>
      </c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  <c r="DS141" s="90"/>
      <c r="DT141" s="90"/>
      <c r="DU141" s="90"/>
      <c r="DV141" s="90"/>
      <c r="DW141" s="90"/>
      <c r="DX141" s="90"/>
      <c r="DY141" s="90"/>
      <c r="DZ141" s="90"/>
      <c r="EA141" s="90"/>
      <c r="EB141" s="90"/>
      <c r="EC141" s="90"/>
      <c r="ED141" s="90"/>
      <c r="EE141" s="90"/>
      <c r="EF141" s="90"/>
      <c r="EG141" s="90"/>
    </row>
    <row r="142" spans="2:137" x14ac:dyDescent="0.25">
      <c r="B142" s="89" t="s">
        <v>175</v>
      </c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  <c r="DS142" s="90"/>
      <c r="DT142" s="90"/>
      <c r="DU142" s="90"/>
      <c r="DV142" s="90"/>
      <c r="DW142" s="90"/>
      <c r="DX142" s="90"/>
      <c r="DY142" s="90"/>
      <c r="DZ142" s="90"/>
      <c r="EA142" s="90"/>
      <c r="EB142" s="90"/>
      <c r="EC142" s="90"/>
      <c r="ED142" s="90"/>
      <c r="EE142" s="90"/>
      <c r="EF142" s="90"/>
      <c r="EG142" s="90"/>
    </row>
    <row r="143" spans="2:137" x14ac:dyDescent="0.25">
      <c r="B143" s="89" t="s">
        <v>176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  <c r="DS143" s="90"/>
      <c r="DT143" s="90"/>
      <c r="DU143" s="90"/>
      <c r="DV143" s="90"/>
      <c r="DW143" s="90"/>
      <c r="DX143" s="90"/>
      <c r="DY143" s="90"/>
      <c r="DZ143" s="90"/>
      <c r="EA143" s="90"/>
      <c r="EB143" s="90"/>
      <c r="EC143" s="90"/>
      <c r="ED143" s="90"/>
      <c r="EE143" s="90"/>
      <c r="EF143" s="90"/>
      <c r="EG143" s="90"/>
    </row>
    <row r="144" spans="2:137" x14ac:dyDescent="0.25">
      <c r="B144" s="89" t="s">
        <v>177</v>
      </c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  <c r="DS144" s="90"/>
      <c r="DT144" s="90"/>
      <c r="DU144" s="90"/>
      <c r="DV144" s="90"/>
      <c r="DW144" s="90"/>
      <c r="DX144" s="90"/>
      <c r="DY144" s="90"/>
      <c r="DZ144" s="90"/>
      <c r="EA144" s="90"/>
      <c r="EB144" s="90"/>
      <c r="EC144" s="90"/>
      <c r="ED144" s="90"/>
      <c r="EE144" s="90"/>
      <c r="EF144" s="90"/>
      <c r="EG144" s="90"/>
    </row>
    <row r="145" spans="2:137" x14ac:dyDescent="0.25">
      <c r="B145" s="93" t="s">
        <v>178</v>
      </c>
    </row>
    <row r="146" spans="2:137" x14ac:dyDescent="0.25">
      <c r="B146" s="89" t="s">
        <v>179</v>
      </c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  <c r="DT146" s="90"/>
      <c r="DU146" s="90"/>
      <c r="DV146" s="90"/>
      <c r="DW146" s="90"/>
      <c r="DX146" s="90"/>
      <c r="DY146" s="90"/>
      <c r="DZ146" s="90"/>
      <c r="EA146" s="90"/>
      <c r="EB146" s="90"/>
      <c r="EC146" s="90"/>
      <c r="ED146" s="90"/>
      <c r="EE146" s="90"/>
      <c r="EF146" s="90"/>
      <c r="EG146" s="90"/>
    </row>
    <row r="147" spans="2:137" x14ac:dyDescent="0.25">
      <c r="B147" s="89" t="s">
        <v>180</v>
      </c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  <c r="DS147" s="90"/>
      <c r="DT147" s="90"/>
      <c r="DU147" s="90"/>
      <c r="DV147" s="90"/>
      <c r="DW147" s="90"/>
      <c r="DX147" s="90"/>
      <c r="DY147" s="90"/>
      <c r="DZ147" s="90"/>
      <c r="EA147" s="90"/>
      <c r="EB147" s="90"/>
      <c r="EC147" s="90"/>
      <c r="ED147" s="90"/>
      <c r="EE147" s="90"/>
      <c r="EF147" s="90"/>
      <c r="EG147" s="90"/>
    </row>
    <row r="148" spans="2:137" x14ac:dyDescent="0.25">
      <c r="B148" s="91" t="s">
        <v>181</v>
      </c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  <c r="DT148" s="92"/>
      <c r="DU148" s="92"/>
      <c r="DV148" s="92"/>
      <c r="DW148" s="92"/>
      <c r="DX148" s="92"/>
      <c r="DY148" s="92"/>
      <c r="DZ148" s="92"/>
      <c r="EA148" s="92"/>
      <c r="EB148" s="92"/>
      <c r="EC148" s="92"/>
      <c r="ED148" s="92"/>
      <c r="EE148" s="92"/>
      <c r="EF148" s="92"/>
      <c r="EG148" s="92"/>
    </row>
    <row r="149" spans="2:137" x14ac:dyDescent="0.25"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6"/>
      <c r="DQ149" s="96"/>
      <c r="DR149" s="96"/>
      <c r="DS149" s="96"/>
      <c r="DT149" s="96"/>
      <c r="DU149" s="96"/>
      <c r="DV149" s="96"/>
      <c r="DW149" s="96"/>
      <c r="DX149" s="96"/>
      <c r="DY149" s="96"/>
      <c r="DZ149" s="96"/>
      <c r="EA149" s="96"/>
      <c r="EB149" s="96"/>
      <c r="EC149" s="96"/>
      <c r="ED149" s="96"/>
      <c r="EE149" s="96"/>
      <c r="EF149" s="96"/>
      <c r="EG149" s="96"/>
    </row>
  </sheetData>
  <pageMargins left="0.15748031496062992" right="0.15748031496062992" top="0.94488188976377963" bottom="0.78740157480314965" header="0" footer="0"/>
  <pageSetup paperSize="9" scale="5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648F-DA52-4DD8-8A51-0828DFC8D807}">
  <dimension ref="A1:HM158"/>
  <sheetViews>
    <sheetView showGridLines="0" zoomScale="80" zoomScaleNormal="80" workbookViewId="0">
      <pane xSplit="1" ySplit="6" topLeftCell="GP7" activePane="bottomRight" state="frozen"/>
      <selection pane="topRight" activeCell="B1" sqref="B1"/>
      <selection pane="bottomLeft" activeCell="A7" sqref="A7"/>
      <selection pane="bottomRight" activeCell="HI6" sqref="HI6"/>
    </sheetView>
  </sheetViews>
  <sheetFormatPr defaultColWidth="11.42578125" defaultRowHeight="15" x14ac:dyDescent="0.25"/>
  <cols>
    <col min="1" max="1" width="59.140625" style="101" customWidth="1"/>
    <col min="2" max="2" width="11" style="108" customWidth="1"/>
    <col min="3" max="13" width="9.7109375" style="108" customWidth="1"/>
    <col min="14" max="17" width="8.42578125" style="108" bestFit="1" customWidth="1"/>
    <col min="18" max="18" width="9" style="108" bestFit="1" customWidth="1"/>
    <col min="19" max="24" width="8.42578125" style="108" bestFit="1" customWidth="1"/>
    <col min="25" max="25" width="9.42578125" style="108" bestFit="1" customWidth="1"/>
    <col min="26" max="35" width="8.42578125" style="108" bestFit="1" customWidth="1"/>
    <col min="36" max="36" width="9" style="108" bestFit="1" customWidth="1"/>
    <col min="37" max="37" width="9.42578125" style="108" bestFit="1" customWidth="1"/>
    <col min="38" max="47" width="8.42578125" style="108" bestFit="1" customWidth="1"/>
    <col min="48" max="48" width="9" style="108" bestFit="1" customWidth="1"/>
    <col min="49" max="50" width="8.42578125" style="108" bestFit="1" customWidth="1"/>
    <col min="51" max="51" width="9" style="108" bestFit="1" customWidth="1"/>
    <col min="52" max="60" width="8.42578125" style="108" bestFit="1" customWidth="1"/>
    <col min="61" max="61" width="9.42578125" style="108" bestFit="1" customWidth="1"/>
    <col min="62" max="69" width="8.42578125" style="108" bestFit="1" customWidth="1"/>
    <col min="70" max="70" width="9" style="108" bestFit="1" customWidth="1"/>
    <col min="71" max="72" width="8.42578125" style="108" bestFit="1" customWidth="1"/>
    <col min="73" max="73" width="9.42578125" style="108" bestFit="1" customWidth="1"/>
    <col min="74" max="76" width="8.42578125" style="108" bestFit="1" customWidth="1"/>
    <col min="77" max="78" width="9.140625" style="108" bestFit="1" customWidth="1"/>
    <col min="79" max="82" width="8.42578125" style="108" bestFit="1" customWidth="1"/>
    <col min="83" max="83" width="9.7109375" style="108" customWidth="1"/>
    <col min="84" max="84" width="8.42578125" style="108" bestFit="1" customWidth="1"/>
    <col min="85" max="85" width="10.140625" style="108" bestFit="1" customWidth="1"/>
    <col min="86" max="86" width="9.7109375" style="108" customWidth="1"/>
    <col min="87" max="88" width="8.42578125" style="108" bestFit="1" customWidth="1"/>
    <col min="89" max="89" width="10.140625" style="108" bestFit="1" customWidth="1"/>
    <col min="90" max="91" width="8.42578125" style="108" bestFit="1" customWidth="1"/>
    <col min="92" max="93" width="9.7109375" style="108" customWidth="1"/>
    <col min="94" max="100" width="10.140625" style="108" bestFit="1" customWidth="1"/>
    <col min="101" max="102" width="10.5703125" style="108" bestFit="1" customWidth="1"/>
    <col min="103" max="103" width="10.140625" style="108" bestFit="1" customWidth="1"/>
    <col min="104" max="104" width="10.5703125" style="108" bestFit="1" customWidth="1"/>
    <col min="105" max="106" width="10.140625" style="108" bestFit="1" customWidth="1"/>
    <col min="107" max="107" width="10.5703125" style="108" bestFit="1" customWidth="1"/>
    <col min="108" max="108" width="10.140625" style="108" bestFit="1" customWidth="1"/>
    <col min="109" max="109" width="11.140625" style="108" bestFit="1" customWidth="1"/>
    <col min="110" max="110" width="9.7109375" style="108" customWidth="1"/>
    <col min="111" max="118" width="10.140625" style="108" bestFit="1" customWidth="1"/>
    <col min="119" max="120" width="10.5703125" style="108" bestFit="1" customWidth="1"/>
    <col min="121" max="121" width="11.140625" style="108" bestFit="1" customWidth="1"/>
    <col min="122" max="123" width="10.140625" style="108" bestFit="1" customWidth="1"/>
    <col min="124" max="125" width="10.5703125" style="108" bestFit="1" customWidth="1"/>
    <col min="126" max="130" width="10.140625" style="108" bestFit="1" customWidth="1"/>
    <col min="131" max="131" width="10.5703125" style="108" bestFit="1" customWidth="1"/>
    <col min="132" max="132" width="10.140625" style="108" bestFit="1" customWidth="1"/>
    <col min="133" max="133" width="11.140625" style="108" bestFit="1" customWidth="1"/>
    <col min="134" max="134" width="10.5703125" style="108" bestFit="1" customWidth="1"/>
    <col min="135" max="135" width="10.140625" style="108" bestFit="1" customWidth="1"/>
    <col min="136" max="152" width="10.5703125" style="108" bestFit="1" customWidth="1"/>
    <col min="153" max="153" width="10.140625" style="108" bestFit="1" customWidth="1"/>
    <col min="154" max="156" width="10.5703125" style="108" bestFit="1" customWidth="1"/>
    <col min="157" max="157" width="11.140625" style="108" bestFit="1" customWidth="1"/>
    <col min="158" max="168" width="10.5703125" style="108" bestFit="1" customWidth="1"/>
    <col min="169" max="169" width="11.5703125" style="108" bestFit="1" customWidth="1"/>
    <col min="170" max="172" width="10.5703125" style="108" bestFit="1" customWidth="1"/>
    <col min="173" max="173" width="10.140625" style="108" bestFit="1" customWidth="1"/>
    <col min="174" max="178" width="10.5703125" style="108" bestFit="1" customWidth="1"/>
    <col min="179" max="179" width="10.140625" style="108" bestFit="1" customWidth="1"/>
    <col min="180" max="180" width="10.5703125" style="108" bestFit="1" customWidth="1"/>
    <col min="181" max="181" width="11.5703125" style="108" bestFit="1" customWidth="1"/>
    <col min="182" max="190" width="10.5703125" style="108" bestFit="1" customWidth="1"/>
    <col min="191" max="191" width="11.28515625" style="108" customWidth="1"/>
    <col min="192" max="192" width="11.7109375" style="108" customWidth="1"/>
    <col min="193" max="193" width="11.28515625" style="108" customWidth="1"/>
    <col min="194" max="197" width="10.5703125" style="108" bestFit="1" customWidth="1"/>
    <col min="198" max="204" width="10.5703125" style="230" bestFit="1" customWidth="1"/>
    <col min="205" max="205" width="11.140625" style="230" bestFit="1" customWidth="1"/>
    <col min="206" max="211" width="11.42578125" style="231"/>
    <col min="212" max="16384" width="11.42578125" style="101"/>
  </cols>
  <sheetData>
    <row r="1" spans="1:221" x14ac:dyDescent="0.25">
      <c r="B1" s="229" t="s">
        <v>298</v>
      </c>
    </row>
    <row r="2" spans="1:221" x14ac:dyDescent="0.25">
      <c r="B2" s="232" t="s">
        <v>344</v>
      </c>
    </row>
    <row r="3" spans="1:221" x14ac:dyDescent="0.25">
      <c r="A3" s="220"/>
    </row>
    <row r="4" spans="1:221" x14ac:dyDescent="0.25">
      <c r="A4" s="219"/>
    </row>
    <row r="5" spans="1:221" s="233" customFormat="1" x14ac:dyDescent="0.25">
      <c r="A5" s="290" t="s">
        <v>299</v>
      </c>
      <c r="B5" s="292">
        <v>2000</v>
      </c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4"/>
      <c r="N5" s="292">
        <v>2001</v>
      </c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4"/>
      <c r="Z5" s="292">
        <v>2002</v>
      </c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4"/>
      <c r="AL5" s="292">
        <v>2003</v>
      </c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4"/>
      <c r="AX5" s="292">
        <v>2004</v>
      </c>
      <c r="AY5" s="293"/>
      <c r="AZ5" s="293"/>
      <c r="BA5" s="293"/>
      <c r="BB5" s="293"/>
      <c r="BC5" s="293"/>
      <c r="BD5" s="293"/>
      <c r="BE5" s="293"/>
      <c r="BF5" s="293"/>
      <c r="BG5" s="293"/>
      <c r="BH5" s="293"/>
      <c r="BI5" s="294"/>
      <c r="BJ5" s="292">
        <v>2005</v>
      </c>
      <c r="BK5" s="293"/>
      <c r="BL5" s="293"/>
      <c r="BM5" s="293"/>
      <c r="BN5" s="293"/>
      <c r="BO5" s="293"/>
      <c r="BP5" s="293"/>
      <c r="BQ5" s="293"/>
      <c r="BR5" s="293"/>
      <c r="BS5" s="293"/>
      <c r="BT5" s="293"/>
      <c r="BU5" s="294"/>
      <c r="BV5" s="292">
        <v>2006</v>
      </c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4"/>
      <c r="CH5" s="292">
        <v>2007</v>
      </c>
      <c r="CI5" s="293"/>
      <c r="CJ5" s="293"/>
      <c r="CK5" s="293"/>
      <c r="CL5" s="293"/>
      <c r="CM5" s="293"/>
      <c r="CN5" s="293"/>
      <c r="CO5" s="293"/>
      <c r="CP5" s="293"/>
      <c r="CQ5" s="293"/>
      <c r="CR5" s="293"/>
      <c r="CS5" s="294"/>
      <c r="CT5" s="287" t="s">
        <v>300</v>
      </c>
      <c r="CU5" s="288"/>
      <c r="CV5" s="288"/>
      <c r="CW5" s="288"/>
      <c r="CX5" s="288"/>
      <c r="CY5" s="288"/>
      <c r="CZ5" s="288"/>
      <c r="DA5" s="288"/>
      <c r="DB5" s="288"/>
      <c r="DC5" s="288"/>
      <c r="DD5" s="288"/>
      <c r="DE5" s="289"/>
      <c r="DF5" s="287" t="s">
        <v>301</v>
      </c>
      <c r="DG5" s="288"/>
      <c r="DH5" s="288"/>
      <c r="DI5" s="288"/>
      <c r="DJ5" s="288"/>
      <c r="DK5" s="288"/>
      <c r="DL5" s="288"/>
      <c r="DM5" s="288"/>
      <c r="DN5" s="288"/>
      <c r="DO5" s="288"/>
      <c r="DP5" s="288"/>
      <c r="DQ5" s="289"/>
      <c r="DR5" s="287" t="s">
        <v>302</v>
      </c>
      <c r="DS5" s="288"/>
      <c r="DT5" s="288"/>
      <c r="DU5" s="288"/>
      <c r="DV5" s="288"/>
      <c r="DW5" s="288"/>
      <c r="DX5" s="288"/>
      <c r="DY5" s="288"/>
      <c r="DZ5" s="288"/>
      <c r="EA5" s="288"/>
      <c r="EB5" s="288"/>
      <c r="EC5" s="289"/>
      <c r="ED5" s="287" t="s">
        <v>303</v>
      </c>
      <c r="EE5" s="288"/>
      <c r="EF5" s="288"/>
      <c r="EG5" s="288"/>
      <c r="EH5" s="288"/>
      <c r="EI5" s="288"/>
      <c r="EJ5" s="288"/>
      <c r="EK5" s="288"/>
      <c r="EL5" s="288"/>
      <c r="EM5" s="288"/>
      <c r="EN5" s="288"/>
      <c r="EO5" s="289"/>
      <c r="EP5" s="287" t="s">
        <v>304</v>
      </c>
      <c r="EQ5" s="288"/>
      <c r="ER5" s="288"/>
      <c r="ES5" s="288"/>
      <c r="ET5" s="288"/>
      <c r="EU5" s="288"/>
      <c r="EV5" s="288"/>
      <c r="EW5" s="288"/>
      <c r="EX5" s="288"/>
      <c r="EY5" s="288"/>
      <c r="EZ5" s="288"/>
      <c r="FA5" s="289"/>
      <c r="FB5" s="287" t="s">
        <v>305</v>
      </c>
      <c r="FC5" s="288"/>
      <c r="FD5" s="288"/>
      <c r="FE5" s="288"/>
      <c r="FF5" s="288"/>
      <c r="FG5" s="288"/>
      <c r="FH5" s="288"/>
      <c r="FI5" s="288"/>
      <c r="FJ5" s="288"/>
      <c r="FK5" s="288"/>
      <c r="FL5" s="288"/>
      <c r="FM5" s="289"/>
      <c r="FN5" s="287" t="s">
        <v>306</v>
      </c>
      <c r="FO5" s="288"/>
      <c r="FP5" s="288"/>
      <c r="FQ5" s="288"/>
      <c r="FR5" s="288"/>
      <c r="FS5" s="288"/>
      <c r="FT5" s="288"/>
      <c r="FU5" s="288"/>
      <c r="FV5" s="288"/>
      <c r="FW5" s="288"/>
      <c r="FX5" s="288"/>
      <c r="FY5" s="289"/>
      <c r="FZ5" s="287" t="s">
        <v>307</v>
      </c>
      <c r="GA5" s="288"/>
      <c r="GB5" s="288"/>
      <c r="GC5" s="288"/>
      <c r="GD5" s="288"/>
      <c r="GE5" s="288"/>
      <c r="GF5" s="288"/>
      <c r="GG5" s="288"/>
      <c r="GH5" s="288"/>
      <c r="GI5" s="288"/>
      <c r="GJ5" s="288"/>
      <c r="GK5" s="289"/>
      <c r="GL5" s="301" t="s">
        <v>308</v>
      </c>
      <c r="GM5" s="301"/>
      <c r="GN5" s="301"/>
      <c r="GO5" s="301"/>
      <c r="GP5" s="301"/>
      <c r="GQ5" s="301"/>
      <c r="GR5" s="301"/>
      <c r="GS5" s="301"/>
      <c r="GT5" s="301"/>
      <c r="GU5" s="301"/>
      <c r="GV5" s="301"/>
      <c r="GW5" s="301"/>
      <c r="GX5" s="295" t="s">
        <v>309</v>
      </c>
      <c r="GY5" s="296"/>
      <c r="GZ5" s="296"/>
      <c r="HA5" s="296"/>
      <c r="HB5" s="296"/>
      <c r="HC5" s="296"/>
      <c r="HD5" s="296"/>
      <c r="HE5" s="296"/>
      <c r="HF5" s="296"/>
      <c r="HG5" s="296"/>
      <c r="HH5" s="296"/>
      <c r="HI5" s="297"/>
      <c r="HJ5" s="298" t="s">
        <v>310</v>
      </c>
      <c r="HK5" s="299"/>
      <c r="HL5" s="299"/>
      <c r="HM5" s="300"/>
    </row>
    <row r="6" spans="1:221" x14ac:dyDescent="0.25">
      <c r="A6" s="291"/>
      <c r="B6" s="234" t="s">
        <v>42</v>
      </c>
      <c r="C6" s="235" t="s">
        <v>43</v>
      </c>
      <c r="D6" s="235" t="s">
        <v>44</v>
      </c>
      <c r="E6" s="235" t="s">
        <v>45</v>
      </c>
      <c r="F6" s="235" t="s">
        <v>46</v>
      </c>
      <c r="G6" s="235" t="s">
        <v>47</v>
      </c>
      <c r="H6" s="235" t="s">
        <v>48</v>
      </c>
      <c r="I6" s="235" t="s">
        <v>49</v>
      </c>
      <c r="J6" s="235" t="s">
        <v>50</v>
      </c>
      <c r="K6" s="235" t="s">
        <v>51</v>
      </c>
      <c r="L6" s="235" t="s">
        <v>52</v>
      </c>
      <c r="M6" s="235" t="s">
        <v>53</v>
      </c>
      <c r="N6" s="235" t="s">
        <v>42</v>
      </c>
      <c r="O6" s="235" t="s">
        <v>43</v>
      </c>
      <c r="P6" s="235" t="s">
        <v>44</v>
      </c>
      <c r="Q6" s="235" t="s">
        <v>45</v>
      </c>
      <c r="R6" s="235" t="s">
        <v>46</v>
      </c>
      <c r="S6" s="235" t="s">
        <v>47</v>
      </c>
      <c r="T6" s="235" t="s">
        <v>48</v>
      </c>
      <c r="U6" s="235" t="s">
        <v>49</v>
      </c>
      <c r="V6" s="235" t="s">
        <v>50</v>
      </c>
      <c r="W6" s="235" t="s">
        <v>51</v>
      </c>
      <c r="X6" s="235" t="s">
        <v>52</v>
      </c>
      <c r="Y6" s="235" t="s">
        <v>53</v>
      </c>
      <c r="Z6" s="235" t="s">
        <v>42</v>
      </c>
      <c r="AA6" s="235" t="s">
        <v>43</v>
      </c>
      <c r="AB6" s="235" t="s">
        <v>44</v>
      </c>
      <c r="AC6" s="235" t="s">
        <v>45</v>
      </c>
      <c r="AD6" s="235" t="s">
        <v>46</v>
      </c>
      <c r="AE6" s="235" t="s">
        <v>47</v>
      </c>
      <c r="AF6" s="235" t="s">
        <v>48</v>
      </c>
      <c r="AG6" s="235" t="s">
        <v>49</v>
      </c>
      <c r="AH6" s="235" t="s">
        <v>50</v>
      </c>
      <c r="AI6" s="235" t="s">
        <v>51</v>
      </c>
      <c r="AJ6" s="235" t="s">
        <v>52</v>
      </c>
      <c r="AK6" s="235" t="s">
        <v>53</v>
      </c>
      <c r="AL6" s="235" t="s">
        <v>42</v>
      </c>
      <c r="AM6" s="235" t="s">
        <v>43</v>
      </c>
      <c r="AN6" s="235" t="s">
        <v>44</v>
      </c>
      <c r="AO6" s="235" t="s">
        <v>45</v>
      </c>
      <c r="AP6" s="235" t="s">
        <v>46</v>
      </c>
      <c r="AQ6" s="235" t="s">
        <v>47</v>
      </c>
      <c r="AR6" s="235" t="s">
        <v>48</v>
      </c>
      <c r="AS6" s="235" t="s">
        <v>49</v>
      </c>
      <c r="AT6" s="235" t="s">
        <v>50</v>
      </c>
      <c r="AU6" s="235" t="s">
        <v>51</v>
      </c>
      <c r="AV6" s="235" t="s">
        <v>52</v>
      </c>
      <c r="AW6" s="235" t="s">
        <v>53</v>
      </c>
      <c r="AX6" s="235" t="s">
        <v>42</v>
      </c>
      <c r="AY6" s="235" t="s">
        <v>43</v>
      </c>
      <c r="AZ6" s="235" t="s">
        <v>44</v>
      </c>
      <c r="BA6" s="235" t="s">
        <v>45</v>
      </c>
      <c r="BB6" s="235" t="s">
        <v>46</v>
      </c>
      <c r="BC6" s="235" t="s">
        <v>47</v>
      </c>
      <c r="BD6" s="235" t="s">
        <v>48</v>
      </c>
      <c r="BE6" s="235" t="s">
        <v>49</v>
      </c>
      <c r="BF6" s="235" t="s">
        <v>50</v>
      </c>
      <c r="BG6" s="235" t="s">
        <v>51</v>
      </c>
      <c r="BH6" s="235" t="s">
        <v>52</v>
      </c>
      <c r="BI6" s="235" t="s">
        <v>53</v>
      </c>
      <c r="BJ6" s="235" t="s">
        <v>42</v>
      </c>
      <c r="BK6" s="235" t="s">
        <v>43</v>
      </c>
      <c r="BL6" s="235" t="s">
        <v>44</v>
      </c>
      <c r="BM6" s="235" t="s">
        <v>45</v>
      </c>
      <c r="BN6" s="235" t="s">
        <v>46</v>
      </c>
      <c r="BO6" s="235" t="s">
        <v>47</v>
      </c>
      <c r="BP6" s="235" t="s">
        <v>48</v>
      </c>
      <c r="BQ6" s="235" t="s">
        <v>49</v>
      </c>
      <c r="BR6" s="235" t="s">
        <v>50</v>
      </c>
      <c r="BS6" s="235" t="s">
        <v>51</v>
      </c>
      <c r="BT6" s="235" t="s">
        <v>52</v>
      </c>
      <c r="BU6" s="235" t="s">
        <v>53</v>
      </c>
      <c r="BV6" s="235" t="s">
        <v>42</v>
      </c>
      <c r="BW6" s="235" t="s">
        <v>43</v>
      </c>
      <c r="BX6" s="235" t="s">
        <v>44</v>
      </c>
      <c r="BY6" s="235" t="s">
        <v>45</v>
      </c>
      <c r="BZ6" s="235" t="s">
        <v>46</v>
      </c>
      <c r="CA6" s="235" t="s">
        <v>47</v>
      </c>
      <c r="CB6" s="235" t="s">
        <v>48</v>
      </c>
      <c r="CC6" s="235" t="s">
        <v>49</v>
      </c>
      <c r="CD6" s="235" t="s">
        <v>50</v>
      </c>
      <c r="CE6" s="235" t="s">
        <v>51</v>
      </c>
      <c r="CF6" s="235" t="s">
        <v>52</v>
      </c>
      <c r="CG6" s="235" t="s">
        <v>53</v>
      </c>
      <c r="CH6" s="235" t="s">
        <v>42</v>
      </c>
      <c r="CI6" s="235" t="s">
        <v>43</v>
      </c>
      <c r="CJ6" s="235" t="s">
        <v>44</v>
      </c>
      <c r="CK6" s="235" t="s">
        <v>45</v>
      </c>
      <c r="CL6" s="235" t="s">
        <v>46</v>
      </c>
      <c r="CM6" s="235" t="s">
        <v>47</v>
      </c>
      <c r="CN6" s="235" t="s">
        <v>48</v>
      </c>
      <c r="CO6" s="235" t="s">
        <v>49</v>
      </c>
      <c r="CP6" s="235" t="s">
        <v>50</v>
      </c>
      <c r="CQ6" s="235" t="s">
        <v>51</v>
      </c>
      <c r="CR6" s="235" t="s">
        <v>52</v>
      </c>
      <c r="CS6" s="235" t="s">
        <v>53</v>
      </c>
      <c r="CT6" s="235" t="s">
        <v>42</v>
      </c>
      <c r="CU6" s="235" t="s">
        <v>43</v>
      </c>
      <c r="CV6" s="235" t="s">
        <v>44</v>
      </c>
      <c r="CW6" s="235" t="s">
        <v>45</v>
      </c>
      <c r="CX6" s="235" t="s">
        <v>46</v>
      </c>
      <c r="CY6" s="235" t="s">
        <v>47</v>
      </c>
      <c r="CZ6" s="235" t="s">
        <v>48</v>
      </c>
      <c r="DA6" s="235" t="s">
        <v>49</v>
      </c>
      <c r="DB6" s="235" t="s">
        <v>50</v>
      </c>
      <c r="DC6" s="235" t="s">
        <v>51</v>
      </c>
      <c r="DD6" s="235" t="s">
        <v>52</v>
      </c>
      <c r="DE6" s="235" t="s">
        <v>53</v>
      </c>
      <c r="DF6" s="235" t="s">
        <v>42</v>
      </c>
      <c r="DG6" s="235" t="s">
        <v>43</v>
      </c>
      <c r="DH6" s="235" t="s">
        <v>44</v>
      </c>
      <c r="DI6" s="235" t="s">
        <v>45</v>
      </c>
      <c r="DJ6" s="235" t="s">
        <v>46</v>
      </c>
      <c r="DK6" s="235" t="s">
        <v>47</v>
      </c>
      <c r="DL6" s="235" t="s">
        <v>48</v>
      </c>
      <c r="DM6" s="235" t="s">
        <v>49</v>
      </c>
      <c r="DN6" s="235" t="s">
        <v>50</v>
      </c>
      <c r="DO6" s="235" t="s">
        <v>51</v>
      </c>
      <c r="DP6" s="235" t="s">
        <v>52</v>
      </c>
      <c r="DQ6" s="235" t="s">
        <v>53</v>
      </c>
      <c r="DR6" s="235" t="s">
        <v>42</v>
      </c>
      <c r="DS6" s="235" t="s">
        <v>43</v>
      </c>
      <c r="DT6" s="235" t="s">
        <v>44</v>
      </c>
      <c r="DU6" s="235" t="s">
        <v>45</v>
      </c>
      <c r="DV6" s="235" t="s">
        <v>46</v>
      </c>
      <c r="DW6" s="235" t="s">
        <v>47</v>
      </c>
      <c r="DX6" s="235" t="s">
        <v>48</v>
      </c>
      <c r="DY6" s="235" t="s">
        <v>49</v>
      </c>
      <c r="DZ6" s="235" t="s">
        <v>50</v>
      </c>
      <c r="EA6" s="235" t="s">
        <v>51</v>
      </c>
      <c r="EB6" s="235" t="s">
        <v>52</v>
      </c>
      <c r="EC6" s="235" t="s">
        <v>53</v>
      </c>
      <c r="ED6" s="235" t="s">
        <v>42</v>
      </c>
      <c r="EE6" s="235" t="s">
        <v>43</v>
      </c>
      <c r="EF6" s="235" t="s">
        <v>44</v>
      </c>
      <c r="EG6" s="235" t="s">
        <v>45</v>
      </c>
      <c r="EH6" s="235" t="s">
        <v>46</v>
      </c>
      <c r="EI6" s="235" t="s">
        <v>47</v>
      </c>
      <c r="EJ6" s="235" t="s">
        <v>48</v>
      </c>
      <c r="EK6" s="235" t="s">
        <v>49</v>
      </c>
      <c r="EL6" s="235" t="s">
        <v>50</v>
      </c>
      <c r="EM6" s="235" t="s">
        <v>51</v>
      </c>
      <c r="EN6" s="235" t="s">
        <v>52</v>
      </c>
      <c r="EO6" s="235" t="s">
        <v>53</v>
      </c>
      <c r="EP6" s="235" t="s">
        <v>42</v>
      </c>
      <c r="EQ6" s="235" t="s">
        <v>43</v>
      </c>
      <c r="ER6" s="235" t="s">
        <v>44</v>
      </c>
      <c r="ES6" s="235" t="s">
        <v>45</v>
      </c>
      <c r="ET6" s="235" t="s">
        <v>46</v>
      </c>
      <c r="EU6" s="235" t="s">
        <v>47</v>
      </c>
      <c r="EV6" s="235" t="s">
        <v>48</v>
      </c>
      <c r="EW6" s="235" t="s">
        <v>49</v>
      </c>
      <c r="EX6" s="235" t="s">
        <v>50</v>
      </c>
      <c r="EY6" s="235" t="s">
        <v>51</v>
      </c>
      <c r="EZ6" s="235" t="s">
        <v>52</v>
      </c>
      <c r="FA6" s="235" t="s">
        <v>53</v>
      </c>
      <c r="FB6" s="235" t="s">
        <v>42</v>
      </c>
      <c r="FC6" s="235" t="s">
        <v>43</v>
      </c>
      <c r="FD6" s="235" t="s">
        <v>44</v>
      </c>
      <c r="FE6" s="235" t="s">
        <v>45</v>
      </c>
      <c r="FF6" s="235" t="s">
        <v>46</v>
      </c>
      <c r="FG6" s="235" t="s">
        <v>47</v>
      </c>
      <c r="FH6" s="235" t="s">
        <v>48</v>
      </c>
      <c r="FI6" s="235" t="s">
        <v>49</v>
      </c>
      <c r="FJ6" s="235" t="s">
        <v>50</v>
      </c>
      <c r="FK6" s="235" t="s">
        <v>51</v>
      </c>
      <c r="FL6" s="235" t="s">
        <v>52</v>
      </c>
      <c r="FM6" s="235" t="s">
        <v>53</v>
      </c>
      <c r="FN6" s="235" t="s">
        <v>42</v>
      </c>
      <c r="FO6" s="235" t="s">
        <v>43</v>
      </c>
      <c r="FP6" s="235" t="s">
        <v>44</v>
      </c>
      <c r="FQ6" s="235" t="s">
        <v>45</v>
      </c>
      <c r="FR6" s="235" t="s">
        <v>46</v>
      </c>
      <c r="FS6" s="235" t="s">
        <v>47</v>
      </c>
      <c r="FT6" s="235" t="s">
        <v>48</v>
      </c>
      <c r="FU6" s="235" t="s">
        <v>49</v>
      </c>
      <c r="FV6" s="235" t="s">
        <v>50</v>
      </c>
      <c r="FW6" s="235" t="s">
        <v>51</v>
      </c>
      <c r="FX6" s="235" t="s">
        <v>52</v>
      </c>
      <c r="FY6" s="235" t="s">
        <v>53</v>
      </c>
      <c r="FZ6" s="235" t="s">
        <v>42</v>
      </c>
      <c r="GA6" s="235" t="s">
        <v>43</v>
      </c>
      <c r="GB6" s="235" t="s">
        <v>44</v>
      </c>
      <c r="GC6" s="235" t="s">
        <v>45</v>
      </c>
      <c r="GD6" s="235" t="s">
        <v>46</v>
      </c>
      <c r="GE6" s="235" t="s">
        <v>47</v>
      </c>
      <c r="GF6" s="235" t="s">
        <v>48</v>
      </c>
      <c r="GG6" s="235" t="s">
        <v>49</v>
      </c>
      <c r="GH6" s="235" t="s">
        <v>50</v>
      </c>
      <c r="GI6" s="235" t="s">
        <v>51</v>
      </c>
      <c r="GJ6" s="235" t="s">
        <v>52</v>
      </c>
      <c r="GK6" s="235" t="s">
        <v>53</v>
      </c>
      <c r="GL6" s="236" t="s">
        <v>42</v>
      </c>
      <c r="GM6" s="236" t="s">
        <v>43</v>
      </c>
      <c r="GN6" s="236" t="s">
        <v>44</v>
      </c>
      <c r="GO6" s="236" t="s">
        <v>45</v>
      </c>
      <c r="GP6" s="236" t="s">
        <v>46</v>
      </c>
      <c r="GQ6" s="236" t="s">
        <v>47</v>
      </c>
      <c r="GR6" s="236" t="s">
        <v>48</v>
      </c>
      <c r="GS6" s="236" t="s">
        <v>49</v>
      </c>
      <c r="GT6" s="236" t="s">
        <v>50</v>
      </c>
      <c r="GU6" s="236" t="s">
        <v>51</v>
      </c>
      <c r="GV6" s="236" t="s">
        <v>52</v>
      </c>
      <c r="GW6" s="236" t="s">
        <v>53</v>
      </c>
      <c r="GX6" s="237" t="s">
        <v>42</v>
      </c>
      <c r="GY6" s="237" t="s">
        <v>43</v>
      </c>
      <c r="GZ6" s="237" t="s">
        <v>44</v>
      </c>
      <c r="HA6" s="237" t="s">
        <v>45</v>
      </c>
      <c r="HB6" s="237" t="s">
        <v>46</v>
      </c>
      <c r="HC6" s="237" t="s">
        <v>47</v>
      </c>
      <c r="HD6" s="237" t="s">
        <v>48</v>
      </c>
      <c r="HE6" s="237" t="s">
        <v>49</v>
      </c>
      <c r="HF6" s="237" t="s">
        <v>50</v>
      </c>
      <c r="HG6" s="237" t="s">
        <v>51</v>
      </c>
      <c r="HH6" s="237" t="s">
        <v>52</v>
      </c>
      <c r="HI6" s="237" t="s">
        <v>53</v>
      </c>
      <c r="HJ6" s="221" t="s">
        <v>42</v>
      </c>
      <c r="HK6" s="221" t="s">
        <v>43</v>
      </c>
      <c r="HL6" s="221" t="s">
        <v>44</v>
      </c>
      <c r="HM6" s="221" t="s">
        <v>45</v>
      </c>
    </row>
    <row r="7" spans="1:221" x14ac:dyDescent="0.25">
      <c r="A7" s="222"/>
      <c r="GU7" s="238"/>
      <c r="GV7" s="238"/>
      <c r="GW7" s="238"/>
      <c r="GX7" s="239"/>
      <c r="GY7" s="239"/>
      <c r="GZ7" s="239"/>
    </row>
    <row r="8" spans="1:221" s="11" customFormat="1" x14ac:dyDescent="0.25">
      <c r="A8" s="223" t="s">
        <v>311</v>
      </c>
      <c r="B8" s="224">
        <v>242.75826259926293</v>
      </c>
      <c r="C8" s="224">
        <v>267.39158353030706</v>
      </c>
      <c r="D8" s="224">
        <v>281.86340248961159</v>
      </c>
      <c r="E8" s="224">
        <v>302.18364641465564</v>
      </c>
      <c r="F8" s="224">
        <v>290.22926119074509</v>
      </c>
      <c r="G8" s="224">
        <v>372.12608613920668</v>
      </c>
      <c r="H8" s="224">
        <v>360.22563343237755</v>
      </c>
      <c r="I8" s="224">
        <v>412.28130945940455</v>
      </c>
      <c r="J8" s="224">
        <v>417.95036343237746</v>
      </c>
      <c r="K8" s="224">
        <v>416.08129814702232</v>
      </c>
      <c r="L8" s="224">
        <v>396.04891702555636</v>
      </c>
      <c r="M8" s="224">
        <v>375.86742897054728</v>
      </c>
      <c r="N8" s="224">
        <v>398.51057726851968</v>
      </c>
      <c r="O8" s="224">
        <v>393.0138949308319</v>
      </c>
      <c r="P8" s="224">
        <v>382.61056456903088</v>
      </c>
      <c r="Q8" s="224">
        <v>535.72429133409412</v>
      </c>
      <c r="R8" s="224">
        <v>406.57534382857762</v>
      </c>
      <c r="S8" s="224">
        <v>406.52862215500005</v>
      </c>
      <c r="T8" s="224">
        <v>396.75899623280003</v>
      </c>
      <c r="U8" s="224">
        <v>476.76593644966658</v>
      </c>
      <c r="V8" s="224">
        <v>410.89350495600002</v>
      </c>
      <c r="W8" s="224">
        <v>396.56072949900005</v>
      </c>
      <c r="X8" s="224">
        <v>392.70706958477024</v>
      </c>
      <c r="Y8" s="224">
        <v>357.9548687326</v>
      </c>
      <c r="Z8" s="224">
        <v>502.41350152328687</v>
      </c>
      <c r="AA8" s="224">
        <v>490.38181399490031</v>
      </c>
      <c r="AB8" s="224">
        <v>443.48845330743779</v>
      </c>
      <c r="AC8" s="224">
        <v>640.62464523181711</v>
      </c>
      <c r="AD8" s="224">
        <v>531.4769797608684</v>
      </c>
      <c r="AE8" s="224">
        <v>522.95648169662149</v>
      </c>
      <c r="AF8" s="224">
        <v>543.79836332226921</v>
      </c>
      <c r="AG8" s="224">
        <v>482.49788409322173</v>
      </c>
      <c r="AH8" s="224">
        <v>621.46728569405616</v>
      </c>
      <c r="AI8" s="224">
        <v>607.48555881431616</v>
      </c>
      <c r="AJ8" s="224">
        <v>482.82309212494221</v>
      </c>
      <c r="AK8" s="224">
        <v>491.4623155044759</v>
      </c>
      <c r="AL8" s="224">
        <v>585.31699241671947</v>
      </c>
      <c r="AM8" s="224">
        <v>467.41172006631172</v>
      </c>
      <c r="AN8" s="224">
        <v>552.87224246028427</v>
      </c>
      <c r="AO8" s="224">
        <v>649.63277042846482</v>
      </c>
      <c r="AP8" s="224">
        <v>497.51758520401086</v>
      </c>
      <c r="AQ8" s="224">
        <v>582.32201484033965</v>
      </c>
      <c r="AR8" s="224">
        <v>631.63956572187146</v>
      </c>
      <c r="AS8" s="224">
        <v>553.98721044601871</v>
      </c>
      <c r="AT8" s="224">
        <v>636.22056479284151</v>
      </c>
      <c r="AU8" s="224">
        <v>627.87550566264338</v>
      </c>
      <c r="AV8" s="224">
        <v>481.53595898672029</v>
      </c>
      <c r="AW8" s="224">
        <v>643.91073717668144</v>
      </c>
      <c r="AX8" s="224">
        <v>632.7438168291601</v>
      </c>
      <c r="AY8" s="224">
        <v>521.38171620575486</v>
      </c>
      <c r="AZ8" s="224">
        <v>688.42303448685959</v>
      </c>
      <c r="BA8" s="224">
        <v>717.01714872726541</v>
      </c>
      <c r="BB8" s="224">
        <v>683.61809897243484</v>
      </c>
      <c r="BC8" s="224">
        <v>646.21448521747004</v>
      </c>
      <c r="BD8" s="224">
        <v>675.5433345719506</v>
      </c>
      <c r="BE8" s="224">
        <v>724.21677161279001</v>
      </c>
      <c r="BF8" s="224">
        <v>768.0668204696625</v>
      </c>
      <c r="BG8" s="224">
        <v>745.77128121763667</v>
      </c>
      <c r="BH8" s="224">
        <v>713.26587399008451</v>
      </c>
      <c r="BI8" s="224">
        <v>660.21418905576513</v>
      </c>
      <c r="BJ8" s="224">
        <v>701.35056904780561</v>
      </c>
      <c r="BK8" s="224">
        <v>639.09930483549954</v>
      </c>
      <c r="BL8" s="224">
        <v>672.14153209802237</v>
      </c>
      <c r="BM8" s="224">
        <v>998.63134547925915</v>
      </c>
      <c r="BN8" s="224">
        <v>737.90325316300448</v>
      </c>
      <c r="BO8" s="224">
        <v>691.54310515721204</v>
      </c>
      <c r="BP8" s="224">
        <v>856.67139133080752</v>
      </c>
      <c r="BQ8" s="224">
        <v>773.05299056403908</v>
      </c>
      <c r="BR8" s="224">
        <v>749.33315893220765</v>
      </c>
      <c r="BS8" s="224">
        <v>760.33608969403076</v>
      </c>
      <c r="BT8" s="224">
        <v>761.15081392363845</v>
      </c>
      <c r="BU8" s="224">
        <v>804.53001965858653</v>
      </c>
      <c r="BV8" s="224">
        <v>965.68623090820108</v>
      </c>
      <c r="BW8" s="224">
        <v>631.8814171961634</v>
      </c>
      <c r="BX8" s="224">
        <v>944.37881094686315</v>
      </c>
      <c r="BY8" s="224">
        <v>1131.540305002457</v>
      </c>
      <c r="BZ8" s="224">
        <v>1100.0515876911784</v>
      </c>
      <c r="CA8" s="224">
        <v>867.04725089390877</v>
      </c>
      <c r="CB8" s="224">
        <v>902.15689553267362</v>
      </c>
      <c r="CC8" s="224">
        <v>758.1666133821094</v>
      </c>
      <c r="CD8" s="224">
        <v>794.35046036442395</v>
      </c>
      <c r="CE8" s="224">
        <v>1318.2641365405138</v>
      </c>
      <c r="CF8" s="224">
        <v>993.08067074886151</v>
      </c>
      <c r="CG8" s="224">
        <v>856.11425929715983</v>
      </c>
      <c r="CH8" s="224">
        <v>1019.232829161117</v>
      </c>
      <c r="CI8" s="224">
        <v>831.52408040219302</v>
      </c>
      <c r="CJ8" s="224">
        <v>877.99764893851875</v>
      </c>
      <c r="CK8" s="224">
        <v>1375.9955791050147</v>
      </c>
      <c r="CL8" s="224">
        <v>986.97419693283337</v>
      </c>
      <c r="CM8" s="224">
        <v>937.975862093042</v>
      </c>
      <c r="CN8" s="224">
        <v>1238.1443395436959</v>
      </c>
      <c r="CO8" s="224">
        <v>1317.7952725958007</v>
      </c>
      <c r="CP8" s="224">
        <v>1258.873776634251</v>
      </c>
      <c r="CQ8" s="224">
        <v>1233.6912133749281</v>
      </c>
      <c r="CR8" s="224">
        <v>1268.5912086564063</v>
      </c>
      <c r="CS8" s="224">
        <v>1283.7965596180666</v>
      </c>
      <c r="CT8" s="224">
        <v>1432.3735037410413</v>
      </c>
      <c r="CU8" s="224">
        <v>1771.4708567809366</v>
      </c>
      <c r="CV8" s="224">
        <v>1717.3492100626158</v>
      </c>
      <c r="CW8" s="224">
        <v>2052.9382363167442</v>
      </c>
      <c r="CX8" s="224">
        <v>2049.7222870626056</v>
      </c>
      <c r="CY8" s="224">
        <v>1781.3366930128504</v>
      </c>
      <c r="CZ8" s="224">
        <v>2146.4793368186442</v>
      </c>
      <c r="DA8" s="224">
        <v>2319.5285795630575</v>
      </c>
      <c r="DB8" s="224">
        <v>1789.654860146894</v>
      </c>
      <c r="DC8" s="224">
        <v>2058.70978647427</v>
      </c>
      <c r="DD8" s="224">
        <v>1507.9556233094449</v>
      </c>
      <c r="DE8" s="224">
        <v>1480.856085063072</v>
      </c>
      <c r="DF8" s="224">
        <v>1214.0227855517076</v>
      </c>
      <c r="DG8" s="224">
        <v>989.83274357061987</v>
      </c>
      <c r="DH8" s="224">
        <v>1242.3095145581869</v>
      </c>
      <c r="DI8" s="224">
        <v>1934.0359251971097</v>
      </c>
      <c r="DJ8" s="224">
        <v>1415.3083374032904</v>
      </c>
      <c r="DK8" s="224">
        <v>1432.5910397815637</v>
      </c>
      <c r="DL8" s="224">
        <v>1518.0217014327741</v>
      </c>
      <c r="DM8" s="224">
        <v>1314.2620802876959</v>
      </c>
      <c r="DN8" s="224">
        <v>1989.2161587125624</v>
      </c>
      <c r="DO8" s="224">
        <v>1679.8887847314397</v>
      </c>
      <c r="DP8" s="224">
        <v>2068.6899696434248</v>
      </c>
      <c r="DQ8" s="224">
        <v>1580.2339064491337</v>
      </c>
      <c r="DR8" s="224">
        <v>1974.9008454524269</v>
      </c>
      <c r="DS8" s="224">
        <v>1576.7587099291172</v>
      </c>
      <c r="DT8" s="224">
        <v>2257.0031331715186</v>
      </c>
      <c r="DU8" s="224">
        <v>2200.7419579472544</v>
      </c>
      <c r="DV8" s="224">
        <v>1991.403428163293</v>
      </c>
      <c r="DW8" s="224">
        <v>1682.5123594664426</v>
      </c>
      <c r="DX8" s="224">
        <v>1953.3373370286827</v>
      </c>
      <c r="DY8" s="224">
        <v>1754.7547005227627</v>
      </c>
      <c r="DZ8" s="224">
        <v>1772.5638724685498</v>
      </c>
      <c r="EA8" s="224">
        <v>1981.401184519993</v>
      </c>
      <c r="EB8" s="224">
        <v>1909.5160881587817</v>
      </c>
      <c r="EC8" s="224">
        <v>2123.508199332271</v>
      </c>
      <c r="ED8" s="224">
        <v>2353.2267687221333</v>
      </c>
      <c r="EE8" s="224">
        <v>2139.8584616343674</v>
      </c>
      <c r="EF8" s="224">
        <v>2497.6567266338448</v>
      </c>
      <c r="EG8" s="224">
        <v>2906.6329440469276</v>
      </c>
      <c r="EH8" s="224">
        <v>2370.7732292363235</v>
      </c>
      <c r="EI8" s="224">
        <v>2933.5932842185998</v>
      </c>
      <c r="EJ8" s="224">
        <v>2528.6789723516608</v>
      </c>
      <c r="EK8" s="224">
        <v>2578.9365959402521</v>
      </c>
      <c r="EL8" s="224">
        <v>2784.1152315363493</v>
      </c>
      <c r="EM8" s="224">
        <v>2505.7207573608398</v>
      </c>
      <c r="EN8" s="224">
        <v>2346.1657887994606</v>
      </c>
      <c r="EO8" s="224">
        <v>3244.4142561141703</v>
      </c>
      <c r="EP8" s="224">
        <v>2848.4994738078053</v>
      </c>
      <c r="EQ8" s="224">
        <v>2743.6755915204135</v>
      </c>
      <c r="ER8" s="224">
        <v>2962.6431389694126</v>
      </c>
      <c r="ES8" s="224">
        <v>3535.527497484597</v>
      </c>
      <c r="ET8" s="224">
        <v>2944.4107374807977</v>
      </c>
      <c r="EU8" s="224">
        <v>2739.7510042966296</v>
      </c>
      <c r="EV8" s="224">
        <v>2889.7993282342513</v>
      </c>
      <c r="EW8" s="224">
        <v>2751.1133109892849</v>
      </c>
      <c r="EX8" s="224">
        <v>2974.6688621251487</v>
      </c>
      <c r="EY8" s="224">
        <v>2803.5549008168828</v>
      </c>
      <c r="EZ8" s="224">
        <v>2663.5039086498577</v>
      </c>
      <c r="FA8" s="224">
        <v>2712.4400557732447</v>
      </c>
      <c r="FB8" s="224">
        <v>3228.9132870236576</v>
      </c>
      <c r="FC8" s="224">
        <v>2505.9366357945605</v>
      </c>
      <c r="FD8" s="224">
        <v>3058.8741557869239</v>
      </c>
      <c r="FE8" s="224">
        <v>3777.4828221410316</v>
      </c>
      <c r="FF8" s="224">
        <v>3084.4171326271226</v>
      </c>
      <c r="FG8" s="224">
        <v>2667.6387626378828</v>
      </c>
      <c r="FH8" s="224">
        <v>3577.8606592662136</v>
      </c>
      <c r="FI8" s="224">
        <v>3044.7998524339628</v>
      </c>
      <c r="FJ8" s="224">
        <v>3093.4515012691531</v>
      </c>
      <c r="FK8" s="224">
        <v>3268.3003341792128</v>
      </c>
      <c r="FL8" s="224">
        <v>3031.1971904741745</v>
      </c>
      <c r="FM8" s="224">
        <v>2920.8824416762313</v>
      </c>
      <c r="FN8" s="224">
        <v>3348.5439061246129</v>
      </c>
      <c r="FO8" s="224">
        <v>2616.2871031132913</v>
      </c>
      <c r="FP8" s="224">
        <v>3270.4762595619736</v>
      </c>
      <c r="FQ8" s="224">
        <v>4089.1045524740393</v>
      </c>
      <c r="FR8" s="224">
        <v>3193.6411727944369</v>
      </c>
      <c r="FS8" s="224">
        <v>3498.3321770033003</v>
      </c>
      <c r="FT8" s="224">
        <v>3349.571538290817</v>
      </c>
      <c r="FU8" s="224">
        <v>2827.1989135148651</v>
      </c>
      <c r="FV8" s="224">
        <v>3238.1989920535098</v>
      </c>
      <c r="FW8" s="224">
        <v>3215.9853513850539</v>
      </c>
      <c r="FX8" s="224">
        <v>3307.502751954285</v>
      </c>
      <c r="FY8" s="224">
        <v>3077.2070884841696</v>
      </c>
      <c r="FZ8" s="224">
        <v>2847.8176133077136</v>
      </c>
      <c r="GA8" s="224">
        <v>2650.8310612070609</v>
      </c>
      <c r="GB8" s="224">
        <v>2733.137690715218</v>
      </c>
      <c r="GC8" s="224">
        <v>3406.4900945453433</v>
      </c>
      <c r="GD8" s="224">
        <v>2958.1749100941461</v>
      </c>
      <c r="GE8" s="224">
        <v>3163.1338170077561</v>
      </c>
      <c r="GF8" s="224">
        <v>3683.7480702097068</v>
      </c>
      <c r="GG8" s="224">
        <v>2492.82561472199</v>
      </c>
      <c r="GH8" s="224">
        <v>2499.9253813975706</v>
      </c>
      <c r="GI8" s="224">
        <v>2490.5015455042512</v>
      </c>
      <c r="GJ8" s="224">
        <v>2372.534913777115</v>
      </c>
      <c r="GK8" s="224">
        <v>2022.600575153027</v>
      </c>
      <c r="GL8" s="224">
        <v>2558.5489171607896</v>
      </c>
      <c r="GM8" s="224">
        <v>2325.4253670153007</v>
      </c>
      <c r="GN8" s="224">
        <v>2321.0813502741612</v>
      </c>
      <c r="GO8" s="224">
        <v>2677.1545379545714</v>
      </c>
      <c r="GP8" s="240">
        <v>2034.0975450665603</v>
      </c>
      <c r="GQ8" s="240">
        <v>2521.1193029124461</v>
      </c>
      <c r="GR8" s="240">
        <v>2426.371186286442</v>
      </c>
      <c r="GS8" s="240">
        <v>2667.4967365574098</v>
      </c>
      <c r="GT8" s="240">
        <v>2458.1737573737919</v>
      </c>
      <c r="GU8" s="240">
        <v>2505.727985103149</v>
      </c>
      <c r="GV8" s="240">
        <v>2341.1074151048101</v>
      </c>
      <c r="GW8" s="240">
        <v>3477.7807392073087</v>
      </c>
      <c r="GX8" s="240">
        <v>3066.0343695341226</v>
      </c>
      <c r="GY8" s="240">
        <v>2356.5118372400962</v>
      </c>
      <c r="GZ8" s="240">
        <v>2991.1734614560323</v>
      </c>
      <c r="HA8" s="240">
        <v>3092.2486007695152</v>
      </c>
      <c r="HB8" s="240">
        <v>2834.4954566973843</v>
      </c>
      <c r="HC8" s="240">
        <v>2648.9358491014191</v>
      </c>
      <c r="HD8" s="240">
        <v>2828.272532530752</v>
      </c>
      <c r="HE8" s="240">
        <v>2559.8017201704906</v>
      </c>
      <c r="HF8" s="240">
        <v>2551.4676014789948</v>
      </c>
      <c r="HG8" s="240">
        <v>2486.8769284746008</v>
      </c>
      <c r="HH8" s="240">
        <v>2762.3873222842349</v>
      </c>
      <c r="HI8" s="240">
        <v>3247.8885223194793</v>
      </c>
      <c r="HJ8" s="240">
        <v>3099.2917273641383</v>
      </c>
      <c r="HK8" s="240">
        <v>2515.2546327930581</v>
      </c>
      <c r="HL8" s="240">
        <v>3286.3758888033349</v>
      </c>
      <c r="HM8" s="240">
        <v>3572.6755607498262</v>
      </c>
    </row>
    <row r="9" spans="1:221" s="11" customFormat="1" x14ac:dyDescent="0.25">
      <c r="A9" s="223"/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4"/>
      <c r="BO9" s="224"/>
      <c r="BP9" s="224"/>
      <c r="BQ9" s="224"/>
      <c r="BR9" s="224"/>
      <c r="BS9" s="224"/>
      <c r="BT9" s="224"/>
      <c r="BU9" s="224"/>
      <c r="BV9" s="224"/>
      <c r="BW9" s="224"/>
      <c r="BX9" s="224"/>
      <c r="BY9" s="224"/>
      <c r="BZ9" s="224"/>
      <c r="CA9" s="224"/>
      <c r="CB9" s="224"/>
      <c r="CC9" s="224"/>
      <c r="CD9" s="224"/>
      <c r="CE9" s="224"/>
      <c r="CF9" s="224"/>
      <c r="CG9" s="224"/>
      <c r="CH9" s="224"/>
      <c r="CI9" s="224"/>
      <c r="CJ9" s="224"/>
      <c r="CK9" s="224"/>
      <c r="CL9" s="224"/>
      <c r="CM9" s="224"/>
      <c r="CN9" s="224"/>
      <c r="CO9" s="224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224"/>
      <c r="DE9" s="224"/>
      <c r="DF9" s="224"/>
      <c r="DG9" s="224"/>
      <c r="DH9" s="224"/>
      <c r="DI9" s="224"/>
      <c r="DJ9" s="224"/>
      <c r="DK9" s="224"/>
      <c r="DL9" s="224"/>
      <c r="DM9" s="224"/>
      <c r="DN9" s="224"/>
      <c r="DO9" s="224"/>
      <c r="DP9" s="224"/>
      <c r="DQ9" s="224"/>
      <c r="DR9" s="224"/>
      <c r="DS9" s="224"/>
      <c r="DT9" s="224"/>
      <c r="DU9" s="224"/>
      <c r="DV9" s="224"/>
      <c r="DW9" s="224"/>
      <c r="DX9" s="224"/>
      <c r="DY9" s="224"/>
      <c r="DZ9" s="224"/>
      <c r="EA9" s="224"/>
      <c r="EB9" s="224"/>
      <c r="EC9" s="224"/>
      <c r="ED9" s="224"/>
      <c r="EE9" s="224"/>
      <c r="EF9" s="224"/>
      <c r="EG9" s="224"/>
      <c r="EH9" s="224"/>
      <c r="EI9" s="224"/>
      <c r="EJ9" s="224"/>
      <c r="EK9" s="224"/>
      <c r="EL9" s="224"/>
      <c r="EM9" s="224"/>
      <c r="EN9" s="224"/>
      <c r="EO9" s="224"/>
      <c r="EP9" s="224"/>
      <c r="EQ9" s="224"/>
      <c r="ER9" s="224"/>
      <c r="ES9" s="224"/>
      <c r="ET9" s="224"/>
      <c r="EU9" s="224"/>
      <c r="EV9" s="224"/>
      <c r="EW9" s="224"/>
      <c r="EX9" s="224"/>
      <c r="EY9" s="224"/>
      <c r="EZ9" s="224"/>
      <c r="FA9" s="224"/>
      <c r="FB9" s="224"/>
      <c r="FC9" s="224"/>
      <c r="FD9" s="224"/>
      <c r="FE9" s="224"/>
      <c r="FF9" s="224"/>
      <c r="FG9" s="224"/>
      <c r="FH9" s="224"/>
      <c r="FI9" s="224"/>
      <c r="FJ9" s="224"/>
      <c r="FK9" s="224"/>
      <c r="FL9" s="224"/>
      <c r="FM9" s="224"/>
      <c r="FN9" s="224"/>
      <c r="FO9" s="224"/>
      <c r="FP9" s="224"/>
      <c r="FQ9" s="224"/>
      <c r="FR9" s="224"/>
      <c r="FS9" s="224"/>
      <c r="FT9" s="224"/>
      <c r="FU9" s="224"/>
      <c r="FV9" s="224"/>
      <c r="FW9" s="224"/>
      <c r="FX9" s="224"/>
      <c r="FY9" s="224"/>
      <c r="FZ9" s="224"/>
      <c r="GA9" s="224"/>
      <c r="GB9" s="224"/>
      <c r="GC9" s="224"/>
      <c r="GD9" s="224"/>
      <c r="GE9" s="224"/>
      <c r="GF9" s="224"/>
      <c r="GG9" s="224"/>
      <c r="GH9" s="224"/>
      <c r="GI9" s="224"/>
      <c r="GJ9" s="224"/>
      <c r="GK9" s="224"/>
      <c r="GL9" s="224"/>
      <c r="GM9" s="224"/>
      <c r="GN9" s="224"/>
      <c r="GO9" s="224"/>
      <c r="GP9" s="240"/>
      <c r="GQ9" s="240"/>
      <c r="GR9" s="240"/>
      <c r="GS9" s="240"/>
      <c r="GT9" s="240"/>
      <c r="GU9" s="240"/>
      <c r="GV9" s="240"/>
      <c r="GW9" s="240"/>
      <c r="GX9" s="240"/>
      <c r="GY9" s="240"/>
      <c r="GZ9" s="240"/>
      <c r="HA9" s="240"/>
      <c r="HB9" s="240"/>
      <c r="HC9" s="240"/>
      <c r="HD9" s="240"/>
      <c r="HE9" s="240"/>
      <c r="HF9" s="240"/>
      <c r="HG9" s="240"/>
      <c r="HH9" s="240"/>
      <c r="HI9" s="240"/>
      <c r="HJ9" s="240"/>
      <c r="HK9" s="240"/>
      <c r="HL9" s="240"/>
      <c r="HM9" s="240"/>
    </row>
    <row r="10" spans="1:221" s="11" customFormat="1" x14ac:dyDescent="0.25">
      <c r="A10" s="223" t="s">
        <v>312</v>
      </c>
      <c r="B10" s="224">
        <v>79.03933983060341</v>
      </c>
      <c r="C10" s="224">
        <v>107.61061593333334</v>
      </c>
      <c r="D10" s="224">
        <v>109.66713733333334</v>
      </c>
      <c r="E10" s="224">
        <v>84.909836999999996</v>
      </c>
      <c r="F10" s="224">
        <v>95.476957000000013</v>
      </c>
      <c r="G10" s="224">
        <v>97.821556999999999</v>
      </c>
      <c r="H10" s="224">
        <v>144.89245700000001</v>
      </c>
      <c r="I10" s="224">
        <v>182.42185700000002</v>
      </c>
      <c r="J10" s="224">
        <v>144.832978</v>
      </c>
      <c r="K10" s="224">
        <v>148.58707699999999</v>
      </c>
      <c r="L10" s="224">
        <v>145.026917</v>
      </c>
      <c r="M10" s="224">
        <v>119.78059700000001</v>
      </c>
      <c r="N10" s="224">
        <v>100.024227</v>
      </c>
      <c r="O10" s="224">
        <v>135.61922700000002</v>
      </c>
      <c r="P10" s="224">
        <v>149.55722700000004</v>
      </c>
      <c r="Q10" s="224">
        <v>112.28</v>
      </c>
      <c r="R10" s="224">
        <v>133.73400000000001</v>
      </c>
      <c r="S10" s="224">
        <v>138.80900000000003</v>
      </c>
      <c r="T10" s="224">
        <v>73.850000000000009</v>
      </c>
      <c r="U10" s="224">
        <v>148.643</v>
      </c>
      <c r="V10" s="224">
        <v>98.728000000000009</v>
      </c>
      <c r="W10" s="224">
        <v>105.07200000000002</v>
      </c>
      <c r="X10" s="224">
        <v>103.99600000000001</v>
      </c>
      <c r="Y10" s="224">
        <v>51.484999999999999</v>
      </c>
      <c r="Z10" s="224">
        <v>107.78200000000001</v>
      </c>
      <c r="AA10" s="224">
        <v>96.135999999999996</v>
      </c>
      <c r="AB10" s="224">
        <v>84.473000000000013</v>
      </c>
      <c r="AC10" s="224">
        <v>87.93319172999999</v>
      </c>
      <c r="AD10" s="224">
        <v>130.95773073999999</v>
      </c>
      <c r="AE10" s="224">
        <v>103.42</v>
      </c>
      <c r="AF10" s="224">
        <v>107.85222699999998</v>
      </c>
      <c r="AG10" s="224">
        <v>125.19022699999999</v>
      </c>
      <c r="AH10" s="224">
        <v>148.370227</v>
      </c>
      <c r="AI10" s="224">
        <v>146.19522700000002</v>
      </c>
      <c r="AJ10" s="224">
        <v>111.66922700000001</v>
      </c>
      <c r="AK10" s="224">
        <v>142.78222700000001</v>
      </c>
      <c r="AL10" s="224">
        <v>141</v>
      </c>
      <c r="AM10" s="224">
        <v>129.19999999999999</v>
      </c>
      <c r="AN10" s="224">
        <v>163.6</v>
      </c>
      <c r="AO10" s="224">
        <v>63.9</v>
      </c>
      <c r="AP10" s="224">
        <v>105.57</v>
      </c>
      <c r="AQ10" s="224">
        <v>143.69999999999999</v>
      </c>
      <c r="AR10" s="224">
        <v>156.20000000000002</v>
      </c>
      <c r="AS10" s="224">
        <v>155.5</v>
      </c>
      <c r="AT10" s="224">
        <v>148.5</v>
      </c>
      <c r="AU10" s="224">
        <v>146.05793149000002</v>
      </c>
      <c r="AV10" s="224">
        <v>114.1275383088</v>
      </c>
      <c r="AW10" s="224">
        <v>196.29726749379998</v>
      </c>
      <c r="AX10" s="224">
        <v>164.16096347000001</v>
      </c>
      <c r="AY10" s="224">
        <v>116.66979266837777</v>
      </c>
      <c r="AZ10" s="224">
        <v>149.02849866000003</v>
      </c>
      <c r="BA10" s="224">
        <v>127.70700000000001</v>
      </c>
      <c r="BB10" s="224">
        <v>195.81120000000004</v>
      </c>
      <c r="BC10" s="224">
        <v>177.46199999999999</v>
      </c>
      <c r="BD10" s="224">
        <v>205.06399999999999</v>
      </c>
      <c r="BE10" s="224">
        <v>193.062702</v>
      </c>
      <c r="BF10" s="224">
        <v>212.72751299999999</v>
      </c>
      <c r="BG10" s="224">
        <v>219.96999999999997</v>
      </c>
      <c r="BH10" s="224">
        <v>209.04399999999993</v>
      </c>
      <c r="BI10" s="224">
        <v>144.678</v>
      </c>
      <c r="BJ10" s="224">
        <v>137.613999543945</v>
      </c>
      <c r="BK10" s="224">
        <v>153.2350000284203</v>
      </c>
      <c r="BL10" s="224">
        <v>141.096</v>
      </c>
      <c r="BM10" s="224">
        <v>210.17400000000001</v>
      </c>
      <c r="BN10" s="224">
        <v>182.71054116999997</v>
      </c>
      <c r="BO10" s="224">
        <v>206.80899999999997</v>
      </c>
      <c r="BP10" s="224">
        <v>258.00800000000004</v>
      </c>
      <c r="BQ10" s="224">
        <v>225.73600000000002</v>
      </c>
      <c r="BR10" s="224">
        <v>156.45799999999997</v>
      </c>
      <c r="BS10" s="224">
        <v>257.45511433999997</v>
      </c>
      <c r="BT10" s="224">
        <v>195.51211671000004</v>
      </c>
      <c r="BU10" s="224">
        <v>86.78981880000002</v>
      </c>
      <c r="BV10" s="224">
        <v>291.76077954394498</v>
      </c>
      <c r="BW10" s="224">
        <v>206.91200002842032</v>
      </c>
      <c r="BX10" s="224">
        <v>232.84808568</v>
      </c>
      <c r="BY10" s="224">
        <v>223.011</v>
      </c>
      <c r="BZ10" s="224">
        <v>365.32688634999994</v>
      </c>
      <c r="CA10" s="224">
        <v>239.01207323999998</v>
      </c>
      <c r="CB10" s="224">
        <v>277.40278298999999</v>
      </c>
      <c r="CC10" s="224">
        <v>197.26423275750003</v>
      </c>
      <c r="CD10" s="224">
        <v>72.342065140000017</v>
      </c>
      <c r="CE10" s="224">
        <v>638.04295268999999</v>
      </c>
      <c r="CF10" s="224">
        <v>332.80701582999995</v>
      </c>
      <c r="CG10" s="224">
        <v>158.27673856000001</v>
      </c>
      <c r="CH10" s="224">
        <v>226.58420077999995</v>
      </c>
      <c r="CI10" s="224">
        <v>175.22393001000003</v>
      </c>
      <c r="CJ10" s="224">
        <v>171.15801534999997</v>
      </c>
      <c r="CK10" s="224">
        <v>255.56314820999989</v>
      </c>
      <c r="CL10" s="224">
        <v>197.24108254000018</v>
      </c>
      <c r="CM10" s="224">
        <v>238.8358745499998</v>
      </c>
      <c r="CN10" s="224">
        <v>392.98831932000019</v>
      </c>
      <c r="CO10" s="224">
        <v>225.66620293000005</v>
      </c>
      <c r="CP10" s="224">
        <v>350.05521084000014</v>
      </c>
      <c r="CQ10" s="224">
        <v>320.03272409999977</v>
      </c>
      <c r="CR10" s="224">
        <v>352.4720434300001</v>
      </c>
      <c r="CS10" s="224">
        <v>412.23911492000002</v>
      </c>
      <c r="CT10" s="224">
        <v>432.19861470999996</v>
      </c>
      <c r="CU10" s="224">
        <v>964.12492658000019</v>
      </c>
      <c r="CV10" s="224">
        <v>676.67948165999996</v>
      </c>
      <c r="CW10" s="224">
        <v>732.61387988000001</v>
      </c>
      <c r="CX10" s="224">
        <v>1086.4720838899998</v>
      </c>
      <c r="CY10" s="224">
        <v>928.85430914999995</v>
      </c>
      <c r="CZ10" s="224">
        <v>910.81243233000009</v>
      </c>
      <c r="DA10" s="224">
        <v>1078.91316686</v>
      </c>
      <c r="DB10" s="224">
        <v>535.33103676000007</v>
      </c>
      <c r="DC10" s="224">
        <v>681.34909483000001</v>
      </c>
      <c r="DD10" s="224">
        <v>363.24154220999998</v>
      </c>
      <c r="DE10" s="224">
        <v>284.68126118000004</v>
      </c>
      <c r="DF10" s="224">
        <v>203.75661939000003</v>
      </c>
      <c r="DG10" s="224">
        <v>136.94016413</v>
      </c>
      <c r="DH10" s="224">
        <v>311.65982868000003</v>
      </c>
      <c r="DI10" s="224">
        <v>367.55834260000006</v>
      </c>
      <c r="DJ10" s="224">
        <v>389.01588818000005</v>
      </c>
      <c r="DK10" s="224">
        <v>459.1552744</v>
      </c>
      <c r="DL10" s="224">
        <v>520.54144205</v>
      </c>
      <c r="DM10" s="224">
        <v>402.09624486999996</v>
      </c>
      <c r="DN10" s="224">
        <v>655.21806543824846</v>
      </c>
      <c r="DO10" s="224">
        <v>646.43226965720464</v>
      </c>
      <c r="DP10" s="224">
        <v>591.07132748575441</v>
      </c>
      <c r="DQ10" s="224">
        <v>528.05569303185939</v>
      </c>
      <c r="DR10" s="224">
        <v>751.38674399541355</v>
      </c>
      <c r="DS10" s="224">
        <v>515.60063067690737</v>
      </c>
      <c r="DT10" s="224">
        <v>657.12499627461034</v>
      </c>
      <c r="DU10" s="224">
        <v>732.3373532589527</v>
      </c>
      <c r="DV10" s="224">
        <v>730.31073324987142</v>
      </c>
      <c r="DW10" s="224">
        <v>549.31656774901865</v>
      </c>
      <c r="DX10" s="224">
        <v>730.48506735170645</v>
      </c>
      <c r="DY10" s="224">
        <v>519.86296380723138</v>
      </c>
      <c r="DZ10" s="224">
        <v>633.87622685919996</v>
      </c>
      <c r="EA10" s="224">
        <v>703.06008885585766</v>
      </c>
      <c r="EB10" s="224">
        <v>585.1883340204181</v>
      </c>
      <c r="EC10" s="224">
        <v>736.47075193139563</v>
      </c>
      <c r="ED10" s="224">
        <v>937.06376699293901</v>
      </c>
      <c r="EE10" s="224">
        <v>899.20781556999998</v>
      </c>
      <c r="EF10" s="224">
        <v>1080.9271261400002</v>
      </c>
      <c r="EG10" s="224">
        <v>1099.1978568100001</v>
      </c>
      <c r="EH10" s="224">
        <v>875.52452496385899</v>
      </c>
      <c r="EI10" s="224">
        <v>1518.0536411313321</v>
      </c>
      <c r="EJ10" s="224">
        <v>1045.9544569315631</v>
      </c>
      <c r="EK10" s="224">
        <v>1138.358147077671</v>
      </c>
      <c r="EL10" s="224">
        <v>1117.1748491258729</v>
      </c>
      <c r="EM10" s="224">
        <v>1042.3752460015289</v>
      </c>
      <c r="EN10" s="224">
        <v>722.48646282000004</v>
      </c>
      <c r="EO10" s="224">
        <v>1458.27784722565</v>
      </c>
      <c r="EP10" s="224">
        <v>924.78570927838666</v>
      </c>
      <c r="EQ10" s="224">
        <v>954.1702054332776</v>
      </c>
      <c r="ER10" s="224">
        <v>1214.7508457586628</v>
      </c>
      <c r="ES10" s="224">
        <v>1358.2018177</v>
      </c>
      <c r="ET10" s="224">
        <v>1257.22851472</v>
      </c>
      <c r="EU10" s="224">
        <v>1110.0759305199999</v>
      </c>
      <c r="EV10" s="224">
        <v>951.23640685999999</v>
      </c>
      <c r="EW10" s="224">
        <v>897.05713327000012</v>
      </c>
      <c r="EX10" s="224">
        <v>1042.26085655</v>
      </c>
      <c r="EY10" s="224">
        <v>1031.5763082000001</v>
      </c>
      <c r="EZ10" s="224">
        <v>865.22400000000005</v>
      </c>
      <c r="FA10" s="224">
        <v>613.13823368999999</v>
      </c>
      <c r="FB10" s="224">
        <v>997.90465793719704</v>
      </c>
      <c r="FC10" s="224">
        <v>790.97942442223746</v>
      </c>
      <c r="FD10" s="224">
        <v>1152.2131352420083</v>
      </c>
      <c r="FE10" s="224">
        <v>1089.2756609258054</v>
      </c>
      <c r="FF10" s="224">
        <v>886.85180837999997</v>
      </c>
      <c r="FG10" s="224">
        <v>727.77473297619667</v>
      </c>
      <c r="FH10" s="224">
        <v>1138.0437514316923</v>
      </c>
      <c r="FI10" s="224">
        <v>861.94832452764717</v>
      </c>
      <c r="FJ10" s="224">
        <v>1087.3794294054999</v>
      </c>
      <c r="FK10" s="224">
        <v>979.18124048812433</v>
      </c>
      <c r="FL10" s="224">
        <v>921.82340057621423</v>
      </c>
      <c r="FM10" s="224">
        <v>800.01257508442006</v>
      </c>
      <c r="FN10" s="224">
        <v>841.96946919828292</v>
      </c>
      <c r="FO10" s="224">
        <v>787.87033687703797</v>
      </c>
      <c r="FP10" s="224">
        <v>1071.2251955779</v>
      </c>
      <c r="FQ10" s="224">
        <v>1119.496185521934</v>
      </c>
      <c r="FR10" s="224">
        <v>1010.4024999999999</v>
      </c>
      <c r="FS10" s="224">
        <v>1072.9812938800001</v>
      </c>
      <c r="FT10" s="224">
        <v>961.56036675681457</v>
      </c>
      <c r="FU10" s="224">
        <v>558.55345448000003</v>
      </c>
      <c r="FV10" s="224">
        <v>1073.037048423904</v>
      </c>
      <c r="FW10" s="224">
        <v>920.65367555868806</v>
      </c>
      <c r="FX10" s="224">
        <v>784.52370113999996</v>
      </c>
      <c r="FY10" s="224">
        <v>703.55011079704173</v>
      </c>
      <c r="FZ10" s="224">
        <v>573.37913691306244</v>
      </c>
      <c r="GA10" s="224">
        <v>426.10287269000003</v>
      </c>
      <c r="GB10" s="224">
        <v>519.05895825000005</v>
      </c>
      <c r="GC10" s="224">
        <v>578.54753338</v>
      </c>
      <c r="GD10" s="224">
        <v>587.72219113999995</v>
      </c>
      <c r="GE10" s="224">
        <v>673.96113734000005</v>
      </c>
      <c r="GF10" s="224">
        <v>726.34890968575905</v>
      </c>
      <c r="GG10" s="224">
        <v>550.63993786000003</v>
      </c>
      <c r="GH10" s="224">
        <v>512.79442407190368</v>
      </c>
      <c r="GI10" s="224">
        <v>456.36866939999993</v>
      </c>
      <c r="GJ10" s="224">
        <v>455.63435322999993</v>
      </c>
      <c r="GK10" s="224">
        <v>426.82251434</v>
      </c>
      <c r="GL10" s="224">
        <v>383.57016399999998</v>
      </c>
      <c r="GM10" s="224">
        <v>590.51455003000001</v>
      </c>
      <c r="GN10" s="224">
        <v>381.18810858000001</v>
      </c>
      <c r="GO10" s="224">
        <v>375.56330358999998</v>
      </c>
      <c r="GP10" s="240">
        <v>391.28895879000004</v>
      </c>
      <c r="GQ10" s="240">
        <v>406.47304021000002</v>
      </c>
      <c r="GR10" s="240">
        <v>369.63671511000001</v>
      </c>
      <c r="GS10" s="240">
        <v>451.28007744000001</v>
      </c>
      <c r="GT10" s="240">
        <v>453.16975213000001</v>
      </c>
      <c r="GU10" s="240">
        <v>416.6036512</v>
      </c>
      <c r="GV10" s="240">
        <v>461.82763734000002</v>
      </c>
      <c r="GW10" s="240">
        <v>720.8358208300001</v>
      </c>
      <c r="GX10" s="240">
        <v>364.71539497999999</v>
      </c>
      <c r="GY10" s="240">
        <v>385.21907035000004</v>
      </c>
      <c r="GZ10" s="240">
        <v>553.18068484000003</v>
      </c>
      <c r="HA10" s="240">
        <v>435.79108908000001</v>
      </c>
      <c r="HB10" s="240">
        <v>536.17238729999997</v>
      </c>
      <c r="HC10" s="240">
        <v>462.7892579</v>
      </c>
      <c r="HD10" s="240">
        <v>509.87562682000004</v>
      </c>
      <c r="HE10" s="240">
        <v>498.16143731</v>
      </c>
      <c r="HF10" s="240">
        <v>473.31348744999997</v>
      </c>
      <c r="HG10" s="240">
        <v>444.17112944999997</v>
      </c>
      <c r="HH10" s="240">
        <v>560.27663811000002</v>
      </c>
      <c r="HI10" s="240">
        <v>616.27565558000003</v>
      </c>
      <c r="HJ10" s="240">
        <v>410.70650418000002</v>
      </c>
      <c r="HK10" s="240">
        <v>433.45994385</v>
      </c>
      <c r="HL10" s="240">
        <v>612.68400919110479</v>
      </c>
      <c r="HM10" s="240">
        <v>468.57595213137421</v>
      </c>
    </row>
    <row r="11" spans="1:221" x14ac:dyDescent="0.25">
      <c r="A11" s="222" t="s">
        <v>313</v>
      </c>
      <c r="B11" s="108">
        <v>79.03933983060341</v>
      </c>
      <c r="C11" s="108">
        <v>107.61061593333334</v>
      </c>
      <c r="D11" s="108">
        <v>109.66713733333334</v>
      </c>
      <c r="E11" s="108">
        <v>84.909836999999996</v>
      </c>
      <c r="F11" s="108">
        <v>95.476957000000013</v>
      </c>
      <c r="G11" s="108">
        <v>75.276556999999997</v>
      </c>
      <c r="H11" s="108">
        <v>104.29965700000001</v>
      </c>
      <c r="I11" s="108">
        <v>155.687757</v>
      </c>
      <c r="J11" s="108">
        <v>121.012978</v>
      </c>
      <c r="K11" s="108">
        <v>124.879077</v>
      </c>
      <c r="L11" s="108">
        <v>118.776917</v>
      </c>
      <c r="M11" s="108">
        <v>110.28059700000001</v>
      </c>
      <c r="N11" s="108">
        <v>69.165227000000002</v>
      </c>
      <c r="O11" s="108">
        <v>97.708227000000008</v>
      </c>
      <c r="P11" s="108">
        <v>95.699227000000036</v>
      </c>
      <c r="Q11" s="108">
        <v>72.790000000000006</v>
      </c>
      <c r="R11" s="108">
        <v>84.596000000000004</v>
      </c>
      <c r="S11" s="108">
        <v>83.765000000000015</v>
      </c>
      <c r="T11" s="108">
        <v>42.833000000000006</v>
      </c>
      <c r="U11" s="108">
        <v>105.58199999999999</v>
      </c>
      <c r="V11" s="108">
        <v>76.178000000000011</v>
      </c>
      <c r="W11" s="108">
        <v>96.622000000000014</v>
      </c>
      <c r="X11" s="108">
        <v>89.333000000000013</v>
      </c>
      <c r="Y11" s="108">
        <v>41.097999999999999</v>
      </c>
      <c r="Z11" s="108">
        <v>62.813000000000002</v>
      </c>
      <c r="AA11" s="108">
        <v>56.663000000000004</v>
      </c>
      <c r="AB11" s="108">
        <v>39.977000000000011</v>
      </c>
      <c r="AC11" s="108">
        <v>66.194191729999986</v>
      </c>
      <c r="AD11" s="108">
        <v>84.218730739999998</v>
      </c>
      <c r="AE11" s="108">
        <v>74.22</v>
      </c>
      <c r="AF11" s="108">
        <v>78.852226999999985</v>
      </c>
      <c r="AG11" s="108">
        <v>90.033226999999997</v>
      </c>
      <c r="AH11" s="108">
        <v>118.36352699999999</v>
      </c>
      <c r="AI11" s="108">
        <v>116.18822700000001</v>
      </c>
      <c r="AJ11" s="108">
        <v>85.119227000000009</v>
      </c>
      <c r="AK11" s="108">
        <v>101.24122700000001</v>
      </c>
      <c r="AL11" s="108">
        <v>102.11111111111111</v>
      </c>
      <c r="AM11" s="108">
        <v>89.8</v>
      </c>
      <c r="AN11" s="108">
        <v>100.6</v>
      </c>
      <c r="AO11" s="108">
        <v>63.9</v>
      </c>
      <c r="AP11" s="108">
        <v>54.57</v>
      </c>
      <c r="AQ11" s="108">
        <v>92.7</v>
      </c>
      <c r="AR11" s="108">
        <v>105.53333333333335</v>
      </c>
      <c r="AS11" s="108">
        <v>97.2</v>
      </c>
      <c r="AT11" s="108">
        <v>95.5</v>
      </c>
      <c r="AU11" s="108">
        <v>95.257931490000018</v>
      </c>
      <c r="AV11" s="108">
        <v>69.127538308799998</v>
      </c>
      <c r="AW11" s="108">
        <v>129.29726749379998</v>
      </c>
      <c r="AX11" s="108">
        <v>124.52596347000001</v>
      </c>
      <c r="AY11" s="108">
        <v>75.010792668377775</v>
      </c>
      <c r="AZ11" s="108">
        <v>104.30649866000002</v>
      </c>
      <c r="BA11" s="108">
        <v>69.510000000000005</v>
      </c>
      <c r="BB11" s="108">
        <v>149.37620000000004</v>
      </c>
      <c r="BC11" s="108">
        <v>134.83150000000001</v>
      </c>
      <c r="BD11" s="108">
        <v>144.31649999999999</v>
      </c>
      <c r="BE11" s="108">
        <v>152.793702</v>
      </c>
      <c r="BF11" s="108">
        <v>184.62004699999997</v>
      </c>
      <c r="BG11" s="108">
        <v>181.11099999999996</v>
      </c>
      <c r="BH11" s="108">
        <v>181.22747999999993</v>
      </c>
      <c r="BI11" s="108">
        <v>136.15600000000001</v>
      </c>
      <c r="BJ11" s="108">
        <v>100.813999543945</v>
      </c>
      <c r="BK11" s="108">
        <v>151.61700002842031</v>
      </c>
      <c r="BL11" s="108">
        <v>126.29599999999999</v>
      </c>
      <c r="BM11" s="108">
        <v>186.374</v>
      </c>
      <c r="BN11" s="108">
        <v>172.01054116999998</v>
      </c>
      <c r="BO11" s="108">
        <v>182.69899999999996</v>
      </c>
      <c r="BP11" s="108">
        <v>232.10800000000003</v>
      </c>
      <c r="BQ11" s="108">
        <v>211.77500000000001</v>
      </c>
      <c r="BR11" s="108">
        <v>156.45799999999997</v>
      </c>
      <c r="BS11" s="108">
        <v>257.45511433999997</v>
      </c>
      <c r="BT11" s="108">
        <v>195.51211671000004</v>
      </c>
      <c r="BU11" s="108">
        <v>160.06681880000002</v>
      </c>
      <c r="BV11" s="108">
        <v>291.76077954394498</v>
      </c>
      <c r="BW11" s="108">
        <v>206.91200002842032</v>
      </c>
      <c r="BX11" s="108">
        <v>232.84808568</v>
      </c>
      <c r="BY11" s="108">
        <v>223.011</v>
      </c>
      <c r="BZ11" s="108">
        <v>365.32688634999994</v>
      </c>
      <c r="CA11" s="108">
        <v>239.01207323999998</v>
      </c>
      <c r="CB11" s="108">
        <v>277.40278298999999</v>
      </c>
      <c r="CC11" s="108">
        <v>197.26423275750003</v>
      </c>
      <c r="CD11" s="108">
        <v>72.342065140000017</v>
      </c>
      <c r="CE11" s="108">
        <v>638.04295268999999</v>
      </c>
      <c r="CF11" s="108">
        <v>332.80701582999995</v>
      </c>
      <c r="CG11" s="108">
        <v>158.27673856000001</v>
      </c>
      <c r="CH11" s="108">
        <v>226.58420077999995</v>
      </c>
      <c r="CI11" s="108">
        <v>175.22393001000003</v>
      </c>
      <c r="CJ11" s="108">
        <v>171.15801534999997</v>
      </c>
      <c r="CK11" s="108">
        <v>255.56314820999989</v>
      </c>
      <c r="CL11" s="108">
        <v>197.24108254000018</v>
      </c>
      <c r="CM11" s="108">
        <v>238.8358745499998</v>
      </c>
      <c r="CN11" s="108">
        <v>392.98831932000019</v>
      </c>
      <c r="CO11" s="108">
        <v>225.66620293000005</v>
      </c>
      <c r="CP11" s="108">
        <v>350.05521084000014</v>
      </c>
      <c r="CQ11" s="108">
        <v>320.03272409999977</v>
      </c>
      <c r="CR11" s="108">
        <v>352.4720434300001</v>
      </c>
      <c r="CS11" s="108">
        <v>412.23911492000002</v>
      </c>
      <c r="CT11" s="108">
        <v>432.19861470999996</v>
      </c>
      <c r="CU11" s="108">
        <v>964.12492658000019</v>
      </c>
      <c r="CV11" s="108">
        <v>676.67948165999996</v>
      </c>
      <c r="CW11" s="108">
        <v>732.61387988000001</v>
      </c>
      <c r="CX11" s="108">
        <v>1086.4720838899998</v>
      </c>
      <c r="CY11" s="108">
        <v>928.85430914999995</v>
      </c>
      <c r="CZ11" s="108">
        <v>910.81243233000009</v>
      </c>
      <c r="DA11" s="108">
        <v>1078.91316686</v>
      </c>
      <c r="DB11" s="108">
        <v>535.33103676000007</v>
      </c>
      <c r="DC11" s="108">
        <v>681.34909483000001</v>
      </c>
      <c r="DD11" s="108">
        <v>363.24154220999998</v>
      </c>
      <c r="DE11" s="108">
        <v>284.68126118000004</v>
      </c>
      <c r="DF11" s="108">
        <v>203.75661939000003</v>
      </c>
      <c r="DG11" s="108">
        <v>136.94016413</v>
      </c>
      <c r="DH11" s="108">
        <v>311.65982868000003</v>
      </c>
      <c r="DI11" s="108">
        <v>367.55834260000006</v>
      </c>
      <c r="DJ11" s="108">
        <v>389.01588818000005</v>
      </c>
      <c r="DK11" s="108">
        <v>459.1552744</v>
      </c>
      <c r="DL11" s="108">
        <v>520.54144205</v>
      </c>
      <c r="DM11" s="108">
        <v>402.09624486999996</v>
      </c>
      <c r="DN11" s="108">
        <v>655.21806543824846</v>
      </c>
      <c r="DO11" s="108">
        <v>646.43226965720464</v>
      </c>
      <c r="DP11" s="108">
        <v>591.07132748575441</v>
      </c>
      <c r="DQ11" s="108">
        <v>528.05569303185939</v>
      </c>
      <c r="DR11" s="108">
        <v>751.38674399541355</v>
      </c>
      <c r="DS11" s="108">
        <v>515.60063067690737</v>
      </c>
      <c r="DT11" s="108">
        <v>657.12499627461034</v>
      </c>
      <c r="DU11" s="108">
        <v>732.3373532589527</v>
      </c>
      <c r="DV11" s="108">
        <v>730.31073324987142</v>
      </c>
      <c r="DW11" s="108">
        <v>549.31656774901865</v>
      </c>
      <c r="DX11" s="108">
        <v>730.48506735170645</v>
      </c>
      <c r="DY11" s="108">
        <v>519.86296380723138</v>
      </c>
      <c r="DZ11" s="108">
        <v>633.87622685919996</v>
      </c>
      <c r="EA11" s="108">
        <v>703.06008885585766</v>
      </c>
      <c r="EB11" s="108">
        <v>585.1883340204181</v>
      </c>
      <c r="EC11" s="108">
        <v>736.47075193139563</v>
      </c>
      <c r="ED11" s="108">
        <v>937.06376699293901</v>
      </c>
      <c r="EE11" s="108">
        <v>899.20781556999998</v>
      </c>
      <c r="EF11" s="108">
        <v>1080.9271261400002</v>
      </c>
      <c r="EG11" s="108">
        <v>1099.1978568100001</v>
      </c>
      <c r="EH11" s="108">
        <v>875.52452496385899</v>
      </c>
      <c r="EI11" s="108">
        <v>1518.0536411313321</v>
      </c>
      <c r="EJ11" s="108">
        <v>1045.9544569315631</v>
      </c>
      <c r="EK11" s="108">
        <v>1138.358147077671</v>
      </c>
      <c r="EL11" s="108">
        <v>1117.1748491258729</v>
      </c>
      <c r="EM11" s="108">
        <v>1042.3752460015289</v>
      </c>
      <c r="EN11" s="108">
        <v>722.48646282000004</v>
      </c>
      <c r="EO11" s="108">
        <v>1458.27784722565</v>
      </c>
      <c r="EP11" s="108">
        <v>924.78570927838666</v>
      </c>
      <c r="EQ11" s="108">
        <v>954.1702054332776</v>
      </c>
      <c r="ER11" s="108">
        <v>1214.7508457586628</v>
      </c>
      <c r="ES11" s="108">
        <v>1358.2018177</v>
      </c>
      <c r="ET11" s="108">
        <v>1257.22851472</v>
      </c>
      <c r="EU11" s="108">
        <v>1110.0759305199999</v>
      </c>
      <c r="EV11" s="108">
        <v>951.23640685999999</v>
      </c>
      <c r="EW11" s="108">
        <v>897.05713327000012</v>
      </c>
      <c r="EX11" s="108">
        <v>1042.26085655</v>
      </c>
      <c r="EY11" s="108">
        <v>1031.5763082000001</v>
      </c>
      <c r="EZ11" s="108">
        <v>865.22400000000005</v>
      </c>
      <c r="FA11" s="108">
        <v>613.13823368999999</v>
      </c>
      <c r="FB11" s="108">
        <v>997.90465793719704</v>
      </c>
      <c r="FC11" s="108">
        <v>790.97942442223746</v>
      </c>
      <c r="FD11" s="108">
        <v>1152.2131352420083</v>
      </c>
      <c r="FE11" s="108">
        <v>1089.2756609258054</v>
      </c>
      <c r="FF11" s="108">
        <v>886.85180837999997</v>
      </c>
      <c r="FG11" s="108">
        <v>727.77473297619667</v>
      </c>
      <c r="FH11" s="108">
        <v>1138.0437514316923</v>
      </c>
      <c r="FI11" s="108">
        <v>861.94832452764717</v>
      </c>
      <c r="FJ11" s="108">
        <v>1087.3794294054999</v>
      </c>
      <c r="FK11" s="108">
        <v>979.18124048812433</v>
      </c>
      <c r="FL11" s="108">
        <v>921.82340057621423</v>
      </c>
      <c r="FM11" s="108">
        <v>800.01257508442006</v>
      </c>
      <c r="FN11" s="108">
        <v>841.96946919828292</v>
      </c>
      <c r="FO11" s="108">
        <v>787.87033687703797</v>
      </c>
      <c r="FP11" s="108">
        <v>1071.2251955779</v>
      </c>
      <c r="FQ11" s="108">
        <v>1119.496185521934</v>
      </c>
      <c r="FR11" s="108">
        <v>1010.4024999999999</v>
      </c>
      <c r="FS11" s="108">
        <v>1072.9812938800001</v>
      </c>
      <c r="FT11" s="108">
        <v>961.56036675681457</v>
      </c>
      <c r="FU11" s="108">
        <v>558.55345448000003</v>
      </c>
      <c r="FV11" s="108">
        <v>1073.037048423904</v>
      </c>
      <c r="FW11" s="108">
        <v>920.65367555868806</v>
      </c>
      <c r="FX11" s="108">
        <v>784.52370113999996</v>
      </c>
      <c r="FY11" s="108">
        <v>703.55011079704173</v>
      </c>
      <c r="FZ11" s="108">
        <v>573.37913691306244</v>
      </c>
      <c r="GA11" s="108">
        <v>426.10287269000003</v>
      </c>
      <c r="GB11" s="108">
        <v>519.05895825000005</v>
      </c>
      <c r="GC11" s="108">
        <v>578.54753338</v>
      </c>
      <c r="GD11" s="108">
        <v>587.72219113999995</v>
      </c>
      <c r="GE11" s="108">
        <v>673.96113734000005</v>
      </c>
      <c r="GF11" s="108">
        <v>726.34890968575905</v>
      </c>
      <c r="GG11" s="108">
        <v>550.63993786000003</v>
      </c>
      <c r="GH11" s="108">
        <v>512.79442407190368</v>
      </c>
      <c r="GI11" s="108">
        <v>456.36866939999993</v>
      </c>
      <c r="GJ11" s="108">
        <v>455.63435322999993</v>
      </c>
      <c r="GK11" s="108">
        <v>426.82251434</v>
      </c>
      <c r="GL11" s="226">
        <v>383.57016399999998</v>
      </c>
      <c r="GM11" s="226">
        <v>590.51455003000001</v>
      </c>
      <c r="GN11" s="226">
        <v>381.18810858000001</v>
      </c>
      <c r="GO11" s="226">
        <v>375.56330358999998</v>
      </c>
      <c r="GP11" s="241">
        <v>391.28895879000004</v>
      </c>
      <c r="GQ11" s="241">
        <v>406.47304021000002</v>
      </c>
      <c r="GR11" s="241">
        <v>369.63671511000001</v>
      </c>
      <c r="GS11" s="241">
        <v>451.28007744000001</v>
      </c>
      <c r="GT11" s="241">
        <v>453.16975213000001</v>
      </c>
      <c r="GU11" s="241">
        <v>416.6036512</v>
      </c>
      <c r="GV11" s="241">
        <v>461.82763734000002</v>
      </c>
      <c r="GW11" s="241">
        <v>720.8358208300001</v>
      </c>
      <c r="GX11" s="241">
        <v>364.71539497999999</v>
      </c>
      <c r="GY11" s="241">
        <v>385.21907035000004</v>
      </c>
      <c r="GZ11" s="241">
        <v>553.18068484000003</v>
      </c>
      <c r="HA11" s="241">
        <v>435.79108908000001</v>
      </c>
      <c r="HB11" s="241">
        <v>536.17238729999997</v>
      </c>
      <c r="HC11" s="241">
        <v>462.7892579</v>
      </c>
      <c r="HD11" s="241">
        <v>509.87562682000004</v>
      </c>
      <c r="HE11" s="241">
        <v>498.16143731</v>
      </c>
      <c r="HF11" s="241">
        <v>473.31348744999997</v>
      </c>
      <c r="HG11" s="241">
        <v>444.17112944999997</v>
      </c>
      <c r="HH11" s="241">
        <v>560.27663811000002</v>
      </c>
      <c r="HI11" s="241">
        <v>616.27565558000003</v>
      </c>
      <c r="HJ11" s="241">
        <v>410.70650418000002</v>
      </c>
      <c r="HK11" s="241">
        <v>433.45994385</v>
      </c>
      <c r="HL11" s="241">
        <v>612.68400919110479</v>
      </c>
      <c r="HM11" s="241">
        <v>468.57595213137421</v>
      </c>
    </row>
    <row r="12" spans="1:221" x14ac:dyDescent="0.25">
      <c r="A12" s="222" t="s">
        <v>314</v>
      </c>
      <c r="B12" s="108">
        <v>0</v>
      </c>
      <c r="C12" s="108">
        <v>0</v>
      </c>
      <c r="D12" s="108">
        <v>0</v>
      </c>
      <c r="E12" s="108">
        <v>0</v>
      </c>
      <c r="F12" s="108">
        <v>0</v>
      </c>
      <c r="G12" s="108">
        <v>22.545000000000002</v>
      </c>
      <c r="H12" s="108">
        <v>40.592799999999997</v>
      </c>
      <c r="I12" s="108">
        <v>26.734100000000002</v>
      </c>
      <c r="J12" s="108">
        <v>23.82</v>
      </c>
      <c r="K12" s="108">
        <v>23.708000000000002</v>
      </c>
      <c r="L12" s="108">
        <v>26.25</v>
      </c>
      <c r="M12" s="108">
        <v>9.5</v>
      </c>
      <c r="N12" s="108">
        <v>30.859000000000002</v>
      </c>
      <c r="O12" s="108">
        <v>37.911000000000001</v>
      </c>
      <c r="P12" s="108">
        <v>53.857999999999997</v>
      </c>
      <c r="Q12" s="108">
        <v>39.49</v>
      </c>
      <c r="R12" s="108">
        <v>49.138000000000005</v>
      </c>
      <c r="S12" s="108">
        <v>55.043999999999997</v>
      </c>
      <c r="T12" s="108">
        <v>31.016999999999999</v>
      </c>
      <c r="U12" s="108">
        <v>43.061</v>
      </c>
      <c r="V12" s="108">
        <v>22.55</v>
      </c>
      <c r="W12" s="108">
        <v>8.4499999999999993</v>
      </c>
      <c r="X12" s="108">
        <v>14.663</v>
      </c>
      <c r="Y12" s="108">
        <v>10.386999999999999</v>
      </c>
      <c r="Z12" s="108">
        <v>44.969000000000001</v>
      </c>
      <c r="AA12" s="108">
        <v>39.472999999999999</v>
      </c>
      <c r="AB12" s="108">
        <v>44.496000000000002</v>
      </c>
      <c r="AC12" s="108">
        <v>21.739000000000001</v>
      </c>
      <c r="AD12" s="108">
        <v>46.738999999999997</v>
      </c>
      <c r="AE12" s="108">
        <v>29.2</v>
      </c>
      <c r="AF12" s="108">
        <v>29</v>
      </c>
      <c r="AG12" s="108">
        <v>35.156999999999996</v>
      </c>
      <c r="AH12" s="108">
        <v>30.006700000000002</v>
      </c>
      <c r="AI12" s="108">
        <v>30.007000000000001</v>
      </c>
      <c r="AJ12" s="108">
        <v>26.55</v>
      </c>
      <c r="AK12" s="108">
        <v>41.540999999999997</v>
      </c>
      <c r="AL12" s="108">
        <v>38.888888888888886</v>
      </c>
      <c r="AM12" s="108">
        <v>39.4</v>
      </c>
      <c r="AN12" s="108">
        <v>63</v>
      </c>
      <c r="AO12" s="108">
        <v>0</v>
      </c>
      <c r="AP12" s="108">
        <v>51</v>
      </c>
      <c r="AQ12" s="108">
        <v>51</v>
      </c>
      <c r="AR12" s="108">
        <v>50.666666666666664</v>
      </c>
      <c r="AS12" s="108">
        <v>58.3</v>
      </c>
      <c r="AT12" s="108">
        <v>53</v>
      </c>
      <c r="AU12" s="108">
        <v>50.8</v>
      </c>
      <c r="AV12" s="108">
        <v>45</v>
      </c>
      <c r="AW12" s="108">
        <v>67</v>
      </c>
      <c r="AX12" s="108">
        <v>39.634999999999998</v>
      </c>
      <c r="AY12" s="108">
        <v>41.658999999999999</v>
      </c>
      <c r="AZ12" s="108">
        <v>44.722000000000001</v>
      </c>
      <c r="BA12" s="108">
        <v>58.197000000000003</v>
      </c>
      <c r="BB12" s="108">
        <v>46.435000000000002</v>
      </c>
      <c r="BC12" s="108">
        <v>42.630499999999998</v>
      </c>
      <c r="BD12" s="108">
        <v>60.747500000000002</v>
      </c>
      <c r="BE12" s="108">
        <v>40.268999999999998</v>
      </c>
      <c r="BF12" s="108">
        <v>28.107466000000013</v>
      </c>
      <c r="BG12" s="108">
        <v>38.859000000000002</v>
      </c>
      <c r="BH12" s="108">
        <v>27.816520000000001</v>
      </c>
      <c r="BI12" s="108">
        <v>8.5220000000000002</v>
      </c>
      <c r="BJ12" s="108">
        <v>36.799999999999997</v>
      </c>
      <c r="BK12" s="108">
        <v>1.6180000000000001</v>
      </c>
      <c r="BL12" s="108">
        <v>14.8</v>
      </c>
      <c r="BM12" s="108">
        <v>23.8</v>
      </c>
      <c r="BN12" s="108">
        <v>10.7</v>
      </c>
      <c r="BO12" s="108">
        <v>24.11</v>
      </c>
      <c r="BP12" s="108">
        <v>25.9</v>
      </c>
      <c r="BQ12" s="108">
        <v>13.961</v>
      </c>
      <c r="BR12" s="108">
        <v>0</v>
      </c>
      <c r="BS12" s="108">
        <v>0</v>
      </c>
      <c r="BT12" s="108">
        <v>0</v>
      </c>
      <c r="BU12" s="108">
        <v>-73.277000000000001</v>
      </c>
      <c r="BV12" s="108">
        <v>0</v>
      </c>
      <c r="BW12" s="108">
        <v>0</v>
      </c>
      <c r="BX12" s="108">
        <v>0</v>
      </c>
      <c r="BY12" s="108">
        <v>0</v>
      </c>
      <c r="BZ12" s="108">
        <v>0</v>
      </c>
      <c r="CA12" s="108">
        <v>0</v>
      </c>
      <c r="CB12" s="108">
        <v>0</v>
      </c>
      <c r="CC12" s="108">
        <v>0</v>
      </c>
      <c r="CD12" s="108">
        <v>0</v>
      </c>
      <c r="CE12" s="108">
        <v>0</v>
      </c>
      <c r="CF12" s="108">
        <v>0</v>
      </c>
      <c r="CG12" s="108">
        <v>0</v>
      </c>
      <c r="CH12" s="108">
        <v>0</v>
      </c>
      <c r="CI12" s="108">
        <v>0</v>
      </c>
      <c r="CJ12" s="108">
        <v>0</v>
      </c>
      <c r="CK12" s="108">
        <v>0</v>
      </c>
      <c r="CL12" s="108">
        <v>0</v>
      </c>
      <c r="CM12" s="108">
        <v>0</v>
      </c>
      <c r="CN12" s="108">
        <v>0</v>
      </c>
      <c r="CO12" s="108">
        <v>0</v>
      </c>
      <c r="CP12" s="108">
        <v>0</v>
      </c>
      <c r="CQ12" s="108">
        <v>0</v>
      </c>
      <c r="CR12" s="108">
        <v>0</v>
      </c>
      <c r="CS12" s="108">
        <v>0</v>
      </c>
      <c r="DR12" s="108">
        <v>0</v>
      </c>
      <c r="DS12" s="108">
        <v>0</v>
      </c>
      <c r="DT12" s="108">
        <v>0</v>
      </c>
      <c r="DU12" s="108">
        <v>0</v>
      </c>
      <c r="DV12" s="108">
        <v>0</v>
      </c>
      <c r="DW12" s="108">
        <v>0</v>
      </c>
      <c r="DX12" s="108">
        <v>0</v>
      </c>
      <c r="DY12" s="108">
        <v>0</v>
      </c>
      <c r="DZ12" s="108">
        <v>0</v>
      </c>
      <c r="EA12" s="108">
        <v>0</v>
      </c>
      <c r="EB12" s="108">
        <v>0</v>
      </c>
      <c r="EC12" s="108">
        <v>0</v>
      </c>
      <c r="ED12" s="108">
        <v>0</v>
      </c>
      <c r="EE12" s="108">
        <v>0</v>
      </c>
      <c r="EF12" s="108">
        <v>0</v>
      </c>
      <c r="EG12" s="108">
        <v>0</v>
      </c>
      <c r="EH12" s="108">
        <v>0</v>
      </c>
      <c r="EI12" s="108">
        <v>0</v>
      </c>
      <c r="EJ12" s="108">
        <v>0</v>
      </c>
      <c r="EK12" s="108">
        <v>0</v>
      </c>
      <c r="EL12" s="108">
        <v>0</v>
      </c>
      <c r="EP12" s="108">
        <v>0</v>
      </c>
      <c r="EQ12" s="108">
        <v>0</v>
      </c>
      <c r="ER12" s="108">
        <v>0</v>
      </c>
      <c r="ES12" s="108">
        <v>0</v>
      </c>
      <c r="ET12" s="108">
        <v>0</v>
      </c>
      <c r="EU12" s="108">
        <v>0</v>
      </c>
      <c r="EV12" s="108">
        <v>0</v>
      </c>
      <c r="EW12" s="108">
        <v>0</v>
      </c>
      <c r="EX12" s="108">
        <v>0</v>
      </c>
      <c r="EY12" s="108">
        <v>0</v>
      </c>
      <c r="EZ12" s="108">
        <v>0</v>
      </c>
      <c r="FA12" s="108">
        <v>0</v>
      </c>
      <c r="FB12" s="108">
        <v>0</v>
      </c>
      <c r="FC12" s="108">
        <v>0</v>
      </c>
      <c r="FH12" s="108">
        <v>0</v>
      </c>
      <c r="FN12" s="108">
        <v>0</v>
      </c>
      <c r="FO12" s="108">
        <v>0</v>
      </c>
      <c r="FP12" s="108">
        <v>0</v>
      </c>
      <c r="FQ12" s="108">
        <v>0</v>
      </c>
      <c r="FR12" s="108">
        <v>0</v>
      </c>
      <c r="FS12" s="108">
        <v>0</v>
      </c>
      <c r="FT12" s="108">
        <v>0</v>
      </c>
      <c r="FU12" s="108">
        <v>0</v>
      </c>
      <c r="FV12" s="108">
        <v>0</v>
      </c>
      <c r="FW12" s="108">
        <v>0</v>
      </c>
      <c r="FX12" s="108">
        <v>0</v>
      </c>
      <c r="FY12" s="108">
        <v>0</v>
      </c>
      <c r="FZ12" s="108">
        <v>0</v>
      </c>
      <c r="GA12" s="108">
        <v>0</v>
      </c>
      <c r="GB12" s="108">
        <v>0</v>
      </c>
      <c r="GC12" s="108">
        <v>0</v>
      </c>
      <c r="GD12" s="108">
        <v>0</v>
      </c>
      <c r="GE12" s="108">
        <v>0</v>
      </c>
      <c r="GF12" s="108">
        <v>0</v>
      </c>
      <c r="GG12" s="108">
        <v>0</v>
      </c>
      <c r="GH12" s="108">
        <v>0</v>
      </c>
      <c r="GI12" s="108">
        <v>0</v>
      </c>
      <c r="GJ12" s="108">
        <v>0</v>
      </c>
      <c r="GK12" s="108">
        <v>0</v>
      </c>
      <c r="GL12" s="226">
        <v>0</v>
      </c>
      <c r="GM12" s="226">
        <v>0</v>
      </c>
      <c r="GN12" s="226">
        <v>0</v>
      </c>
      <c r="GO12" s="226">
        <v>0</v>
      </c>
      <c r="GP12" s="241">
        <v>0</v>
      </c>
      <c r="GQ12" s="241">
        <v>0</v>
      </c>
      <c r="GR12" s="241">
        <v>0</v>
      </c>
      <c r="GS12" s="241">
        <v>0</v>
      </c>
      <c r="GT12" s="241">
        <v>0</v>
      </c>
      <c r="GU12" s="241">
        <v>0</v>
      </c>
      <c r="GV12" s="241">
        <v>0</v>
      </c>
      <c r="GW12" s="241">
        <v>0</v>
      </c>
      <c r="GX12" s="241">
        <v>0</v>
      </c>
      <c r="GY12" s="241">
        <v>0</v>
      </c>
      <c r="GZ12" s="241">
        <v>0</v>
      </c>
      <c r="HA12" s="241">
        <v>0</v>
      </c>
      <c r="HB12" s="241">
        <v>0</v>
      </c>
      <c r="HC12" s="241">
        <v>0</v>
      </c>
      <c r="HD12" s="241">
        <v>0</v>
      </c>
      <c r="HE12" s="241">
        <v>0</v>
      </c>
      <c r="HF12" s="241">
        <v>0</v>
      </c>
      <c r="HG12" s="241">
        <v>0</v>
      </c>
      <c r="HH12" s="241">
        <v>0</v>
      </c>
      <c r="HI12" s="241">
        <v>0</v>
      </c>
      <c r="HJ12" s="241">
        <v>0</v>
      </c>
      <c r="HK12" s="241">
        <v>0</v>
      </c>
      <c r="HL12" s="241">
        <v>0</v>
      </c>
      <c r="HM12" s="241">
        <v>0</v>
      </c>
    </row>
    <row r="13" spans="1:221" x14ac:dyDescent="0.25">
      <c r="A13" s="222"/>
      <c r="FD13" s="224"/>
      <c r="FE13" s="224"/>
      <c r="FF13" s="224"/>
      <c r="FG13" s="224"/>
      <c r="FH13" s="224"/>
      <c r="FI13" s="224"/>
      <c r="FJ13" s="224"/>
      <c r="FK13" s="224"/>
      <c r="FL13" s="224"/>
      <c r="FM13" s="224"/>
      <c r="FN13" s="224"/>
      <c r="FO13" s="224"/>
      <c r="FP13" s="224"/>
      <c r="FQ13" s="224"/>
      <c r="FR13" s="224"/>
      <c r="FS13" s="224"/>
      <c r="FT13" s="224"/>
      <c r="FU13" s="224"/>
      <c r="FV13" s="224"/>
      <c r="FW13" s="224"/>
      <c r="FX13" s="224"/>
      <c r="FY13" s="224"/>
      <c r="FZ13" s="224"/>
      <c r="GA13" s="224"/>
      <c r="GB13" s="224"/>
      <c r="GC13" s="224"/>
      <c r="GD13" s="224"/>
      <c r="GE13" s="224"/>
      <c r="GF13" s="224"/>
      <c r="GL13" s="224"/>
      <c r="GM13" s="224"/>
      <c r="GN13" s="224"/>
      <c r="GO13" s="224"/>
      <c r="GP13" s="240"/>
      <c r="GQ13" s="240"/>
      <c r="GR13" s="240"/>
      <c r="GS13" s="240"/>
      <c r="GT13" s="240"/>
      <c r="GU13" s="240"/>
      <c r="GV13" s="240"/>
      <c r="GW13" s="240"/>
      <c r="GX13" s="240"/>
      <c r="GY13" s="240"/>
      <c r="GZ13" s="240"/>
      <c r="HA13" s="240"/>
      <c r="HB13" s="240"/>
      <c r="HC13" s="240"/>
      <c r="HD13" s="240"/>
      <c r="HE13" s="240"/>
      <c r="HF13" s="240"/>
      <c r="HG13" s="240"/>
      <c r="HH13" s="240"/>
      <c r="HI13" s="240"/>
      <c r="HJ13" s="240"/>
      <c r="HK13" s="240"/>
      <c r="HL13" s="240"/>
      <c r="HM13" s="240"/>
    </row>
    <row r="14" spans="1:221" s="11" customFormat="1" x14ac:dyDescent="0.25">
      <c r="A14" s="223" t="s">
        <v>315</v>
      </c>
      <c r="B14" s="224">
        <v>159.45958227184909</v>
      </c>
      <c r="C14" s="224">
        <v>155.34241985521604</v>
      </c>
      <c r="D14" s="224">
        <v>160.29203741452056</v>
      </c>
      <c r="E14" s="224">
        <v>206.89046817827233</v>
      </c>
      <c r="F14" s="224">
        <v>181.69416523139736</v>
      </c>
      <c r="G14" s="224">
        <v>231.2397501798589</v>
      </c>
      <c r="H14" s="224">
        <v>224.69635014702237</v>
      </c>
      <c r="I14" s="224">
        <v>222.80451914702235</v>
      </c>
      <c r="J14" s="224">
        <v>239.57203914702234</v>
      </c>
      <c r="K14" s="224">
        <v>253.15274114702237</v>
      </c>
      <c r="L14" s="224">
        <v>243.16800002555641</v>
      </c>
      <c r="M14" s="224">
        <v>246.90799197054727</v>
      </c>
      <c r="N14" s="224">
        <v>277.58674326851968</v>
      </c>
      <c r="O14" s="224">
        <v>235.68156793083187</v>
      </c>
      <c r="P14" s="224">
        <v>223.97413756903083</v>
      </c>
      <c r="Q14" s="224">
        <v>404.81549133409419</v>
      </c>
      <c r="R14" s="224">
        <v>274.75534382857762</v>
      </c>
      <c r="S14" s="224">
        <v>272.79043215500002</v>
      </c>
      <c r="T14" s="224">
        <v>310.0781742328</v>
      </c>
      <c r="U14" s="224">
        <v>303.57105844966662</v>
      </c>
      <c r="V14" s="224">
        <v>314.73591495599999</v>
      </c>
      <c r="W14" s="224">
        <v>286.37613949900003</v>
      </c>
      <c r="X14" s="224">
        <v>281.40847958477025</v>
      </c>
      <c r="Y14" s="224">
        <v>311.10427873259999</v>
      </c>
      <c r="Z14" s="224">
        <v>373.44645632461112</v>
      </c>
      <c r="AA14" s="224">
        <v>371.49854788247472</v>
      </c>
      <c r="AB14" s="224">
        <v>349.16850477938431</v>
      </c>
      <c r="AC14" s="224">
        <v>541.88226534785679</v>
      </c>
      <c r="AD14" s="224">
        <v>366.7767929966667</v>
      </c>
      <c r="AE14" s="224">
        <v>408.87316640796848</v>
      </c>
      <c r="AF14" s="224">
        <v>398.05195077216769</v>
      </c>
      <c r="AG14" s="224">
        <v>346.1147505364072</v>
      </c>
      <c r="AH14" s="224">
        <v>461.04229475666671</v>
      </c>
      <c r="AI14" s="224">
        <v>449.91364682837695</v>
      </c>
      <c r="AJ14" s="224">
        <v>355.07111904334283</v>
      </c>
      <c r="AK14" s="224">
        <v>359.07297575620987</v>
      </c>
      <c r="AL14" s="224">
        <v>435.5945315776346</v>
      </c>
      <c r="AM14" s="224">
        <v>340.40278495281046</v>
      </c>
      <c r="AN14" s="224">
        <v>394.69086960231527</v>
      </c>
      <c r="AO14" s="224">
        <v>525.48103915691775</v>
      </c>
      <c r="AP14" s="224">
        <v>403.41569826533095</v>
      </c>
      <c r="AQ14" s="224">
        <v>416.23757644751561</v>
      </c>
      <c r="AR14" s="224">
        <v>453.30269965030152</v>
      </c>
      <c r="AS14" s="224">
        <v>397.96373275248345</v>
      </c>
      <c r="AT14" s="224">
        <v>464.07903427304336</v>
      </c>
      <c r="AU14" s="224">
        <v>472.59067445523704</v>
      </c>
      <c r="AV14" s="224">
        <v>391.85047496066505</v>
      </c>
      <c r="AW14" s="224">
        <v>460.26351403870706</v>
      </c>
      <c r="AX14" s="224">
        <v>446.69275035916007</v>
      </c>
      <c r="AY14" s="224">
        <v>374.50866553737711</v>
      </c>
      <c r="AZ14" s="224">
        <v>494.52822582685963</v>
      </c>
      <c r="BA14" s="224">
        <v>585.68048672726536</v>
      </c>
      <c r="BB14" s="224">
        <v>458.83032897243481</v>
      </c>
      <c r="BC14" s="224">
        <v>442.32858628863812</v>
      </c>
      <c r="BD14" s="224">
        <v>483.67672157195062</v>
      </c>
      <c r="BE14" s="224">
        <v>489.05582461278993</v>
      </c>
      <c r="BF14" s="224">
        <v>526.45242546966256</v>
      </c>
      <c r="BG14" s="224">
        <v>513.99016696634806</v>
      </c>
      <c r="BH14" s="224">
        <v>485.97208775405636</v>
      </c>
      <c r="BI14" s="224">
        <v>523.03637734371114</v>
      </c>
      <c r="BJ14" s="224">
        <v>553.84756950386065</v>
      </c>
      <c r="BK14" s="224">
        <v>418.37640480707933</v>
      </c>
      <c r="BL14" s="224">
        <v>521.78153209802235</v>
      </c>
      <c r="BM14" s="224">
        <v>794.88860548082368</v>
      </c>
      <c r="BN14" s="224">
        <v>522.75111199300454</v>
      </c>
      <c r="BO14" s="224">
        <v>489.89510515721213</v>
      </c>
      <c r="BP14" s="224">
        <v>603.1388199567341</v>
      </c>
      <c r="BQ14" s="224">
        <v>532.25206207472434</v>
      </c>
      <c r="BR14" s="224">
        <v>627.62485575720927</v>
      </c>
      <c r="BS14" s="224">
        <v>596.64083506077111</v>
      </c>
      <c r="BT14" s="224">
        <v>512.95153542370417</v>
      </c>
      <c r="BU14" s="224">
        <v>696.37013864673088</v>
      </c>
      <c r="BV14" s="224">
        <v>658.03129336425604</v>
      </c>
      <c r="BW14" s="224">
        <v>425.54178916774299</v>
      </c>
      <c r="BX14" s="224">
        <v>681.41926326686325</v>
      </c>
      <c r="BY14" s="224">
        <v>994.34730500402156</v>
      </c>
      <c r="BZ14" s="224">
        <v>712.2577013411784</v>
      </c>
      <c r="CA14" s="224">
        <v>680.00230954506219</v>
      </c>
      <c r="CB14" s="224">
        <v>655.70928216860023</v>
      </c>
      <c r="CC14" s="224">
        <v>594.32738638529463</v>
      </c>
      <c r="CD14" s="224">
        <v>764.03795979942549</v>
      </c>
      <c r="CE14" s="224">
        <v>681.33459753725424</v>
      </c>
      <c r="CF14" s="224">
        <v>672.04321595892748</v>
      </c>
      <c r="CG14" s="224">
        <v>814.16017299530426</v>
      </c>
      <c r="CH14" s="224">
        <v>710.14874325891708</v>
      </c>
      <c r="CI14" s="224">
        <v>552.67778413539304</v>
      </c>
      <c r="CJ14" s="224">
        <v>656.96390509341882</v>
      </c>
      <c r="CK14" s="224">
        <v>1107.7111318341795</v>
      </c>
      <c r="CL14" s="224">
        <v>674.24118841033305</v>
      </c>
      <c r="CM14" s="224">
        <v>698.84977564419557</v>
      </c>
      <c r="CN14" s="224">
        <v>760.24219945762206</v>
      </c>
      <c r="CO14" s="224">
        <v>791.91168276448605</v>
      </c>
      <c r="CP14" s="224">
        <v>927.11898519725241</v>
      </c>
      <c r="CQ14" s="224">
        <v>829.55870323966883</v>
      </c>
      <c r="CR14" s="224">
        <v>850.95389189447189</v>
      </c>
      <c r="CS14" s="224">
        <v>902.4423896675894</v>
      </c>
      <c r="CT14" s="224">
        <v>953.79693881936646</v>
      </c>
      <c r="CU14" s="224">
        <v>737.65127633622296</v>
      </c>
      <c r="CV14" s="224">
        <v>954.42441973891437</v>
      </c>
      <c r="CW14" s="224">
        <v>1284.1184472749326</v>
      </c>
      <c r="CX14" s="224">
        <v>873.87804169739354</v>
      </c>
      <c r="CY14" s="224">
        <v>803.25595725262497</v>
      </c>
      <c r="CZ14" s="224">
        <v>1106.0607154661111</v>
      </c>
      <c r="DA14" s="224">
        <v>1202.5041078270747</v>
      </c>
      <c r="DB14" s="224">
        <v>1171.6116860339544</v>
      </c>
      <c r="DC14" s="224">
        <v>1233.9421673703791</v>
      </c>
      <c r="DD14" s="224">
        <v>1082.9714449480498</v>
      </c>
      <c r="DE14" s="224">
        <v>1136.2367518943811</v>
      </c>
      <c r="DF14" s="224">
        <v>953.59400499740582</v>
      </c>
      <c r="DG14" s="224">
        <v>724.53490226094914</v>
      </c>
      <c r="DH14" s="224">
        <v>889.22326202274871</v>
      </c>
      <c r="DI14" s="224">
        <v>1486.5987853870297</v>
      </c>
      <c r="DJ14" s="224">
        <v>940.56001523805344</v>
      </c>
      <c r="DK14" s="224">
        <v>874.08060369665338</v>
      </c>
      <c r="DL14" s="224">
        <v>1013.0692179295097</v>
      </c>
      <c r="DM14" s="224">
        <v>831.52976790976368</v>
      </c>
      <c r="DN14" s="224">
        <v>1268.3617151446269</v>
      </c>
      <c r="DO14" s="224">
        <v>963.37818991412087</v>
      </c>
      <c r="DP14" s="224">
        <v>1385.3033286477398</v>
      </c>
      <c r="DQ14" s="224">
        <v>1042.4299611147599</v>
      </c>
      <c r="DR14" s="224">
        <v>1117.9945401607711</v>
      </c>
      <c r="DS14" s="224">
        <v>956.19833081381353</v>
      </c>
      <c r="DT14" s="224">
        <v>1469.1035098894633</v>
      </c>
      <c r="DU14" s="224">
        <v>1385.0679145769093</v>
      </c>
      <c r="DV14" s="224">
        <v>1147.0038405683702</v>
      </c>
      <c r="DW14" s="224">
        <v>1077.8720982855025</v>
      </c>
      <c r="DX14" s="224">
        <v>1143.7745127889334</v>
      </c>
      <c r="DY14" s="224">
        <v>1018.9333725883259</v>
      </c>
      <c r="DZ14" s="224">
        <v>1158.280116634387</v>
      </c>
      <c r="EA14" s="224">
        <v>1127.1627954223936</v>
      </c>
      <c r="EB14" s="224">
        <v>1086.7800680946768</v>
      </c>
      <c r="EC14" s="224">
        <v>1298.8805353981618</v>
      </c>
      <c r="ED14" s="224">
        <v>1202.6396722624736</v>
      </c>
      <c r="EE14" s="224">
        <v>1107.4300585020037</v>
      </c>
      <c r="EF14" s="224">
        <v>1318.2571594645613</v>
      </c>
      <c r="EG14" s="224">
        <v>1689.8112598976645</v>
      </c>
      <c r="EH14" s="224">
        <v>1342.4557369001382</v>
      </c>
      <c r="EI14" s="224">
        <v>1302.7304729616662</v>
      </c>
      <c r="EJ14" s="224">
        <v>1330.1015587059001</v>
      </c>
      <c r="EK14" s="224">
        <v>1242.0098628260976</v>
      </c>
      <c r="EL14" s="224">
        <v>1556.0550970275954</v>
      </c>
      <c r="EM14" s="224">
        <v>1323.1450540919723</v>
      </c>
      <c r="EN14" s="224">
        <v>1409.4846834655227</v>
      </c>
      <c r="EO14" s="224">
        <v>1664.7864083764919</v>
      </c>
      <c r="EP14" s="224">
        <v>1653.6015631584305</v>
      </c>
      <c r="EQ14" s="224">
        <v>1380.7926996440133</v>
      </c>
      <c r="ER14" s="224">
        <v>1559.3616746812238</v>
      </c>
      <c r="ES14" s="224">
        <v>2155.9590314170937</v>
      </c>
      <c r="ET14" s="224">
        <v>1536.6805994092829</v>
      </c>
      <c r="EU14" s="224">
        <v>1490.1553899973524</v>
      </c>
      <c r="EV14" s="224">
        <v>1724.4524775948435</v>
      </c>
      <c r="EW14" s="224">
        <v>1607.5461039611962</v>
      </c>
      <c r="EX14" s="224">
        <v>1654.9079312836279</v>
      </c>
      <c r="EY14" s="224">
        <v>1570.4811979874853</v>
      </c>
      <c r="EZ14" s="224">
        <v>1591.1968209044821</v>
      </c>
      <c r="FA14" s="224">
        <v>1857.3971408100938</v>
      </c>
      <c r="FB14" s="224">
        <v>1912.5712583959044</v>
      </c>
      <c r="FC14" s="224">
        <v>1467.5694700115171</v>
      </c>
      <c r="FD14" s="224">
        <v>1798.3140659869412</v>
      </c>
      <c r="FE14" s="224">
        <v>2484.8901299341578</v>
      </c>
      <c r="FF14" s="224">
        <v>1861.0181935641399</v>
      </c>
      <c r="FG14" s="224">
        <v>1712.0524392649372</v>
      </c>
      <c r="FH14" s="224">
        <v>2009.2820015735422</v>
      </c>
      <c r="FI14" s="224">
        <v>1800.7719871686893</v>
      </c>
      <c r="FJ14" s="224">
        <v>1835.387807162791</v>
      </c>
      <c r="FK14" s="224">
        <v>1880.5822611731419</v>
      </c>
      <c r="FL14" s="224">
        <v>1866.9746825653772</v>
      </c>
      <c r="FM14" s="224">
        <v>2000.9535362484858</v>
      </c>
      <c r="FN14" s="224">
        <v>2045.131438558491</v>
      </c>
      <c r="FO14" s="224">
        <v>1599.0540932353354</v>
      </c>
      <c r="FP14" s="224">
        <v>1875.0604543644613</v>
      </c>
      <c r="FQ14" s="224">
        <v>2583.1266044044005</v>
      </c>
      <c r="FR14" s="224">
        <v>1906.3799999091902</v>
      </c>
      <c r="FS14" s="224">
        <v>1896.3297409747167</v>
      </c>
      <c r="FT14" s="224">
        <v>2102.7761582878679</v>
      </c>
      <c r="FU14" s="224">
        <v>1862.3013012749839</v>
      </c>
      <c r="FV14" s="224">
        <v>1818.0653513152261</v>
      </c>
      <c r="FW14" s="224">
        <v>2012.4297127129789</v>
      </c>
      <c r="FX14" s="224">
        <v>2057.8265695319383</v>
      </c>
      <c r="FY14" s="224">
        <v>2180.7065921981612</v>
      </c>
      <c r="FZ14" s="224">
        <v>2223.6599359392922</v>
      </c>
      <c r="GA14" s="224">
        <v>2105.7762891929951</v>
      </c>
      <c r="GB14" s="224">
        <v>2016.4007813928292</v>
      </c>
      <c r="GC14" s="224">
        <v>2685.8305603237413</v>
      </c>
      <c r="GD14" s="224">
        <v>2192.346087720096</v>
      </c>
      <c r="GE14" s="224">
        <v>2272.2159912982456</v>
      </c>
      <c r="GF14" s="224">
        <v>2786.8823288594631</v>
      </c>
      <c r="GG14" s="224">
        <v>1859.8143577227161</v>
      </c>
      <c r="GH14" s="224">
        <v>1952.9651335420981</v>
      </c>
      <c r="GI14" s="224">
        <v>1949.5309980727434</v>
      </c>
      <c r="GJ14" s="224">
        <v>1930.9794942946519</v>
      </c>
      <c r="GK14" s="224">
        <v>1781.7724120488201</v>
      </c>
      <c r="GL14" s="224">
        <v>2114.0170218462363</v>
      </c>
      <c r="GM14" s="224">
        <v>1664.9028717188924</v>
      </c>
      <c r="GN14" s="224">
        <v>1934.748419207076</v>
      </c>
      <c r="GO14" s="224">
        <v>2275.3399844109708</v>
      </c>
      <c r="GP14" s="240">
        <v>1631.5972765767151</v>
      </c>
      <c r="GQ14" s="240">
        <v>2027.4870742042594</v>
      </c>
      <c r="GR14" s="240">
        <v>2029.764763609508</v>
      </c>
      <c r="GS14" s="240">
        <v>2095.7433372671935</v>
      </c>
      <c r="GT14" s="240">
        <v>1944.1663102959026</v>
      </c>
      <c r="GU14" s="240">
        <v>2046.8944576233955</v>
      </c>
      <c r="GV14" s="240">
        <v>1806.4125290922623</v>
      </c>
      <c r="GW14" s="240">
        <v>2723.2065105227243</v>
      </c>
      <c r="GX14" s="240">
        <v>2393.1516060929889</v>
      </c>
      <c r="GY14" s="240">
        <v>1892.3336990839043</v>
      </c>
      <c r="GZ14" s="240">
        <v>2174.2411512926096</v>
      </c>
      <c r="HA14" s="240">
        <v>2609.4477131413714</v>
      </c>
      <c r="HB14" s="240">
        <v>2183.1313116011352</v>
      </c>
      <c r="HC14" s="240">
        <v>2019.66534864353</v>
      </c>
      <c r="HD14" s="240">
        <v>2138.4535789035613</v>
      </c>
      <c r="HE14" s="240">
        <v>1945.5173374463452</v>
      </c>
      <c r="HF14" s="240">
        <v>1966.1028677531042</v>
      </c>
      <c r="HG14" s="240">
        <v>2011.5696501568659</v>
      </c>
      <c r="HH14" s="240">
        <v>2073.5191760968878</v>
      </c>
      <c r="HI14" s="240">
        <v>2066.2179499529084</v>
      </c>
      <c r="HJ14" s="240">
        <v>2367.8848031646321</v>
      </c>
      <c r="HK14" s="240">
        <v>1912.2703162476162</v>
      </c>
      <c r="HL14" s="240">
        <v>2156.1733965074354</v>
      </c>
      <c r="HM14" s="240">
        <v>2873.3402532045848</v>
      </c>
    </row>
    <row r="15" spans="1:221" x14ac:dyDescent="0.25">
      <c r="A15" s="222" t="s">
        <v>316</v>
      </c>
      <c r="B15" s="108">
        <v>58.679499999999997</v>
      </c>
      <c r="C15" s="108">
        <v>54.101799999999997</v>
      </c>
      <c r="D15" s="108">
        <v>54.978699999999996</v>
      </c>
      <c r="E15" s="108">
        <v>60.997099999999996</v>
      </c>
      <c r="F15" s="108">
        <v>59.853199999999994</v>
      </c>
      <c r="G15" s="108">
        <v>77.855499999999992</v>
      </c>
      <c r="H15" s="108">
        <v>74.607399999999998</v>
      </c>
      <c r="I15" s="108">
        <v>84.845799999999997</v>
      </c>
      <c r="J15" s="108">
        <v>85.685000000000002</v>
      </c>
      <c r="K15" s="108">
        <v>85.555999999999997</v>
      </c>
      <c r="L15" s="108">
        <v>94.1</v>
      </c>
      <c r="M15" s="108">
        <v>102.173</v>
      </c>
      <c r="N15" s="108">
        <v>103.96378444242737</v>
      </c>
      <c r="O15" s="108">
        <v>99.213928470831831</v>
      </c>
      <c r="P15" s="108">
        <v>102.37578687002934</v>
      </c>
      <c r="Q15" s="108">
        <v>105.36963636639999</v>
      </c>
      <c r="R15" s="108">
        <v>116.59851588857759</v>
      </c>
      <c r="S15" s="108">
        <v>131.71381413499998</v>
      </c>
      <c r="T15" s="108">
        <v>134.01592348780002</v>
      </c>
      <c r="U15" s="108">
        <v>145.35530790966666</v>
      </c>
      <c r="V15" s="108">
        <v>127.238466231</v>
      </c>
      <c r="W15" s="108">
        <v>127.23884784900001</v>
      </c>
      <c r="X15" s="108">
        <v>132.20785400651357</v>
      </c>
      <c r="Y15" s="108">
        <v>131.4788985326</v>
      </c>
      <c r="Z15" s="108">
        <v>158.029</v>
      </c>
      <c r="AA15" s="108">
        <v>128.39600000000002</v>
      </c>
      <c r="AB15" s="108">
        <v>131.5</v>
      </c>
      <c r="AC15" s="108">
        <v>148.17699999999999</v>
      </c>
      <c r="AD15" s="108">
        <v>134.74</v>
      </c>
      <c r="AE15" s="108">
        <v>143.67000000000002</v>
      </c>
      <c r="AF15" s="108">
        <v>134.80000000000001</v>
      </c>
      <c r="AG15" s="108">
        <v>140.46600000000001</v>
      </c>
      <c r="AH15" s="108">
        <v>133.268</v>
      </c>
      <c r="AI15" s="108">
        <v>142.37799999999999</v>
      </c>
      <c r="AJ15" s="108">
        <v>128.92099999999999</v>
      </c>
      <c r="AK15" s="108">
        <v>145.5</v>
      </c>
      <c r="AL15" s="108">
        <v>177.0391975</v>
      </c>
      <c r="AM15" s="108">
        <v>129.08007499999999</v>
      </c>
      <c r="AN15" s="108">
        <v>130.20217124999999</v>
      </c>
      <c r="AO15" s="108">
        <v>132.31186625000001</v>
      </c>
      <c r="AP15" s="108">
        <v>142.6639275</v>
      </c>
      <c r="AQ15" s="108">
        <v>150.05684625000001</v>
      </c>
      <c r="AR15" s="108">
        <v>146.5677125</v>
      </c>
      <c r="AS15" s="108">
        <v>141.92606749999999</v>
      </c>
      <c r="AT15" s="108">
        <v>130.3687625</v>
      </c>
      <c r="AU15" s="108">
        <v>160.68817249999998</v>
      </c>
      <c r="AV15" s="108">
        <v>143.70376499999998</v>
      </c>
      <c r="AW15" s="108">
        <v>152.46772874999999</v>
      </c>
      <c r="AX15" s="108">
        <v>172.893475</v>
      </c>
      <c r="AY15" s="108">
        <v>127.09125</v>
      </c>
      <c r="AZ15" s="108">
        <v>157.70375000000001</v>
      </c>
      <c r="BA15" s="108">
        <v>156.815</v>
      </c>
      <c r="BB15" s="108">
        <v>152.47</v>
      </c>
      <c r="BC15" s="108">
        <v>154.44499999999999</v>
      </c>
      <c r="BD15" s="108">
        <v>156.32124999999999</v>
      </c>
      <c r="BE15" s="108">
        <v>155.68648499999998</v>
      </c>
      <c r="BF15" s="108">
        <v>146.23768999999999</v>
      </c>
      <c r="BG15" s="108">
        <v>168.53662499999999</v>
      </c>
      <c r="BH15" s="108">
        <v>166.99414999999999</v>
      </c>
      <c r="BI15" s="108">
        <v>171.6275</v>
      </c>
      <c r="BJ15" s="108">
        <v>207.2574875</v>
      </c>
      <c r="BK15" s="108">
        <v>156.46937500000001</v>
      </c>
      <c r="BL15" s="108">
        <v>162.54249999999999</v>
      </c>
      <c r="BM15" s="108">
        <v>167.38124999999999</v>
      </c>
      <c r="BN15" s="108">
        <v>183.26429874999999</v>
      </c>
      <c r="BO15" s="108">
        <v>174.32801624999999</v>
      </c>
      <c r="BP15" s="108">
        <v>184.59643625000001</v>
      </c>
      <c r="BQ15" s="108">
        <v>178.47976249999999</v>
      </c>
      <c r="BR15" s="108">
        <v>188.32780375000002</v>
      </c>
      <c r="BS15" s="108">
        <v>201.32527875000002</v>
      </c>
      <c r="BT15" s="108">
        <v>180.57820000000001</v>
      </c>
      <c r="BU15" s="108">
        <v>182.33002500000001</v>
      </c>
      <c r="BV15" s="108">
        <v>218.73855749999998</v>
      </c>
      <c r="BW15" s="108">
        <v>146.15888749999999</v>
      </c>
      <c r="BX15" s="108">
        <v>210.19875625</v>
      </c>
      <c r="BY15" s="108">
        <v>197.21214375</v>
      </c>
      <c r="BZ15" s="108">
        <v>203.05310750000001</v>
      </c>
      <c r="CA15" s="108">
        <v>212.24386874999999</v>
      </c>
      <c r="CB15" s="108">
        <v>201.55595875</v>
      </c>
      <c r="CC15" s="108">
        <v>219.2354675</v>
      </c>
      <c r="CD15" s="108">
        <v>207.04981625000002</v>
      </c>
      <c r="CE15" s="108">
        <v>203.70308</v>
      </c>
      <c r="CF15" s="108">
        <v>225.31530749999999</v>
      </c>
      <c r="CG15" s="108">
        <v>200.39149875000001</v>
      </c>
      <c r="CH15" s="108">
        <v>262.98546999999996</v>
      </c>
      <c r="CI15" s="108">
        <v>190.71222125</v>
      </c>
      <c r="CJ15" s="108">
        <v>195.89452249999999</v>
      </c>
      <c r="CK15" s="108">
        <v>204.91898875000001</v>
      </c>
      <c r="CL15" s="108">
        <v>215.99863999999999</v>
      </c>
      <c r="CM15" s="108">
        <v>215.57677999999999</v>
      </c>
      <c r="CN15" s="108">
        <v>224.02148500000001</v>
      </c>
      <c r="CO15" s="108">
        <v>246.74751375</v>
      </c>
      <c r="CP15" s="108">
        <v>248.03837374999998</v>
      </c>
      <c r="CQ15" s="108">
        <v>234.15372875000003</v>
      </c>
      <c r="CR15" s="108">
        <v>257.07715875000002</v>
      </c>
      <c r="CS15" s="108">
        <v>256.55250000000001</v>
      </c>
      <c r="CT15" s="108">
        <v>315.58228750000001</v>
      </c>
      <c r="CU15" s="108">
        <v>182.4574125</v>
      </c>
      <c r="CV15" s="108">
        <v>230.3847375</v>
      </c>
      <c r="CW15" s="108">
        <v>227.51012499999999</v>
      </c>
      <c r="CX15" s="108">
        <v>244.7894</v>
      </c>
      <c r="CY15" s="108">
        <v>242.9556125</v>
      </c>
      <c r="CZ15" s="108">
        <v>269.60823750000003</v>
      </c>
      <c r="DA15" s="108">
        <v>285.94918999999993</v>
      </c>
      <c r="DB15" s="108">
        <v>301.99152249999997</v>
      </c>
      <c r="DC15" s="108">
        <v>235.45940124999998</v>
      </c>
      <c r="DD15" s="108">
        <v>300.93568750000003</v>
      </c>
      <c r="DE15" s="108">
        <v>278.82201250000003</v>
      </c>
      <c r="DF15" s="108">
        <v>337.00732907000003</v>
      </c>
      <c r="DG15" s="108">
        <v>215.48267328</v>
      </c>
      <c r="DH15" s="108">
        <v>286.37299805999999</v>
      </c>
      <c r="DI15" s="108">
        <v>244.5848872</v>
      </c>
      <c r="DJ15" s="108">
        <v>251.29992599999997</v>
      </c>
      <c r="DK15" s="108">
        <v>260.6981634420888</v>
      </c>
      <c r="DL15" s="108">
        <v>271.57078203318326</v>
      </c>
      <c r="DM15" s="108">
        <v>254.90370065999161</v>
      </c>
      <c r="DN15" s="108">
        <v>277.58359999999999</v>
      </c>
      <c r="DO15" s="108">
        <v>277.0847</v>
      </c>
      <c r="DP15" s="108">
        <v>300.3193</v>
      </c>
      <c r="DQ15" s="108">
        <v>311.27199999999999</v>
      </c>
      <c r="DR15" s="108">
        <v>395.50110000000001</v>
      </c>
      <c r="DS15" s="108">
        <v>257.86070000000001</v>
      </c>
      <c r="DT15" s="108">
        <v>355.12310000000002</v>
      </c>
      <c r="DU15" s="108">
        <v>294.822</v>
      </c>
      <c r="DV15" s="108">
        <v>320.57560000000001</v>
      </c>
      <c r="DW15" s="108">
        <v>327.65480000000002</v>
      </c>
      <c r="DX15" s="108">
        <v>274.83680000000004</v>
      </c>
      <c r="DY15" s="108">
        <v>277.14850000000001</v>
      </c>
      <c r="DZ15" s="108">
        <v>295.47750000000002</v>
      </c>
      <c r="EA15" s="108">
        <v>307.72809999999998</v>
      </c>
      <c r="EB15" s="108">
        <v>302.8886</v>
      </c>
      <c r="EC15" s="108">
        <v>349.84089999999998</v>
      </c>
      <c r="ED15" s="108">
        <v>357.83859999999999</v>
      </c>
      <c r="EE15" s="108">
        <v>277.6311</v>
      </c>
      <c r="EF15" s="108">
        <v>292.20010000000002</v>
      </c>
      <c r="EG15" s="108">
        <v>308.22840000000002</v>
      </c>
      <c r="EH15" s="108">
        <v>367.46469999999999</v>
      </c>
      <c r="EI15" s="108">
        <v>328.80279999999999</v>
      </c>
      <c r="EJ15" s="108">
        <v>330.22428840000003</v>
      </c>
      <c r="EK15" s="108">
        <v>326.78379999999999</v>
      </c>
      <c r="EL15" s="108">
        <v>367.96949999999998</v>
      </c>
      <c r="EM15" s="108">
        <v>386.63370000000003</v>
      </c>
      <c r="EN15" s="108">
        <v>423.29699999999997</v>
      </c>
      <c r="EO15" s="108">
        <v>433.26209999999998</v>
      </c>
      <c r="EP15" s="108">
        <v>508.77670000000001</v>
      </c>
      <c r="EQ15" s="108">
        <v>406.14280000000002</v>
      </c>
      <c r="ER15" s="108">
        <v>408.4794</v>
      </c>
      <c r="ES15" s="108">
        <v>406.32549999999998</v>
      </c>
      <c r="ET15" s="108">
        <v>449.25820000000004</v>
      </c>
      <c r="EU15" s="108">
        <v>441.65499999999997</v>
      </c>
      <c r="EV15" s="108">
        <v>449.45400000000001</v>
      </c>
      <c r="EW15" s="108">
        <v>473.69650000000001</v>
      </c>
      <c r="EX15" s="108">
        <v>439.81950000000001</v>
      </c>
      <c r="EY15" s="108">
        <v>437.65890000000002</v>
      </c>
      <c r="EZ15" s="108">
        <v>472.57239999999996</v>
      </c>
      <c r="FA15" s="108">
        <v>521.13909999999998</v>
      </c>
      <c r="FB15" s="108">
        <v>603.43310000000008</v>
      </c>
      <c r="FC15" s="108">
        <v>448.93860000000001</v>
      </c>
      <c r="FD15" s="108">
        <v>448.13420000000002</v>
      </c>
      <c r="FE15" s="108">
        <v>488.68349999999998</v>
      </c>
      <c r="FF15" s="108">
        <v>519.24530000000004</v>
      </c>
      <c r="FG15" s="108">
        <v>485.35360000000003</v>
      </c>
      <c r="FH15" s="108">
        <v>507.61019999999996</v>
      </c>
      <c r="FI15" s="108">
        <v>518.85369000000003</v>
      </c>
      <c r="FJ15" s="108">
        <v>494.00979999999998</v>
      </c>
      <c r="FK15" s="108">
        <v>531.9547</v>
      </c>
      <c r="FL15" s="108">
        <v>513.50190000000009</v>
      </c>
      <c r="FM15" s="108">
        <v>496.3621</v>
      </c>
      <c r="FN15" s="108">
        <v>625.05697000000009</v>
      </c>
      <c r="FO15" s="108">
        <v>485.52134999999998</v>
      </c>
      <c r="FP15" s="108">
        <v>467.92722999999995</v>
      </c>
      <c r="FQ15" s="108">
        <v>512.62797999999998</v>
      </c>
      <c r="FR15" s="108">
        <v>516.89648</v>
      </c>
      <c r="FS15" s="108">
        <v>509.86910000000006</v>
      </c>
      <c r="FT15" s="108">
        <v>540.74400000000003</v>
      </c>
      <c r="FU15" s="108">
        <v>523.6028</v>
      </c>
      <c r="FV15" s="108">
        <v>529.19500000000005</v>
      </c>
      <c r="FW15" s="108">
        <v>556.94809999999995</v>
      </c>
      <c r="FX15" s="108">
        <v>547.02710000000002</v>
      </c>
      <c r="FY15" s="108">
        <v>560.22930000000008</v>
      </c>
      <c r="FZ15" s="108">
        <v>708.65819999999997</v>
      </c>
      <c r="GA15" s="108">
        <v>553.31799999999998</v>
      </c>
      <c r="GB15" s="108">
        <v>540.58499999999992</v>
      </c>
      <c r="GC15" s="108">
        <v>564.49</v>
      </c>
      <c r="GD15" s="108">
        <v>497.31</v>
      </c>
      <c r="GE15" s="108">
        <v>480.36500000000001</v>
      </c>
      <c r="GF15" s="108">
        <v>555.38</v>
      </c>
      <c r="GG15" s="108">
        <v>497.38</v>
      </c>
      <c r="GH15" s="108">
        <v>500.26400000000001</v>
      </c>
      <c r="GI15" s="108">
        <v>479.93099999999998</v>
      </c>
      <c r="GJ15" s="108">
        <v>504.31200000000001</v>
      </c>
      <c r="GK15" s="108">
        <v>470.34399999999999</v>
      </c>
      <c r="GL15" s="108">
        <v>581.35216000000003</v>
      </c>
      <c r="GM15" s="108">
        <v>401.25304999999997</v>
      </c>
      <c r="GN15" s="108">
        <v>413.80417999999997</v>
      </c>
      <c r="GO15" s="108">
        <v>406.38758000000001</v>
      </c>
      <c r="GP15" s="230">
        <v>409.48552999999998</v>
      </c>
      <c r="GQ15" s="241">
        <v>453.40694999999999</v>
      </c>
      <c r="GR15" s="230">
        <v>418.03235000000001</v>
      </c>
      <c r="GS15" s="230">
        <v>465.56085000000002</v>
      </c>
      <c r="GT15" s="230">
        <v>424.89512000000002</v>
      </c>
      <c r="GU15" s="230">
        <v>482.37039999999996</v>
      </c>
      <c r="GV15" s="230">
        <v>457.52641999999997</v>
      </c>
      <c r="GW15" s="230">
        <v>485.60565691446101</v>
      </c>
      <c r="GX15" s="241">
        <v>652.27150124161994</v>
      </c>
      <c r="GY15" s="241">
        <v>415.516153806082</v>
      </c>
      <c r="GZ15" s="241">
        <v>458.90134733956199</v>
      </c>
      <c r="HA15" s="241">
        <v>477.60700000000003</v>
      </c>
      <c r="HB15" s="241">
        <v>480.86099999999999</v>
      </c>
      <c r="HC15" s="241">
        <v>487.95400000000001</v>
      </c>
      <c r="HD15" s="241">
        <v>495.892</v>
      </c>
      <c r="HE15" s="241">
        <v>501.303</v>
      </c>
      <c r="HF15" s="241">
        <v>479.42099999999999</v>
      </c>
      <c r="HG15" s="241">
        <v>494.66500000000002</v>
      </c>
      <c r="HH15" s="241">
        <v>519.77099999999996</v>
      </c>
      <c r="HI15" s="241">
        <v>514.70877907646002</v>
      </c>
      <c r="HJ15" s="241">
        <v>644.91780000000006</v>
      </c>
      <c r="HK15" s="241">
        <v>463.92520000000002</v>
      </c>
      <c r="HL15" s="241">
        <v>485.15010000000001</v>
      </c>
      <c r="HM15" s="241">
        <v>493.37299999999999</v>
      </c>
    </row>
    <row r="16" spans="1:221" x14ac:dyDescent="0.25">
      <c r="A16" s="222" t="s">
        <v>317</v>
      </c>
      <c r="B16" s="108">
        <v>2.6209290000000003</v>
      </c>
      <c r="C16" s="108">
        <v>4.3697870000000005</v>
      </c>
      <c r="D16" s="108">
        <v>3.1811760000000002</v>
      </c>
      <c r="E16" s="108">
        <v>5.5129565200000004</v>
      </c>
      <c r="F16" s="108">
        <v>4.3704999999999998</v>
      </c>
      <c r="G16" s="108">
        <v>7.0994999999999999</v>
      </c>
      <c r="H16" s="108">
        <v>5.3307000000000002</v>
      </c>
      <c r="I16" s="108">
        <v>6.7436000000000007</v>
      </c>
      <c r="J16" s="108">
        <v>8.2439999999999998</v>
      </c>
      <c r="K16" s="108">
        <v>8.668000000000001</v>
      </c>
      <c r="L16" s="108">
        <v>9.2089999999999996</v>
      </c>
      <c r="M16" s="108">
        <v>9.2160000000000011</v>
      </c>
      <c r="N16" s="108">
        <v>13.008000000000001</v>
      </c>
      <c r="O16" s="108">
        <v>12.708</v>
      </c>
      <c r="P16" s="108">
        <v>9.0120000000000005</v>
      </c>
      <c r="Q16" s="108">
        <v>15.792999999999999</v>
      </c>
      <c r="R16" s="108">
        <v>8.6440000000000001</v>
      </c>
      <c r="S16" s="108">
        <v>5.5429999999999993</v>
      </c>
      <c r="T16" s="108">
        <v>11.058999999999999</v>
      </c>
      <c r="U16" s="108">
        <v>9.9169999999999998</v>
      </c>
      <c r="V16" s="108">
        <v>12.08</v>
      </c>
      <c r="W16" s="108">
        <v>13.642999999999999</v>
      </c>
      <c r="X16" s="108">
        <v>12.774999999999999</v>
      </c>
      <c r="Y16" s="108">
        <v>13.099999999999998</v>
      </c>
      <c r="Z16" s="108">
        <v>18.488300000000002</v>
      </c>
      <c r="AA16" s="108">
        <v>16.173000000000002</v>
      </c>
      <c r="AB16" s="108">
        <v>18.700000000000003</v>
      </c>
      <c r="AC16" s="108">
        <v>18.157000000000004</v>
      </c>
      <c r="AD16" s="108">
        <v>19.381</v>
      </c>
      <c r="AE16" s="108">
        <v>15.5</v>
      </c>
      <c r="AF16" s="108">
        <v>16.652000000000001</v>
      </c>
      <c r="AG16" s="108">
        <v>17.975999999999999</v>
      </c>
      <c r="AH16" s="108">
        <v>20.027000000000001</v>
      </c>
      <c r="AI16" s="108">
        <v>18</v>
      </c>
      <c r="AJ16" s="108">
        <v>20.400000000000002</v>
      </c>
      <c r="AK16" s="108">
        <v>20.6</v>
      </c>
      <c r="AL16" s="108">
        <v>24.6175</v>
      </c>
      <c r="AM16" s="108">
        <v>19.859000000000002</v>
      </c>
      <c r="AN16" s="108">
        <v>18.666699999999999</v>
      </c>
      <c r="AO16" s="108">
        <v>18.139000000000003</v>
      </c>
      <c r="AP16" s="108">
        <v>20.204099999999997</v>
      </c>
      <c r="AQ16" s="108">
        <v>18.671599999999998</v>
      </c>
      <c r="AR16" s="108">
        <v>19.052799999999998</v>
      </c>
      <c r="AS16" s="108">
        <v>20.793300000000002</v>
      </c>
      <c r="AT16" s="108">
        <v>20.677700000000002</v>
      </c>
      <c r="AU16" s="108">
        <v>19.7928</v>
      </c>
      <c r="AV16" s="108">
        <v>21.020400000000002</v>
      </c>
      <c r="AW16" s="108">
        <v>21.309900000000003</v>
      </c>
      <c r="AX16" s="108">
        <v>24.468166089965401</v>
      </c>
      <c r="AY16" s="108">
        <v>17.993771626297573</v>
      </c>
      <c r="AZ16" s="108">
        <v>19.002768166089965</v>
      </c>
      <c r="BA16" s="108">
        <v>20.852595155709345</v>
      </c>
      <c r="BB16" s="108">
        <v>23.291003460207612</v>
      </c>
      <c r="BC16" s="108">
        <v>22.162608996539795</v>
      </c>
      <c r="BD16" s="108">
        <v>21.357093425605534</v>
      </c>
      <c r="BE16" s="108">
        <v>26.33035328719723</v>
      </c>
      <c r="BF16" s="108">
        <v>19.788608304498268</v>
      </c>
      <c r="BG16" s="108">
        <v>24.513570934256055</v>
      </c>
      <c r="BH16" s="108">
        <v>25.282930795847751</v>
      </c>
      <c r="BI16" s="108">
        <v>25.056747404844295</v>
      </c>
      <c r="BJ16" s="108">
        <v>27.8</v>
      </c>
      <c r="BK16" s="108">
        <v>23.138000000000002</v>
      </c>
      <c r="BL16" s="108">
        <v>23.273</v>
      </c>
      <c r="BM16" s="108">
        <v>26.6</v>
      </c>
      <c r="BN16" s="108">
        <v>24.626999999999999</v>
      </c>
      <c r="BO16" s="108">
        <v>25.396799999999999</v>
      </c>
      <c r="BP16" s="108">
        <v>24.8993</v>
      </c>
      <c r="BQ16" s="108">
        <v>27.645099999999999</v>
      </c>
      <c r="BR16" s="108">
        <v>25.5472</v>
      </c>
      <c r="BS16" s="108">
        <v>27.8765</v>
      </c>
      <c r="BT16" s="108">
        <v>26.360799999999998</v>
      </c>
      <c r="BU16" s="108">
        <v>24.4649</v>
      </c>
      <c r="BV16" s="108">
        <v>34.266100000000002</v>
      </c>
      <c r="BW16" s="108">
        <v>21.108699999999999</v>
      </c>
      <c r="BX16" s="108">
        <v>26.653599999999997</v>
      </c>
      <c r="BY16" s="108">
        <v>27.4422</v>
      </c>
      <c r="BZ16" s="108">
        <v>27.248199999999997</v>
      </c>
      <c r="CA16" s="108">
        <v>26.599600000000002</v>
      </c>
      <c r="CB16" s="108">
        <v>30.735599999999998</v>
      </c>
      <c r="CC16" s="108">
        <v>27.567</v>
      </c>
      <c r="CD16" s="108">
        <v>39.091999999999999</v>
      </c>
      <c r="CE16" s="108">
        <v>25.754000000000001</v>
      </c>
      <c r="CF16" s="108">
        <v>29.886499999999998</v>
      </c>
      <c r="CG16" s="108">
        <v>28.607999999999997</v>
      </c>
      <c r="CH16" s="108">
        <v>35.341166666666666</v>
      </c>
      <c r="CI16" s="108">
        <v>25.989899999999999</v>
      </c>
      <c r="CJ16" s="108">
        <v>26.7791</v>
      </c>
      <c r="CK16" s="108">
        <v>29.745199999999997</v>
      </c>
      <c r="CL16" s="108">
        <v>28.206000000000003</v>
      </c>
      <c r="CM16" s="108">
        <v>26.7622</v>
      </c>
      <c r="CN16" s="108">
        <v>24.518099999999997</v>
      </c>
      <c r="CO16" s="108">
        <v>28.456000000000003</v>
      </c>
      <c r="CP16" s="108">
        <v>29.078299999999999</v>
      </c>
      <c r="CQ16" s="108">
        <v>29.185699999999997</v>
      </c>
      <c r="CR16" s="108">
        <v>33.619799999999998</v>
      </c>
      <c r="CS16" s="108">
        <v>31.724899999999998</v>
      </c>
      <c r="CT16" s="108">
        <v>62.164200000000001</v>
      </c>
      <c r="CU16" s="108">
        <v>29.5884</v>
      </c>
      <c r="CV16" s="108">
        <v>37.857799999999997</v>
      </c>
      <c r="CW16" s="108">
        <v>26.6236</v>
      </c>
      <c r="CX16" s="108">
        <v>36.3566</v>
      </c>
      <c r="CY16" s="108">
        <v>32.139299999999999</v>
      </c>
      <c r="CZ16" s="108">
        <v>30.2912</v>
      </c>
      <c r="DA16" s="108">
        <v>40.546100000000003</v>
      </c>
      <c r="DB16" s="108">
        <v>37.561</v>
      </c>
      <c r="DC16" s="108">
        <v>55.753</v>
      </c>
      <c r="DD16" s="108">
        <v>41.233899999999998</v>
      </c>
      <c r="DE16" s="108">
        <v>43.786000000000001</v>
      </c>
      <c r="DF16" s="108">
        <v>53.920842999999998</v>
      </c>
      <c r="DG16" s="108">
        <v>32.431699999999999</v>
      </c>
      <c r="DH16" s="108">
        <v>31.959900000000001</v>
      </c>
      <c r="DI16" s="108">
        <v>33.223599999999998</v>
      </c>
      <c r="DJ16" s="108">
        <v>29.386500000000002</v>
      </c>
      <c r="DK16" s="108">
        <v>34.361899999999999</v>
      </c>
      <c r="DL16" s="108">
        <v>32.2166</v>
      </c>
      <c r="DM16" s="108">
        <v>34.603700000000003</v>
      </c>
      <c r="DN16" s="108">
        <v>37.976799999999997</v>
      </c>
      <c r="DO16" s="108">
        <v>42.596699999999998</v>
      </c>
      <c r="DP16" s="108">
        <v>41.7849</v>
      </c>
      <c r="DQ16" s="108">
        <v>43.667099999999998</v>
      </c>
      <c r="DR16" s="108">
        <v>44.379600000000003</v>
      </c>
      <c r="DS16" s="108">
        <v>33.813099999999999</v>
      </c>
      <c r="DT16" s="108">
        <v>38.937899999999999</v>
      </c>
      <c r="DU16" s="108">
        <v>41.978900000000003</v>
      </c>
      <c r="DV16" s="108">
        <v>45.922499999999999</v>
      </c>
      <c r="DW16" s="108">
        <v>46.798299999999998</v>
      </c>
      <c r="DX16" s="108">
        <v>44.317399999999999</v>
      </c>
      <c r="DY16" s="108">
        <v>42.003799999999998</v>
      </c>
      <c r="DZ16" s="108">
        <v>42.586100000000002</v>
      </c>
      <c r="EA16" s="108">
        <v>45.565399999999997</v>
      </c>
      <c r="EB16" s="108">
        <v>51.4009</v>
      </c>
      <c r="EC16" s="108">
        <v>52.604300000000002</v>
      </c>
      <c r="ED16" s="108">
        <v>54.6965</v>
      </c>
      <c r="EE16" s="108">
        <v>44.958100000000002</v>
      </c>
      <c r="EF16" s="108">
        <v>40.296100000000003</v>
      </c>
      <c r="EG16" s="108">
        <v>48.127699999999997</v>
      </c>
      <c r="EH16" s="108">
        <v>53.082599999999999</v>
      </c>
      <c r="EI16" s="108">
        <v>49.530900000000003</v>
      </c>
      <c r="EJ16" s="108">
        <v>55.174999999999997</v>
      </c>
      <c r="EK16" s="108">
        <v>46.477499999999999</v>
      </c>
      <c r="EL16" s="108">
        <v>51.002800000000001</v>
      </c>
      <c r="EM16" s="108">
        <v>49.7179</v>
      </c>
      <c r="EN16" s="108">
        <v>50.944699999999997</v>
      </c>
      <c r="EO16" s="108">
        <v>73.860799999999998</v>
      </c>
      <c r="EP16" s="108">
        <v>55.829300000000003</v>
      </c>
      <c r="EQ16" s="108">
        <v>46.236699999999999</v>
      </c>
      <c r="ER16" s="108">
        <v>49.474800000000002</v>
      </c>
      <c r="ES16" s="108">
        <v>57.113799999999998</v>
      </c>
      <c r="ET16" s="108">
        <v>56.773000000000003</v>
      </c>
      <c r="EU16" s="108">
        <v>60.98</v>
      </c>
      <c r="EV16" s="108">
        <v>62.249000000000002</v>
      </c>
      <c r="EW16" s="108">
        <v>60.899500000000003</v>
      </c>
      <c r="EX16" s="108">
        <v>57.061100000000003</v>
      </c>
      <c r="EY16" s="108">
        <v>52.063000000000002</v>
      </c>
      <c r="EZ16" s="108">
        <v>58.9664</v>
      </c>
      <c r="FA16" s="108">
        <v>66.856200000000001</v>
      </c>
      <c r="FB16" s="108">
        <v>65.247500000000002</v>
      </c>
      <c r="FC16" s="108">
        <v>63.163600000000002</v>
      </c>
      <c r="FD16" s="108">
        <v>57.787599999999998</v>
      </c>
      <c r="FE16" s="108">
        <v>59.947499999999998</v>
      </c>
      <c r="FF16" s="108">
        <v>62.3414</v>
      </c>
      <c r="FG16" s="108">
        <v>59.401400000000002</v>
      </c>
      <c r="FH16" s="108">
        <v>60.5182</v>
      </c>
      <c r="FI16" s="108">
        <v>59.362389999999998</v>
      </c>
      <c r="FJ16" s="108">
        <v>61.652900000000002</v>
      </c>
      <c r="FK16" s="108">
        <v>62.504899999999999</v>
      </c>
      <c r="FL16" s="108">
        <v>64.362300000000005</v>
      </c>
      <c r="FM16" s="108">
        <v>67.336500000000001</v>
      </c>
      <c r="FN16" s="108">
        <v>74.90401</v>
      </c>
      <c r="FO16" s="108">
        <v>56.995750000000001</v>
      </c>
      <c r="FP16" s="108">
        <v>59.587159999999997</v>
      </c>
      <c r="FQ16" s="108">
        <v>60.143470000000001</v>
      </c>
      <c r="FR16" s="108">
        <v>65.191190000000006</v>
      </c>
      <c r="FS16" s="108">
        <v>64.7303</v>
      </c>
      <c r="FT16" s="108">
        <v>67.7</v>
      </c>
      <c r="FU16" s="108">
        <v>69.159800000000004</v>
      </c>
      <c r="FV16" s="108">
        <v>70.780699999999996</v>
      </c>
      <c r="FW16" s="108">
        <v>75.549199999999999</v>
      </c>
      <c r="FX16" s="108">
        <v>70.006799999999998</v>
      </c>
      <c r="FY16" s="108">
        <v>68.457800000000006</v>
      </c>
      <c r="FZ16" s="108">
        <v>89.167199999999994</v>
      </c>
      <c r="GA16" s="108">
        <v>61.957999999999998</v>
      </c>
      <c r="GB16" s="108">
        <v>65.662000000000006</v>
      </c>
      <c r="GC16" s="108">
        <v>67.188000000000002</v>
      </c>
      <c r="GD16" s="108">
        <v>60.281999999999996</v>
      </c>
      <c r="GE16" s="108">
        <v>73.183999999999997</v>
      </c>
      <c r="GF16" s="108">
        <v>116.196</v>
      </c>
      <c r="GG16" s="108">
        <v>63.904000000000003</v>
      </c>
      <c r="GH16" s="108">
        <v>58.582000000000001</v>
      </c>
      <c r="GI16" s="108">
        <v>59.661000000000001</v>
      </c>
      <c r="GJ16" s="108">
        <v>64.212999999999994</v>
      </c>
      <c r="GK16" s="108">
        <v>59.646000000000001</v>
      </c>
      <c r="GL16" s="108">
        <v>82.35790999999999</v>
      </c>
      <c r="GM16" s="108">
        <v>50.192430000000002</v>
      </c>
      <c r="GN16" s="108">
        <v>47.364590000000007</v>
      </c>
      <c r="GO16" s="108">
        <v>59.921990000000001</v>
      </c>
      <c r="GP16" s="230">
        <v>56.266570000000002</v>
      </c>
      <c r="GQ16" s="241">
        <v>59.745139999999999</v>
      </c>
      <c r="GR16" s="230">
        <v>76.648749999999993</v>
      </c>
      <c r="GS16" s="230">
        <v>66.324399999999997</v>
      </c>
      <c r="GT16" s="230">
        <v>66.88082</v>
      </c>
      <c r="GU16" s="230">
        <v>84.81362</v>
      </c>
      <c r="GV16" s="230">
        <v>73.390460000000004</v>
      </c>
      <c r="GW16" s="230">
        <v>65.710595872396993</v>
      </c>
      <c r="GX16" s="241">
        <v>89.844546750000006</v>
      </c>
      <c r="GY16" s="241">
        <v>64.388661619999993</v>
      </c>
      <c r="GZ16" s="241">
        <v>64.06</v>
      </c>
      <c r="HA16" s="241">
        <v>73.843999999999994</v>
      </c>
      <c r="HB16" s="241">
        <v>73.563000000000002</v>
      </c>
      <c r="HC16" s="241">
        <v>79.361639999999994</v>
      </c>
      <c r="HD16" s="241">
        <v>81.861000000000004</v>
      </c>
      <c r="HE16" s="241">
        <v>79.242310000000003</v>
      </c>
      <c r="HF16" s="241">
        <v>80.521609999999995</v>
      </c>
      <c r="HG16" s="241">
        <v>76.873280300000005</v>
      </c>
      <c r="HH16" s="241">
        <v>91.895970000000005</v>
      </c>
      <c r="HI16" s="241">
        <v>81.293999999999997</v>
      </c>
      <c r="HJ16" s="241">
        <v>96.496499999999997</v>
      </c>
      <c r="HK16" s="241">
        <v>78.125900000000001</v>
      </c>
      <c r="HL16" s="241">
        <v>81.106099999999998</v>
      </c>
      <c r="HM16" s="241">
        <v>75.722999999999999</v>
      </c>
    </row>
    <row r="17" spans="1:221" x14ac:dyDescent="0.25">
      <c r="A17" s="222" t="s">
        <v>318</v>
      </c>
      <c r="B17" s="108">
        <v>14.718192346405203</v>
      </c>
      <c r="C17" s="108">
        <v>15.147920760277</v>
      </c>
      <c r="D17" s="108">
        <v>20.428913319581554</v>
      </c>
      <c r="E17" s="108">
        <v>51.675599999999996</v>
      </c>
      <c r="F17" s="108">
        <v>21.150600000000001</v>
      </c>
      <c r="G17" s="108">
        <v>22.913599999999999</v>
      </c>
      <c r="H17" s="108">
        <v>29.887</v>
      </c>
      <c r="I17" s="108">
        <v>24.497599999999998</v>
      </c>
      <c r="J17" s="108">
        <v>30.566600000000001</v>
      </c>
      <c r="K17" s="108">
        <v>26.874600000000001</v>
      </c>
      <c r="L17" s="108">
        <v>26.8096</v>
      </c>
      <c r="M17" s="108">
        <v>29.775600000000001</v>
      </c>
      <c r="N17" s="108">
        <v>36.239055069999999</v>
      </c>
      <c r="O17" s="108">
        <v>20.843335090000007</v>
      </c>
      <c r="P17" s="108">
        <v>33.182321499999993</v>
      </c>
      <c r="Q17" s="108">
        <v>175.54209929999996</v>
      </c>
      <c r="R17" s="108">
        <v>36.24482794</v>
      </c>
      <c r="S17" s="108">
        <v>27.638618019999996</v>
      </c>
      <c r="T17" s="108">
        <v>59.028350744999997</v>
      </c>
      <c r="U17" s="108">
        <v>22.111565819999999</v>
      </c>
      <c r="V17" s="108">
        <v>50.501548724999985</v>
      </c>
      <c r="W17" s="108">
        <v>24.868291650000007</v>
      </c>
      <c r="X17" s="108">
        <v>25.037734490000002</v>
      </c>
      <c r="Y17" s="108">
        <v>28.554380200000001</v>
      </c>
      <c r="Z17" s="108">
        <v>36.911000000000001</v>
      </c>
      <c r="AA17" s="108">
        <v>27.62</v>
      </c>
      <c r="AB17" s="108">
        <v>41.506999999999998</v>
      </c>
      <c r="AC17" s="108">
        <v>147.78099999999998</v>
      </c>
      <c r="AD17" s="108">
        <v>34.541000000000004</v>
      </c>
      <c r="AE17" s="108">
        <v>31.533999999999999</v>
      </c>
      <c r="AF17" s="108">
        <v>63.16</v>
      </c>
      <c r="AG17" s="108">
        <v>30.064</v>
      </c>
      <c r="AH17" s="108">
        <v>59.143000000000001</v>
      </c>
      <c r="AI17" s="108">
        <v>35.691000000000003</v>
      </c>
      <c r="AJ17" s="108">
        <v>31.900000000000002</v>
      </c>
      <c r="AK17" s="108">
        <v>56.1</v>
      </c>
      <c r="AL17" s="108">
        <v>56.955206525826107</v>
      </c>
      <c r="AM17" s="108">
        <v>35.228907856955296</v>
      </c>
      <c r="AN17" s="108">
        <v>51.370656499728462</v>
      </c>
      <c r="AO17" s="108">
        <v>171.16763321590386</v>
      </c>
      <c r="AP17" s="108">
        <v>45.247304493071255</v>
      </c>
      <c r="AQ17" s="108">
        <v>43.015018229382385</v>
      </c>
      <c r="AR17" s="108">
        <v>82.166331093150404</v>
      </c>
      <c r="AS17" s="108">
        <v>43.017701134478564</v>
      </c>
      <c r="AT17" s="108">
        <v>74.966484563052845</v>
      </c>
      <c r="AU17" s="108">
        <v>45.764316606182092</v>
      </c>
      <c r="AV17" s="108">
        <v>42.224219145925915</v>
      </c>
      <c r="AW17" s="108">
        <v>44.720197353201243</v>
      </c>
      <c r="AX17" s="108">
        <v>72.61046206694796</v>
      </c>
      <c r="AY17" s="108">
        <v>38.421948297210598</v>
      </c>
      <c r="AZ17" s="108">
        <v>62.750850998522928</v>
      </c>
      <c r="BA17" s="108">
        <v>223.0168077115402</v>
      </c>
      <c r="BB17" s="108">
        <v>50.654987006104029</v>
      </c>
      <c r="BC17" s="108">
        <v>44.696483457364081</v>
      </c>
      <c r="BD17" s="108">
        <v>98.026180809409453</v>
      </c>
      <c r="BE17" s="108">
        <v>49.869470789469531</v>
      </c>
      <c r="BF17" s="108">
        <v>90.792025292917629</v>
      </c>
      <c r="BG17" s="108">
        <v>49.554508159845255</v>
      </c>
      <c r="BH17" s="108">
        <v>51.782221680548808</v>
      </c>
      <c r="BI17" s="108">
        <v>48.071304640838967</v>
      </c>
      <c r="BJ17" s="108">
        <v>79.928189635338654</v>
      </c>
      <c r="BK17" s="108">
        <v>44.738459086366028</v>
      </c>
      <c r="BL17" s="108">
        <v>61.65473451555534</v>
      </c>
      <c r="BM17" s="108">
        <v>384.37267665751091</v>
      </c>
      <c r="BN17" s="108">
        <v>58.46584694969183</v>
      </c>
      <c r="BO17" s="108">
        <v>49.824974683899335</v>
      </c>
      <c r="BP17" s="108">
        <v>141.45779218342125</v>
      </c>
      <c r="BQ17" s="108">
        <v>54.353883311411479</v>
      </c>
      <c r="BR17" s="108">
        <v>130.58666653207561</v>
      </c>
      <c r="BS17" s="108">
        <v>52.674082620081997</v>
      </c>
      <c r="BT17" s="108">
        <v>54.865927820391292</v>
      </c>
      <c r="BU17" s="108">
        <v>72.71158051341807</v>
      </c>
      <c r="BV17" s="108">
        <v>105.81071109708849</v>
      </c>
      <c r="BW17" s="108">
        <v>43.039056591463364</v>
      </c>
      <c r="BX17" s="108">
        <v>79.48812818104237</v>
      </c>
      <c r="BY17" s="108">
        <v>481.86669736156324</v>
      </c>
      <c r="BZ17" s="108">
        <v>110.49868646932833</v>
      </c>
      <c r="CA17" s="108">
        <v>60.359356709349619</v>
      </c>
      <c r="CB17" s="108">
        <v>153.30088939759602</v>
      </c>
      <c r="CC17" s="108">
        <v>62.140853332157164</v>
      </c>
      <c r="CD17" s="108">
        <v>141.10161581902963</v>
      </c>
      <c r="CE17" s="108">
        <v>64.954084899970837</v>
      </c>
      <c r="CF17" s="108">
        <v>64.254488459314913</v>
      </c>
      <c r="CG17" s="108">
        <v>86.106640416429201</v>
      </c>
      <c r="CH17" s="108">
        <v>107.28244069299717</v>
      </c>
      <c r="CI17" s="108">
        <v>60.013201863592919</v>
      </c>
      <c r="CJ17" s="108">
        <v>85.440691383238814</v>
      </c>
      <c r="CK17" s="108">
        <v>453.58813331598924</v>
      </c>
      <c r="CL17" s="108">
        <v>103.5392550279072</v>
      </c>
      <c r="CM17" s="108">
        <v>64.671860579049707</v>
      </c>
      <c r="CN17" s="108">
        <v>181.39598412105627</v>
      </c>
      <c r="CO17" s="108">
        <v>97.537799029078855</v>
      </c>
      <c r="CP17" s="108">
        <v>203.39091049413233</v>
      </c>
      <c r="CQ17" s="108">
        <v>101.77349891232208</v>
      </c>
      <c r="CR17" s="108">
        <v>105.44140566599056</v>
      </c>
      <c r="CS17" s="108">
        <v>124.63777060939032</v>
      </c>
      <c r="CT17" s="108">
        <v>166.51224155049499</v>
      </c>
      <c r="CU17" s="108">
        <v>106.95375226337001</v>
      </c>
      <c r="CV17" s="108">
        <v>150.56012996000001</v>
      </c>
      <c r="CW17" s="108">
        <v>518.89909999999998</v>
      </c>
      <c r="CX17" s="108">
        <v>154.608578604</v>
      </c>
      <c r="CY17" s="108">
        <v>104.79683330500001</v>
      </c>
      <c r="CZ17" s="108">
        <v>273.37744556169002</v>
      </c>
      <c r="DA17" s="108">
        <v>121.89</v>
      </c>
      <c r="DB17" s="108">
        <v>279.131632244</v>
      </c>
      <c r="DC17" s="108">
        <v>238.83079988899999</v>
      </c>
      <c r="DD17" s="108">
        <v>135.58633768000001</v>
      </c>
      <c r="DE17" s="108">
        <v>118.05</v>
      </c>
      <c r="DF17" s="108">
        <v>173.19129999999998</v>
      </c>
      <c r="DG17" s="108">
        <v>89.045900000000003</v>
      </c>
      <c r="DH17" s="108">
        <v>162.37729999999999</v>
      </c>
      <c r="DI17" s="108">
        <v>701.64359999999999</v>
      </c>
      <c r="DJ17" s="108">
        <v>163.15300000000002</v>
      </c>
      <c r="DK17" s="108">
        <v>113.55840000000001</v>
      </c>
      <c r="DL17" s="108">
        <v>292.2319</v>
      </c>
      <c r="DM17" s="108">
        <v>127.8486</v>
      </c>
      <c r="DN17" s="108">
        <v>275.28019999999998</v>
      </c>
      <c r="DO17" s="108">
        <v>132.827</v>
      </c>
      <c r="DP17" s="108">
        <v>164.2285</v>
      </c>
      <c r="DQ17" s="108">
        <v>122.1185</v>
      </c>
      <c r="DR17" s="108">
        <v>204.244</v>
      </c>
      <c r="DS17" s="108">
        <v>96.497500000000002</v>
      </c>
      <c r="DT17" s="108">
        <v>174.57240000000002</v>
      </c>
      <c r="DU17" s="108">
        <v>516.07680000000005</v>
      </c>
      <c r="DV17" s="108">
        <v>142.02629999999999</v>
      </c>
      <c r="DW17" s="108">
        <v>123.0419</v>
      </c>
      <c r="DX17" s="108">
        <v>260.8861</v>
      </c>
      <c r="DY17" s="108">
        <v>136.6146</v>
      </c>
      <c r="DZ17" s="108">
        <v>252.34059999999997</v>
      </c>
      <c r="EA17" s="108">
        <v>157.00700000000001</v>
      </c>
      <c r="EB17" s="108">
        <v>142.85509999999999</v>
      </c>
      <c r="EC17" s="108">
        <v>146.94900000000001</v>
      </c>
      <c r="ED17" s="108">
        <v>244.02807525193018</v>
      </c>
      <c r="EE17" s="108">
        <v>134.67411000000001</v>
      </c>
      <c r="EF17" s="108">
        <v>304.90430000000003</v>
      </c>
      <c r="EG17" s="108">
        <v>653.14779999999996</v>
      </c>
      <c r="EH17" s="108">
        <v>198.08459999999999</v>
      </c>
      <c r="EI17" s="108">
        <v>206.2679</v>
      </c>
      <c r="EJ17" s="108">
        <v>246.8509</v>
      </c>
      <c r="EK17" s="108">
        <v>179.5121</v>
      </c>
      <c r="EL17" s="108">
        <v>297.59750000000003</v>
      </c>
      <c r="EM17" s="108">
        <v>182.41830000000002</v>
      </c>
      <c r="EN17" s="108">
        <v>174.7116</v>
      </c>
      <c r="EO17" s="108">
        <v>208.00569999999999</v>
      </c>
      <c r="EP17" s="108">
        <v>304.0222</v>
      </c>
      <c r="EQ17" s="108">
        <v>147.96729999999999</v>
      </c>
      <c r="ER17" s="108">
        <v>241.50819999999999</v>
      </c>
      <c r="ES17" s="108">
        <v>825.65949999999998</v>
      </c>
      <c r="ET17" s="108">
        <v>213.45500000000001</v>
      </c>
      <c r="EU17" s="108">
        <v>174.517</v>
      </c>
      <c r="EV17" s="108">
        <v>284.98500000000001</v>
      </c>
      <c r="EW17" s="108">
        <v>193.27720000000002</v>
      </c>
      <c r="EX17" s="108">
        <v>302.27699999999999</v>
      </c>
      <c r="EY17" s="108">
        <v>195.34380000000002</v>
      </c>
      <c r="EZ17" s="108">
        <v>198.81339999999997</v>
      </c>
      <c r="FA17" s="108">
        <v>231.107</v>
      </c>
      <c r="FB17" s="108">
        <v>341.70830000000001</v>
      </c>
      <c r="FC17" s="108">
        <v>181.47290000000001</v>
      </c>
      <c r="FD17" s="108">
        <v>265.69839999999999</v>
      </c>
      <c r="FE17" s="108">
        <v>924.42580000000009</v>
      </c>
      <c r="FF17" s="108">
        <v>231.9975</v>
      </c>
      <c r="FG17" s="108">
        <v>204.6052</v>
      </c>
      <c r="FH17" s="108">
        <v>392.7602</v>
      </c>
      <c r="FI17" s="108">
        <v>223.58031</v>
      </c>
      <c r="FJ17" s="108">
        <v>345.3929</v>
      </c>
      <c r="FK17" s="108">
        <v>230.56309999999999</v>
      </c>
      <c r="FL17" s="108">
        <v>228.4221</v>
      </c>
      <c r="FM17" s="108">
        <v>276.81349999999998</v>
      </c>
      <c r="FN17" s="108">
        <v>351.59541000000002</v>
      </c>
      <c r="FO17" s="108">
        <v>203.54504</v>
      </c>
      <c r="FP17" s="108">
        <v>297.96724999999998</v>
      </c>
      <c r="FQ17" s="108">
        <v>979.57789000000002</v>
      </c>
      <c r="FR17" s="108">
        <v>267.42685</v>
      </c>
      <c r="FS17" s="108">
        <v>223.47059999999999</v>
      </c>
      <c r="FT17" s="108">
        <v>403.70429999999999</v>
      </c>
      <c r="FU17" s="108">
        <v>253.25799999999998</v>
      </c>
      <c r="FV17" s="108">
        <v>384.48269999999997</v>
      </c>
      <c r="FW17" s="108">
        <v>259.3313</v>
      </c>
      <c r="FX17" s="108">
        <v>241.91580000000002</v>
      </c>
      <c r="FY17" s="108">
        <v>294.42199999999997</v>
      </c>
      <c r="FZ17" s="108">
        <v>418.18634736000007</v>
      </c>
      <c r="GA17" s="108">
        <v>188.25251135000002</v>
      </c>
      <c r="GB17" s="108">
        <v>313.44998156759999</v>
      </c>
      <c r="GC17" s="108">
        <v>983.2310662299999</v>
      </c>
      <c r="GD17" s="108">
        <v>316.37058658999996</v>
      </c>
      <c r="GE17" s="108">
        <v>317.41656324000002</v>
      </c>
      <c r="GF17" s="108">
        <v>906.83771024999999</v>
      </c>
      <c r="GG17" s="108">
        <v>225.47353578999994</v>
      </c>
      <c r="GH17" s="108">
        <v>359.12200000000001</v>
      </c>
      <c r="GI17" s="108">
        <v>236.251</v>
      </c>
      <c r="GJ17" s="108">
        <v>228.80699999999999</v>
      </c>
      <c r="GK17" s="108">
        <v>240.7595</v>
      </c>
      <c r="GL17" s="108">
        <v>318.54962687520003</v>
      </c>
      <c r="GM17" s="108">
        <v>180.87045999999998</v>
      </c>
      <c r="GN17" s="108">
        <v>328.62600000000003</v>
      </c>
      <c r="GO17" s="108">
        <v>778.82269000000008</v>
      </c>
      <c r="GP17" s="230">
        <v>238.13593</v>
      </c>
      <c r="GQ17" s="241">
        <v>212.18038000000001</v>
      </c>
      <c r="GR17" s="230">
        <v>320.74083642999994</v>
      </c>
      <c r="GS17" s="230">
        <v>219.18910000000002</v>
      </c>
      <c r="GT17" s="230">
        <v>329.12299999999999</v>
      </c>
      <c r="GU17" s="230">
        <v>246.28507000000002</v>
      </c>
      <c r="GV17" s="230">
        <v>220.69154</v>
      </c>
      <c r="GW17" s="230">
        <v>246.45166857000001</v>
      </c>
      <c r="GX17" s="241">
        <v>308.43684178000001</v>
      </c>
      <c r="GY17" s="241">
        <v>202.35499999999999</v>
      </c>
      <c r="GZ17" s="241">
        <v>287.64860984000001</v>
      </c>
      <c r="HA17" s="241">
        <v>883.03400348000298</v>
      </c>
      <c r="HB17" s="241">
        <v>235.29900000000001</v>
      </c>
      <c r="HC17" s="241">
        <v>232.77600000000001</v>
      </c>
      <c r="HD17" s="241">
        <v>321.49946</v>
      </c>
      <c r="HE17" s="241">
        <v>222.88067000000001</v>
      </c>
      <c r="HF17" s="241">
        <v>342.41651000000002</v>
      </c>
      <c r="HG17" s="241">
        <v>241.54190016999999</v>
      </c>
      <c r="HH17" s="241">
        <v>234.77799999999999</v>
      </c>
      <c r="HI17" s="241">
        <v>251.25700000000001</v>
      </c>
      <c r="HJ17" s="241">
        <v>385.91699999999997</v>
      </c>
      <c r="HK17" s="241">
        <v>196.27600000000001</v>
      </c>
      <c r="HL17" s="241">
        <v>316.40899999999999</v>
      </c>
      <c r="HM17" s="241">
        <v>935.14300000000003</v>
      </c>
    </row>
    <row r="18" spans="1:221" x14ac:dyDescent="0.25">
      <c r="A18" s="222" t="s">
        <v>319</v>
      </c>
      <c r="B18" s="108">
        <v>12.40717194923066</v>
      </c>
      <c r="C18" s="108">
        <v>13.078664666666667</v>
      </c>
      <c r="D18" s="108">
        <v>16.390558666666667</v>
      </c>
      <c r="E18" s="108">
        <v>12.953799999999999</v>
      </c>
      <c r="F18" s="108">
        <v>15.212456</v>
      </c>
      <c r="G18" s="108">
        <v>17.423291819999999</v>
      </c>
      <c r="H18" s="108">
        <v>20.256999999999998</v>
      </c>
      <c r="I18" s="108">
        <v>20.811</v>
      </c>
      <c r="J18" s="108">
        <v>21.202270000000002</v>
      </c>
      <c r="K18" s="108">
        <v>21.439</v>
      </c>
      <c r="L18" s="108">
        <v>21.712</v>
      </c>
      <c r="M18" s="108">
        <v>24.042999999999999</v>
      </c>
      <c r="N18" s="108">
        <v>32.4</v>
      </c>
      <c r="O18" s="108">
        <v>22.7</v>
      </c>
      <c r="P18" s="108">
        <v>20.100000000000001</v>
      </c>
      <c r="Q18" s="108">
        <v>28.1</v>
      </c>
      <c r="R18" s="108">
        <v>28.3</v>
      </c>
      <c r="S18" s="108">
        <v>30.3</v>
      </c>
      <c r="T18" s="108">
        <v>28.1</v>
      </c>
      <c r="U18" s="108">
        <v>31.1</v>
      </c>
      <c r="V18" s="108">
        <v>28.7</v>
      </c>
      <c r="W18" s="108">
        <v>34.1</v>
      </c>
      <c r="X18" s="108">
        <v>32.9</v>
      </c>
      <c r="Y18" s="108">
        <v>37.6</v>
      </c>
      <c r="Z18" s="108">
        <v>33.486666666666665</v>
      </c>
      <c r="AA18" s="108">
        <v>29.486666666666665</v>
      </c>
      <c r="AB18" s="108">
        <v>30.086666666666666</v>
      </c>
      <c r="AC18" s="108">
        <v>37.386666666666663</v>
      </c>
      <c r="AD18" s="108">
        <v>30.286666666666669</v>
      </c>
      <c r="AE18" s="108">
        <v>36.486666666666665</v>
      </c>
      <c r="AF18" s="108">
        <v>34.186666666666667</v>
      </c>
      <c r="AG18" s="108">
        <v>35.886666666666663</v>
      </c>
      <c r="AH18" s="108">
        <v>38.686666666666667</v>
      </c>
      <c r="AI18" s="108">
        <v>37.686666666666667</v>
      </c>
      <c r="AJ18" s="108">
        <v>32.086666666666666</v>
      </c>
      <c r="AK18" s="108">
        <v>37.986666666666665</v>
      </c>
      <c r="AL18" s="108">
        <v>36.777971905721692</v>
      </c>
      <c r="AM18" s="108">
        <v>26.777971905721689</v>
      </c>
      <c r="AN18" s="108">
        <v>25.777971905721689</v>
      </c>
      <c r="AO18" s="108">
        <v>30.277971905721689</v>
      </c>
      <c r="AP18" s="108">
        <v>35.677971905721691</v>
      </c>
      <c r="AQ18" s="108">
        <v>33.277971905721692</v>
      </c>
      <c r="AR18" s="108">
        <v>32.478000000000002</v>
      </c>
      <c r="AS18" s="108">
        <v>31.478000000000002</v>
      </c>
      <c r="AT18" s="108">
        <v>34.977971905721695</v>
      </c>
      <c r="AU18" s="108">
        <v>34.777971905721692</v>
      </c>
      <c r="AV18" s="108">
        <v>34.277971905721692</v>
      </c>
      <c r="AW18" s="108">
        <v>39.277971905721692</v>
      </c>
      <c r="AX18" s="108">
        <v>28.105726872246699</v>
      </c>
      <c r="AY18" s="108">
        <v>32.105726872246699</v>
      </c>
      <c r="AZ18" s="108">
        <v>33.105726872246699</v>
      </c>
      <c r="BA18" s="108">
        <v>29.535433036123127</v>
      </c>
      <c r="BB18" s="108">
        <v>34.835433036123135</v>
      </c>
      <c r="BC18" s="108">
        <v>37.435433036123129</v>
      </c>
      <c r="BD18" s="108">
        <v>37.135433036123132</v>
      </c>
      <c r="BE18" s="108">
        <v>42.835433036123135</v>
      </c>
      <c r="BF18" s="108">
        <v>42.835462872246701</v>
      </c>
      <c r="BG18" s="108">
        <v>44.135462872246698</v>
      </c>
      <c r="BH18" s="108">
        <v>54.235433036123133</v>
      </c>
      <c r="BI18" s="108">
        <v>53.235433036123133</v>
      </c>
      <c r="BJ18" s="108">
        <v>44.378334322466962</v>
      </c>
      <c r="BK18" s="108">
        <v>35.313268722466958</v>
      </c>
      <c r="BL18" s="108">
        <v>45.78480173246696</v>
      </c>
      <c r="BM18" s="108">
        <v>43.738512726646135</v>
      </c>
      <c r="BN18" s="108">
        <v>49.88080189664614</v>
      </c>
      <c r="BO18" s="108">
        <v>47.228823836646136</v>
      </c>
      <c r="BP18" s="108">
        <v>40.830199726646136</v>
      </c>
      <c r="BQ18" s="108">
        <v>55.013687256646136</v>
      </c>
      <c r="BR18" s="108">
        <v>44.206697048466957</v>
      </c>
      <c r="BS18" s="108">
        <v>51.377672208466961</v>
      </c>
      <c r="BT18" s="108">
        <v>51.473061906646137</v>
      </c>
      <c r="BU18" s="108">
        <v>51.532512726646139</v>
      </c>
      <c r="BV18" s="108">
        <v>49.283356780700004</v>
      </c>
      <c r="BW18" s="108">
        <v>37.595029518300002</v>
      </c>
      <c r="BX18" s="108">
        <v>54.716959637799995</v>
      </c>
      <c r="BY18" s="108">
        <v>45.031261874179179</v>
      </c>
      <c r="BZ18" s="108">
        <v>60.263029710979175</v>
      </c>
      <c r="CA18" s="108">
        <v>51.328707397779176</v>
      </c>
      <c r="CB18" s="108">
        <v>53.318592868179174</v>
      </c>
      <c r="CC18" s="108">
        <v>58.895466471279178</v>
      </c>
      <c r="CD18" s="108">
        <v>54.897815291599997</v>
      </c>
      <c r="CE18" s="108">
        <v>60.355403183499995</v>
      </c>
      <c r="CF18" s="108">
        <v>60.99876611677918</v>
      </c>
      <c r="CG18" s="108">
        <v>51.22981504417919</v>
      </c>
      <c r="CH18" s="108">
        <v>54.422626768900003</v>
      </c>
      <c r="CI18" s="108">
        <v>42.564236811299999</v>
      </c>
      <c r="CJ18" s="108">
        <v>54.896227886399998</v>
      </c>
      <c r="CK18" s="108">
        <v>56.488176946579173</v>
      </c>
      <c r="CL18" s="108">
        <v>56.340299526379177</v>
      </c>
      <c r="CM18" s="108">
        <v>50.457676041979184</v>
      </c>
      <c r="CN18" s="108">
        <v>60.207930923079182</v>
      </c>
      <c r="CO18" s="108">
        <v>55.732098163879179</v>
      </c>
      <c r="CP18" s="108">
        <v>56.790391958799994</v>
      </c>
      <c r="CQ18" s="108">
        <v>65.789005681099994</v>
      </c>
      <c r="CR18" s="108">
        <v>68.867113219379178</v>
      </c>
      <c r="CS18" s="108">
        <v>77.672826521879173</v>
      </c>
      <c r="CT18" s="108">
        <v>70.481631749499996</v>
      </c>
      <c r="CU18" s="108">
        <v>49.109778577</v>
      </c>
      <c r="CV18" s="108">
        <v>56.346062315200001</v>
      </c>
      <c r="CW18" s="108">
        <v>71.1740368201</v>
      </c>
      <c r="CX18" s="108">
        <v>70.904373784599997</v>
      </c>
      <c r="CY18" s="108">
        <v>63.665062472099997</v>
      </c>
      <c r="CZ18" s="108">
        <v>74.794204539099994</v>
      </c>
      <c r="DA18" s="108">
        <v>66.808719408176856</v>
      </c>
      <c r="DB18" s="108">
        <v>69.76425375822059</v>
      </c>
      <c r="DC18" s="108">
        <v>63.662465106120592</v>
      </c>
      <c r="DD18" s="108">
        <v>71.467703330676855</v>
      </c>
      <c r="DE18" s="108">
        <v>88.171966454276856</v>
      </c>
      <c r="DF18" s="108">
        <v>55.326066706619358</v>
      </c>
      <c r="DG18" s="108">
        <v>59.75202812482555</v>
      </c>
      <c r="DH18" s="108">
        <v>61.780327027340945</v>
      </c>
      <c r="DI18" s="108">
        <v>61.11642058933478</v>
      </c>
      <c r="DJ18" s="108">
        <v>65.81893884091987</v>
      </c>
      <c r="DK18" s="108">
        <v>75.125504456688333</v>
      </c>
      <c r="DL18" s="108">
        <v>77.033630965497622</v>
      </c>
      <c r="DM18" s="108">
        <v>78.111515469058304</v>
      </c>
      <c r="DN18" s="108">
        <v>91.442858306687768</v>
      </c>
      <c r="DO18" s="108">
        <v>91.293772760181199</v>
      </c>
      <c r="DP18" s="108">
        <v>103.17901934064705</v>
      </c>
      <c r="DQ18" s="108">
        <v>130.52112111219921</v>
      </c>
      <c r="DR18" s="108">
        <v>74.094026929999998</v>
      </c>
      <c r="DS18" s="108">
        <v>77.186434500000004</v>
      </c>
      <c r="DT18" s="108">
        <v>111.88485206999999</v>
      </c>
      <c r="DU18" s="108">
        <v>93.396011703876439</v>
      </c>
      <c r="DV18" s="108">
        <v>104.29217560387644</v>
      </c>
      <c r="DW18" s="108">
        <v>101.21174838387644</v>
      </c>
      <c r="DX18" s="108">
        <v>94.412911673876437</v>
      </c>
      <c r="DY18" s="108">
        <v>98.260272013876445</v>
      </c>
      <c r="DZ18" s="108">
        <v>97.513068700000005</v>
      </c>
      <c r="EA18" s="108">
        <v>90.284666360000003</v>
      </c>
      <c r="EB18" s="108">
        <v>105.08694985387645</v>
      </c>
      <c r="EC18" s="108">
        <v>105.08694916387644</v>
      </c>
      <c r="ED18" s="108">
        <v>86.591098900000006</v>
      </c>
      <c r="EE18" s="108">
        <v>75.921556299999992</v>
      </c>
      <c r="EF18" s="108">
        <v>87.28315717000001</v>
      </c>
      <c r="EG18" s="108">
        <v>79.193765810000002</v>
      </c>
      <c r="EH18" s="108">
        <v>107.58473952999999</v>
      </c>
      <c r="EI18" s="108">
        <v>99.445033000000009</v>
      </c>
      <c r="EJ18" s="108">
        <v>88.8794702</v>
      </c>
      <c r="EK18" s="108">
        <v>108.71127190999999</v>
      </c>
      <c r="EL18" s="108">
        <v>101.883538</v>
      </c>
      <c r="EM18" s="108">
        <v>110.38150704</v>
      </c>
      <c r="EN18" s="108">
        <v>105.32520550000001</v>
      </c>
      <c r="EO18" s="108">
        <v>104.5</v>
      </c>
      <c r="EP18" s="108">
        <v>102.23889200000001</v>
      </c>
      <c r="EQ18" s="108">
        <v>89.742000000000004</v>
      </c>
      <c r="ER18" s="108">
        <v>100.71299999999999</v>
      </c>
      <c r="ES18" s="108">
        <v>94.744455000000002</v>
      </c>
      <c r="ET18" s="108">
        <v>110.03546554</v>
      </c>
      <c r="EU18" s="108">
        <v>106.631</v>
      </c>
      <c r="EV18" s="108">
        <v>112.605779</v>
      </c>
      <c r="EW18" s="108">
        <v>126.140912</v>
      </c>
      <c r="EX18" s="108">
        <v>98.300000000000011</v>
      </c>
      <c r="EY18" s="108">
        <v>97.955443000000002</v>
      </c>
      <c r="EZ18" s="108">
        <v>104.721</v>
      </c>
      <c r="FA18" s="108">
        <v>117.28344800000001</v>
      </c>
      <c r="FB18" s="108">
        <v>111.55000200000001</v>
      </c>
      <c r="FC18" s="108">
        <v>97.587999999999994</v>
      </c>
      <c r="FD18" s="108">
        <v>103.803163</v>
      </c>
      <c r="FE18" s="108">
        <v>107.842527</v>
      </c>
      <c r="FF18" s="108">
        <v>115.11799999999999</v>
      </c>
      <c r="FG18" s="108">
        <v>119.47129700000001</v>
      </c>
      <c r="FH18" s="108">
        <v>119.47129700000001</v>
      </c>
      <c r="FI18" s="108">
        <v>118.986132</v>
      </c>
      <c r="FJ18" s="108">
        <v>103.912104</v>
      </c>
      <c r="FK18" s="108">
        <v>119.50003100000001</v>
      </c>
      <c r="FL18" s="108">
        <v>120.45075300000001</v>
      </c>
      <c r="FM18" s="108">
        <v>114.542359</v>
      </c>
      <c r="FN18" s="108">
        <v>99.155930499999997</v>
      </c>
      <c r="FO18" s="108">
        <v>95.468553409999998</v>
      </c>
      <c r="FP18" s="108">
        <v>92.102726029999999</v>
      </c>
      <c r="FQ18" s="108">
        <v>104.9177595</v>
      </c>
      <c r="FR18" s="108">
        <v>123.04627465999999</v>
      </c>
      <c r="FS18" s="108">
        <v>111.540744</v>
      </c>
      <c r="FT18" s="108">
        <v>113.44437501</v>
      </c>
      <c r="FU18" s="108">
        <v>123.59482099</v>
      </c>
      <c r="FV18" s="108">
        <v>106.23354865</v>
      </c>
      <c r="FW18" s="108">
        <v>125.839</v>
      </c>
      <c r="FX18" s="108">
        <v>128.863</v>
      </c>
      <c r="FY18" s="108">
        <v>132.91834868999999</v>
      </c>
      <c r="FZ18" s="108">
        <v>141.20099999999999</v>
      </c>
      <c r="GA18" s="108">
        <v>115.93458799999999</v>
      </c>
      <c r="GB18" s="108">
        <v>149.39380308</v>
      </c>
      <c r="GC18" s="108">
        <v>164.09055439000002</v>
      </c>
      <c r="GD18" s="108">
        <v>192.586611</v>
      </c>
      <c r="GE18" s="108">
        <v>189.66822223</v>
      </c>
      <c r="GF18" s="108">
        <v>196.11880504999999</v>
      </c>
      <c r="GG18" s="108">
        <v>178.04785365999999</v>
      </c>
      <c r="GH18" s="108">
        <v>186.86</v>
      </c>
      <c r="GI18" s="108">
        <v>176.56192797</v>
      </c>
      <c r="GJ18" s="108">
        <v>167.67842743</v>
      </c>
      <c r="GK18" s="108">
        <v>167.57961014</v>
      </c>
      <c r="GL18" s="108">
        <v>138.681466</v>
      </c>
      <c r="GM18" s="108">
        <v>116.29053721</v>
      </c>
      <c r="GN18" s="108">
        <v>120.87638408000001</v>
      </c>
      <c r="GO18" s="108">
        <v>122.43216108999999</v>
      </c>
      <c r="GP18" s="230">
        <v>124.78197541</v>
      </c>
      <c r="GQ18" s="241">
        <v>122.79205704</v>
      </c>
      <c r="GR18" s="230">
        <v>130.29650537999999</v>
      </c>
      <c r="GS18" s="230">
        <v>143.50138107999999</v>
      </c>
      <c r="GT18" s="230">
        <v>140.97602863999998</v>
      </c>
      <c r="GU18" s="230">
        <v>159.77922870999998</v>
      </c>
      <c r="GV18" s="230">
        <v>154.27159399999999</v>
      </c>
      <c r="GW18" s="230">
        <v>157.99125699000001</v>
      </c>
      <c r="GX18" s="241">
        <v>136.24335603</v>
      </c>
      <c r="GY18" s="241">
        <v>117.69930402</v>
      </c>
      <c r="GZ18" s="241">
        <v>137.14809439000001</v>
      </c>
      <c r="HA18" s="241">
        <v>112.993336</v>
      </c>
      <c r="HB18" s="241">
        <v>111.68259205000001</v>
      </c>
      <c r="HC18" s="241">
        <v>115.94683782</v>
      </c>
      <c r="HD18" s="241">
        <v>114.61887579</v>
      </c>
      <c r="HE18" s="241">
        <v>124.22265499999999</v>
      </c>
      <c r="HF18" s="241">
        <v>116.34654729</v>
      </c>
      <c r="HG18" s="241">
        <v>121.38547423</v>
      </c>
      <c r="HH18" s="241">
        <v>141.94834515000002</v>
      </c>
      <c r="HI18" s="241">
        <v>117.69590050000001</v>
      </c>
      <c r="HJ18" s="241">
        <v>125.30666419000001</v>
      </c>
      <c r="HK18" s="241">
        <v>105.92174481000001</v>
      </c>
      <c r="HL18" s="241">
        <v>132.1686243</v>
      </c>
      <c r="HM18" s="241">
        <v>125.54472613999999</v>
      </c>
    </row>
    <row r="19" spans="1:221" x14ac:dyDescent="0.25">
      <c r="A19" s="222" t="s">
        <v>320</v>
      </c>
      <c r="B19" s="108">
        <v>2.5489999999999999</v>
      </c>
      <c r="C19" s="108">
        <v>2.2948439999999999</v>
      </c>
      <c r="D19" s="108">
        <v>2.4342709400000002</v>
      </c>
      <c r="E19" s="108">
        <v>1.19207723</v>
      </c>
      <c r="F19" s="108">
        <v>1.3982239999999999</v>
      </c>
      <c r="G19" s="108">
        <v>1.31607392</v>
      </c>
      <c r="H19" s="108">
        <v>1.8314000000000001</v>
      </c>
      <c r="I19" s="108">
        <v>1.7617</v>
      </c>
      <c r="J19" s="108">
        <v>1.8800000000000001</v>
      </c>
      <c r="K19" s="108">
        <v>3.3079999999999998</v>
      </c>
      <c r="L19" s="108">
        <v>1.6240000000000001</v>
      </c>
      <c r="M19" s="108">
        <v>1.4140000000000001</v>
      </c>
      <c r="N19" s="108">
        <v>1.7909999999999999</v>
      </c>
      <c r="O19" s="108">
        <v>1.3540000000000001</v>
      </c>
      <c r="P19" s="108">
        <v>1.6379999999999999</v>
      </c>
      <c r="Q19" s="108">
        <v>1.6179999999999999</v>
      </c>
      <c r="R19" s="108">
        <v>1.5299999999999998</v>
      </c>
      <c r="S19" s="108">
        <v>1.613</v>
      </c>
      <c r="T19" s="108">
        <v>1.895</v>
      </c>
      <c r="U19" s="108">
        <v>1.994</v>
      </c>
      <c r="V19" s="108">
        <v>1.579</v>
      </c>
      <c r="W19" s="108">
        <v>1.6040000000000001</v>
      </c>
      <c r="X19" s="108">
        <v>1.4889999999999999</v>
      </c>
      <c r="Y19" s="108">
        <v>1.4000000000000001</v>
      </c>
      <c r="Z19" s="108">
        <v>1.9476230000000001</v>
      </c>
      <c r="AA19" s="108">
        <v>1.603</v>
      </c>
      <c r="AB19" s="108">
        <v>1.7229999999999999</v>
      </c>
      <c r="AC19" s="108">
        <v>0.303647</v>
      </c>
      <c r="AD19" s="108">
        <v>0.14138632999999998</v>
      </c>
      <c r="AE19" s="108">
        <v>0.13867951000000001</v>
      </c>
      <c r="AF19" s="108">
        <v>0.1123902</v>
      </c>
      <c r="AG19" s="108">
        <v>9.6000000000000002E-2</v>
      </c>
      <c r="AH19" s="108">
        <v>0.1</v>
      </c>
      <c r="AI19" s="108">
        <v>0.1</v>
      </c>
      <c r="AJ19" s="108">
        <v>0.14550750000000001</v>
      </c>
      <c r="AK19" s="108">
        <v>0.3</v>
      </c>
      <c r="AL19" s="108">
        <v>2.4561000000000002</v>
      </c>
      <c r="AM19" s="108">
        <v>2.7477</v>
      </c>
      <c r="AN19" s="108">
        <v>4.9170999999999996</v>
      </c>
      <c r="AO19" s="108">
        <v>5.8445</v>
      </c>
      <c r="AP19" s="108">
        <v>5.2721</v>
      </c>
      <c r="AQ19" s="108">
        <v>5.79</v>
      </c>
      <c r="AR19" s="108">
        <v>9.9092000000000002</v>
      </c>
      <c r="AS19" s="108">
        <v>3.0703</v>
      </c>
      <c r="AT19" s="108">
        <v>2.3927</v>
      </c>
      <c r="AU19" s="108">
        <v>2.3142</v>
      </c>
      <c r="AV19" s="108">
        <v>2.1610999999999998</v>
      </c>
      <c r="AW19" s="108">
        <v>5.0807000000000002</v>
      </c>
      <c r="AX19" s="108">
        <v>5.3</v>
      </c>
      <c r="AY19" s="108">
        <v>6.9</v>
      </c>
      <c r="AZ19" s="108">
        <v>7.8</v>
      </c>
      <c r="BA19" s="108">
        <v>7.1999999999999993</v>
      </c>
      <c r="BB19" s="108">
        <v>7.8</v>
      </c>
      <c r="BC19" s="108">
        <v>8.9450000000000003</v>
      </c>
      <c r="BD19" s="108">
        <v>12.39</v>
      </c>
      <c r="BE19" s="108">
        <v>6.18</v>
      </c>
      <c r="BF19" s="108">
        <v>5.3159999999999998</v>
      </c>
      <c r="BG19" s="108">
        <v>5.1289999999999996</v>
      </c>
      <c r="BH19" s="108">
        <v>7.4119999999999999</v>
      </c>
      <c r="BI19" s="108">
        <v>7.7910000000000004</v>
      </c>
      <c r="BJ19" s="108">
        <v>3.6291932300000003</v>
      </c>
      <c r="BK19" s="108">
        <v>5.03340342</v>
      </c>
      <c r="BL19" s="108">
        <v>5.9786464899999991</v>
      </c>
      <c r="BM19" s="108">
        <v>5.06290218</v>
      </c>
      <c r="BN19" s="108">
        <v>5.6701223999999995</v>
      </c>
      <c r="BO19" s="108">
        <v>7.0983109999999998</v>
      </c>
      <c r="BP19" s="108">
        <v>7.73355119</v>
      </c>
      <c r="BQ19" s="108">
        <v>6.1260615600000001</v>
      </c>
      <c r="BR19" s="108">
        <v>3.2289554599999999</v>
      </c>
      <c r="BS19" s="108">
        <v>3.1907505700000001</v>
      </c>
      <c r="BT19" s="108">
        <v>2.6307717299999998</v>
      </c>
      <c r="BU19" s="108">
        <v>6.9961758200000004</v>
      </c>
      <c r="BV19" s="108">
        <v>4.1107055800000003</v>
      </c>
      <c r="BW19" s="108">
        <v>3.96259658</v>
      </c>
      <c r="BX19" s="108">
        <v>4.8268811600000001</v>
      </c>
      <c r="BY19" s="108">
        <v>6.0753849999999998</v>
      </c>
      <c r="BZ19" s="108">
        <v>7.4502315900000005</v>
      </c>
      <c r="CA19" s="108">
        <v>8.2702620000000007</v>
      </c>
      <c r="CB19" s="108">
        <v>9.2766099999999998</v>
      </c>
      <c r="CC19" s="108">
        <v>6.4694208</v>
      </c>
      <c r="CD19" s="108">
        <v>4.0590387100000003</v>
      </c>
      <c r="CE19" s="108">
        <v>4.0445556600000003</v>
      </c>
      <c r="CF19" s="108">
        <v>4.1536999000000003</v>
      </c>
      <c r="CG19" s="108">
        <v>9.4179300099999992</v>
      </c>
      <c r="CH19" s="108">
        <v>5.8054082600000001</v>
      </c>
      <c r="CI19" s="108">
        <v>4.20786119</v>
      </c>
      <c r="CJ19" s="108">
        <v>4.4071566000000004</v>
      </c>
      <c r="CK19" s="108">
        <v>6.4629308000000005</v>
      </c>
      <c r="CL19" s="108">
        <v>6.8148678900000004</v>
      </c>
      <c r="CM19" s="108">
        <v>6.5639540099999998</v>
      </c>
      <c r="CN19" s="108">
        <v>9.810454159999999</v>
      </c>
      <c r="CO19" s="108">
        <v>11.96442118</v>
      </c>
      <c r="CP19" s="108">
        <v>3.8381925300000002</v>
      </c>
      <c r="CQ19" s="108">
        <v>3.7156814899999997</v>
      </c>
      <c r="CR19" s="108">
        <v>3.59556444</v>
      </c>
      <c r="CS19" s="108">
        <v>7.0639547</v>
      </c>
      <c r="CT19" s="108">
        <v>7.4608960399999997</v>
      </c>
      <c r="CU19" s="108">
        <v>13.095408970000001</v>
      </c>
      <c r="CV19" s="108">
        <v>13.5461828</v>
      </c>
      <c r="CW19" s="108">
        <v>11.963834609999999</v>
      </c>
      <c r="CX19" s="108">
        <v>10.031997</v>
      </c>
      <c r="CY19" s="108">
        <v>12.773444120000001</v>
      </c>
      <c r="CZ19" s="108">
        <v>17.700721090000002</v>
      </c>
      <c r="DA19" s="108">
        <v>13.17937079</v>
      </c>
      <c r="DB19" s="108">
        <v>9.0570000000000004</v>
      </c>
      <c r="DC19" s="108">
        <v>10.83763269</v>
      </c>
      <c r="DD19" s="108">
        <v>8.6289212299999996</v>
      </c>
      <c r="DE19" s="108">
        <v>15.040299999999998</v>
      </c>
      <c r="DF19" s="108">
        <v>11.95553073</v>
      </c>
      <c r="DG19" s="108">
        <v>28.185988030000001</v>
      </c>
      <c r="DH19" s="108">
        <v>30.613062640000003</v>
      </c>
      <c r="DI19" s="108">
        <v>34.226262640000002</v>
      </c>
      <c r="DJ19" s="108">
        <v>31.859716169999999</v>
      </c>
      <c r="DK19" s="108">
        <v>36.310856073136065</v>
      </c>
      <c r="DL19" s="108">
        <v>38.388804610000001</v>
      </c>
      <c r="DM19" s="108">
        <v>28.978200000000001</v>
      </c>
      <c r="DN19" s="108">
        <v>26.762099999999997</v>
      </c>
      <c r="DO19" s="108">
        <v>24.317378922000003</v>
      </c>
      <c r="DP19" s="108">
        <v>24.846999999999994</v>
      </c>
      <c r="DQ19" s="108">
        <v>32.673710664441387</v>
      </c>
      <c r="DR19" s="108">
        <v>34.278300000000002</v>
      </c>
      <c r="DS19" s="108">
        <v>121.97370000000001</v>
      </c>
      <c r="DT19" s="108">
        <v>87.763499999999993</v>
      </c>
      <c r="DU19" s="108">
        <v>78.078100000000006</v>
      </c>
      <c r="DV19" s="108">
        <v>57.271799999999999</v>
      </c>
      <c r="DW19" s="108">
        <v>61.218900000000005</v>
      </c>
      <c r="DX19" s="108">
        <v>74.628699999999995</v>
      </c>
      <c r="DY19" s="108">
        <v>79.054699999999997</v>
      </c>
      <c r="DZ19" s="108">
        <v>70.449399999999997</v>
      </c>
      <c r="EA19" s="108">
        <v>52.110799999999998</v>
      </c>
      <c r="EB19" s="108">
        <v>84.816199999999995</v>
      </c>
      <c r="EC19" s="108">
        <v>70.231099999999998</v>
      </c>
      <c r="ED19" s="108">
        <v>84.091456999999991</v>
      </c>
      <c r="EE19" s="108">
        <v>61.251100000000001</v>
      </c>
      <c r="EF19" s="108">
        <v>67.181200000000004</v>
      </c>
      <c r="EG19" s="108">
        <v>59.218299999999999</v>
      </c>
      <c r="EH19" s="108">
        <v>55.386999999999993</v>
      </c>
      <c r="EI19" s="108">
        <v>63.812899999999999</v>
      </c>
      <c r="EJ19" s="108">
        <v>57.985799999999998</v>
      </c>
      <c r="EK19" s="108">
        <v>54.127499999999998</v>
      </c>
      <c r="EL19" s="108">
        <v>61.984000000000002</v>
      </c>
      <c r="EM19" s="108">
        <v>59.725899999999996</v>
      </c>
      <c r="EN19" s="108">
        <v>53.9499</v>
      </c>
      <c r="EO19" s="108">
        <v>82.153500000000008</v>
      </c>
      <c r="EP19" s="108">
        <v>115.29710000000001</v>
      </c>
      <c r="EQ19" s="108">
        <v>137.8235</v>
      </c>
      <c r="ER19" s="108">
        <v>133.46280000000002</v>
      </c>
      <c r="ES19" s="108">
        <v>129.56990000000002</v>
      </c>
      <c r="ET19" s="108">
        <v>120.73069999999998</v>
      </c>
      <c r="EU19" s="108">
        <v>129.40299999999999</v>
      </c>
      <c r="EV19" s="108">
        <v>125.247</v>
      </c>
      <c r="EW19" s="108">
        <v>130.09299999999999</v>
      </c>
      <c r="EX19" s="108">
        <v>129.56210000000002</v>
      </c>
      <c r="EY19" s="108">
        <v>117.9786</v>
      </c>
      <c r="EZ19" s="108">
        <v>131.00550000000001</v>
      </c>
      <c r="FA19" s="108">
        <v>180.98779999999999</v>
      </c>
      <c r="FB19" s="108">
        <v>145.56464</v>
      </c>
      <c r="FC19" s="108">
        <v>148.80023</v>
      </c>
      <c r="FD19" s="108">
        <v>147.36178000000001</v>
      </c>
      <c r="FE19" s="108">
        <v>136.69654202000001</v>
      </c>
      <c r="FF19" s="108">
        <v>137.56363999999999</v>
      </c>
      <c r="FG19" s="108">
        <v>140.09163000000001</v>
      </c>
      <c r="FH19" s="108">
        <v>139.13843</v>
      </c>
      <c r="FI19" s="108">
        <v>140.86511999999999</v>
      </c>
      <c r="FJ19" s="108">
        <v>139.08680000000001</v>
      </c>
      <c r="FK19" s="108">
        <v>130.251</v>
      </c>
      <c r="FL19" s="108">
        <v>132.44149999999999</v>
      </c>
      <c r="FM19" s="108">
        <v>130.31010000000001</v>
      </c>
      <c r="FN19" s="108">
        <v>154.64385999999999</v>
      </c>
      <c r="FO19" s="108">
        <v>145.29614000000001</v>
      </c>
      <c r="FP19" s="108">
        <v>148.69817</v>
      </c>
      <c r="FQ19" s="108">
        <v>141.97315</v>
      </c>
      <c r="FR19" s="108">
        <v>130.46483999999998</v>
      </c>
      <c r="FS19" s="108">
        <v>133.9727</v>
      </c>
      <c r="FT19" s="108">
        <v>146.58959999999999</v>
      </c>
      <c r="FU19" s="108">
        <v>145.05840000000001</v>
      </c>
      <c r="FV19" s="108">
        <v>138.67609999999999</v>
      </c>
      <c r="FW19" s="108">
        <v>143.00153</v>
      </c>
      <c r="FX19" s="108">
        <v>184.8674</v>
      </c>
      <c r="FY19" s="108">
        <v>150.06389999999999</v>
      </c>
      <c r="FZ19" s="108">
        <v>169.62869999999998</v>
      </c>
      <c r="GA19" s="108">
        <v>155.845</v>
      </c>
      <c r="GB19" s="108">
        <v>158.02770000000001</v>
      </c>
      <c r="GC19" s="108">
        <v>141.97579999999999</v>
      </c>
      <c r="GD19" s="108">
        <v>133.816</v>
      </c>
      <c r="GE19" s="108">
        <v>126.679</v>
      </c>
      <c r="GF19" s="108">
        <v>163.68799999999999</v>
      </c>
      <c r="GG19" s="108">
        <v>128.10300000000001</v>
      </c>
      <c r="GH19" s="108">
        <v>122.586</v>
      </c>
      <c r="GI19" s="108">
        <v>122.78700000000001</v>
      </c>
      <c r="GJ19" s="108">
        <v>108.688</v>
      </c>
      <c r="GK19" s="108">
        <v>104.599</v>
      </c>
      <c r="GL19" s="108">
        <v>170.53653749</v>
      </c>
      <c r="GM19" s="108">
        <v>120.99341597999999</v>
      </c>
      <c r="GN19" s="108">
        <v>119.72035690999999</v>
      </c>
      <c r="GO19" s="108">
        <v>115.63480576000001</v>
      </c>
      <c r="GP19" s="230">
        <v>102.72794794000001</v>
      </c>
      <c r="GQ19" s="241">
        <v>306.01621999999998</v>
      </c>
      <c r="GR19" s="230">
        <v>387.0496</v>
      </c>
      <c r="GS19" s="230">
        <v>384.21273313900002</v>
      </c>
      <c r="GT19" s="230">
        <v>222.72583</v>
      </c>
      <c r="GU19" s="230">
        <v>196.51900999999998</v>
      </c>
      <c r="GV19" s="230">
        <v>194.41965999999999</v>
      </c>
      <c r="GW19" s="230">
        <v>235.23176914553881</v>
      </c>
      <c r="GX19" s="241">
        <v>219.06338826000001</v>
      </c>
      <c r="GY19" s="241">
        <v>182.34652330799941</v>
      </c>
      <c r="GZ19" s="241">
        <v>181.51</v>
      </c>
      <c r="HA19" s="241">
        <v>185.80892999999998</v>
      </c>
      <c r="HB19" s="241">
        <v>185.369</v>
      </c>
      <c r="HC19" s="241">
        <v>191.88995999999997</v>
      </c>
      <c r="HD19" s="241">
        <v>131.96834000000001</v>
      </c>
      <c r="HE19" s="241">
        <v>121.1708</v>
      </c>
      <c r="HF19" s="241">
        <v>132.26292000000001</v>
      </c>
      <c r="HG19" s="241">
        <v>129.24826775600002</v>
      </c>
      <c r="HH19" s="241">
        <v>124.18273000000001</v>
      </c>
      <c r="HI19" s="241">
        <v>145.88421</v>
      </c>
      <c r="HJ19" s="241">
        <v>140.86723000000001</v>
      </c>
      <c r="HK19" s="241">
        <v>140.73528999999999</v>
      </c>
      <c r="HL19" s="241">
        <v>151.00800000000001</v>
      </c>
      <c r="HM19" s="241">
        <v>140.42000000000002</v>
      </c>
    </row>
    <row r="20" spans="1:221" x14ac:dyDescent="0.25">
      <c r="A20" s="222" t="s">
        <v>321</v>
      </c>
      <c r="B20" s="108">
        <v>13.366160391406085</v>
      </c>
      <c r="C20" s="108">
        <v>11.47372</v>
      </c>
      <c r="D20" s="108">
        <v>11.419480000000004</v>
      </c>
      <c r="E20" s="108">
        <v>18.215679999999999</v>
      </c>
      <c r="F20" s="108">
        <v>18.294400000000003</v>
      </c>
      <c r="G20" s="108">
        <v>16.382960000000001</v>
      </c>
      <c r="H20" s="108">
        <v>20.281000000000006</v>
      </c>
      <c r="I20" s="108">
        <v>21.217004000000003</v>
      </c>
      <c r="J20" s="108">
        <v>22.771319999999999</v>
      </c>
      <c r="K20" s="108">
        <v>33.315400000000004</v>
      </c>
      <c r="L20" s="108">
        <v>21.164940159691497</v>
      </c>
      <c r="M20" s="108">
        <v>20.000351120369178</v>
      </c>
      <c r="N20" s="108">
        <v>32.809761686092337</v>
      </c>
      <c r="O20" s="108">
        <v>37.482420000000005</v>
      </c>
      <c r="P20" s="108">
        <v>18.291520309001509</v>
      </c>
      <c r="Q20" s="108">
        <v>38.677966667694207</v>
      </c>
      <c r="R20" s="108">
        <v>38.591999999999999</v>
      </c>
      <c r="S20" s="108">
        <v>36.49</v>
      </c>
      <c r="T20" s="108">
        <v>35.441600000000001</v>
      </c>
      <c r="U20" s="108">
        <v>38.792600000000007</v>
      </c>
      <c r="V20" s="108">
        <v>61.515000000000001</v>
      </c>
      <c r="W20" s="108">
        <v>40.094999999999999</v>
      </c>
      <c r="X20" s="108">
        <v>39.191028088256687</v>
      </c>
      <c r="Y20" s="108">
        <v>37.239000000000004</v>
      </c>
      <c r="Z20" s="108">
        <v>49.125</v>
      </c>
      <c r="AA20" s="108">
        <v>58.775999999999996</v>
      </c>
      <c r="AB20" s="108">
        <v>30.561000000000003</v>
      </c>
      <c r="AC20" s="108">
        <v>62.804000000000002</v>
      </c>
      <c r="AD20" s="108">
        <v>62.86</v>
      </c>
      <c r="AE20" s="108">
        <v>55.936</v>
      </c>
      <c r="AF20" s="108">
        <v>56.771999999999998</v>
      </c>
      <c r="AG20" s="108">
        <v>56.830999999999996</v>
      </c>
      <c r="AH20" s="108">
        <v>126.44721435</v>
      </c>
      <c r="AI20" s="108">
        <v>96.120754852796935</v>
      </c>
      <c r="AJ20" s="108">
        <v>59.030952869450992</v>
      </c>
      <c r="AK20" s="108">
        <v>52.052365896461758</v>
      </c>
      <c r="AL20" s="108">
        <v>64.889071518170297</v>
      </c>
      <c r="AM20" s="108">
        <v>65.192821518170319</v>
      </c>
      <c r="AN20" s="108">
        <v>76.230071518170305</v>
      </c>
      <c r="AO20" s="108">
        <v>79.558821518170305</v>
      </c>
      <c r="AP20" s="108">
        <v>59.693071518170314</v>
      </c>
      <c r="AQ20" s="108">
        <v>66.0518215181703</v>
      </c>
      <c r="AR20" s="108">
        <v>66.907325448613392</v>
      </c>
      <c r="AS20" s="108">
        <v>70.64120044861339</v>
      </c>
      <c r="AT20" s="108">
        <v>106.88575000000002</v>
      </c>
      <c r="AU20" s="108">
        <v>116.61424999999998</v>
      </c>
      <c r="AV20" s="108">
        <v>64.537249999999986</v>
      </c>
      <c r="AW20" s="108">
        <v>62.308507142857152</v>
      </c>
      <c r="AX20" s="108">
        <v>65.796630960000016</v>
      </c>
      <c r="AY20" s="108">
        <v>66.257196400000012</v>
      </c>
      <c r="AZ20" s="108">
        <v>120.03684541999998</v>
      </c>
      <c r="BA20" s="108">
        <v>55.622541120559404</v>
      </c>
      <c r="BB20" s="108">
        <v>69.607032470000007</v>
      </c>
      <c r="BC20" s="108">
        <v>69.070616354166674</v>
      </c>
      <c r="BD20" s="108">
        <v>60.509764300812499</v>
      </c>
      <c r="BE20" s="108">
        <v>94.312787499999999</v>
      </c>
      <c r="BF20" s="108">
        <v>126.16087499999999</v>
      </c>
      <c r="BG20" s="108">
        <v>140.35600000000002</v>
      </c>
      <c r="BH20" s="108">
        <v>75.550516666666667</v>
      </c>
      <c r="BI20" s="108">
        <v>80.323392261904743</v>
      </c>
      <c r="BJ20" s="108">
        <v>77.351778590000009</v>
      </c>
      <c r="BK20" s="108">
        <v>59.147623870000004</v>
      </c>
      <c r="BL20" s="108">
        <v>111.13279350000001</v>
      </c>
      <c r="BM20" s="108">
        <v>74.957197620000002</v>
      </c>
      <c r="BN20" s="108">
        <v>78.090125739999991</v>
      </c>
      <c r="BO20" s="108">
        <v>76.38204601000001</v>
      </c>
      <c r="BP20" s="108">
        <v>76.190170849999987</v>
      </c>
      <c r="BQ20" s="108">
        <v>90.178593400000011</v>
      </c>
      <c r="BR20" s="108">
        <v>148.99386826000003</v>
      </c>
      <c r="BS20" s="108">
        <v>151.12265569999997</v>
      </c>
      <c r="BT20" s="108">
        <v>75.676414359999995</v>
      </c>
      <c r="BU20" s="108">
        <v>89.747077970000035</v>
      </c>
      <c r="BV20" s="108">
        <v>112.37130098041249</v>
      </c>
      <c r="BW20" s="108">
        <v>71.431712006400005</v>
      </c>
      <c r="BX20" s="108">
        <v>150.86754507468748</v>
      </c>
      <c r="BY20" s="108">
        <v>101.64378754161251</v>
      </c>
      <c r="BZ20" s="108">
        <v>104.17256190753753</v>
      </c>
      <c r="CA20" s="108">
        <v>107.80415504460001</v>
      </c>
      <c r="CB20" s="108">
        <v>94.919366412825013</v>
      </c>
      <c r="CC20" s="108">
        <v>100.736445246025</v>
      </c>
      <c r="CD20" s="108">
        <v>183.79395121546253</v>
      </c>
      <c r="CE20" s="108">
        <v>173.05256528045004</v>
      </c>
      <c r="CF20" s="108">
        <v>149.5794206095</v>
      </c>
      <c r="CG20" s="108">
        <v>205.58270383146248</v>
      </c>
      <c r="CH20" s="108">
        <v>96.390417944519996</v>
      </c>
      <c r="CI20" s="108">
        <v>109.42737190799998</v>
      </c>
      <c r="CJ20" s="108">
        <v>176.15514767128002</v>
      </c>
      <c r="CK20" s="108">
        <v>157.82588373299998</v>
      </c>
      <c r="CL20" s="108">
        <v>120.86196131687998</v>
      </c>
      <c r="CM20" s="108">
        <v>147.126317744</v>
      </c>
      <c r="CN20" s="108">
        <v>123.14301186431999</v>
      </c>
      <c r="CO20" s="108">
        <v>137.684289113528</v>
      </c>
      <c r="CP20" s="108">
        <v>217.05492688432</v>
      </c>
      <c r="CQ20" s="108">
        <v>192.40009844708001</v>
      </c>
      <c r="CR20" s="108">
        <v>175.45038894293714</v>
      </c>
      <c r="CS20" s="108">
        <v>138.27176753482235</v>
      </c>
      <c r="CT20" s="108">
        <v>123.66590079679008</v>
      </c>
      <c r="CU20" s="108">
        <v>171.7751764500492</v>
      </c>
      <c r="CV20" s="108">
        <v>230.19794551486896</v>
      </c>
      <c r="CW20" s="108">
        <v>174.32739599195844</v>
      </c>
      <c r="CX20" s="108">
        <v>75.051544871248254</v>
      </c>
      <c r="CY20" s="108">
        <v>112.89387636447415</v>
      </c>
      <c r="CZ20" s="108">
        <v>160.25444003599247</v>
      </c>
      <c r="DA20" s="108">
        <v>187.60735164994571</v>
      </c>
      <c r="DB20" s="108">
        <v>274.34384166666666</v>
      </c>
      <c r="DC20" s="108">
        <v>244.6438416666667</v>
      </c>
      <c r="DD20" s="108">
        <v>139.83484166666668</v>
      </c>
      <c r="DE20" s="108">
        <v>202.21684166666668</v>
      </c>
      <c r="DF20" s="108">
        <v>140.1081392315977</v>
      </c>
      <c r="DG20" s="108">
        <v>149.81744482406961</v>
      </c>
      <c r="DH20" s="108">
        <v>138.50720258559556</v>
      </c>
      <c r="DI20" s="108">
        <v>240.59669632336085</v>
      </c>
      <c r="DJ20" s="108">
        <v>160.90262758733249</v>
      </c>
      <c r="DK20" s="108">
        <v>128.58594570432822</v>
      </c>
      <c r="DL20" s="108">
        <v>120.73119160373039</v>
      </c>
      <c r="DM20" s="108">
        <v>126.87081877226585</v>
      </c>
      <c r="DN20" s="108">
        <v>378.30833153960583</v>
      </c>
      <c r="DO20" s="108">
        <v>183.93019752845518</v>
      </c>
      <c r="DP20" s="108">
        <v>155.47525888342292</v>
      </c>
      <c r="DQ20" s="108">
        <v>137.12858759531295</v>
      </c>
      <c r="DR20" s="108">
        <v>185.95506629713211</v>
      </c>
      <c r="DS20" s="108">
        <v>196.25457010509805</v>
      </c>
      <c r="DT20" s="108">
        <v>342.46214937381126</v>
      </c>
      <c r="DU20" s="108">
        <v>164.71055229737115</v>
      </c>
      <c r="DV20" s="108">
        <v>235.58279006073658</v>
      </c>
      <c r="DW20" s="108">
        <v>211.15657253125079</v>
      </c>
      <c r="DX20" s="108">
        <v>206.71310314096067</v>
      </c>
      <c r="DY20" s="108">
        <v>197.15190247531584</v>
      </c>
      <c r="DZ20" s="108">
        <v>188.305596711883</v>
      </c>
      <c r="EA20" s="108">
        <v>219.30757349914722</v>
      </c>
      <c r="EB20" s="108">
        <v>157.73469696062497</v>
      </c>
      <c r="EC20" s="108">
        <v>235.27837636963753</v>
      </c>
      <c r="ED20" s="108">
        <v>210.06441644420434</v>
      </c>
      <c r="EE20" s="108">
        <v>305.22984431981081</v>
      </c>
      <c r="EF20" s="108">
        <v>318.8786701830378</v>
      </c>
      <c r="EG20" s="108">
        <v>345.88441736801173</v>
      </c>
      <c r="EH20" s="108">
        <v>348.19097911122913</v>
      </c>
      <c r="EI20" s="108">
        <v>313.54045922598766</v>
      </c>
      <c r="EJ20" s="108">
        <v>339.18660867776157</v>
      </c>
      <c r="EK20" s="108">
        <v>302.75865935051041</v>
      </c>
      <c r="EL20" s="108">
        <v>464.78003631111125</v>
      </c>
      <c r="EM20" s="108">
        <v>305.45951812205948</v>
      </c>
      <c r="EN20" s="108">
        <v>351.50267424277934</v>
      </c>
      <c r="EO20" s="108">
        <v>365.36148240990963</v>
      </c>
      <c r="EP20" s="108">
        <v>338.42186837538901</v>
      </c>
      <c r="EQ20" s="108">
        <v>363.46376159401331</v>
      </c>
      <c r="ER20" s="108">
        <v>424.51895924122368</v>
      </c>
      <c r="ES20" s="108">
        <v>428.95578247709358</v>
      </c>
      <c r="ET20" s="108">
        <v>394.85701131099808</v>
      </c>
      <c r="EU20" s="108">
        <v>341.27168333890262</v>
      </c>
      <c r="EV20" s="108">
        <v>448.69394726418813</v>
      </c>
      <c r="EW20" s="108">
        <v>404.0976980442706</v>
      </c>
      <c r="EX20" s="108">
        <v>440.71616806556926</v>
      </c>
      <c r="EY20" s="108">
        <v>390.80796983774115</v>
      </c>
      <c r="EZ20" s="108">
        <v>395.93178767241756</v>
      </c>
      <c r="FA20" s="108">
        <v>384.20281990451781</v>
      </c>
      <c r="FB20" s="108">
        <v>315.16515237590426</v>
      </c>
      <c r="FC20" s="108">
        <v>217.85086767151708</v>
      </c>
      <c r="FD20" s="108">
        <v>480.40584777694107</v>
      </c>
      <c r="FE20" s="108">
        <v>413.481068614158</v>
      </c>
      <c r="FF20" s="108">
        <v>345.10862022413988</v>
      </c>
      <c r="FG20" s="108">
        <v>371.82552119493647</v>
      </c>
      <c r="FH20" s="108">
        <v>379.85913158354242</v>
      </c>
      <c r="FI20" s="108">
        <v>361.40949082281321</v>
      </c>
      <c r="FJ20" s="108">
        <v>383.80209414279159</v>
      </c>
      <c r="FK20" s="108">
        <v>411.90096288314021</v>
      </c>
      <c r="FL20" s="108">
        <v>396.46492746537859</v>
      </c>
      <c r="FM20" s="108">
        <v>469.24936923848719</v>
      </c>
      <c r="FN20" s="108">
        <v>369.00509649849073</v>
      </c>
      <c r="FO20" s="108">
        <v>334.6059883153352</v>
      </c>
      <c r="FP20" s="108">
        <v>440.05582706446143</v>
      </c>
      <c r="FQ20" s="108">
        <v>354.81896450440075</v>
      </c>
      <c r="FR20" s="108">
        <v>396.5093742231897</v>
      </c>
      <c r="FS20" s="108">
        <v>454.59620668471644</v>
      </c>
      <c r="FT20" s="108">
        <v>362.25747908786809</v>
      </c>
      <c r="FU20" s="108">
        <v>394.22089836252741</v>
      </c>
      <c r="FV20" s="108">
        <v>243.88325854522571</v>
      </c>
      <c r="FW20" s="108">
        <v>498.31150451297941</v>
      </c>
      <c r="FX20" s="108">
        <v>482.56273028560975</v>
      </c>
      <c r="FY20" s="108">
        <v>387.25517533233187</v>
      </c>
      <c r="FZ20" s="108">
        <v>413.31970273929193</v>
      </c>
      <c r="GA20" s="108">
        <v>393.30177168258649</v>
      </c>
      <c r="GB20" s="108">
        <v>377.21670773347859</v>
      </c>
      <c r="GC20" s="108">
        <v>419.25004452440635</v>
      </c>
      <c r="GD20" s="108">
        <v>408.69648143800862</v>
      </c>
      <c r="GE20" s="108">
        <v>634.37013979398</v>
      </c>
      <c r="GF20" s="108">
        <v>407.66659194986732</v>
      </c>
      <c r="GG20" s="108">
        <v>403.41078231474063</v>
      </c>
      <c r="GH20" s="108">
        <v>405.33444270494402</v>
      </c>
      <c r="GI20" s="108">
        <v>422.81290887406226</v>
      </c>
      <c r="GJ20" s="108">
        <v>411.79333994484136</v>
      </c>
      <c r="GK20" s="108">
        <v>360.13540656317991</v>
      </c>
      <c r="GL20" s="108">
        <v>399.08002530178237</v>
      </c>
      <c r="GM20" s="108">
        <v>398.41320281140895</v>
      </c>
      <c r="GN20" s="108">
        <v>496.74475275230907</v>
      </c>
      <c r="GO20" s="108">
        <v>404.06730469651723</v>
      </c>
      <c r="GP20" s="230">
        <v>288.73432077562319</v>
      </c>
      <c r="GQ20" s="241">
        <v>317.92720112827999</v>
      </c>
      <c r="GR20" s="230">
        <v>374.38355487940294</v>
      </c>
      <c r="GS20" s="230">
        <v>404.66828945176997</v>
      </c>
      <c r="GT20" s="230">
        <v>401.3925485025577</v>
      </c>
      <c r="GU20" s="230">
        <v>368.46363163563404</v>
      </c>
      <c r="GV20" s="230">
        <v>360.59058428252206</v>
      </c>
      <c r="GW20" s="230">
        <v>526.89531773718932</v>
      </c>
      <c r="GX20" s="241">
        <v>504.00187669136903</v>
      </c>
      <c r="GY20" s="241">
        <v>503.58327385782263</v>
      </c>
      <c r="GZ20" s="241">
        <v>557.76194069204769</v>
      </c>
      <c r="HA20" s="241">
        <v>445.15100100136891</v>
      </c>
      <c r="HB20" s="241">
        <v>433.1965957310353</v>
      </c>
      <c r="HC20" s="241">
        <v>437.64320870342971</v>
      </c>
      <c r="HD20" s="241">
        <v>477.27740011346151</v>
      </c>
      <c r="HE20" s="241">
        <v>423.95995765624542</v>
      </c>
      <c r="HF20" s="241">
        <v>403.58011513300437</v>
      </c>
      <c r="HG20" s="241">
        <v>436.30406329076573</v>
      </c>
      <c r="HH20" s="241">
        <v>353.04345704697789</v>
      </c>
      <c r="HI20" s="241">
        <v>438.9295884572382</v>
      </c>
      <c r="HJ20" s="241">
        <v>434.92160861463219</v>
      </c>
      <c r="HK20" s="241">
        <v>442.44399990761605</v>
      </c>
      <c r="HL20" s="241">
        <v>446.85653040643501</v>
      </c>
      <c r="HM20" s="241">
        <v>474.73144743584243</v>
      </c>
    </row>
    <row r="21" spans="1:221" x14ac:dyDescent="0.25">
      <c r="A21" s="222" t="s">
        <v>322</v>
      </c>
      <c r="B21" s="108">
        <v>55.118628584807148</v>
      </c>
      <c r="C21" s="108">
        <v>54.875683428272367</v>
      </c>
      <c r="D21" s="108">
        <v>51.458938488272352</v>
      </c>
      <c r="E21" s="108">
        <v>56.343254428272367</v>
      </c>
      <c r="F21" s="108">
        <v>61.414785231397367</v>
      </c>
      <c r="G21" s="108">
        <v>88.248824439858893</v>
      </c>
      <c r="H21" s="108">
        <v>72.501850147022367</v>
      </c>
      <c r="I21" s="108">
        <v>62.927815147022372</v>
      </c>
      <c r="J21" s="108">
        <v>69.222849147022359</v>
      </c>
      <c r="K21" s="108">
        <v>73.991741147022367</v>
      </c>
      <c r="L21" s="108">
        <v>68.548459865864942</v>
      </c>
      <c r="M21" s="108">
        <v>60.28604085017809</v>
      </c>
      <c r="N21" s="108">
        <v>57.375142070000003</v>
      </c>
      <c r="O21" s="108">
        <v>41.379884369999999</v>
      </c>
      <c r="P21" s="108">
        <v>39.374508889999994</v>
      </c>
      <c r="Q21" s="108">
        <v>39.714788999999996</v>
      </c>
      <c r="R21" s="108">
        <v>44.846000000000011</v>
      </c>
      <c r="S21" s="108">
        <v>39.491999999999997</v>
      </c>
      <c r="T21" s="108">
        <v>40.538299999999985</v>
      </c>
      <c r="U21" s="108">
        <v>54.300584719999982</v>
      </c>
      <c r="V21" s="108">
        <v>33.121900000000004</v>
      </c>
      <c r="W21" s="108">
        <v>44.827000000000012</v>
      </c>
      <c r="X21" s="108">
        <v>37.807862999999998</v>
      </c>
      <c r="Y21" s="108">
        <v>61.731999999999999</v>
      </c>
      <c r="Z21" s="108">
        <v>75.458866657944483</v>
      </c>
      <c r="AA21" s="108">
        <v>109.44388121580801</v>
      </c>
      <c r="AB21" s="108">
        <v>95.09083811271762</v>
      </c>
      <c r="AC21" s="108">
        <v>127.27295168119005</v>
      </c>
      <c r="AD21" s="108">
        <v>84.826740000000001</v>
      </c>
      <c r="AE21" s="108">
        <v>125.60782023130182</v>
      </c>
      <c r="AF21" s="108">
        <v>92.368893905501011</v>
      </c>
      <c r="AG21" s="108">
        <v>64.795083869740523</v>
      </c>
      <c r="AH21" s="108">
        <v>83.370413740000004</v>
      </c>
      <c r="AI21" s="108">
        <v>119.93722530891336</v>
      </c>
      <c r="AJ21" s="108">
        <v>82.58699200722512</v>
      </c>
      <c r="AK21" s="108">
        <v>46.533943193081406</v>
      </c>
      <c r="AL21" s="108">
        <v>72.859484127916531</v>
      </c>
      <c r="AM21" s="108">
        <v>61.516308671963159</v>
      </c>
      <c r="AN21" s="108">
        <v>87.52619842869484</v>
      </c>
      <c r="AO21" s="108">
        <v>88.181246267121892</v>
      </c>
      <c r="AP21" s="108">
        <v>94.657222848367681</v>
      </c>
      <c r="AQ21" s="108">
        <v>99.374318544241262</v>
      </c>
      <c r="AR21" s="108">
        <v>96.221330608537727</v>
      </c>
      <c r="AS21" s="108">
        <v>87.037163669391504</v>
      </c>
      <c r="AT21" s="108">
        <v>93.809665304268805</v>
      </c>
      <c r="AU21" s="108">
        <v>92.638963443333324</v>
      </c>
      <c r="AV21" s="108">
        <v>83.925768909017449</v>
      </c>
      <c r="AW21" s="108">
        <v>135.09850888692702</v>
      </c>
      <c r="AX21" s="108">
        <v>77.518289369999991</v>
      </c>
      <c r="AY21" s="108">
        <v>85.738772341622237</v>
      </c>
      <c r="AZ21" s="108">
        <v>94.128284370000003</v>
      </c>
      <c r="BA21" s="108">
        <v>92.638109703333328</v>
      </c>
      <c r="BB21" s="108">
        <v>120.17187299999999</v>
      </c>
      <c r="BC21" s="108">
        <v>105.57344444444445</v>
      </c>
      <c r="BD21" s="108">
        <v>97.937000000000012</v>
      </c>
      <c r="BE21" s="108">
        <v>113.841295</v>
      </c>
      <c r="BF21" s="108">
        <v>95.321764000000002</v>
      </c>
      <c r="BG21" s="108">
        <v>81.765000000000001</v>
      </c>
      <c r="BH21" s="108">
        <v>104.71483557487001</v>
      </c>
      <c r="BI21" s="108">
        <v>136.93100000000001</v>
      </c>
      <c r="BJ21" s="108">
        <v>113.502586226055</v>
      </c>
      <c r="BK21" s="108">
        <v>94.536274708246339</v>
      </c>
      <c r="BL21" s="108">
        <v>111.41505586000001</v>
      </c>
      <c r="BM21" s="108">
        <v>92.776066296666642</v>
      </c>
      <c r="BN21" s="108">
        <v>122.75291625666665</v>
      </c>
      <c r="BO21" s="108">
        <v>109.63613337666666</v>
      </c>
      <c r="BP21" s="108">
        <v>127.43136975666665</v>
      </c>
      <c r="BQ21" s="108">
        <v>120.45497404666668</v>
      </c>
      <c r="BR21" s="108">
        <v>86.733664706666673</v>
      </c>
      <c r="BS21" s="108">
        <v>109.0738952122222</v>
      </c>
      <c r="BT21" s="108">
        <v>121.36635960666666</v>
      </c>
      <c r="BU21" s="108">
        <v>268.58786661666664</v>
      </c>
      <c r="BV21" s="108">
        <v>133.450561426055</v>
      </c>
      <c r="BW21" s="108">
        <v>102.24580697157968</v>
      </c>
      <c r="BX21" s="108">
        <v>154.66739296333336</v>
      </c>
      <c r="BY21" s="108">
        <v>135.07582947666666</v>
      </c>
      <c r="BZ21" s="108">
        <v>199.57188416333335</v>
      </c>
      <c r="CA21" s="108">
        <v>213.39635964333334</v>
      </c>
      <c r="CB21" s="108">
        <v>112.60226474</v>
      </c>
      <c r="CC21" s="108">
        <v>119.28273303583333</v>
      </c>
      <c r="CD21" s="108">
        <v>134.04372251333334</v>
      </c>
      <c r="CE21" s="108">
        <v>149.47090851333334</v>
      </c>
      <c r="CF21" s="108">
        <v>137.85503337333336</v>
      </c>
      <c r="CG21" s="108">
        <v>232.82358494323336</v>
      </c>
      <c r="CH21" s="108">
        <v>147.92121292583329</v>
      </c>
      <c r="CI21" s="108">
        <v>119.7629911125</v>
      </c>
      <c r="CJ21" s="108">
        <v>113.3910590525</v>
      </c>
      <c r="CK21" s="108">
        <v>198.68181828861117</v>
      </c>
      <c r="CL21" s="108">
        <v>142.48016464916665</v>
      </c>
      <c r="CM21" s="108">
        <v>187.6909872691667</v>
      </c>
      <c r="CN21" s="108">
        <v>137.14523338916666</v>
      </c>
      <c r="CO21" s="108">
        <v>213.78956152800001</v>
      </c>
      <c r="CP21" s="108">
        <v>168.92788958000003</v>
      </c>
      <c r="CQ21" s="108">
        <v>202.54098995916669</v>
      </c>
      <c r="CR21" s="108">
        <v>206.90246087616501</v>
      </c>
      <c r="CS21" s="108">
        <v>266.51867030149748</v>
      </c>
      <c r="CT21" s="108">
        <v>207.92978118258134</v>
      </c>
      <c r="CU21" s="108">
        <v>184.67134757580374</v>
      </c>
      <c r="CV21" s="108">
        <v>235.53156164884535</v>
      </c>
      <c r="CW21" s="108">
        <v>253.62035485287402</v>
      </c>
      <c r="CX21" s="108">
        <v>282.13554743754526</v>
      </c>
      <c r="CY21" s="108">
        <v>234.03182849105079</v>
      </c>
      <c r="CZ21" s="108">
        <v>280.03446673932848</v>
      </c>
      <c r="DA21" s="108">
        <v>486.52337597895223</v>
      </c>
      <c r="DB21" s="108">
        <v>199.76243586506735</v>
      </c>
      <c r="DC21" s="108">
        <v>384.75502676859173</v>
      </c>
      <c r="DD21" s="108">
        <v>385.2840535407064</v>
      </c>
      <c r="DE21" s="108">
        <v>390.14963127343765</v>
      </c>
      <c r="DF21" s="108">
        <v>182.08479625918881</v>
      </c>
      <c r="DG21" s="108">
        <v>149.81916800205403</v>
      </c>
      <c r="DH21" s="108">
        <v>177.61247170981221</v>
      </c>
      <c r="DI21" s="108">
        <v>171.20731863433392</v>
      </c>
      <c r="DJ21" s="108">
        <v>238.13930663980096</v>
      </c>
      <c r="DK21" s="108">
        <v>225.43983402041204</v>
      </c>
      <c r="DL21" s="108">
        <v>180.89630871709849</v>
      </c>
      <c r="DM21" s="108">
        <v>180.2132330084479</v>
      </c>
      <c r="DN21" s="108">
        <v>181.00782529833339</v>
      </c>
      <c r="DO21" s="108">
        <v>211.32844070348452</v>
      </c>
      <c r="DP21" s="108">
        <v>595.46935042366977</v>
      </c>
      <c r="DQ21" s="108">
        <v>265.04894174280628</v>
      </c>
      <c r="DR21" s="108">
        <v>179.5424469336391</v>
      </c>
      <c r="DS21" s="108">
        <v>172.61232620871536</v>
      </c>
      <c r="DT21" s="108">
        <v>358.35960844565199</v>
      </c>
      <c r="DU21" s="108">
        <v>196.00555057566186</v>
      </c>
      <c r="DV21" s="108">
        <v>241.33267490375715</v>
      </c>
      <c r="DW21" s="108">
        <v>206.78987737037525</v>
      </c>
      <c r="DX21" s="108">
        <v>187.97949797409612</v>
      </c>
      <c r="DY21" s="108">
        <v>188.69959809913362</v>
      </c>
      <c r="DZ21" s="108">
        <v>211.607851222504</v>
      </c>
      <c r="EA21" s="108">
        <v>255.15925556324632</v>
      </c>
      <c r="EB21" s="108">
        <v>241.99762128017545</v>
      </c>
      <c r="EC21" s="108">
        <v>338.88990986464802</v>
      </c>
      <c r="ED21" s="108">
        <v>165.32952466633895</v>
      </c>
      <c r="EE21" s="108">
        <v>207.76424788219279</v>
      </c>
      <c r="EF21" s="108">
        <v>207.51363211152346</v>
      </c>
      <c r="EG21" s="108">
        <v>196.01087671965269</v>
      </c>
      <c r="EH21" s="108">
        <v>212.66111825890906</v>
      </c>
      <c r="EI21" s="108">
        <v>241.33048073567852</v>
      </c>
      <c r="EJ21" s="108">
        <v>211.79949142813851</v>
      </c>
      <c r="EK21" s="108">
        <v>223.63903156558683</v>
      </c>
      <c r="EL21" s="108">
        <v>210.83772271648388</v>
      </c>
      <c r="EM21" s="108">
        <v>228.80822892991267</v>
      </c>
      <c r="EN21" s="108">
        <v>249.75360372274315</v>
      </c>
      <c r="EO21" s="108">
        <v>397.64282596658217</v>
      </c>
      <c r="EP21" s="108">
        <v>229.01550278304154</v>
      </c>
      <c r="EQ21" s="108">
        <v>189.41663805000002</v>
      </c>
      <c r="ER21" s="108">
        <v>201.20451544000008</v>
      </c>
      <c r="ES21" s="108">
        <v>213.59009394000009</v>
      </c>
      <c r="ET21" s="108">
        <v>191.57122255828469</v>
      </c>
      <c r="EU21" s="108">
        <v>235.69770665844965</v>
      </c>
      <c r="EV21" s="108">
        <v>241.21775133065523</v>
      </c>
      <c r="EW21" s="108">
        <v>219.34129391692565</v>
      </c>
      <c r="EX21" s="108">
        <v>187.1720632180585</v>
      </c>
      <c r="EY21" s="108">
        <v>278.67348514974424</v>
      </c>
      <c r="EZ21" s="108">
        <v>229.18633323206475</v>
      </c>
      <c r="FA21" s="108">
        <v>355.82077290557595</v>
      </c>
      <c r="FB21" s="108">
        <v>329.90256402</v>
      </c>
      <c r="FC21" s="108">
        <v>309.75527233999992</v>
      </c>
      <c r="FD21" s="108">
        <v>295.12307520999997</v>
      </c>
      <c r="FE21" s="108">
        <v>353.81319229999986</v>
      </c>
      <c r="FF21" s="108">
        <v>449.64373333999981</v>
      </c>
      <c r="FG21" s="108">
        <v>331.30379107000078</v>
      </c>
      <c r="FH21" s="108">
        <v>409.92454298999968</v>
      </c>
      <c r="FI21" s="108">
        <v>377.71485434587612</v>
      </c>
      <c r="FJ21" s="108">
        <v>307.53120901999966</v>
      </c>
      <c r="FK21" s="108">
        <v>393.90756729000168</v>
      </c>
      <c r="FL21" s="108">
        <v>411.33120209999856</v>
      </c>
      <c r="FM21" s="108">
        <v>446.33960800999881</v>
      </c>
      <c r="FN21" s="108">
        <v>370.77016156000002</v>
      </c>
      <c r="FO21" s="108">
        <v>277.62127150999999</v>
      </c>
      <c r="FP21" s="108">
        <v>368.72209127000008</v>
      </c>
      <c r="FQ21" s="108">
        <v>429.06739039999979</v>
      </c>
      <c r="FR21" s="108">
        <v>406.84499102600051</v>
      </c>
      <c r="FS21" s="108">
        <v>398.15009029000015</v>
      </c>
      <c r="FT21" s="108">
        <v>468.33640418999994</v>
      </c>
      <c r="FU21" s="108">
        <v>353.4065819224565</v>
      </c>
      <c r="FV21" s="108">
        <v>344.8140441200004</v>
      </c>
      <c r="FW21" s="108">
        <v>353.44907819999958</v>
      </c>
      <c r="FX21" s="108">
        <v>402.58373924632872</v>
      </c>
      <c r="FY21" s="108">
        <v>587.36006817582938</v>
      </c>
      <c r="FZ21" s="108">
        <v>283.49878583999998</v>
      </c>
      <c r="GA21" s="108">
        <v>637.16641816040897</v>
      </c>
      <c r="GB21" s="108">
        <v>412.06558901175055</v>
      </c>
      <c r="GC21" s="108">
        <v>345.60509517933474</v>
      </c>
      <c r="GD21" s="108">
        <v>583.28440869208748</v>
      </c>
      <c r="GE21" s="108">
        <v>450.53306603426574</v>
      </c>
      <c r="GF21" s="108">
        <v>440.99522160959555</v>
      </c>
      <c r="GG21" s="108">
        <v>363.49518595797554</v>
      </c>
      <c r="GH21" s="108">
        <v>320.21669083715415</v>
      </c>
      <c r="GI21" s="108">
        <v>451.52616122868119</v>
      </c>
      <c r="GJ21" s="108">
        <v>445.48772691981054</v>
      </c>
      <c r="GK21" s="108">
        <v>378.70889534564031</v>
      </c>
      <c r="GL21" s="108">
        <v>423.45929617925407</v>
      </c>
      <c r="GM21" s="108">
        <v>396.88977571748347</v>
      </c>
      <c r="GN21" s="108">
        <v>407.61215546476711</v>
      </c>
      <c r="GO21" s="108">
        <v>388.07345286445337</v>
      </c>
      <c r="GP21" s="230">
        <v>411.46500245109189</v>
      </c>
      <c r="GQ21" s="241">
        <v>555.4191260359795</v>
      </c>
      <c r="GR21" s="230">
        <v>322.6131669201053</v>
      </c>
      <c r="GS21" s="230">
        <v>412.28658359642355</v>
      </c>
      <c r="GT21" s="230">
        <v>358.17296315334488</v>
      </c>
      <c r="GU21" s="230">
        <v>508.66349727776145</v>
      </c>
      <c r="GV21" s="230">
        <v>345.52227080974012</v>
      </c>
      <c r="GW21" s="230">
        <v>1005.320245293138</v>
      </c>
      <c r="GX21" s="241">
        <v>483.29009533999994</v>
      </c>
      <c r="GY21" s="241">
        <v>406.44478247200016</v>
      </c>
      <c r="GZ21" s="241">
        <v>487.21115903099997</v>
      </c>
      <c r="HA21" s="241">
        <v>431.00944265999999</v>
      </c>
      <c r="HB21" s="241">
        <v>663.1601238200999</v>
      </c>
      <c r="HC21" s="241">
        <v>474.0937021201002</v>
      </c>
      <c r="HD21" s="241">
        <v>515.33650300009992</v>
      </c>
      <c r="HE21" s="241">
        <v>472.73794479009962</v>
      </c>
      <c r="HF21" s="241">
        <v>411.55416533009998</v>
      </c>
      <c r="HG21" s="241">
        <v>511.55166441009999</v>
      </c>
      <c r="HH21" s="241">
        <v>607.89967389991</v>
      </c>
      <c r="HI21" s="241">
        <v>516.44847191920996</v>
      </c>
      <c r="HJ21" s="241">
        <v>539.45800036000003</v>
      </c>
      <c r="HK21" s="241">
        <v>484.84218153</v>
      </c>
      <c r="HL21" s="241">
        <v>543.47504180100009</v>
      </c>
      <c r="HM21" s="241">
        <v>628.40507962874267</v>
      </c>
    </row>
    <row r="22" spans="1:221" x14ac:dyDescent="0.25">
      <c r="A22" s="222"/>
      <c r="FD22" s="224"/>
      <c r="FU22" s="224"/>
      <c r="FV22" s="224"/>
      <c r="FW22" s="224"/>
      <c r="FX22" s="224"/>
      <c r="FY22" s="224"/>
      <c r="FZ22" s="224"/>
      <c r="GA22" s="224"/>
      <c r="GB22" s="224"/>
      <c r="GC22" s="224"/>
      <c r="GD22" s="224"/>
      <c r="GE22" s="224"/>
      <c r="GF22" s="224"/>
      <c r="GQ22" s="240"/>
      <c r="GX22" s="240"/>
      <c r="GY22" s="240"/>
      <c r="GZ22" s="240"/>
      <c r="HA22" s="240"/>
      <c r="HB22" s="240"/>
      <c r="HC22" s="240"/>
      <c r="HD22" s="240"/>
      <c r="HE22" s="240"/>
      <c r="HF22" s="240"/>
      <c r="HG22" s="240"/>
      <c r="HH22" s="240"/>
      <c r="HI22" s="240"/>
      <c r="HJ22" s="240"/>
      <c r="HK22" s="240"/>
      <c r="HL22" s="240"/>
      <c r="HM22" s="240"/>
    </row>
    <row r="23" spans="1:221" s="11" customFormat="1" x14ac:dyDescent="0.25">
      <c r="A23" s="225" t="s">
        <v>323</v>
      </c>
      <c r="B23" s="224">
        <v>4.2593404968104309</v>
      </c>
      <c r="C23" s="224">
        <v>4.4385477417576809</v>
      </c>
      <c r="D23" s="224">
        <v>11.90422774175768</v>
      </c>
      <c r="E23" s="224">
        <v>10.383341236383341</v>
      </c>
      <c r="F23" s="224">
        <v>13.058138959347755</v>
      </c>
      <c r="G23" s="224">
        <v>43.064778959347763</v>
      </c>
      <c r="H23" s="224">
        <v>-9.3631737146448799</v>
      </c>
      <c r="I23" s="224">
        <v>7.0549333123821611</v>
      </c>
      <c r="J23" s="224">
        <v>33.545346285355123</v>
      </c>
      <c r="K23" s="224">
        <v>14.341480000000004</v>
      </c>
      <c r="L23" s="224">
        <v>7.8539999999999992</v>
      </c>
      <c r="M23" s="224">
        <v>9.1788400000000081</v>
      </c>
      <c r="N23" s="224">
        <v>20.89960700000001</v>
      </c>
      <c r="O23" s="224">
        <v>21.713099999999997</v>
      </c>
      <c r="P23" s="224">
        <v>9.0792000000000002</v>
      </c>
      <c r="Q23" s="224">
        <v>18.628799999999991</v>
      </c>
      <c r="R23" s="224">
        <v>-1.9139999999999944</v>
      </c>
      <c r="S23" s="224">
        <v>-5.0708100000000016</v>
      </c>
      <c r="T23" s="224">
        <v>12.830821999999998</v>
      </c>
      <c r="U23" s="224">
        <v>24.551878000000002</v>
      </c>
      <c r="V23" s="224">
        <v>-2.5704099999999954</v>
      </c>
      <c r="W23" s="224">
        <v>5.1125899999999973</v>
      </c>
      <c r="X23" s="224">
        <v>7.302589999999995</v>
      </c>
      <c r="Y23" s="224">
        <v>-4.6344099999999884</v>
      </c>
      <c r="Z23" s="224">
        <v>21.185045198675745</v>
      </c>
      <c r="AA23" s="224">
        <v>22.747266112425557</v>
      </c>
      <c r="AB23" s="224">
        <v>9.8469485280534457</v>
      </c>
      <c r="AC23" s="224">
        <v>10.809188153960307</v>
      </c>
      <c r="AD23" s="224">
        <v>33.742456024201744</v>
      </c>
      <c r="AE23" s="224">
        <v>10.66331528865306</v>
      </c>
      <c r="AF23" s="224">
        <v>37.894185550101525</v>
      </c>
      <c r="AG23" s="224">
        <v>11.192906556814549</v>
      </c>
      <c r="AH23" s="224">
        <v>12.054763937389474</v>
      </c>
      <c r="AI23" s="224">
        <v>11.376684985939193</v>
      </c>
      <c r="AJ23" s="224">
        <v>16.082746081599382</v>
      </c>
      <c r="AK23" s="224">
        <v>-10.392887251733995</v>
      </c>
      <c r="AL23" s="224">
        <v>8.7224608390848744</v>
      </c>
      <c r="AM23" s="224">
        <v>-2.1910648864987459</v>
      </c>
      <c r="AN23" s="224">
        <v>-5.4186271420309939</v>
      </c>
      <c r="AO23" s="224">
        <v>60.251731271547129</v>
      </c>
      <c r="AP23" s="224">
        <v>-11.46811306132008</v>
      </c>
      <c r="AQ23" s="224">
        <v>22.384438392824119</v>
      </c>
      <c r="AR23" s="224">
        <v>22.136866071569862</v>
      </c>
      <c r="AS23" s="224">
        <v>0.52347769353530049</v>
      </c>
      <c r="AT23" s="224">
        <v>23.641530519798152</v>
      </c>
      <c r="AU23" s="224">
        <v>9.2268997174063347</v>
      </c>
      <c r="AV23" s="224">
        <v>-24.442054282744806</v>
      </c>
      <c r="AW23" s="224">
        <v>-12.65004435582558</v>
      </c>
      <c r="AX23" s="224">
        <v>21.890103000000003</v>
      </c>
      <c r="AY23" s="224">
        <v>30.203257999999991</v>
      </c>
      <c r="AZ23" s="224">
        <v>44.866309999999999</v>
      </c>
      <c r="BA23" s="224">
        <v>3.6296620000000068</v>
      </c>
      <c r="BB23" s="224">
        <v>28.97657000000002</v>
      </c>
      <c r="BC23" s="224">
        <v>26.423898928831978</v>
      </c>
      <c r="BD23" s="224">
        <v>-13.197387000000013</v>
      </c>
      <c r="BE23" s="224">
        <v>42.098244999999991</v>
      </c>
      <c r="BF23" s="224">
        <v>28.886881999999918</v>
      </c>
      <c r="BG23" s="224">
        <v>11.811114251288707</v>
      </c>
      <c r="BH23" s="224">
        <v>18.24978623602815</v>
      </c>
      <c r="BI23" s="224">
        <v>-7.5001882879459645</v>
      </c>
      <c r="BJ23" s="224">
        <v>9.8890000000000065</v>
      </c>
      <c r="BK23" s="224">
        <v>67.487899999999968</v>
      </c>
      <c r="BL23" s="224">
        <v>9.2640000000000313</v>
      </c>
      <c r="BM23" s="224">
        <v>-6.4312600015645067</v>
      </c>
      <c r="BN23" s="224">
        <v>32.441600000000008</v>
      </c>
      <c r="BO23" s="224">
        <v>-5.1610000000000076</v>
      </c>
      <c r="BP23" s="224">
        <v>-4.4754286259265843</v>
      </c>
      <c r="BQ23" s="224">
        <v>15.064928489314699</v>
      </c>
      <c r="BR23" s="224">
        <v>-34.749696825001593</v>
      </c>
      <c r="BS23" s="224">
        <v>-93.759859706740428</v>
      </c>
      <c r="BT23" s="224">
        <v>52.687161789934152</v>
      </c>
      <c r="BU23" s="224">
        <v>21.370062211855618</v>
      </c>
      <c r="BV23" s="224">
        <v>15.894158000000015</v>
      </c>
      <c r="BW23" s="224">
        <v>-0.57237199999995436</v>
      </c>
      <c r="BX23" s="224">
        <v>30.111461999999953</v>
      </c>
      <c r="BY23" s="224">
        <v>-85.818000001564485</v>
      </c>
      <c r="BZ23" s="224">
        <v>22.467000000000034</v>
      </c>
      <c r="CA23" s="224">
        <v>-51.967131891153393</v>
      </c>
      <c r="CB23" s="224">
        <v>-30.955169625926562</v>
      </c>
      <c r="CC23" s="224">
        <v>-33.425005760685309</v>
      </c>
      <c r="CD23" s="224">
        <v>-42.029564575001601</v>
      </c>
      <c r="CE23" s="224">
        <v>-1.1134136867404427</v>
      </c>
      <c r="CF23" s="224">
        <v>-11.769561040065879</v>
      </c>
      <c r="CG23" s="224">
        <v>-116.3226522581444</v>
      </c>
      <c r="CH23" s="224">
        <v>82.499885122200041</v>
      </c>
      <c r="CI23" s="224">
        <v>103.62236625679995</v>
      </c>
      <c r="CJ23" s="224">
        <v>49.875728495099963</v>
      </c>
      <c r="CK23" s="224">
        <v>12.721299060835459</v>
      </c>
      <c r="CL23" s="224">
        <v>115.49192598250005</v>
      </c>
      <c r="CM23" s="224">
        <v>0.29021189884660048</v>
      </c>
      <c r="CN23" s="224">
        <v>84.913820766073457</v>
      </c>
      <c r="CO23" s="224">
        <v>300.21738690131463</v>
      </c>
      <c r="CP23" s="224">
        <v>-18.300419403001573</v>
      </c>
      <c r="CQ23" s="224">
        <v>84.099786035259555</v>
      </c>
      <c r="CR23" s="224">
        <v>65.165273331934159</v>
      </c>
      <c r="CS23" s="224">
        <v>-30.884944969522838</v>
      </c>
      <c r="CT23" s="224">
        <v>46.377950211674957</v>
      </c>
      <c r="CU23" s="224">
        <v>69.694653864713402</v>
      </c>
      <c r="CV23" s="224">
        <v>86.245308663701593</v>
      </c>
      <c r="CW23" s="224">
        <v>36.205909161811832</v>
      </c>
      <c r="CX23" s="224">
        <v>89.372161475212096</v>
      </c>
      <c r="CY23" s="224">
        <v>49.22642661022573</v>
      </c>
      <c r="CZ23" s="224">
        <v>129.60618902253293</v>
      </c>
      <c r="DA23" s="224">
        <v>38.111304875982952</v>
      </c>
      <c r="DB23" s="224">
        <v>82.712137352939322</v>
      </c>
      <c r="DC23" s="224">
        <v>143.41852427389099</v>
      </c>
      <c r="DD23" s="224">
        <v>61.742636151395025</v>
      </c>
      <c r="DE23" s="224">
        <v>59.938071988690709</v>
      </c>
      <c r="DF23" s="224">
        <v>56.672161164301741</v>
      </c>
      <c r="DG23" s="224">
        <v>128.3576771796707</v>
      </c>
      <c r="DH23" s="224">
        <v>41.426423855438415</v>
      </c>
      <c r="DI23" s="224">
        <v>79.878797210080009</v>
      </c>
      <c r="DJ23" s="224">
        <v>85.732433985236895</v>
      </c>
      <c r="DK23" s="224">
        <v>99.355161684910371</v>
      </c>
      <c r="DL23" s="224">
        <v>-15.588958546735688</v>
      </c>
      <c r="DM23" s="224">
        <v>80.636067507932239</v>
      </c>
      <c r="DN23" s="224">
        <v>65.636378129686932</v>
      </c>
      <c r="DO23" s="224">
        <v>70.078325160114247</v>
      </c>
      <c r="DP23" s="224">
        <v>92.315313509930576</v>
      </c>
      <c r="DQ23" s="224">
        <v>9.748252302514345</v>
      </c>
      <c r="DR23" s="224">
        <v>105.51956129624219</v>
      </c>
      <c r="DS23" s="224">
        <v>104.95974843839625</v>
      </c>
      <c r="DT23" s="224">
        <v>130.77462700744499</v>
      </c>
      <c r="DU23" s="224">
        <v>83.3366901113925</v>
      </c>
      <c r="DV23" s="224">
        <v>114.08885434505156</v>
      </c>
      <c r="DW23" s="224">
        <v>55.323693431921278</v>
      </c>
      <c r="DX23" s="224">
        <v>79.077756888042728</v>
      </c>
      <c r="DY23" s="224">
        <v>215.95836412720547</v>
      </c>
      <c r="DZ23" s="224">
        <v>-19.592471025037227</v>
      </c>
      <c r="EA23" s="224">
        <v>151.17830024174157</v>
      </c>
      <c r="EB23" s="224">
        <v>237.54768604368689</v>
      </c>
      <c r="EC23" s="224">
        <v>88.156912002713852</v>
      </c>
      <c r="ED23" s="224">
        <v>213.52332946672101</v>
      </c>
      <c r="EE23" s="224">
        <v>133.22058756236348</v>
      </c>
      <c r="EF23" s="224">
        <v>98.472441029283416</v>
      </c>
      <c r="EG23" s="224">
        <v>117.62382733926336</v>
      </c>
      <c r="EH23" s="224">
        <v>152.7929673723267</v>
      </c>
      <c r="EI23" s="224">
        <v>112.80917012560141</v>
      </c>
      <c r="EJ23" s="224">
        <v>152.6229567141979</v>
      </c>
      <c r="EK23" s="224">
        <v>198.56858603648396</v>
      </c>
      <c r="EL23" s="224">
        <v>110.88528538288065</v>
      </c>
      <c r="EM23" s="224">
        <v>140.20045726733858</v>
      </c>
      <c r="EN23" s="224">
        <v>214.19464251393754</v>
      </c>
      <c r="EO23" s="224">
        <v>121.350000512028</v>
      </c>
      <c r="EP23" s="224">
        <v>270.11220137098815</v>
      </c>
      <c r="EQ23" s="224">
        <v>408.71268644312249</v>
      </c>
      <c r="ER23" s="224">
        <v>188.5306185295257</v>
      </c>
      <c r="ES23" s="224">
        <v>21.366648367503362</v>
      </c>
      <c r="ET23" s="224">
        <v>150.50162335151492</v>
      </c>
      <c r="EU23" s="224">
        <v>139.51968377927739</v>
      </c>
      <c r="EV23" s="224">
        <v>214.11044377940772</v>
      </c>
      <c r="EW23" s="224">
        <v>246.5100737580884</v>
      </c>
      <c r="EX23" s="224">
        <v>277.50007429152106</v>
      </c>
      <c r="EY23" s="224">
        <v>201.49739462939775</v>
      </c>
      <c r="EZ23" s="224">
        <v>207.08308774537562</v>
      </c>
      <c r="FA23" s="224">
        <v>241.90468127315066</v>
      </c>
      <c r="FB23" s="224">
        <v>318.43737069055635</v>
      </c>
      <c r="FC23" s="224">
        <v>247.3877413608063</v>
      </c>
      <c r="FD23" s="224">
        <v>108.34695455797399</v>
      </c>
      <c r="FE23" s="224">
        <v>203.31703128106861</v>
      </c>
      <c r="FF23" s="224">
        <v>336.54713068298247</v>
      </c>
      <c r="FG23" s="224">
        <v>227.81159039674912</v>
      </c>
      <c r="FH23" s="224">
        <v>430.5349062609796</v>
      </c>
      <c r="FI23" s="224">
        <v>382.07954073762647</v>
      </c>
      <c r="FJ23" s="224">
        <v>170.68426470086217</v>
      </c>
      <c r="FK23" s="224">
        <v>408.53683251794638</v>
      </c>
      <c r="FL23" s="224">
        <v>242.39910733258264</v>
      </c>
      <c r="FM23" s="224">
        <v>119.91633034332563</v>
      </c>
      <c r="FN23" s="224">
        <v>461.44299836783887</v>
      </c>
      <c r="FO23" s="224">
        <v>229.36267300091765</v>
      </c>
      <c r="FP23" s="224">
        <v>324.19060961961213</v>
      </c>
      <c r="FQ23" s="224">
        <v>386.48176254770488</v>
      </c>
      <c r="FR23" s="224">
        <v>276.85867288524673</v>
      </c>
      <c r="FS23" s="224">
        <v>529.02114214858341</v>
      </c>
      <c r="FT23" s="224">
        <v>285.23501324613477</v>
      </c>
      <c r="FU23" s="224">
        <v>406.34415775988134</v>
      </c>
      <c r="FV23" s="224">
        <v>347.09659231437956</v>
      </c>
      <c r="FW23" s="224">
        <v>282.90196311338707</v>
      </c>
      <c r="FX23" s="224">
        <v>465.15248128234674</v>
      </c>
      <c r="FY23" s="224">
        <v>192.95038548896684</v>
      </c>
      <c r="FZ23" s="224">
        <v>50.778540455359447</v>
      </c>
      <c r="GA23" s="224">
        <v>118.95189932406569</v>
      </c>
      <c r="GB23" s="224">
        <v>197.6779510723884</v>
      </c>
      <c r="GC23" s="224">
        <v>142.11200084160197</v>
      </c>
      <c r="GD23" s="224">
        <v>178.10663123405007</v>
      </c>
      <c r="GE23" s="224">
        <v>216.9566883695108</v>
      </c>
      <c r="GF23" s="224">
        <v>170.51683166448436</v>
      </c>
      <c r="GG23" s="224">
        <v>82.371319139273851</v>
      </c>
      <c r="GH23" s="224">
        <v>34.165823783568655</v>
      </c>
      <c r="GI23" s="224">
        <v>84.601878031508193</v>
      </c>
      <c r="GJ23" s="224">
        <v>-14.078933747536745</v>
      </c>
      <c r="GK23" s="224">
        <v>-185.99435123579323</v>
      </c>
      <c r="GL23" s="224">
        <v>60.961731314553617</v>
      </c>
      <c r="GM23" s="224">
        <v>70.007945266408257</v>
      </c>
      <c r="GN23" s="224">
        <v>5.1448224870852641</v>
      </c>
      <c r="GO23" s="224">
        <v>26.251249953600546</v>
      </c>
      <c r="GP23" s="240">
        <v>11.211309699845273</v>
      </c>
      <c r="GQ23" s="240">
        <v>87.159188498186666</v>
      </c>
      <c r="GR23" s="240">
        <v>26.969707566934055</v>
      </c>
      <c r="GS23" s="240">
        <v>120.47332185021658</v>
      </c>
      <c r="GT23" s="240">
        <v>60.837694947889318</v>
      </c>
      <c r="GU23" s="240">
        <v>42.229876279753704</v>
      </c>
      <c r="GV23" s="240">
        <v>72.867248672547561</v>
      </c>
      <c r="GW23" s="240">
        <v>33.738407854584054</v>
      </c>
      <c r="GX23" s="240">
        <v>308.16736846113349</v>
      </c>
      <c r="GY23" s="240">
        <v>78.959067806191939</v>
      </c>
      <c r="GZ23" s="240">
        <v>263.75162532342267</v>
      </c>
      <c r="HA23" s="240">
        <v>47.009798548143827</v>
      </c>
      <c r="HB23" s="240">
        <v>115.19175779624916</v>
      </c>
      <c r="HC23" s="240">
        <v>166.48124255788866</v>
      </c>
      <c r="HD23" s="240">
        <v>179.94332680719049</v>
      </c>
      <c r="HE23" s="240">
        <v>116.12294541414515</v>
      </c>
      <c r="HF23" s="240">
        <v>112.05124627589069</v>
      </c>
      <c r="HG23" s="240">
        <v>31.136148867734992</v>
      </c>
      <c r="HH23" s="240">
        <v>128.59150807734699</v>
      </c>
      <c r="HI23" s="240">
        <v>565.39491678657066</v>
      </c>
      <c r="HJ23" s="240">
        <v>320.70042001950623</v>
      </c>
      <c r="HK23" s="240">
        <v>169.52437269544174</v>
      </c>
      <c r="HL23" s="240">
        <v>517.51848310479465</v>
      </c>
      <c r="HM23" s="240">
        <v>230.7593554138669</v>
      </c>
    </row>
    <row r="24" spans="1:221" s="11" customFormat="1" x14ac:dyDescent="0.25">
      <c r="A24" s="223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BT24" s="224"/>
      <c r="BU24" s="224"/>
      <c r="BV24" s="224"/>
      <c r="BW24" s="224"/>
      <c r="BX24" s="224"/>
      <c r="BY24" s="224"/>
      <c r="BZ24" s="224"/>
      <c r="CA24" s="224"/>
      <c r="CB24" s="224"/>
      <c r="CC24" s="224"/>
      <c r="CD24" s="224"/>
      <c r="CE24" s="224"/>
      <c r="CF24" s="224"/>
      <c r="CG24" s="224"/>
      <c r="CH24" s="224"/>
      <c r="CI24" s="224"/>
      <c r="CJ24" s="224"/>
      <c r="CK24" s="224"/>
      <c r="CL24" s="224"/>
      <c r="CM24" s="224"/>
      <c r="CN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  <c r="DC24" s="224"/>
      <c r="DD24" s="224"/>
      <c r="DE24" s="224"/>
      <c r="DF24" s="224"/>
      <c r="DG24" s="224"/>
      <c r="DH24" s="224"/>
      <c r="DI24" s="224"/>
      <c r="DJ24" s="224"/>
      <c r="DK24" s="224"/>
      <c r="DL24" s="224"/>
      <c r="DM24" s="224"/>
      <c r="DN24" s="224"/>
      <c r="DO24" s="224"/>
      <c r="DP24" s="224"/>
      <c r="DQ24" s="224"/>
      <c r="DR24" s="224"/>
      <c r="DS24" s="224"/>
      <c r="DT24" s="224"/>
      <c r="DU24" s="224"/>
      <c r="DV24" s="224"/>
      <c r="DW24" s="224"/>
      <c r="DX24" s="224"/>
      <c r="DY24" s="224"/>
      <c r="DZ24" s="224"/>
      <c r="EA24" s="224"/>
      <c r="EB24" s="224"/>
      <c r="EC24" s="224"/>
      <c r="ED24" s="224"/>
      <c r="EE24" s="224"/>
      <c r="EF24" s="224"/>
      <c r="EG24" s="224"/>
      <c r="EH24" s="224"/>
      <c r="EI24" s="224"/>
      <c r="EJ24" s="224"/>
      <c r="EK24" s="224"/>
      <c r="EL24" s="224"/>
      <c r="EM24" s="224"/>
      <c r="EN24" s="224"/>
      <c r="EO24" s="224"/>
      <c r="EP24" s="224"/>
      <c r="EQ24" s="224"/>
      <c r="ER24" s="224"/>
      <c r="ES24" s="224"/>
      <c r="ET24" s="224"/>
      <c r="EU24" s="224"/>
      <c r="EV24" s="224"/>
      <c r="EW24" s="224"/>
      <c r="EX24" s="224"/>
      <c r="EY24" s="224"/>
      <c r="EZ24" s="224"/>
      <c r="FA24" s="224"/>
      <c r="FB24" s="224"/>
      <c r="FC24" s="224"/>
      <c r="FD24" s="224"/>
      <c r="FE24" s="224"/>
      <c r="FF24" s="224"/>
      <c r="FG24" s="224"/>
      <c r="FH24" s="224"/>
      <c r="FI24" s="224"/>
      <c r="FJ24" s="224"/>
      <c r="FK24" s="224"/>
      <c r="FL24" s="224"/>
      <c r="FM24" s="224"/>
      <c r="FN24" s="224"/>
      <c r="FO24" s="224"/>
      <c r="FP24" s="224"/>
      <c r="FQ24" s="224"/>
      <c r="FR24" s="224"/>
      <c r="FS24" s="224"/>
      <c r="FT24" s="224"/>
      <c r="FU24" s="224"/>
      <c r="FV24" s="224"/>
      <c r="FW24" s="224"/>
      <c r="FX24" s="224"/>
      <c r="FY24" s="224"/>
      <c r="FZ24" s="224"/>
      <c r="GA24" s="224"/>
      <c r="GB24" s="224"/>
      <c r="GC24" s="224"/>
      <c r="GD24" s="224"/>
      <c r="GE24" s="224"/>
      <c r="GF24" s="224"/>
      <c r="GG24" s="224"/>
      <c r="GH24" s="224"/>
      <c r="GI24" s="224"/>
      <c r="GJ24" s="224"/>
      <c r="GK24" s="224"/>
      <c r="GL24" s="224"/>
      <c r="GM24" s="224"/>
      <c r="GN24" s="224"/>
      <c r="GO24" s="224"/>
      <c r="GP24" s="240"/>
      <c r="GQ24" s="240"/>
      <c r="GR24" s="240"/>
      <c r="GS24" s="240"/>
      <c r="GT24" s="240"/>
      <c r="GU24" s="240"/>
      <c r="GV24" s="240"/>
      <c r="GW24" s="240"/>
      <c r="GX24" s="240"/>
      <c r="GY24" s="240"/>
      <c r="GZ24" s="240"/>
      <c r="HA24" s="240"/>
      <c r="HB24" s="240"/>
      <c r="HC24" s="240"/>
      <c r="HD24" s="240"/>
      <c r="HE24" s="240"/>
      <c r="HF24" s="240"/>
      <c r="HG24" s="240"/>
      <c r="HH24" s="240"/>
      <c r="HI24" s="240"/>
      <c r="HJ24" s="240"/>
      <c r="HK24" s="240"/>
      <c r="HL24" s="240"/>
      <c r="HM24" s="240"/>
    </row>
    <row r="25" spans="1:221" s="11" customFormat="1" x14ac:dyDescent="0.25">
      <c r="A25" s="223" t="s">
        <v>324</v>
      </c>
      <c r="B25" s="224">
        <v>146.03505684958947</v>
      </c>
      <c r="C25" s="224">
        <v>396.33361810053043</v>
      </c>
      <c r="D25" s="224">
        <v>215.69080487901721</v>
      </c>
      <c r="E25" s="224">
        <v>288.42345183163906</v>
      </c>
      <c r="F25" s="224">
        <v>279.91467964999993</v>
      </c>
      <c r="G25" s="224">
        <v>275.3658320084615</v>
      </c>
      <c r="H25" s="224">
        <v>275.2126981566667</v>
      </c>
      <c r="I25" s="224">
        <v>555.12703079666665</v>
      </c>
      <c r="J25" s="224">
        <v>281.66636071666665</v>
      </c>
      <c r="K25" s="224">
        <v>318.98873333333336</v>
      </c>
      <c r="L25" s="224">
        <v>332.00764823616953</v>
      </c>
      <c r="M25" s="224">
        <v>533.09858080353069</v>
      </c>
      <c r="N25" s="224">
        <v>371.88124887466847</v>
      </c>
      <c r="O25" s="224">
        <v>426.74668356946603</v>
      </c>
      <c r="P25" s="224">
        <v>364.90123766666665</v>
      </c>
      <c r="Q25" s="224">
        <v>325.47312869443209</v>
      </c>
      <c r="R25" s="224">
        <v>529.26924614666677</v>
      </c>
      <c r="S25" s="224">
        <v>389.73822066666662</v>
      </c>
      <c r="T25" s="224">
        <v>308.51518566666664</v>
      </c>
      <c r="U25" s="224">
        <v>452.52647366666667</v>
      </c>
      <c r="V25" s="224">
        <v>347.60370152666667</v>
      </c>
      <c r="W25" s="224">
        <v>370.85811166666667</v>
      </c>
      <c r="X25" s="224">
        <v>447.86659766666662</v>
      </c>
      <c r="Y25" s="224">
        <v>611.65966666666657</v>
      </c>
      <c r="Z25" s="224">
        <v>390.83360350161388</v>
      </c>
      <c r="AA25" s="224">
        <v>462.86577675633151</v>
      </c>
      <c r="AB25" s="224">
        <v>411.84193358015079</v>
      </c>
      <c r="AC25" s="224">
        <v>517.14384104344504</v>
      </c>
      <c r="AD25" s="224">
        <v>577.29073983503565</v>
      </c>
      <c r="AE25" s="224">
        <v>445.27955755411261</v>
      </c>
      <c r="AF25" s="224">
        <v>455.95019152380951</v>
      </c>
      <c r="AG25" s="224">
        <v>549.17973222523801</v>
      </c>
      <c r="AH25" s="224">
        <v>480.46968129485606</v>
      </c>
      <c r="AI25" s="224">
        <v>505.93826449489234</v>
      </c>
      <c r="AJ25" s="224">
        <v>637.70371027914302</v>
      </c>
      <c r="AK25" s="224">
        <v>726.69168262755761</v>
      </c>
      <c r="AL25" s="224">
        <v>411.15181177235456</v>
      </c>
      <c r="AM25" s="224">
        <v>508.69443721396993</v>
      </c>
      <c r="AN25" s="224">
        <v>451.70516330347675</v>
      </c>
      <c r="AO25" s="224">
        <v>485.89956337677847</v>
      </c>
      <c r="AP25" s="224">
        <v>549.14624688193476</v>
      </c>
      <c r="AQ25" s="224">
        <v>508.32576353042384</v>
      </c>
      <c r="AR25" s="224">
        <v>527.16853591538768</v>
      </c>
      <c r="AS25" s="224">
        <v>604.59126052447425</v>
      </c>
      <c r="AT25" s="224">
        <v>638.18269606351043</v>
      </c>
      <c r="AU25" s="224">
        <v>549.06721499111177</v>
      </c>
      <c r="AV25" s="224">
        <v>634.68465649215955</v>
      </c>
      <c r="AW25" s="224">
        <v>717.94290328454758</v>
      </c>
      <c r="AX25" s="224">
        <v>427.67934833999999</v>
      </c>
      <c r="AY25" s="224">
        <v>625.82365619000007</v>
      </c>
      <c r="AZ25" s="224">
        <v>579.45398149000005</v>
      </c>
      <c r="BA25" s="224">
        <v>609.28243985270728</v>
      </c>
      <c r="BB25" s="224">
        <v>659.11206449479232</v>
      </c>
      <c r="BC25" s="224">
        <v>593.33999716999995</v>
      </c>
      <c r="BD25" s="224">
        <v>561.05087782999999</v>
      </c>
      <c r="BE25" s="224">
        <v>680.04534616789078</v>
      </c>
      <c r="BF25" s="224">
        <v>594.3398767006787</v>
      </c>
      <c r="BG25" s="224">
        <v>579.98008904065534</v>
      </c>
      <c r="BH25" s="224">
        <v>632.83495781073373</v>
      </c>
      <c r="BI25" s="224">
        <v>950.19714645755721</v>
      </c>
      <c r="BJ25" s="224">
        <v>572.50456056640814</v>
      </c>
      <c r="BK25" s="224">
        <v>724.37728783240459</v>
      </c>
      <c r="BL25" s="224">
        <v>662.39861124333333</v>
      </c>
      <c r="BM25" s="224">
        <v>624.32338407000009</v>
      </c>
      <c r="BN25" s="224">
        <v>733.18527712504465</v>
      </c>
      <c r="BO25" s="224">
        <v>568.69012774504472</v>
      </c>
      <c r="BP25" s="224">
        <v>657.00809285088701</v>
      </c>
      <c r="BQ25" s="224">
        <v>787.88586280425613</v>
      </c>
      <c r="BR25" s="224">
        <v>963.74093755671674</v>
      </c>
      <c r="BS25" s="224">
        <v>718.31283326981168</v>
      </c>
      <c r="BT25" s="224">
        <v>753.48006936425611</v>
      </c>
      <c r="BU25" s="224">
        <v>1113.6388583009227</v>
      </c>
      <c r="BV25" s="224">
        <v>591.91474699890819</v>
      </c>
      <c r="BW25" s="224">
        <v>751.49030566583349</v>
      </c>
      <c r="BX25" s="224">
        <v>872.48762050916673</v>
      </c>
      <c r="BY25" s="224">
        <v>727.76898557805555</v>
      </c>
      <c r="BZ25" s="224">
        <v>793.49684211393367</v>
      </c>
      <c r="CA25" s="224">
        <v>822.21731164229186</v>
      </c>
      <c r="CB25" s="224">
        <v>723.48666200644254</v>
      </c>
      <c r="CC25" s="224">
        <v>873.06173175314484</v>
      </c>
      <c r="CD25" s="224">
        <v>796.156139871439</v>
      </c>
      <c r="CE25" s="224">
        <v>811.20467993314503</v>
      </c>
      <c r="CF25" s="224">
        <v>897.85725123931365</v>
      </c>
      <c r="CG25" s="224">
        <v>1266.825485162658</v>
      </c>
      <c r="CH25" s="224">
        <v>611.03501691583335</v>
      </c>
      <c r="CI25" s="224">
        <v>813.76144592166668</v>
      </c>
      <c r="CJ25" s="224">
        <v>847.58141818137938</v>
      </c>
      <c r="CK25" s="224">
        <v>856.49112653212501</v>
      </c>
      <c r="CL25" s="224">
        <v>869.63600743726693</v>
      </c>
      <c r="CM25" s="224">
        <v>889.36803322489197</v>
      </c>
      <c r="CN25" s="224">
        <v>954.92452167773411</v>
      </c>
      <c r="CO25" s="224">
        <v>1355.0858956159368</v>
      </c>
      <c r="CP25" s="224">
        <v>1050.9362761202306</v>
      </c>
      <c r="CQ25" s="224">
        <v>1210.4792275811033</v>
      </c>
      <c r="CR25" s="224">
        <v>1172.1924341132676</v>
      </c>
      <c r="CS25" s="224">
        <v>1673.9598458761434</v>
      </c>
      <c r="CT25" s="224">
        <v>1016.5659070786729</v>
      </c>
      <c r="CU25" s="224">
        <v>1204.9204657497744</v>
      </c>
      <c r="CV25" s="224">
        <v>1442.1917054109197</v>
      </c>
      <c r="CW25" s="224">
        <v>1684.0840847553211</v>
      </c>
      <c r="CX25" s="224">
        <v>1647.4382448977417</v>
      </c>
      <c r="CY25" s="224">
        <v>1648.5611070278462</v>
      </c>
      <c r="CZ25" s="224">
        <v>2074.5318391353403</v>
      </c>
      <c r="DA25" s="224">
        <v>2125.9804047023781</v>
      </c>
      <c r="DB25" s="224">
        <v>1795.795348848384</v>
      </c>
      <c r="DC25" s="224">
        <v>2136.6668384861932</v>
      </c>
      <c r="DD25" s="224">
        <v>1891.5799918003524</v>
      </c>
      <c r="DE25" s="224">
        <v>3092.7501347837187</v>
      </c>
      <c r="DF25" s="224">
        <v>1137.6010478380954</v>
      </c>
      <c r="DG25" s="224">
        <v>1360.6256314388363</v>
      </c>
      <c r="DH25" s="224">
        <v>1761.2814561377647</v>
      </c>
      <c r="DI25" s="224">
        <v>1798.0200513316679</v>
      </c>
      <c r="DJ25" s="224">
        <v>1370.0709231089893</v>
      </c>
      <c r="DK25" s="224">
        <v>1514.8466684755342</v>
      </c>
      <c r="DL25" s="224">
        <v>1535.2628283002452</v>
      </c>
      <c r="DM25" s="224">
        <v>1572.4387340630742</v>
      </c>
      <c r="DN25" s="224">
        <v>1637.4659958283892</v>
      </c>
      <c r="DO25" s="224">
        <v>2052.450357030104</v>
      </c>
      <c r="DP25" s="224">
        <v>1885.0974050485797</v>
      </c>
      <c r="DQ25" s="224">
        <v>2985.2014718152695</v>
      </c>
      <c r="DR25" s="224">
        <v>1392.4846775292369</v>
      </c>
      <c r="DS25" s="224">
        <v>1594.9073666786699</v>
      </c>
      <c r="DT25" s="224">
        <v>1910.1145636644512</v>
      </c>
      <c r="DU25" s="224">
        <v>2113.2187885088742</v>
      </c>
      <c r="DV25" s="224">
        <v>1900.387778802537</v>
      </c>
      <c r="DW25" s="224">
        <v>1883.5783668017084</v>
      </c>
      <c r="DX25" s="224">
        <v>1944.6356062468826</v>
      </c>
      <c r="DY25" s="224">
        <v>1974.6229475046805</v>
      </c>
      <c r="DZ25" s="224">
        <v>1915.5049269798715</v>
      </c>
      <c r="EA25" s="224">
        <v>2080.7738991986712</v>
      </c>
      <c r="EB25" s="224">
        <v>2159.5779192189343</v>
      </c>
      <c r="EC25" s="224">
        <v>3252.7450534636496</v>
      </c>
      <c r="ED25" s="224">
        <v>1862.1554212927147</v>
      </c>
      <c r="EE25" s="224">
        <v>2012.1981498232385</v>
      </c>
      <c r="EF25" s="224">
        <v>2664.9222336395997</v>
      </c>
      <c r="EG25" s="224">
        <v>2413.1520487087391</v>
      </c>
      <c r="EH25" s="224">
        <v>2570.9959158902702</v>
      </c>
      <c r="EI25" s="224">
        <v>2448.762546033372</v>
      </c>
      <c r="EJ25" s="224">
        <v>2456.9609744632089</v>
      </c>
      <c r="EK25" s="224">
        <v>2601.355947349075</v>
      </c>
      <c r="EL25" s="224">
        <v>2539.1695887032893</v>
      </c>
      <c r="EM25" s="224">
        <v>2772.1738271024478</v>
      </c>
      <c r="EN25" s="224">
        <v>2917.3753334751655</v>
      </c>
      <c r="EO25" s="224">
        <v>4031.0170436385797</v>
      </c>
      <c r="EP25" s="224">
        <v>2510.8050323852472</v>
      </c>
      <c r="EQ25" s="224">
        <v>2316.1815635373359</v>
      </c>
      <c r="ER25" s="224">
        <v>2680.5446612752503</v>
      </c>
      <c r="ES25" s="224">
        <v>2723.3042810242573</v>
      </c>
      <c r="ET25" s="224">
        <v>2687.4423165885191</v>
      </c>
      <c r="EU25" s="224">
        <v>2898.8363273097011</v>
      </c>
      <c r="EV25" s="224">
        <v>2605.5371202868073</v>
      </c>
      <c r="EW25" s="224">
        <v>3104.5603283534165</v>
      </c>
      <c r="EX25" s="224">
        <v>2989.3113466197892</v>
      </c>
      <c r="EY25" s="224">
        <v>3067.4081387103624</v>
      </c>
      <c r="EZ25" s="224">
        <v>3299.9371687664243</v>
      </c>
      <c r="FA25" s="224">
        <v>4509.7267151656351</v>
      </c>
      <c r="FB25" s="224">
        <v>2564.9252041874361</v>
      </c>
      <c r="FC25" s="224">
        <v>2998.4681569134073</v>
      </c>
      <c r="FD25" s="224">
        <v>3253.678080777061</v>
      </c>
      <c r="FE25" s="224">
        <v>3151.5998964416995</v>
      </c>
      <c r="FF25" s="224">
        <v>3052.633654503833</v>
      </c>
      <c r="FG25" s="224">
        <v>3342.8456999700329</v>
      </c>
      <c r="FH25" s="224">
        <v>3122.375706211039</v>
      </c>
      <c r="FI25" s="224">
        <v>3529.0504708278759</v>
      </c>
      <c r="FJ25" s="224">
        <v>3495.6514169726179</v>
      </c>
      <c r="FK25" s="224">
        <v>3762.4046626499862</v>
      </c>
      <c r="FL25" s="224">
        <v>3895.6849186813333</v>
      </c>
      <c r="FM25" s="224">
        <v>5437.9543769410739</v>
      </c>
      <c r="FN25" s="224">
        <v>2742.1559869272996</v>
      </c>
      <c r="FO25" s="224">
        <v>3245.3817288874666</v>
      </c>
      <c r="FP25" s="224">
        <v>3259.3863099615251</v>
      </c>
      <c r="FQ25" s="224">
        <v>3561.3244247361808</v>
      </c>
      <c r="FR25" s="224">
        <v>3100.2187235961028</v>
      </c>
      <c r="FS25" s="224">
        <v>3316.2689138226069</v>
      </c>
      <c r="FT25" s="224">
        <v>3567.9192034813432</v>
      </c>
      <c r="FU25" s="224">
        <v>3582.8762466532694</v>
      </c>
      <c r="FV25" s="224">
        <v>3621.244452126828</v>
      </c>
      <c r="FW25" s="224">
        <v>4139.9727831498876</v>
      </c>
      <c r="FX25" s="224">
        <v>3915.8330056482791</v>
      </c>
      <c r="FY25" s="224">
        <v>6293.6472802087046</v>
      </c>
      <c r="FZ25" s="224">
        <v>2249.0370443453021</v>
      </c>
      <c r="GA25" s="224">
        <v>3168.4785283592109</v>
      </c>
      <c r="GB25" s="224">
        <v>3349.0233278602032</v>
      </c>
      <c r="GC25" s="224">
        <v>2984.4622978246839</v>
      </c>
      <c r="GD25" s="224">
        <v>3460.9398838519314</v>
      </c>
      <c r="GE25" s="224">
        <v>3503.961237694899</v>
      </c>
      <c r="GF25" s="224">
        <v>3244.2127365595566</v>
      </c>
      <c r="GG25" s="224">
        <v>2851.6394553765058</v>
      </c>
      <c r="GH25" s="224">
        <v>3143.2459837277243</v>
      </c>
      <c r="GI25" s="224">
        <v>3252.9117847177849</v>
      </c>
      <c r="GJ25" s="224">
        <v>2885.9200624859741</v>
      </c>
      <c r="GK25" s="224">
        <v>5167.8798807370058</v>
      </c>
      <c r="GL25" s="224">
        <v>2347.0160236987685</v>
      </c>
      <c r="GM25" s="224">
        <v>2749.6545851640062</v>
      </c>
      <c r="GN25" s="224">
        <v>2991.3227760361051</v>
      </c>
      <c r="GO25" s="224">
        <v>2693.4282051943451</v>
      </c>
      <c r="GP25" s="240">
        <v>2588.5706298454979</v>
      </c>
      <c r="GQ25" s="240">
        <v>2901.2334878754937</v>
      </c>
      <c r="GR25" s="240">
        <v>2686.9898989427138</v>
      </c>
      <c r="GS25" s="240">
        <v>3228.2232264399345</v>
      </c>
      <c r="GT25" s="240">
        <v>3382.7874376496102</v>
      </c>
      <c r="GU25" s="240">
        <v>3098.4637783935673</v>
      </c>
      <c r="GV25" s="240">
        <v>3420.2553180704886</v>
      </c>
      <c r="GW25" s="240">
        <v>5539.6933691236845</v>
      </c>
      <c r="GX25" s="240">
        <v>2274.8100665499128</v>
      </c>
      <c r="GY25" s="240">
        <v>2888.0845978600769</v>
      </c>
      <c r="GZ25" s="240">
        <v>3808.6496220724775</v>
      </c>
      <c r="HA25" s="240">
        <v>3112.7535954223167</v>
      </c>
      <c r="HB25" s="240">
        <v>2849.4878109915217</v>
      </c>
      <c r="HC25" s="240">
        <v>3040.6262788789868</v>
      </c>
      <c r="HD25" s="240">
        <v>2637.7325068904634</v>
      </c>
      <c r="HE25" s="240">
        <v>2999.9750269779606</v>
      </c>
      <c r="HF25" s="240">
        <v>3054.0350688546259</v>
      </c>
      <c r="HG25" s="240">
        <v>2781.6045361765405</v>
      </c>
      <c r="HH25" s="240">
        <v>3191.7250064893669</v>
      </c>
      <c r="HI25" s="240">
        <v>5439.8480205951546</v>
      </c>
      <c r="HJ25" s="240">
        <v>2266.3811529748918</v>
      </c>
      <c r="HK25" s="240">
        <v>2491.9303312365359</v>
      </c>
      <c r="HL25" s="240">
        <v>3346.1060429464537</v>
      </c>
      <c r="HM25" s="240">
        <v>2816.2827359071971</v>
      </c>
    </row>
    <row r="26" spans="1:221" s="11" customFormat="1" x14ac:dyDescent="0.25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4"/>
      <c r="BN26" s="224"/>
      <c r="BO26" s="224"/>
      <c r="BP26" s="224"/>
      <c r="BQ26" s="224"/>
      <c r="BR26" s="224"/>
      <c r="BS26" s="224"/>
      <c r="BT26" s="224"/>
      <c r="BU26" s="224"/>
      <c r="BV26" s="224"/>
      <c r="BW26" s="224"/>
      <c r="BX26" s="224"/>
      <c r="BY26" s="224"/>
      <c r="BZ26" s="224"/>
      <c r="CA26" s="224"/>
      <c r="CB26" s="224"/>
      <c r="CC26" s="224"/>
      <c r="CD26" s="224"/>
      <c r="CE26" s="224"/>
      <c r="CF26" s="224"/>
      <c r="CG26" s="224"/>
      <c r="CH26" s="224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  <c r="DC26" s="224"/>
      <c r="DD26" s="224"/>
      <c r="DE26" s="224"/>
      <c r="DF26" s="224"/>
      <c r="DG26" s="224"/>
      <c r="DH26" s="224"/>
      <c r="DI26" s="224"/>
      <c r="DJ26" s="224"/>
      <c r="DK26" s="224"/>
      <c r="DL26" s="224"/>
      <c r="DM26" s="224"/>
      <c r="DN26" s="224"/>
      <c r="DO26" s="224"/>
      <c r="DP26" s="224"/>
      <c r="DQ26" s="224"/>
      <c r="DR26" s="224"/>
      <c r="DS26" s="224"/>
      <c r="DT26" s="224"/>
      <c r="DU26" s="224"/>
      <c r="DV26" s="224"/>
      <c r="DW26" s="224"/>
      <c r="DX26" s="224"/>
      <c r="DY26" s="224"/>
      <c r="DZ26" s="224"/>
      <c r="EA26" s="224"/>
      <c r="EB26" s="224"/>
      <c r="EC26" s="224"/>
      <c r="ED26" s="224"/>
      <c r="EE26" s="224"/>
      <c r="EF26" s="224"/>
      <c r="EG26" s="224"/>
      <c r="EH26" s="224"/>
      <c r="EI26" s="224"/>
      <c r="EJ26" s="224"/>
      <c r="EK26" s="224"/>
      <c r="EL26" s="224"/>
      <c r="EM26" s="224"/>
      <c r="EN26" s="224"/>
      <c r="EO26" s="224"/>
      <c r="EP26" s="224"/>
      <c r="EQ26" s="224"/>
      <c r="ER26" s="224"/>
      <c r="ES26" s="224"/>
      <c r="ET26" s="224"/>
      <c r="EU26" s="224"/>
      <c r="EV26" s="224"/>
      <c r="EW26" s="224"/>
      <c r="EX26" s="224"/>
      <c r="EY26" s="224"/>
      <c r="EZ26" s="224"/>
      <c r="FA26" s="224"/>
      <c r="FB26" s="224"/>
      <c r="FC26" s="224"/>
      <c r="FD26" s="224"/>
      <c r="FE26" s="224"/>
      <c r="FF26" s="224"/>
      <c r="FG26" s="224"/>
      <c r="FH26" s="224"/>
      <c r="FI26" s="224"/>
      <c r="FJ26" s="224"/>
      <c r="FK26" s="224"/>
      <c r="FL26" s="224"/>
      <c r="FM26" s="224"/>
      <c r="FN26" s="224"/>
      <c r="FO26" s="224"/>
      <c r="FP26" s="224"/>
      <c r="FQ26" s="224"/>
      <c r="FR26" s="224"/>
      <c r="FS26" s="224"/>
      <c r="FT26" s="224"/>
      <c r="FU26" s="224"/>
      <c r="FV26" s="224"/>
      <c r="FW26" s="224"/>
      <c r="FX26" s="224"/>
      <c r="FY26" s="224"/>
      <c r="FZ26" s="224"/>
      <c r="GA26" s="224"/>
      <c r="GB26" s="224"/>
      <c r="GC26" s="224"/>
      <c r="GD26" s="224"/>
      <c r="GE26" s="224"/>
      <c r="GF26" s="224"/>
      <c r="GG26" s="224"/>
      <c r="GH26" s="224"/>
      <c r="GI26" s="224"/>
      <c r="GJ26" s="224"/>
      <c r="GK26" s="224"/>
      <c r="GL26" s="224"/>
      <c r="GM26" s="224"/>
      <c r="GN26" s="224"/>
      <c r="GO26" s="224"/>
      <c r="GP26" s="240"/>
      <c r="GQ26" s="240"/>
      <c r="GR26" s="240"/>
      <c r="GS26" s="240"/>
      <c r="GT26" s="240"/>
      <c r="GU26" s="240"/>
      <c r="GV26" s="240"/>
      <c r="GW26" s="240"/>
      <c r="GX26" s="240"/>
      <c r="GY26" s="240"/>
      <c r="GZ26" s="240"/>
      <c r="HA26" s="240"/>
      <c r="HB26" s="240"/>
      <c r="HC26" s="240"/>
      <c r="HD26" s="240"/>
      <c r="HE26" s="240"/>
      <c r="HF26" s="240"/>
      <c r="HG26" s="240"/>
      <c r="HH26" s="240"/>
      <c r="HI26" s="240"/>
      <c r="HJ26" s="240"/>
      <c r="HK26" s="240"/>
      <c r="HL26" s="240"/>
      <c r="HM26" s="240"/>
    </row>
    <row r="27" spans="1:221" s="11" customFormat="1" x14ac:dyDescent="0.25">
      <c r="A27" s="223" t="s">
        <v>325</v>
      </c>
      <c r="B27" s="224">
        <v>116.79095040415231</v>
      </c>
      <c r="C27" s="224">
        <v>361.48818648053043</v>
      </c>
      <c r="D27" s="224">
        <v>171.16425902901722</v>
      </c>
      <c r="E27" s="224">
        <v>216.12122888163907</v>
      </c>
      <c r="F27" s="224">
        <v>220.69403583999994</v>
      </c>
      <c r="G27" s="224">
        <v>205.7229035684615</v>
      </c>
      <c r="H27" s="224">
        <v>207.36848736000002</v>
      </c>
      <c r="I27" s="224">
        <v>481.03634987999999</v>
      </c>
      <c r="J27" s="224">
        <v>193.31948489999999</v>
      </c>
      <c r="K27" s="224">
        <v>230.21446666666668</v>
      </c>
      <c r="L27" s="224">
        <v>263.23536792932697</v>
      </c>
      <c r="M27" s="224">
        <v>436.1711964823736</v>
      </c>
      <c r="N27" s="224">
        <v>247.92523520800182</v>
      </c>
      <c r="O27" s="224">
        <v>285.33192390279936</v>
      </c>
      <c r="P27" s="224">
        <v>236.91940699999998</v>
      </c>
      <c r="Q27" s="224">
        <v>246.93723602776544</v>
      </c>
      <c r="R27" s="224">
        <v>408.75463448000005</v>
      </c>
      <c r="S27" s="224">
        <v>289.05055399999998</v>
      </c>
      <c r="T27" s="224">
        <v>228.212604</v>
      </c>
      <c r="U27" s="224">
        <v>347.226563</v>
      </c>
      <c r="V27" s="224">
        <v>226.41933485999999</v>
      </c>
      <c r="W27" s="224">
        <v>251.985445</v>
      </c>
      <c r="X27" s="224">
        <v>327.50393099999997</v>
      </c>
      <c r="Y27" s="224">
        <v>443.11099999999993</v>
      </c>
      <c r="Z27" s="224">
        <v>312.92860350061392</v>
      </c>
      <c r="AA27" s="224">
        <v>442.97539575633152</v>
      </c>
      <c r="AB27" s="224">
        <v>295.24328158015078</v>
      </c>
      <c r="AC27" s="224">
        <v>351.91451804344507</v>
      </c>
      <c r="AD27" s="224">
        <v>410.79761312074993</v>
      </c>
      <c r="AE27" s="224">
        <v>312.66691647619052</v>
      </c>
      <c r="AF27" s="224">
        <v>350.98454866666663</v>
      </c>
      <c r="AG27" s="224">
        <v>434.52113579666661</v>
      </c>
      <c r="AH27" s="224">
        <v>344.57723330019138</v>
      </c>
      <c r="AI27" s="224">
        <v>310.00513768632089</v>
      </c>
      <c r="AJ27" s="224">
        <v>421.67409367368833</v>
      </c>
      <c r="AK27" s="224">
        <v>591.29941945534983</v>
      </c>
      <c r="AL27" s="224">
        <v>301.15381177235457</v>
      </c>
      <c r="AM27" s="224">
        <v>413.79043721396994</v>
      </c>
      <c r="AN27" s="224">
        <v>379.93416330347674</v>
      </c>
      <c r="AO27" s="224">
        <v>383.22456337677846</v>
      </c>
      <c r="AP27" s="224">
        <v>455.0299091042092</v>
      </c>
      <c r="AQ27" s="224">
        <v>392.85065050692481</v>
      </c>
      <c r="AR27" s="224">
        <v>406.71165631943757</v>
      </c>
      <c r="AS27" s="224">
        <v>472.79846119789073</v>
      </c>
      <c r="AT27" s="224">
        <v>457.4606960635104</v>
      </c>
      <c r="AU27" s="224">
        <v>416.12241566452826</v>
      </c>
      <c r="AV27" s="224">
        <v>495.47985716557605</v>
      </c>
      <c r="AW27" s="224">
        <v>551.63010395796414</v>
      </c>
      <c r="AX27" s="224">
        <v>380.49471610000001</v>
      </c>
      <c r="AY27" s="224">
        <v>525.34146872666668</v>
      </c>
      <c r="AZ27" s="224">
        <v>426.21211245666666</v>
      </c>
      <c r="BA27" s="224">
        <v>470.78744346937401</v>
      </c>
      <c r="BB27" s="224">
        <v>512.10300480145906</v>
      </c>
      <c r="BC27" s="224">
        <v>449.81848504666664</v>
      </c>
      <c r="BD27" s="224">
        <v>445.23606501999996</v>
      </c>
      <c r="BE27" s="224">
        <v>565.33031879789075</v>
      </c>
      <c r="BF27" s="224">
        <v>477.39169708067868</v>
      </c>
      <c r="BG27" s="224">
        <v>439.31478043230055</v>
      </c>
      <c r="BH27" s="224">
        <v>515.83407220237893</v>
      </c>
      <c r="BI27" s="224">
        <v>677.49116884920238</v>
      </c>
      <c r="BJ27" s="224">
        <v>450.16591048307487</v>
      </c>
      <c r="BK27" s="224">
        <v>577.77970433907126</v>
      </c>
      <c r="BL27" s="224">
        <v>491.49275421000004</v>
      </c>
      <c r="BM27" s="224">
        <v>474.83529128000009</v>
      </c>
      <c r="BN27" s="224">
        <v>576.01318944583329</v>
      </c>
      <c r="BO27" s="224">
        <v>474.95928674583337</v>
      </c>
      <c r="BP27" s="224">
        <v>541.84148855583339</v>
      </c>
      <c r="BQ27" s="224">
        <v>639.96631629583339</v>
      </c>
      <c r="BR27" s="224">
        <v>792.77299888671678</v>
      </c>
      <c r="BS27" s="224">
        <v>603.70587692138895</v>
      </c>
      <c r="BT27" s="224">
        <v>595.90315710583343</v>
      </c>
      <c r="BU27" s="224">
        <v>829.4985111824999</v>
      </c>
      <c r="BV27" s="224">
        <v>505.52133970557486</v>
      </c>
      <c r="BW27" s="224">
        <v>653.38297233250012</v>
      </c>
      <c r="BX27" s="224">
        <v>650.09568151250005</v>
      </c>
      <c r="BY27" s="224">
        <v>608.6073528513889</v>
      </c>
      <c r="BZ27" s="224">
        <v>643.05410180138892</v>
      </c>
      <c r="CA27" s="224">
        <v>633.81451528974719</v>
      </c>
      <c r="CB27" s="224">
        <v>597.42607436138894</v>
      </c>
      <c r="CC27" s="224">
        <v>717.0936112813888</v>
      </c>
      <c r="CD27" s="224">
        <v>659.26116697810562</v>
      </c>
      <c r="CE27" s="224">
        <v>668.77831220138899</v>
      </c>
      <c r="CF27" s="224">
        <v>628.85235171755767</v>
      </c>
      <c r="CG27" s="224">
        <v>1018.6181040375687</v>
      </c>
      <c r="CH27" s="224">
        <v>481.31668438999998</v>
      </c>
      <c r="CI27" s="224">
        <v>703.20412768583333</v>
      </c>
      <c r="CJ27" s="224">
        <v>555.68886358583336</v>
      </c>
      <c r="CK27" s="224">
        <v>645.45771443629167</v>
      </c>
      <c r="CL27" s="224">
        <v>623.93884395555551</v>
      </c>
      <c r="CM27" s="224">
        <v>632.51734732018065</v>
      </c>
      <c r="CN27" s="224">
        <v>687.61577391018045</v>
      </c>
      <c r="CO27" s="224">
        <v>980.8230653741806</v>
      </c>
      <c r="CP27" s="224">
        <v>707.93741461689729</v>
      </c>
      <c r="CQ27" s="224">
        <v>845.59198954018052</v>
      </c>
      <c r="CR27" s="224">
        <v>871.04812708234499</v>
      </c>
      <c r="CS27" s="224">
        <v>1225.9181421118874</v>
      </c>
      <c r="CT27" s="224">
        <v>739.18324600873439</v>
      </c>
      <c r="CU27" s="224">
        <v>986.21691486300278</v>
      </c>
      <c r="CV27" s="224">
        <v>1017.6137318284798</v>
      </c>
      <c r="CW27" s="224">
        <v>1227.7117679765579</v>
      </c>
      <c r="CX27" s="224">
        <v>1164.2237916875897</v>
      </c>
      <c r="CY27" s="224">
        <v>1222.018571204972</v>
      </c>
      <c r="CZ27" s="224">
        <v>1451.3368699023999</v>
      </c>
      <c r="DA27" s="224">
        <v>1415.9411175594612</v>
      </c>
      <c r="DB27" s="224">
        <v>1124.4681273694605</v>
      </c>
      <c r="DC27" s="224">
        <v>1470.6948537357925</v>
      </c>
      <c r="DD27" s="224">
        <v>1116.3488575141637</v>
      </c>
      <c r="DE27" s="224">
        <v>1824.535339749656</v>
      </c>
      <c r="DF27" s="224">
        <v>849.38325318727925</v>
      </c>
      <c r="DG27" s="224">
        <v>993.56600139418833</v>
      </c>
      <c r="DH27" s="224">
        <v>1185.3146182318465</v>
      </c>
      <c r="DI27" s="224">
        <v>1197.3412291623472</v>
      </c>
      <c r="DJ27" s="224">
        <v>1033.7980392282916</v>
      </c>
      <c r="DK27" s="224">
        <v>988.5561670591353</v>
      </c>
      <c r="DL27" s="224">
        <v>1053.693982035415</v>
      </c>
      <c r="DM27" s="224">
        <v>1060.66846550386</v>
      </c>
      <c r="DN27" s="224">
        <v>1033.1608779155949</v>
      </c>
      <c r="DO27" s="224">
        <v>1351.8176687878104</v>
      </c>
      <c r="DP27" s="224">
        <v>1153.8557184954709</v>
      </c>
      <c r="DQ27" s="224">
        <v>2029.0581114984461</v>
      </c>
      <c r="DR27" s="224">
        <v>1099.4513573983374</v>
      </c>
      <c r="DS27" s="224">
        <v>1302.1054704294797</v>
      </c>
      <c r="DT27" s="224">
        <v>1457.3528441217991</v>
      </c>
      <c r="DU27" s="224">
        <v>1334.9334781623104</v>
      </c>
      <c r="DV27" s="224">
        <v>1265.5743773227668</v>
      </c>
      <c r="DW27" s="224">
        <v>1336.5385320920436</v>
      </c>
      <c r="DX27" s="224">
        <v>1304.7835304698488</v>
      </c>
      <c r="DY27" s="224">
        <v>1426.0858103405678</v>
      </c>
      <c r="DZ27" s="224">
        <v>1296.6328620377199</v>
      </c>
      <c r="EA27" s="224">
        <v>1384.0893926507279</v>
      </c>
      <c r="EB27" s="224">
        <v>1519.0620087300026</v>
      </c>
      <c r="EC27" s="224">
        <v>2178.4731527179356</v>
      </c>
      <c r="ED27" s="224">
        <v>1306.2545162525803</v>
      </c>
      <c r="EE27" s="224">
        <v>1523.4331607876109</v>
      </c>
      <c r="EF27" s="224">
        <v>1759.3176063584392</v>
      </c>
      <c r="EG27" s="224">
        <v>1890.3911421591788</v>
      </c>
      <c r="EH27" s="224">
        <v>1794.6700490698613</v>
      </c>
      <c r="EI27" s="224">
        <v>1814.1535955947729</v>
      </c>
      <c r="EJ27" s="224">
        <v>1796.9419038065134</v>
      </c>
      <c r="EK27" s="224">
        <v>1889.0181767327676</v>
      </c>
      <c r="EL27" s="224">
        <v>1808.591557648203</v>
      </c>
      <c r="EM27" s="224">
        <v>1792.1121603648292</v>
      </c>
      <c r="EN27" s="224">
        <v>1878.9628171121412</v>
      </c>
      <c r="EO27" s="224">
        <v>2688.7557692718474</v>
      </c>
      <c r="EP27" s="224">
        <v>1576.5556782793255</v>
      </c>
      <c r="EQ27" s="224">
        <v>1707.0215882657435</v>
      </c>
      <c r="ER27" s="224">
        <v>2041.7222260990234</v>
      </c>
      <c r="ES27" s="224">
        <v>1976.2251628978515</v>
      </c>
      <c r="ET27" s="224">
        <v>1960.2888189809605</v>
      </c>
      <c r="EU27" s="224">
        <v>2023.1765927494444</v>
      </c>
      <c r="EV27" s="224">
        <v>1866.5086421006438</v>
      </c>
      <c r="EW27" s="224">
        <v>2127.6931905950996</v>
      </c>
      <c r="EX27" s="224">
        <v>2004.625198867692</v>
      </c>
      <c r="EY27" s="224">
        <v>2100.2400388897267</v>
      </c>
      <c r="EZ27" s="224">
        <v>2109.8707740005093</v>
      </c>
      <c r="FA27" s="224">
        <v>2937.1553141737095</v>
      </c>
      <c r="FB27" s="224">
        <v>1769.4578737631628</v>
      </c>
      <c r="FC27" s="224">
        <v>2050.2839003990157</v>
      </c>
      <c r="FD27" s="224">
        <v>2318.8222574030888</v>
      </c>
      <c r="FE27" s="224">
        <v>2109.9098075482775</v>
      </c>
      <c r="FF27" s="224">
        <v>2085.2691004727067</v>
      </c>
      <c r="FG27" s="224">
        <v>2288.7684116695282</v>
      </c>
      <c r="FH27" s="224">
        <v>1980.3437544273015</v>
      </c>
      <c r="FI27" s="224">
        <v>2363.0611125759633</v>
      </c>
      <c r="FJ27" s="224">
        <v>2191.283406728855</v>
      </c>
      <c r="FK27" s="224">
        <v>2185.7946900728421</v>
      </c>
      <c r="FL27" s="224">
        <v>2272.7756526636558</v>
      </c>
      <c r="FM27" s="224">
        <v>3360.8792193764675</v>
      </c>
      <c r="FN27" s="224">
        <v>1894.0208507559323</v>
      </c>
      <c r="FO27" s="224">
        <v>2005.0427640354205</v>
      </c>
      <c r="FP27" s="224">
        <v>2167.4014133162018</v>
      </c>
      <c r="FQ27" s="224">
        <v>2417.9260537402092</v>
      </c>
      <c r="FR27" s="224">
        <v>2044.631427635881</v>
      </c>
      <c r="FS27" s="224">
        <v>2179.2762672346148</v>
      </c>
      <c r="FT27" s="224">
        <v>2349.8646691587242</v>
      </c>
      <c r="FU27" s="224">
        <v>2385.3942980567376</v>
      </c>
      <c r="FV27" s="224">
        <v>2284.6158293849453</v>
      </c>
      <c r="FW27" s="224">
        <v>2509.0698245303306</v>
      </c>
      <c r="FX27" s="224">
        <v>2456.921310477549</v>
      </c>
      <c r="FY27" s="224">
        <v>4297.6843945029459</v>
      </c>
      <c r="FZ27" s="224">
        <v>1687.3865513365456</v>
      </c>
      <c r="GA27" s="224">
        <v>2117.3622262092167</v>
      </c>
      <c r="GB27" s="224">
        <v>2434.0803113973434</v>
      </c>
      <c r="GC27" s="224">
        <v>2139.2012663641995</v>
      </c>
      <c r="GD27" s="224">
        <v>2157.0754252993115</v>
      </c>
      <c r="GE27" s="224">
        <v>2436.6289154625351</v>
      </c>
      <c r="GF27" s="224">
        <v>2274.5003405427597</v>
      </c>
      <c r="GG27" s="224">
        <v>2265.4228412706116</v>
      </c>
      <c r="GH27" s="224">
        <v>2427.6378050074154</v>
      </c>
      <c r="GI27" s="224">
        <v>2152.734134379587</v>
      </c>
      <c r="GJ27" s="224">
        <v>2214.3255090428911</v>
      </c>
      <c r="GK27" s="224">
        <v>3243.6950274161904</v>
      </c>
      <c r="GL27" s="224">
        <v>1820.3430668127385</v>
      </c>
      <c r="GM27" s="224">
        <v>2122.2138166855689</v>
      </c>
      <c r="GN27" s="224">
        <v>2326.3776976385739</v>
      </c>
      <c r="GO27" s="224">
        <v>2054.1384834343453</v>
      </c>
      <c r="GP27" s="240">
        <v>1984.339972379034</v>
      </c>
      <c r="GQ27" s="240">
        <v>2212.8435434649505</v>
      </c>
      <c r="GR27" s="240">
        <v>1897.1919666708923</v>
      </c>
      <c r="GS27" s="240">
        <v>2278.588035802431</v>
      </c>
      <c r="GT27" s="240">
        <v>2245.411887992133</v>
      </c>
      <c r="GU27" s="240">
        <v>2204.56087275035</v>
      </c>
      <c r="GV27" s="240">
        <v>2158.3742448531484</v>
      </c>
      <c r="GW27" s="240">
        <v>3299.3164527325766</v>
      </c>
      <c r="GX27" s="240">
        <v>1865.6170087251489</v>
      </c>
      <c r="GY27" s="240">
        <v>2054.8075427828226</v>
      </c>
      <c r="GZ27" s="240">
        <v>2715.71296233266</v>
      </c>
      <c r="HA27" s="240">
        <v>2250.5992555728008</v>
      </c>
      <c r="HB27" s="240">
        <v>2213.9921747701051</v>
      </c>
      <c r="HC27" s="240">
        <v>2459.6316935905761</v>
      </c>
      <c r="HD27" s="240">
        <v>2081.5315231409327</v>
      </c>
      <c r="HE27" s="240">
        <v>2401.9831015667414</v>
      </c>
      <c r="HF27" s="240">
        <v>2475.6402845726284</v>
      </c>
      <c r="HG27" s="240">
        <v>2132.4479077945884</v>
      </c>
      <c r="HH27" s="240">
        <v>2211.6253730424901</v>
      </c>
      <c r="HI27" s="240">
        <v>3543.3830880919095</v>
      </c>
      <c r="HJ27" s="240">
        <v>1970.5655262941741</v>
      </c>
      <c r="HK27" s="240">
        <v>2151.0979456408459</v>
      </c>
      <c r="HL27" s="240">
        <v>2730.9367168539425</v>
      </c>
      <c r="HM27" s="240">
        <v>2365.8260613004022</v>
      </c>
    </row>
    <row r="28" spans="1:221" x14ac:dyDescent="0.25">
      <c r="A28" s="222" t="s">
        <v>326</v>
      </c>
      <c r="B28" s="108">
        <v>53.103459400540316</v>
      </c>
      <c r="C28" s="108">
        <v>195.29571438000002</v>
      </c>
      <c r="D28" s="108">
        <v>43.616672504535373</v>
      </c>
      <c r="E28" s="108">
        <v>77.40068337999999</v>
      </c>
      <c r="F28" s="108">
        <v>96.987106579999988</v>
      </c>
      <c r="G28" s="108">
        <v>48.982275749999999</v>
      </c>
      <c r="H28" s="108">
        <v>56.136904440000002</v>
      </c>
      <c r="I28" s="108">
        <v>287.91571738000005</v>
      </c>
      <c r="J28" s="108">
        <v>46.498449540000003</v>
      </c>
      <c r="K28" s="108">
        <v>41.659080000000003</v>
      </c>
      <c r="L28" s="108">
        <v>54.85830969203586</v>
      </c>
      <c r="M28" s="108">
        <v>49.945</v>
      </c>
      <c r="N28" s="108">
        <v>73.287181000000004</v>
      </c>
      <c r="O28" s="108">
        <v>113.847058</v>
      </c>
      <c r="P28" s="108">
        <v>42.261406999999998</v>
      </c>
      <c r="Q28" s="108">
        <v>45.393519000000005</v>
      </c>
      <c r="R28" s="108">
        <v>186.51463448000001</v>
      </c>
      <c r="S28" s="108">
        <v>47.495453999999995</v>
      </c>
      <c r="T28" s="108">
        <v>52.075294</v>
      </c>
      <c r="U28" s="108">
        <v>140.00139999999999</v>
      </c>
      <c r="V28" s="108">
        <v>44.936434859999999</v>
      </c>
      <c r="W28" s="108">
        <v>34.809244999999997</v>
      </c>
      <c r="X28" s="108">
        <v>123.30603099999999</v>
      </c>
      <c r="Y28" s="108">
        <v>92.18</v>
      </c>
      <c r="Z28" s="108">
        <v>59.297530008722177</v>
      </c>
      <c r="AA28" s="108">
        <v>115.38043875633157</v>
      </c>
      <c r="AB28" s="108">
        <v>35.502203580150756</v>
      </c>
      <c r="AC28" s="108">
        <v>51.624704043445092</v>
      </c>
      <c r="AD28" s="108">
        <v>107.50669634809525</v>
      </c>
      <c r="AE28" s="108">
        <v>39.209940476190475</v>
      </c>
      <c r="AF28" s="108">
        <v>41.974321666666661</v>
      </c>
      <c r="AG28" s="108">
        <v>129.25263579666668</v>
      </c>
      <c r="AH28" s="108">
        <v>32.082825386666663</v>
      </c>
      <c r="AI28" s="108">
        <v>30.024416666666664</v>
      </c>
      <c r="AJ28" s="108">
        <v>116.14137265403419</v>
      </c>
      <c r="AK28" s="108">
        <v>83.554204608201985</v>
      </c>
      <c r="AL28" s="108">
        <v>36.103462342055522</v>
      </c>
      <c r="AM28" s="108">
        <v>122.17901789761108</v>
      </c>
      <c r="AN28" s="108">
        <v>24.389017897611073</v>
      </c>
      <c r="AO28" s="108">
        <v>45.200563376778433</v>
      </c>
      <c r="AP28" s="108">
        <v>113.97390472479245</v>
      </c>
      <c r="AQ28" s="108">
        <v>41.459815479941192</v>
      </c>
      <c r="AR28" s="108">
        <v>33.744989652770869</v>
      </c>
      <c r="AS28" s="108">
        <v>126.83846119789075</v>
      </c>
      <c r="AT28" s="108">
        <v>34.86</v>
      </c>
      <c r="AU28" s="108">
        <v>65.695141378967264</v>
      </c>
      <c r="AV28" s="108">
        <v>121.77128275793453</v>
      </c>
      <c r="AW28" s="108">
        <v>53.34477062463079</v>
      </c>
      <c r="AX28" s="108">
        <v>37.298000000000002</v>
      </c>
      <c r="AY28" s="108">
        <v>138.97559799999999</v>
      </c>
      <c r="AZ28" s="108">
        <v>36.256786999999996</v>
      </c>
      <c r="BA28" s="108">
        <v>55.87192130937413</v>
      </c>
      <c r="BB28" s="108">
        <v>100.94707772479245</v>
      </c>
      <c r="BC28" s="108">
        <v>40.855555555555561</v>
      </c>
      <c r="BD28" s="108">
        <v>26.717000000000002</v>
      </c>
      <c r="BE28" s="108">
        <v>128.32546119789075</v>
      </c>
      <c r="BF28" s="108">
        <v>31.539000000000001</v>
      </c>
      <c r="BG28" s="108">
        <v>39.980141378967268</v>
      </c>
      <c r="BH28" s="108">
        <v>96.686282757934521</v>
      </c>
      <c r="BI28" s="108">
        <v>63.138787738091281</v>
      </c>
      <c r="BJ28" s="108">
        <v>33.329881999999998</v>
      </c>
      <c r="BK28" s="108">
        <v>146.23312182240468</v>
      </c>
      <c r="BL28" s="108">
        <v>27.133063</v>
      </c>
      <c r="BM28" s="108">
        <v>53.186931000000001</v>
      </c>
      <c r="BN28" s="108">
        <v>95.995409999999993</v>
      </c>
      <c r="BO28" s="108">
        <v>29.913245</v>
      </c>
      <c r="BP28" s="108">
        <v>32.987112999999994</v>
      </c>
      <c r="BQ28" s="108">
        <v>145.65334200000001</v>
      </c>
      <c r="BR28" s="108">
        <v>23.930156799999999</v>
      </c>
      <c r="BS28" s="108">
        <v>50.937781000000001</v>
      </c>
      <c r="BT28" s="108">
        <v>116.27897899999999</v>
      </c>
      <c r="BU28" s="108">
        <v>51.112748999999994</v>
      </c>
      <c r="BV28" s="108">
        <v>36.57553944</v>
      </c>
      <c r="BW28" s="108">
        <v>152.33117317</v>
      </c>
      <c r="BX28" s="108">
        <v>22.035857630000002</v>
      </c>
      <c r="BY28" s="108">
        <v>64.10470866</v>
      </c>
      <c r="BZ28" s="108">
        <v>100.17287254</v>
      </c>
      <c r="CA28" s="108">
        <v>74.059599779999999</v>
      </c>
      <c r="CB28" s="108">
        <v>21.333184969999998</v>
      </c>
      <c r="CC28" s="108">
        <v>177.64344353999999</v>
      </c>
      <c r="CD28" s="108">
        <v>36.818171100000001</v>
      </c>
      <c r="CE28" s="108">
        <v>65.679443200000009</v>
      </c>
      <c r="CF28" s="108">
        <v>58.562307770629729</v>
      </c>
      <c r="CG28" s="108">
        <v>86.865522315168718</v>
      </c>
      <c r="CH28" s="108">
        <v>21.994916380000006</v>
      </c>
      <c r="CI28" s="108">
        <v>170.34982371999999</v>
      </c>
      <c r="CJ28" s="108">
        <v>30.104544009999998</v>
      </c>
      <c r="CK28" s="108">
        <v>74.919682389999991</v>
      </c>
      <c r="CL28" s="108">
        <v>51.651672389999995</v>
      </c>
      <c r="CM28" s="108">
        <v>67.240720330000002</v>
      </c>
      <c r="CN28" s="108">
        <v>14.163494190000002</v>
      </c>
      <c r="CO28" s="108">
        <v>166.01413889999998</v>
      </c>
      <c r="CP28" s="108">
        <v>26.291448599999999</v>
      </c>
      <c r="CQ28" s="108">
        <v>69.109839219999998</v>
      </c>
      <c r="CR28" s="108">
        <v>69.282980119627126</v>
      </c>
      <c r="CS28" s="108">
        <v>100.50771384755667</v>
      </c>
      <c r="CT28" s="108">
        <v>16.765039180000002</v>
      </c>
      <c r="CU28" s="108">
        <v>159.27100296999998</v>
      </c>
      <c r="CV28" s="108">
        <v>17.265811960000001</v>
      </c>
      <c r="CW28" s="108">
        <v>74.558939080000002</v>
      </c>
      <c r="CX28" s="108">
        <v>45.294385859999998</v>
      </c>
      <c r="CY28" s="108">
        <v>77.65670381000001</v>
      </c>
      <c r="CZ28" s="108">
        <v>9.785928590000001</v>
      </c>
      <c r="DA28" s="108">
        <v>151.59252221999998</v>
      </c>
      <c r="DB28" s="108">
        <v>12.855115510000001</v>
      </c>
      <c r="DC28" s="108">
        <v>52.154872059999995</v>
      </c>
      <c r="DD28" s="108">
        <v>14.433000000000002</v>
      </c>
      <c r="DE28" s="108">
        <v>72.960278340000002</v>
      </c>
      <c r="DF28" s="108">
        <v>10.863704949999999</v>
      </c>
      <c r="DG28" s="108">
        <v>21.484633219999999</v>
      </c>
      <c r="DH28" s="108">
        <v>11.504350160000001</v>
      </c>
      <c r="DI28" s="108">
        <v>53.605278730000009</v>
      </c>
      <c r="DJ28" s="108">
        <v>12.957931115882353</v>
      </c>
      <c r="DK28" s="108">
        <v>70.176259415882356</v>
      </c>
      <c r="DL28" s="108">
        <v>8.4902992799999986</v>
      </c>
      <c r="DM28" s="108">
        <v>20.506488614621848</v>
      </c>
      <c r="DN28" s="108">
        <v>10.684950028655461</v>
      </c>
      <c r="DO28" s="108">
        <v>43.792127149999999</v>
      </c>
      <c r="DP28" s="108">
        <v>12.060708038151258</v>
      </c>
      <c r="DQ28" s="108">
        <v>72.910091943706817</v>
      </c>
      <c r="DR28" s="108">
        <v>17.394753205740837</v>
      </c>
      <c r="DS28" s="108">
        <v>25.907482032624802</v>
      </c>
      <c r="DT28" s="108">
        <v>14.167673476544097</v>
      </c>
      <c r="DU28" s="108">
        <v>41.984929098980082</v>
      </c>
      <c r="DV28" s="108">
        <v>15.798555840519878</v>
      </c>
      <c r="DW28" s="108">
        <v>80.056795492135848</v>
      </c>
      <c r="DX28" s="108">
        <v>16.731309099448026</v>
      </c>
      <c r="DY28" s="108">
        <v>33.068465650941192</v>
      </c>
      <c r="DZ28" s="108">
        <v>24.921154241954444</v>
      </c>
      <c r="EA28" s="108">
        <v>37.267601184264052</v>
      </c>
      <c r="EB28" s="108">
        <v>22.873148378670933</v>
      </c>
      <c r="EC28" s="108">
        <v>82.48211265562793</v>
      </c>
      <c r="ED28" s="108">
        <v>13.184999888214978</v>
      </c>
      <c r="EE28" s="108">
        <v>37.023555775984761</v>
      </c>
      <c r="EF28" s="108">
        <v>26.46798267663894</v>
      </c>
      <c r="EG28" s="108">
        <v>38.239888653877593</v>
      </c>
      <c r="EH28" s="108">
        <v>43.479864622295501</v>
      </c>
      <c r="EI28" s="108">
        <v>79.909130069822183</v>
      </c>
      <c r="EJ28" s="108">
        <v>16.431320479591214</v>
      </c>
      <c r="EK28" s="108">
        <v>39.925634772602123</v>
      </c>
      <c r="EL28" s="108">
        <v>29.456893910000002</v>
      </c>
      <c r="EM28" s="108">
        <v>30.61027364434435</v>
      </c>
      <c r="EN28" s="108">
        <v>42.836108002739337</v>
      </c>
      <c r="EO28" s="108">
        <v>104.52479538022315</v>
      </c>
      <c r="EP28" s="108">
        <v>15.003595542486831</v>
      </c>
      <c r="EQ28" s="108">
        <v>36.56378496259584</v>
      </c>
      <c r="ER28" s="108">
        <v>71.330700687210509</v>
      </c>
      <c r="ES28" s="108">
        <v>32.505777165004403</v>
      </c>
      <c r="ET28" s="108">
        <v>43.592109896781281</v>
      </c>
      <c r="EU28" s="108">
        <v>137.62834883319027</v>
      </c>
      <c r="EV28" s="108">
        <v>14.248877988439446</v>
      </c>
      <c r="EW28" s="108">
        <v>49.330795410507577</v>
      </c>
      <c r="EX28" s="108">
        <v>70.196804358888471</v>
      </c>
      <c r="EY28" s="108">
        <v>29.310687646362904</v>
      </c>
      <c r="EZ28" s="108">
        <v>37.534839472325366</v>
      </c>
      <c r="FA28" s="108">
        <v>114.86072845818083</v>
      </c>
      <c r="FB28" s="108">
        <v>21.482383402085265</v>
      </c>
      <c r="FC28" s="108">
        <v>40.078373557394386</v>
      </c>
      <c r="FD28" s="108">
        <v>106.98260189706606</v>
      </c>
      <c r="FE28" s="108">
        <v>33.313418346134021</v>
      </c>
      <c r="FF28" s="108">
        <v>88.680338142871051</v>
      </c>
      <c r="FG28" s="108">
        <v>185.181347519719</v>
      </c>
      <c r="FH28" s="108">
        <v>9.8533465208517068</v>
      </c>
      <c r="FI28" s="108">
        <v>34.566190295181791</v>
      </c>
      <c r="FJ28" s="108">
        <v>131.37255746272899</v>
      </c>
      <c r="FK28" s="108">
        <v>40.087030008881925</v>
      </c>
      <c r="FL28" s="108">
        <v>90.860552059538705</v>
      </c>
      <c r="FM28" s="108">
        <v>188.16802577576016</v>
      </c>
      <c r="FN28" s="108">
        <v>31.305672713686278</v>
      </c>
      <c r="FO28" s="108">
        <v>48.57153359969999</v>
      </c>
      <c r="FP28" s="108">
        <v>155.58246695580604</v>
      </c>
      <c r="FQ28" s="108">
        <v>44.718939310154568</v>
      </c>
      <c r="FR28" s="108">
        <v>40.859833725653203</v>
      </c>
      <c r="FS28" s="108">
        <v>142.92785600436639</v>
      </c>
      <c r="FT28" s="108">
        <v>26.470465174349862</v>
      </c>
      <c r="FU28" s="108">
        <v>40.581345086737578</v>
      </c>
      <c r="FV28" s="108">
        <v>148.93745886537042</v>
      </c>
      <c r="FW28" s="108">
        <v>42.48829895028193</v>
      </c>
      <c r="FX28" s="108">
        <v>48.478425152027732</v>
      </c>
      <c r="FY28" s="108">
        <v>252.68352935802986</v>
      </c>
      <c r="FZ28" s="108">
        <v>28.999294625951467</v>
      </c>
      <c r="GA28" s="108">
        <v>47.338474118949009</v>
      </c>
      <c r="GB28" s="108">
        <v>241.89580674494258</v>
      </c>
      <c r="GC28" s="108">
        <v>39.394990211438291</v>
      </c>
      <c r="GD28" s="108">
        <v>77.252677892850159</v>
      </c>
      <c r="GE28" s="108">
        <v>252.47906901800411</v>
      </c>
      <c r="GF28" s="108">
        <v>36.500304762671249</v>
      </c>
      <c r="GG28" s="108">
        <v>51.58839386061198</v>
      </c>
      <c r="GH28" s="108">
        <v>269.42796909614231</v>
      </c>
      <c r="GI28" s="108">
        <v>44.509335116614636</v>
      </c>
      <c r="GJ28" s="108">
        <v>78.342232210884347</v>
      </c>
      <c r="GK28" s="108">
        <v>253.59005007698227</v>
      </c>
      <c r="GL28" s="108">
        <v>47.111114911184657</v>
      </c>
      <c r="GM28" s="108">
        <v>47.53784272182321</v>
      </c>
      <c r="GN28" s="108">
        <v>266.67980234972424</v>
      </c>
      <c r="GO28" s="108">
        <v>40.687825683302108</v>
      </c>
      <c r="GP28" s="230">
        <v>75.02308416531902</v>
      </c>
      <c r="GQ28" s="230">
        <v>255.45138640477825</v>
      </c>
      <c r="GR28" s="230">
        <v>61.280394815709485</v>
      </c>
      <c r="GS28" s="230">
        <v>61.927210478258026</v>
      </c>
      <c r="GT28" s="230">
        <v>269.37507816655295</v>
      </c>
      <c r="GU28" s="230">
        <v>68.906312349331756</v>
      </c>
      <c r="GV28" s="230">
        <v>67.904028711990989</v>
      </c>
      <c r="GW28" s="230">
        <v>298.78322245876768</v>
      </c>
      <c r="GX28" s="241">
        <v>78.818726165150451</v>
      </c>
      <c r="GY28" s="241">
        <v>73.836784202821917</v>
      </c>
      <c r="GZ28" s="241">
        <v>421.75303294164507</v>
      </c>
      <c r="HA28" s="241">
        <v>77.500801772780804</v>
      </c>
      <c r="HB28" s="241">
        <v>105.76514312001871</v>
      </c>
      <c r="HC28" s="241">
        <v>303.62811106944957</v>
      </c>
      <c r="HD28" s="241">
        <v>88.823008989908175</v>
      </c>
      <c r="HE28" s="241">
        <v>91.620497666653563</v>
      </c>
      <c r="HF28" s="241">
        <v>408.53330682262799</v>
      </c>
      <c r="HG28" s="241">
        <v>85.81455800458815</v>
      </c>
      <c r="HH28" s="241">
        <v>82.133822852490169</v>
      </c>
      <c r="HI28" s="241">
        <v>391.10215768440986</v>
      </c>
      <c r="HJ28" s="241">
        <v>103.35793762417387</v>
      </c>
      <c r="HK28" s="241">
        <v>89.876047140846111</v>
      </c>
      <c r="HL28" s="241">
        <v>386.15318338950448</v>
      </c>
      <c r="HM28" s="241">
        <v>200.53880604707825</v>
      </c>
    </row>
    <row r="29" spans="1:221" x14ac:dyDescent="0.25">
      <c r="A29" s="222" t="s">
        <v>327</v>
      </c>
      <c r="B29" s="108">
        <v>33.41596360348862</v>
      </c>
      <c r="C29" s="108">
        <v>176.82217700000001</v>
      </c>
      <c r="D29" s="108">
        <v>40.320396504535374</v>
      </c>
      <c r="E29" s="108">
        <v>50.471879689999994</v>
      </c>
      <c r="F29" s="108">
        <v>62.960656739999997</v>
      </c>
      <c r="G29" s="108">
        <v>37.566166000000003</v>
      </c>
      <c r="H29" s="108">
        <v>41.112448010000001</v>
      </c>
      <c r="I29" s="108">
        <v>270.09810757000002</v>
      </c>
      <c r="J29" s="108">
        <v>37.763124040000001</v>
      </c>
      <c r="K29" s="108">
        <v>23.92708</v>
      </c>
      <c r="L29" s="108">
        <v>37.565069692035863</v>
      </c>
      <c r="M29" s="108">
        <v>41.395000000000003</v>
      </c>
      <c r="N29" s="108">
        <v>47.669999999999995</v>
      </c>
      <c r="O29" s="108">
        <v>94.114000000000004</v>
      </c>
      <c r="P29" s="108">
        <v>35.808999999999997</v>
      </c>
      <c r="Q29" s="108">
        <v>23.326000000000001</v>
      </c>
      <c r="R29" s="108">
        <v>177.53300000000002</v>
      </c>
      <c r="S29" s="108">
        <v>44.070999999999998</v>
      </c>
      <c r="T29" s="108">
        <v>37.636000000000003</v>
      </c>
      <c r="U29" s="108">
        <v>110.179</v>
      </c>
      <c r="V29" s="108">
        <v>36.199599999999997</v>
      </c>
      <c r="W29" s="108">
        <v>18.370999999999999</v>
      </c>
      <c r="X29" s="108">
        <v>114.22399999999999</v>
      </c>
      <c r="Y29" s="108">
        <v>39.9</v>
      </c>
      <c r="Z29" s="108">
        <v>29.889416666666666</v>
      </c>
      <c r="AA29" s="108">
        <v>102.42433741427605</v>
      </c>
      <c r="AB29" s="108">
        <v>31.67984523809524</v>
      </c>
      <c r="AC29" s="108">
        <v>35.304416666666668</v>
      </c>
      <c r="AD29" s="108">
        <v>105.18434523809525</v>
      </c>
      <c r="AE29" s="108">
        <v>31.293940476190478</v>
      </c>
      <c r="AF29" s="108">
        <v>23.284416666666665</v>
      </c>
      <c r="AG29" s="108">
        <v>106.42941666666668</v>
      </c>
      <c r="AH29" s="108">
        <v>30.636416666666666</v>
      </c>
      <c r="AI29" s="108">
        <v>19.170416666666664</v>
      </c>
      <c r="AJ29" s="108">
        <v>110.04137265403419</v>
      </c>
      <c r="AK29" s="108">
        <v>39.413416870110694</v>
      </c>
      <c r="AL29" s="108">
        <v>21.3</v>
      </c>
      <c r="AM29" s="108">
        <v>120.5</v>
      </c>
      <c r="AN29" s="108">
        <v>21.1</v>
      </c>
      <c r="AO29" s="108">
        <v>29.6</v>
      </c>
      <c r="AP29" s="108">
        <v>97.5</v>
      </c>
      <c r="AQ29" s="108">
        <v>26.7</v>
      </c>
      <c r="AR29" s="108">
        <v>19.8</v>
      </c>
      <c r="AS29" s="108">
        <v>113.6</v>
      </c>
      <c r="AT29" s="108">
        <v>23</v>
      </c>
      <c r="AU29" s="108">
        <v>31.6</v>
      </c>
      <c r="AV29" s="108">
        <v>93.1</v>
      </c>
      <c r="AW29" s="108">
        <v>36.299999999999997</v>
      </c>
      <c r="AX29" s="108">
        <v>16</v>
      </c>
      <c r="AY29" s="108">
        <v>124.5</v>
      </c>
      <c r="AZ29" s="108">
        <v>24.8</v>
      </c>
      <c r="BA29" s="108">
        <v>31</v>
      </c>
      <c r="BB29" s="108">
        <v>92.2</v>
      </c>
      <c r="BC29" s="108">
        <v>22.5</v>
      </c>
      <c r="BD29" s="108">
        <v>15.441000000000001</v>
      </c>
      <c r="BE29" s="108">
        <v>123.3</v>
      </c>
      <c r="BF29" s="108">
        <v>27.2</v>
      </c>
      <c r="BG29" s="108">
        <v>28.6</v>
      </c>
      <c r="BH29" s="108">
        <v>93.1</v>
      </c>
      <c r="BI29" s="108">
        <v>24</v>
      </c>
      <c r="BJ29" s="108">
        <v>16.039000000000001</v>
      </c>
      <c r="BK29" s="108">
        <v>136.346</v>
      </c>
      <c r="BL29" s="108">
        <v>19.646000000000001</v>
      </c>
      <c r="BM29" s="108">
        <v>36.911999999999999</v>
      </c>
      <c r="BN29" s="108">
        <v>94.8</v>
      </c>
      <c r="BO29" s="108">
        <v>23.428000000000001</v>
      </c>
      <c r="BP29" s="108">
        <v>17.553999999999998</v>
      </c>
      <c r="BQ29" s="108">
        <v>134.41600000000003</v>
      </c>
      <c r="BR29" s="108">
        <v>19.593999999999998</v>
      </c>
      <c r="BS29" s="108">
        <v>28.594000000000001</v>
      </c>
      <c r="BT29" s="108">
        <v>109.199</v>
      </c>
      <c r="BU29" s="108">
        <v>25.125999999999998</v>
      </c>
      <c r="BV29" s="108">
        <v>16.407</v>
      </c>
      <c r="BW29" s="108">
        <v>145.78</v>
      </c>
      <c r="BX29" s="108">
        <v>18.925000000000001</v>
      </c>
      <c r="BY29" s="108">
        <v>49.286000000000001</v>
      </c>
      <c r="BZ29" s="108">
        <v>97.905000000000001</v>
      </c>
      <c r="CA29" s="108">
        <v>63.573</v>
      </c>
      <c r="CB29" s="108">
        <v>12.984999999999999</v>
      </c>
      <c r="CC29" s="108">
        <v>156.625</v>
      </c>
      <c r="CD29" s="108">
        <v>21.658999999999999</v>
      </c>
      <c r="CE29" s="108">
        <v>55.349000000000004</v>
      </c>
      <c r="CF29" s="108">
        <v>51.37</v>
      </c>
      <c r="CG29" s="108">
        <v>62.413999999999994</v>
      </c>
      <c r="CH29" s="108">
        <v>11.316000000000001</v>
      </c>
      <c r="CI29" s="108">
        <v>165.21299999999999</v>
      </c>
      <c r="CJ29" s="108">
        <v>26.482999999999997</v>
      </c>
      <c r="CK29" s="108">
        <v>60.480999999999995</v>
      </c>
      <c r="CL29" s="108">
        <v>48.854999999999997</v>
      </c>
      <c r="CM29" s="108">
        <v>59.939</v>
      </c>
      <c r="CN29" s="108">
        <v>9.3480000000000008</v>
      </c>
      <c r="CO29" s="108">
        <v>156.44399999999999</v>
      </c>
      <c r="CP29" s="108">
        <v>21.498999999999999</v>
      </c>
      <c r="CQ29" s="108">
        <v>56.8</v>
      </c>
      <c r="CR29" s="108">
        <v>65.28</v>
      </c>
      <c r="CS29" s="108">
        <v>83.106000000000009</v>
      </c>
      <c r="CT29" s="108">
        <v>10.855</v>
      </c>
      <c r="CU29" s="108">
        <v>156.077</v>
      </c>
      <c r="CV29" s="108">
        <v>15.908000000000001</v>
      </c>
      <c r="CW29" s="108">
        <v>64.417000000000002</v>
      </c>
      <c r="CX29" s="108">
        <v>44.917999999999999</v>
      </c>
      <c r="CY29" s="108">
        <v>73.553000000000011</v>
      </c>
      <c r="CZ29" s="108">
        <v>8.83</v>
      </c>
      <c r="DA29" s="108">
        <v>150.08699999999999</v>
      </c>
      <c r="DB29" s="108">
        <v>10.728</v>
      </c>
      <c r="DC29" s="108">
        <v>43.794000000000004</v>
      </c>
      <c r="DD29" s="108">
        <v>14.311000000000002</v>
      </c>
      <c r="DE29" s="108">
        <v>66.658000000000001</v>
      </c>
      <c r="DF29" s="108">
        <v>9.907</v>
      </c>
      <c r="DG29" s="108">
        <v>21.003</v>
      </c>
      <c r="DH29" s="108">
        <v>10.651000000000002</v>
      </c>
      <c r="DI29" s="108">
        <v>48.669000000000004</v>
      </c>
      <c r="DJ29" s="108">
        <v>12.651</v>
      </c>
      <c r="DK29" s="108">
        <v>66.603999999999999</v>
      </c>
      <c r="DL29" s="108">
        <v>8.3509999999999991</v>
      </c>
      <c r="DM29" s="108">
        <v>19.201999999999998</v>
      </c>
      <c r="DN29" s="108">
        <v>8.4459999999999997</v>
      </c>
      <c r="DO29" s="108">
        <v>41.061</v>
      </c>
      <c r="DP29" s="108">
        <v>10.636999999999997</v>
      </c>
      <c r="DQ29" s="108">
        <v>65.510999999999996</v>
      </c>
      <c r="DR29" s="108">
        <v>15.526386975740838</v>
      </c>
      <c r="DS29" s="108">
        <v>25.816979312624799</v>
      </c>
      <c r="DT29" s="108">
        <v>13.232119186544097</v>
      </c>
      <c r="DU29" s="108">
        <v>36.829797822201655</v>
      </c>
      <c r="DV29" s="108">
        <v>15.525006391282986</v>
      </c>
      <c r="DW29" s="108">
        <v>77.667736012135848</v>
      </c>
      <c r="DX29" s="108">
        <v>15.564977749448026</v>
      </c>
      <c r="DY29" s="108">
        <v>21.145722613923134</v>
      </c>
      <c r="DZ29" s="108">
        <v>23.117961561954445</v>
      </c>
      <c r="EA29" s="108">
        <v>33.743685495296774</v>
      </c>
      <c r="EB29" s="108">
        <v>21.483885260736386</v>
      </c>
      <c r="EC29" s="108">
        <v>77.58955164975886</v>
      </c>
      <c r="ED29" s="108">
        <v>11.772675398215013</v>
      </c>
      <c r="EE29" s="108">
        <v>33.165247185984754</v>
      </c>
      <c r="EF29" s="108">
        <v>24.36225763663894</v>
      </c>
      <c r="EG29" s="108">
        <v>34.081697317099163</v>
      </c>
      <c r="EH29" s="108">
        <v>37.618556737295492</v>
      </c>
      <c r="EI29" s="108">
        <v>76.402826349822178</v>
      </c>
      <c r="EJ29" s="108">
        <v>15.201496549591209</v>
      </c>
      <c r="EK29" s="108">
        <v>38.473557673483853</v>
      </c>
      <c r="EL29" s="108">
        <v>27.92</v>
      </c>
      <c r="EM29" s="108">
        <v>27.82543775434435</v>
      </c>
      <c r="EN29" s="108">
        <v>34.668521091439331</v>
      </c>
      <c r="EO29" s="108">
        <v>90.136242020223165</v>
      </c>
      <c r="EP29" s="108">
        <v>12.921592502486828</v>
      </c>
      <c r="EQ29" s="108">
        <v>35.09956445259585</v>
      </c>
      <c r="ER29" s="108">
        <v>68.986149737210511</v>
      </c>
      <c r="ES29" s="108">
        <v>26.7563401750044</v>
      </c>
      <c r="ET29" s="108">
        <v>29.206127536381274</v>
      </c>
      <c r="EU29" s="108">
        <v>109.42550354319027</v>
      </c>
      <c r="EV29" s="108">
        <v>10.97945986843944</v>
      </c>
      <c r="EW29" s="108">
        <v>29.21198813600758</v>
      </c>
      <c r="EX29" s="108">
        <v>55.683079920354366</v>
      </c>
      <c r="EY29" s="108">
        <v>21.841726746228808</v>
      </c>
      <c r="EZ29" s="108">
        <v>27.284920088375902</v>
      </c>
      <c r="FA29" s="108">
        <v>106.03265137124167</v>
      </c>
      <c r="FB29" s="108">
        <v>18.682711968676344</v>
      </c>
      <c r="FC29" s="108">
        <v>25.696393203635878</v>
      </c>
      <c r="FD29" s="108">
        <v>91.900396347881681</v>
      </c>
      <c r="FE29" s="108">
        <v>20.029282621678526</v>
      </c>
      <c r="FF29" s="108">
        <v>21.075133193490775</v>
      </c>
      <c r="FG29" s="108">
        <v>171.7050391796767</v>
      </c>
      <c r="FH29" s="108">
        <v>6.2998416441811571</v>
      </c>
      <c r="FI29" s="108">
        <v>25.970691598226175</v>
      </c>
      <c r="FJ29" s="108">
        <v>115.46083725290714</v>
      </c>
      <c r="FK29" s="108">
        <v>27.66087593408167</v>
      </c>
      <c r="FL29" s="108">
        <v>21.25797315376634</v>
      </c>
      <c r="FM29" s="108">
        <v>167.99080863230185</v>
      </c>
      <c r="FN29" s="108">
        <v>24.721472027922708</v>
      </c>
      <c r="FO29" s="108">
        <v>41.424902936381898</v>
      </c>
      <c r="FP29" s="108">
        <v>137.06108089057346</v>
      </c>
      <c r="FQ29" s="108">
        <v>25.406955360152651</v>
      </c>
      <c r="FR29" s="108">
        <v>20.28749575115398</v>
      </c>
      <c r="FS29" s="108">
        <v>125.43710088066675</v>
      </c>
      <c r="FT29" s="108">
        <v>19.374736452755027</v>
      </c>
      <c r="FU29" s="108">
        <v>29.321233505270328</v>
      </c>
      <c r="FV29" s="108">
        <v>128.86361493163849</v>
      </c>
      <c r="FW29" s="108">
        <v>23.341954360754265</v>
      </c>
      <c r="FX29" s="108">
        <v>25.46763111204929</v>
      </c>
      <c r="FY29" s="108">
        <v>227.81672697041779</v>
      </c>
      <c r="FZ29" s="108">
        <v>19.592072047357597</v>
      </c>
      <c r="GA29" s="108">
        <v>34.731825151216498</v>
      </c>
      <c r="GB29" s="108">
        <v>218.72879069430843</v>
      </c>
      <c r="GC29" s="108">
        <v>19.00862055137636</v>
      </c>
      <c r="GD29" s="108">
        <v>28.728640017006374</v>
      </c>
      <c r="GE29" s="108">
        <v>230.60007756686895</v>
      </c>
      <c r="GF29" s="108">
        <v>28.163976770045409</v>
      </c>
      <c r="GG29" s="108">
        <v>39.189641925448896</v>
      </c>
      <c r="GH29" s="108">
        <v>243.28384830237809</v>
      </c>
      <c r="GI29" s="108">
        <v>22.348236541383489</v>
      </c>
      <c r="GJ29" s="108">
        <v>28.835758275369898</v>
      </c>
      <c r="GK29" s="108">
        <v>230.14547289021172</v>
      </c>
      <c r="GL29" s="108">
        <v>36.67753074905761</v>
      </c>
      <c r="GM29" s="108">
        <v>34.576766925838911</v>
      </c>
      <c r="GN29" s="108">
        <v>243.19787755574777</v>
      </c>
      <c r="GO29" s="108">
        <v>19.261527436230015</v>
      </c>
      <c r="GP29" s="230">
        <v>58.826185416445739</v>
      </c>
      <c r="GQ29" s="230">
        <v>231.15020001723846</v>
      </c>
      <c r="GR29" s="230">
        <v>47.411855520761961</v>
      </c>
      <c r="GS29" s="230">
        <v>47.705862798492952</v>
      </c>
      <c r="GT29" s="230">
        <v>244.52019363714621</v>
      </c>
      <c r="GU29" s="230">
        <v>48.851304098277268</v>
      </c>
      <c r="GV29" s="230">
        <v>48.728147140266159</v>
      </c>
      <c r="GW29" s="230">
        <v>273.89592184222568</v>
      </c>
      <c r="GX29" s="241">
        <v>65.03626095666462</v>
      </c>
      <c r="GY29" s="241">
        <v>50.57426467770059</v>
      </c>
      <c r="GZ29" s="241">
        <v>391.14416510129024</v>
      </c>
      <c r="HA29" s="241">
        <v>56.641637758665077</v>
      </c>
      <c r="HB29" s="241">
        <v>65.014821890233733</v>
      </c>
      <c r="HC29" s="241">
        <v>278.96287425700694</v>
      </c>
      <c r="HD29" s="241">
        <v>71.306806385170958</v>
      </c>
      <c r="HE29" s="241">
        <v>48.803113493828576</v>
      </c>
      <c r="HF29" s="241">
        <v>353.16727501545301</v>
      </c>
      <c r="HG29" s="241">
        <v>57.298197869413123</v>
      </c>
      <c r="HH29" s="241">
        <v>51.048720347503313</v>
      </c>
      <c r="HI29" s="241">
        <v>361.38615987980984</v>
      </c>
      <c r="HJ29" s="241">
        <v>82.148704826590532</v>
      </c>
      <c r="HK29" s="241">
        <v>52.286850911776682</v>
      </c>
      <c r="HL29" s="241">
        <v>337.87211950366742</v>
      </c>
      <c r="HM29" s="241">
        <v>176.97637171516683</v>
      </c>
    </row>
    <row r="30" spans="1:221" x14ac:dyDescent="0.25">
      <c r="A30" s="222" t="s">
        <v>328</v>
      </c>
      <c r="B30" s="108">
        <v>19.687495797051692</v>
      </c>
      <c r="C30" s="108">
        <v>18.47353738</v>
      </c>
      <c r="D30" s="108">
        <v>3.2962759999999998</v>
      </c>
      <c r="E30" s="108">
        <v>26.928803689999999</v>
      </c>
      <c r="F30" s="108">
        <v>34.026449839999998</v>
      </c>
      <c r="G30" s="108">
        <v>11.41610975</v>
      </c>
      <c r="H30" s="108">
        <v>15.024456430000001</v>
      </c>
      <c r="I30" s="108">
        <v>17.81760981</v>
      </c>
      <c r="J30" s="108">
        <v>8.7353255000000001</v>
      </c>
      <c r="K30" s="108">
        <v>17.731999999999999</v>
      </c>
      <c r="L30" s="108">
        <v>17.293240000000001</v>
      </c>
      <c r="M30" s="108">
        <v>8.5499999999999989</v>
      </c>
      <c r="N30" s="108">
        <v>25.617181000000002</v>
      </c>
      <c r="O30" s="108">
        <v>19.733058000000003</v>
      </c>
      <c r="P30" s="108">
        <v>6.452407</v>
      </c>
      <c r="Q30" s="108">
        <v>22.067519000000004</v>
      </c>
      <c r="R30" s="108">
        <v>8.9816344800000003</v>
      </c>
      <c r="S30" s="108">
        <v>3.4244540000000003</v>
      </c>
      <c r="T30" s="108">
        <v>14.439293999999997</v>
      </c>
      <c r="U30" s="108">
        <v>29.822399999999998</v>
      </c>
      <c r="V30" s="108">
        <v>8.7368348600000001</v>
      </c>
      <c r="W30" s="108">
        <v>16.438244999999998</v>
      </c>
      <c r="X30" s="108">
        <v>9.0820309999999989</v>
      </c>
      <c r="Y30" s="108">
        <v>52.28</v>
      </c>
      <c r="Z30" s="108">
        <v>29.408113342055515</v>
      </c>
      <c r="AA30" s="108">
        <v>12.956101342055515</v>
      </c>
      <c r="AB30" s="108">
        <v>3.8223583420555167</v>
      </c>
      <c r="AC30" s="108">
        <v>16.320287376778424</v>
      </c>
      <c r="AD30" s="108">
        <v>2.3223511099999996</v>
      </c>
      <c r="AE30" s="108">
        <v>7.9159999999999995</v>
      </c>
      <c r="AF30" s="108">
        <v>18.689904999999996</v>
      </c>
      <c r="AG30" s="108">
        <v>22.823219129999998</v>
      </c>
      <c r="AH30" s="108">
        <v>1.44640872</v>
      </c>
      <c r="AI30" s="108">
        <v>10.853999999999999</v>
      </c>
      <c r="AJ30" s="108">
        <v>6.1</v>
      </c>
      <c r="AK30" s="108">
        <v>44.140787738091291</v>
      </c>
      <c r="AL30" s="108">
        <v>14.803462342055518</v>
      </c>
      <c r="AM30" s="108">
        <v>1.6790178976110723</v>
      </c>
      <c r="AN30" s="108">
        <v>3.2890178976110711</v>
      </c>
      <c r="AO30" s="108">
        <v>15.60056337677843</v>
      </c>
      <c r="AP30" s="108">
        <v>16.473904724792451</v>
      </c>
      <c r="AQ30" s="108">
        <v>14.759815479941192</v>
      </c>
      <c r="AR30" s="108">
        <v>13.944989652770866</v>
      </c>
      <c r="AS30" s="108">
        <v>13.238461197890757</v>
      </c>
      <c r="AT30" s="108">
        <v>11.86</v>
      </c>
      <c r="AU30" s="108">
        <v>34.09514137896727</v>
      </c>
      <c r="AV30" s="108">
        <v>28.671282757934538</v>
      </c>
      <c r="AW30" s="108">
        <v>17.044770624630793</v>
      </c>
      <c r="AX30" s="108">
        <v>21.297999999999998</v>
      </c>
      <c r="AY30" s="108">
        <v>14.475598</v>
      </c>
      <c r="AZ30" s="108">
        <v>11.456786999999997</v>
      </c>
      <c r="BA30" s="108">
        <v>24.871921309374134</v>
      </c>
      <c r="BB30" s="108">
        <v>8.7470777247924474</v>
      </c>
      <c r="BC30" s="108">
        <v>18.355555555555561</v>
      </c>
      <c r="BD30" s="108">
        <v>11.276000000000002</v>
      </c>
      <c r="BE30" s="108">
        <v>5.025461197890758</v>
      </c>
      <c r="BF30" s="108">
        <v>4.3390000000000004</v>
      </c>
      <c r="BG30" s="108">
        <v>11.380141378967267</v>
      </c>
      <c r="BH30" s="108">
        <v>3.5862827579345335</v>
      </c>
      <c r="BI30" s="108">
        <v>39.138787738091281</v>
      </c>
      <c r="BJ30" s="108">
        <v>17.290882</v>
      </c>
      <c r="BK30" s="108">
        <v>9.8871218224046693</v>
      </c>
      <c r="BL30" s="108">
        <v>7.4870629999999982</v>
      </c>
      <c r="BM30" s="108">
        <v>16.274930999999999</v>
      </c>
      <c r="BN30" s="108">
        <v>1.1954100000000007</v>
      </c>
      <c r="BO30" s="108">
        <v>6.4852449999999999</v>
      </c>
      <c r="BP30" s="108">
        <v>15.433112999999999</v>
      </c>
      <c r="BQ30" s="108">
        <v>11.237341999999998</v>
      </c>
      <c r="BR30" s="108">
        <v>4.3361568000000004</v>
      </c>
      <c r="BS30" s="108">
        <v>22.343781000000003</v>
      </c>
      <c r="BT30" s="108">
        <v>7.0799789999999998</v>
      </c>
      <c r="BU30" s="108">
        <v>25.986749</v>
      </c>
      <c r="BV30" s="108">
        <v>20.168539440000004</v>
      </c>
      <c r="BW30" s="108">
        <v>6.5511731699999984</v>
      </c>
      <c r="BX30" s="108">
        <v>3.1108576299999999</v>
      </c>
      <c r="BY30" s="108">
        <v>14.81870866</v>
      </c>
      <c r="BZ30" s="108">
        <v>2.2678725399999964</v>
      </c>
      <c r="CA30" s="108">
        <v>10.486599779999999</v>
      </c>
      <c r="CB30" s="108">
        <v>8.3481849700000001</v>
      </c>
      <c r="CC30" s="108">
        <v>21.01844354</v>
      </c>
      <c r="CD30" s="108">
        <v>15.1591711</v>
      </c>
      <c r="CE30" s="108">
        <v>10.330443199999998</v>
      </c>
      <c r="CF30" s="108">
        <v>7.1923077706297303</v>
      </c>
      <c r="CG30" s="108">
        <v>24.451522315168724</v>
      </c>
      <c r="CH30" s="108">
        <v>10.678916380000004</v>
      </c>
      <c r="CI30" s="108">
        <v>5.1368237200000006</v>
      </c>
      <c r="CJ30" s="108">
        <v>3.62154401</v>
      </c>
      <c r="CK30" s="108">
        <v>14.438682389999995</v>
      </c>
      <c r="CL30" s="108">
        <v>2.7966723899999995</v>
      </c>
      <c r="CM30" s="108">
        <v>7.3017203299999984</v>
      </c>
      <c r="CN30" s="108">
        <v>4.8154941900000008</v>
      </c>
      <c r="CO30" s="108">
        <v>9.5701389000000017</v>
      </c>
      <c r="CP30" s="108">
        <v>4.7924485999999993</v>
      </c>
      <c r="CQ30" s="108">
        <v>12.309839220000004</v>
      </c>
      <c r="CR30" s="108">
        <v>4.0029801196271304</v>
      </c>
      <c r="CS30" s="108">
        <v>17.401713847556664</v>
      </c>
      <c r="CT30" s="108">
        <v>5.9100391800000009</v>
      </c>
      <c r="CU30" s="108">
        <v>3.1940029699999992</v>
      </c>
      <c r="CV30" s="108">
        <v>1.3578119600000005</v>
      </c>
      <c r="CW30" s="108">
        <v>10.141939080000002</v>
      </c>
      <c r="CX30" s="108">
        <v>0.37638586000000007</v>
      </c>
      <c r="CY30" s="108">
        <v>4.1037038100000007</v>
      </c>
      <c r="CZ30" s="108">
        <v>0.95592859000000008</v>
      </c>
      <c r="DA30" s="108">
        <v>1.5055222199999996</v>
      </c>
      <c r="DB30" s="108">
        <v>2.1271155100000003</v>
      </c>
      <c r="DC30" s="108">
        <v>8.3608720599999931</v>
      </c>
      <c r="DD30" s="108">
        <v>0.12200000000000011</v>
      </c>
      <c r="DE30" s="108">
        <v>6.3022783399999991</v>
      </c>
      <c r="DF30" s="108">
        <v>0.95670494999999967</v>
      </c>
      <c r="DG30" s="108">
        <v>0.4816332200000002</v>
      </c>
      <c r="DH30" s="108">
        <v>0.85335016000000008</v>
      </c>
      <c r="DI30" s="108">
        <v>4.9362787300000033</v>
      </c>
      <c r="DJ30" s="108">
        <v>0.30693111588235289</v>
      </c>
      <c r="DK30" s="108">
        <v>3.5722594158823524</v>
      </c>
      <c r="DL30" s="108">
        <v>0.13929928000000003</v>
      </c>
      <c r="DM30" s="108">
        <v>1.3044886146218482</v>
      </c>
      <c r="DN30" s="108">
        <v>2.2389500286554616</v>
      </c>
      <c r="DO30" s="108">
        <v>2.7311271499999989</v>
      </c>
      <c r="DP30" s="108">
        <v>1.4237080381512608</v>
      </c>
      <c r="DQ30" s="108">
        <v>7.3990919437068197</v>
      </c>
      <c r="DR30" s="108">
        <v>1.8683662299999997</v>
      </c>
      <c r="DS30" s="108">
        <v>9.0502720000003034E-2</v>
      </c>
      <c r="DT30" s="108">
        <v>0.9355542899999999</v>
      </c>
      <c r="DU30" s="108">
        <v>5.1551312767784276</v>
      </c>
      <c r="DV30" s="108">
        <v>0.27354944923689195</v>
      </c>
      <c r="DW30" s="108">
        <v>2.3890594800000007</v>
      </c>
      <c r="DX30" s="108">
        <v>1.1663313500000001</v>
      </c>
      <c r="DY30" s="108">
        <v>11.922743037018058</v>
      </c>
      <c r="DZ30" s="108">
        <v>1.8031926799999998</v>
      </c>
      <c r="EA30" s="108">
        <v>3.5239156889672776</v>
      </c>
      <c r="EB30" s="108">
        <v>1.3892631179345485</v>
      </c>
      <c r="EC30" s="108">
        <v>4.8925610058690676</v>
      </c>
      <c r="ED30" s="108">
        <v>1.4123244899999652</v>
      </c>
      <c r="EE30" s="108">
        <v>3.8583085900000071</v>
      </c>
      <c r="EF30" s="108">
        <v>2.1057250400000012</v>
      </c>
      <c r="EG30" s="108">
        <v>4.1581913367784269</v>
      </c>
      <c r="EH30" s="108">
        <v>5.8613078850000075</v>
      </c>
      <c r="EI30" s="108">
        <v>3.5063037200000116</v>
      </c>
      <c r="EJ30" s="108">
        <v>1.229823930000004</v>
      </c>
      <c r="EK30" s="108">
        <v>1.4520770991182712</v>
      </c>
      <c r="EL30" s="108">
        <v>1.5368939100000003</v>
      </c>
      <c r="EM30" s="108">
        <v>2.7848358900000014</v>
      </c>
      <c r="EN30" s="108">
        <v>8.1675869113000079</v>
      </c>
      <c r="EO30" s="108">
        <v>14.388553359999989</v>
      </c>
      <c r="EP30" s="108">
        <v>2.0820030400000027</v>
      </c>
      <c r="EQ30" s="108">
        <v>1.4642205099999881</v>
      </c>
      <c r="ER30" s="108">
        <v>2.3445509499999968</v>
      </c>
      <c r="ES30" s="108">
        <v>5.7494369900000057</v>
      </c>
      <c r="ET30" s="108">
        <v>14.385982360400009</v>
      </c>
      <c r="EU30" s="108">
        <v>28.202845289999999</v>
      </c>
      <c r="EV30" s="108">
        <v>3.2694181200000054</v>
      </c>
      <c r="EW30" s="108">
        <v>20.118807274499996</v>
      </c>
      <c r="EX30" s="108">
        <v>14.513724438534107</v>
      </c>
      <c r="EY30" s="108">
        <v>7.4689609001340962</v>
      </c>
      <c r="EZ30" s="108">
        <v>10.249919383949463</v>
      </c>
      <c r="FA30" s="108">
        <v>8.8280770869391585</v>
      </c>
      <c r="FB30" s="108">
        <v>2.7996714334089225</v>
      </c>
      <c r="FC30" s="108">
        <v>14.381980353758504</v>
      </c>
      <c r="FD30" s="108">
        <v>15.082205549184385</v>
      </c>
      <c r="FE30" s="108">
        <v>13.284135724455496</v>
      </c>
      <c r="FF30" s="108">
        <v>67.60520494938028</v>
      </c>
      <c r="FG30" s="108">
        <v>13.476308340042305</v>
      </c>
      <c r="FH30" s="108">
        <v>3.5535048766705497</v>
      </c>
      <c r="FI30" s="108">
        <v>8.595498696955616</v>
      </c>
      <c r="FJ30" s="108">
        <v>15.911720209821862</v>
      </c>
      <c r="FK30" s="108">
        <v>12.426154074800252</v>
      </c>
      <c r="FL30" s="108">
        <v>69.602578905772361</v>
      </c>
      <c r="FM30" s="108">
        <v>20.177217143458318</v>
      </c>
      <c r="FN30" s="108">
        <v>6.5842006857635687</v>
      </c>
      <c r="FO30" s="108">
        <v>7.1466306633180938</v>
      </c>
      <c r="FP30" s="108">
        <v>18.521386065232569</v>
      </c>
      <c r="FQ30" s="108">
        <v>19.311983950001913</v>
      </c>
      <c r="FR30" s="108">
        <v>20.572337974499227</v>
      </c>
      <c r="FS30" s="108">
        <v>17.490755123699657</v>
      </c>
      <c r="FT30" s="108">
        <v>7.0957287215948366</v>
      </c>
      <c r="FU30" s="108">
        <v>11.260111581467248</v>
      </c>
      <c r="FV30" s="108">
        <v>20.073843933731926</v>
      </c>
      <c r="FW30" s="108">
        <v>19.146344589527665</v>
      </c>
      <c r="FX30" s="108">
        <v>23.010794039978443</v>
      </c>
      <c r="FY30" s="108">
        <v>24.866802387612076</v>
      </c>
      <c r="FZ30" s="108">
        <v>9.4072225785938706</v>
      </c>
      <c r="GA30" s="108">
        <v>12.606648967732514</v>
      </c>
      <c r="GB30" s="108">
        <v>23.167016050634139</v>
      </c>
      <c r="GC30" s="108">
        <v>20.386369660061931</v>
      </c>
      <c r="GD30" s="108">
        <v>48.524037875843781</v>
      </c>
      <c r="GE30" s="108">
        <v>21.878991451135157</v>
      </c>
      <c r="GF30" s="108">
        <v>8.3363279926258365</v>
      </c>
      <c r="GG30" s="108">
        <v>12.398751935163085</v>
      </c>
      <c r="GH30" s="108">
        <v>26.144120793764209</v>
      </c>
      <c r="GI30" s="108">
        <v>22.161098575231144</v>
      </c>
      <c r="GJ30" s="108">
        <v>49.50647393551445</v>
      </c>
      <c r="GK30" s="108">
        <v>23.444577186770537</v>
      </c>
      <c r="GL30" s="108">
        <v>10.433584162127048</v>
      </c>
      <c r="GM30" s="108">
        <v>12.961075795984296</v>
      </c>
      <c r="GN30" s="108">
        <v>23.481924793976447</v>
      </c>
      <c r="GO30" s="108">
        <v>21.426298247072094</v>
      </c>
      <c r="GP30" s="230">
        <v>16.196898748873277</v>
      </c>
      <c r="GQ30" s="230">
        <v>24.301186387539783</v>
      </c>
      <c r="GR30" s="230">
        <v>13.868539294947526</v>
      </c>
      <c r="GS30" s="230">
        <v>14.221347679765074</v>
      </c>
      <c r="GT30" s="230">
        <v>24.854884529406743</v>
      </c>
      <c r="GU30" s="230">
        <v>20.055008251054488</v>
      </c>
      <c r="GV30" s="230">
        <v>19.175881571724826</v>
      </c>
      <c r="GW30" s="230">
        <v>24.887300616541985</v>
      </c>
      <c r="GX30" s="241">
        <v>13.782465208485835</v>
      </c>
      <c r="GY30" s="241">
        <v>23.262519525121334</v>
      </c>
      <c r="GZ30" s="241">
        <v>30.608867840354847</v>
      </c>
      <c r="HA30" s="241">
        <v>20.859164014115724</v>
      </c>
      <c r="HB30" s="241">
        <v>40.750321229784973</v>
      </c>
      <c r="HC30" s="241">
        <v>24.66523681244264</v>
      </c>
      <c r="HD30" s="241">
        <v>17.516202604737213</v>
      </c>
      <c r="HE30" s="241">
        <v>42.81738417282498</v>
      </c>
      <c r="HF30" s="241">
        <v>55.366031807175005</v>
      </c>
      <c r="HG30" s="241">
        <v>28.516360135175024</v>
      </c>
      <c r="HH30" s="241">
        <v>31.085102504986857</v>
      </c>
      <c r="HI30" s="241">
        <v>29.715997804600015</v>
      </c>
      <c r="HJ30" s="241">
        <v>21.209232797583336</v>
      </c>
      <c r="HK30" s="241">
        <v>37.589196229069429</v>
      </c>
      <c r="HL30" s="241">
        <v>48.28106388583705</v>
      </c>
      <c r="HM30" s="241">
        <v>23.562434331911433</v>
      </c>
    </row>
    <row r="31" spans="1:221" x14ac:dyDescent="0.25">
      <c r="A31" s="222" t="s">
        <v>329</v>
      </c>
      <c r="B31" s="108">
        <v>5.0834106769427132</v>
      </c>
      <c r="C31" s="108">
        <v>76.140046438461539</v>
      </c>
      <c r="D31" s="108">
        <v>47.612526428461543</v>
      </c>
      <c r="E31" s="108">
        <v>45.337873698461543</v>
      </c>
      <c r="F31" s="108">
        <v>47.782719898461529</v>
      </c>
      <c r="G31" s="108">
        <v>57.056738348461543</v>
      </c>
      <c r="H31" s="108">
        <v>62.032084928461543</v>
      </c>
      <c r="I31" s="108">
        <v>70.840883438461532</v>
      </c>
      <c r="J31" s="108">
        <v>63.421063648461541</v>
      </c>
      <c r="K31" s="108">
        <v>68.159541538461539</v>
      </c>
      <c r="L31" s="108">
        <v>93.931981538461528</v>
      </c>
      <c r="M31" s="108">
        <v>123.59982153846153</v>
      </c>
      <c r="N31" s="108">
        <v>79.467483373085571</v>
      </c>
      <c r="O31" s="108">
        <v>92.226933414310366</v>
      </c>
      <c r="P31" s="108">
        <v>109.81659999999999</v>
      </c>
      <c r="Q31" s="108">
        <v>105.90344714806413</v>
      </c>
      <c r="R31" s="108">
        <v>115.486</v>
      </c>
      <c r="S31" s="108">
        <v>120.009</v>
      </c>
      <c r="T31" s="108">
        <v>89.780500000000004</v>
      </c>
      <c r="U31" s="108">
        <v>89.355999999999995</v>
      </c>
      <c r="V31" s="108">
        <v>101.03619999999999</v>
      </c>
      <c r="W31" s="108">
        <v>116.18860000000001</v>
      </c>
      <c r="X31" s="108">
        <v>112.94200000000001</v>
      </c>
      <c r="Y31" s="108">
        <v>224.922</v>
      </c>
      <c r="Z31" s="108">
        <v>126.516884</v>
      </c>
      <c r="AA31" s="108">
        <v>139.07695699999999</v>
      </c>
      <c r="AB31" s="108">
        <v>134.96151599999999</v>
      </c>
      <c r="AC31" s="108">
        <v>169.67099999999999</v>
      </c>
      <c r="AD31" s="108">
        <v>165.92249800000002</v>
      </c>
      <c r="AE31" s="108">
        <v>157.79583500000001</v>
      </c>
      <c r="AF31" s="108">
        <v>173.08449999999999</v>
      </c>
      <c r="AG31" s="108">
        <v>153.61750000000001</v>
      </c>
      <c r="AH31" s="108">
        <v>169.65746321999998</v>
      </c>
      <c r="AI31" s="108">
        <v>157.87714514000001</v>
      </c>
      <c r="AJ31" s="108">
        <v>178.00214513999998</v>
      </c>
      <c r="AK31" s="108">
        <v>281.41714514</v>
      </c>
      <c r="AL31" s="108">
        <v>149.6</v>
      </c>
      <c r="AM31" s="108">
        <v>153.4</v>
      </c>
      <c r="AN31" s="108">
        <v>210.4</v>
      </c>
      <c r="AO31" s="108">
        <v>168.81</v>
      </c>
      <c r="AP31" s="108">
        <v>184.8</v>
      </c>
      <c r="AQ31" s="108">
        <v>178.4</v>
      </c>
      <c r="AR31" s="108">
        <v>174</v>
      </c>
      <c r="AS31" s="108">
        <v>176.9</v>
      </c>
      <c r="AT31" s="108">
        <v>208.3</v>
      </c>
      <c r="AU31" s="108">
        <v>168.6</v>
      </c>
      <c r="AV31" s="108">
        <v>212.3</v>
      </c>
      <c r="AW31" s="108">
        <v>303.51</v>
      </c>
      <c r="AX31" s="108">
        <v>183.50193499999997</v>
      </c>
      <c r="AY31" s="108">
        <v>214.61629686999999</v>
      </c>
      <c r="AZ31" s="108">
        <v>218.068004</v>
      </c>
      <c r="BA31" s="108">
        <v>209.56601425999997</v>
      </c>
      <c r="BB31" s="108">
        <v>218.31842279999998</v>
      </c>
      <c r="BC31" s="108">
        <v>197.38619444444444</v>
      </c>
      <c r="BD31" s="108">
        <v>217.97659544999999</v>
      </c>
      <c r="BE31" s="108">
        <v>210.3767</v>
      </c>
      <c r="BF31" s="108">
        <v>219.09900000000002</v>
      </c>
      <c r="BG31" s="108">
        <v>200.53899999999996</v>
      </c>
      <c r="BH31" s="108">
        <v>204.63044444444444</v>
      </c>
      <c r="BI31" s="108">
        <v>291.94300000000004</v>
      </c>
      <c r="BJ31" s="108">
        <v>208.22020487</v>
      </c>
      <c r="BK31" s="108">
        <v>221.91069335999998</v>
      </c>
      <c r="BL31" s="108">
        <v>254.99293352000001</v>
      </c>
      <c r="BM31" s="108">
        <v>215.36045777000004</v>
      </c>
      <c r="BN31" s="108">
        <v>231.07757533999995</v>
      </c>
      <c r="BO31" s="108">
        <v>226.13381237000002</v>
      </c>
      <c r="BP31" s="108">
        <v>230.47523180000005</v>
      </c>
      <c r="BQ31" s="108">
        <v>251.07468642000003</v>
      </c>
      <c r="BR31" s="108">
        <v>233.50499883000001</v>
      </c>
      <c r="BS31" s="108">
        <v>215.27355555555553</v>
      </c>
      <c r="BT31" s="108">
        <v>225.11626701000006</v>
      </c>
      <c r="BU31" s="108">
        <v>393.66574045333329</v>
      </c>
      <c r="BV31" s="108">
        <v>221.64678569</v>
      </c>
      <c r="BW31" s="108">
        <v>230.47602815999997</v>
      </c>
      <c r="BX31" s="108">
        <v>255.98728174999999</v>
      </c>
      <c r="BY31" s="108">
        <v>246.50075496999997</v>
      </c>
      <c r="BZ31" s="108">
        <v>239.49183378999999</v>
      </c>
      <c r="CA31" s="108">
        <v>249.75524624000002</v>
      </c>
      <c r="CB31" s="108">
        <v>254.94816018</v>
      </c>
      <c r="CC31" s="108">
        <v>261.06712625999995</v>
      </c>
      <c r="CD31" s="108">
        <v>255.80415740999999</v>
      </c>
      <c r="CE31" s="108">
        <v>253.61102147999998</v>
      </c>
      <c r="CF31" s="108">
        <v>249.11430680000001</v>
      </c>
      <c r="CG31" s="108">
        <v>443.48346081</v>
      </c>
      <c r="CH31" s="108">
        <v>245.21823676</v>
      </c>
      <c r="CI31" s="108">
        <v>294.88852392000001</v>
      </c>
      <c r="CJ31" s="108">
        <v>268.58574014000004</v>
      </c>
      <c r="CK31" s="108">
        <v>285.63020448000003</v>
      </c>
      <c r="CL31" s="108">
        <v>287.31806245999996</v>
      </c>
      <c r="CM31" s="108">
        <v>274.40755220000005</v>
      </c>
      <c r="CN31" s="108">
        <v>332.30186488999999</v>
      </c>
      <c r="CO31" s="108">
        <v>319.33903022800007</v>
      </c>
      <c r="CP31" s="108">
        <v>307.37916452999997</v>
      </c>
      <c r="CQ31" s="108">
        <v>324.20108720999997</v>
      </c>
      <c r="CR31" s="108">
        <v>274.2238513018039</v>
      </c>
      <c r="CS31" s="108">
        <v>479.08134106913639</v>
      </c>
      <c r="CT31" s="108">
        <v>277.08424510999993</v>
      </c>
      <c r="CU31" s="108">
        <v>346.67021641999997</v>
      </c>
      <c r="CV31" s="108">
        <v>370.36835866004321</v>
      </c>
      <c r="CW31" s="108">
        <v>406.46501129875662</v>
      </c>
      <c r="CX31" s="108">
        <v>289.47865503188888</v>
      </c>
      <c r="CY31" s="108">
        <v>383.62346911425232</v>
      </c>
      <c r="CZ31" s="108">
        <v>464.51857078636937</v>
      </c>
      <c r="DA31" s="108">
        <v>459.45362557573696</v>
      </c>
      <c r="DB31" s="108">
        <v>280.18599567004355</v>
      </c>
      <c r="DC31" s="108">
        <v>498.62869954771713</v>
      </c>
      <c r="DD31" s="108">
        <v>311.92226321398027</v>
      </c>
      <c r="DE31" s="108">
        <v>781.26826929722449</v>
      </c>
      <c r="DF31" s="108">
        <v>322.57853161999992</v>
      </c>
      <c r="DG31" s="108">
        <v>474.01509976999995</v>
      </c>
      <c r="DH31" s="108">
        <v>573.53734027004316</v>
      </c>
      <c r="DI31" s="108">
        <v>454.5830531985485</v>
      </c>
      <c r="DJ31" s="108">
        <v>423.19475416780739</v>
      </c>
      <c r="DK31" s="108">
        <v>431.51668939629701</v>
      </c>
      <c r="DL31" s="108">
        <v>536.31493952551068</v>
      </c>
      <c r="DM31" s="108">
        <v>476.28634580196871</v>
      </c>
      <c r="DN31" s="108">
        <v>433.93050255014867</v>
      </c>
      <c r="DO31" s="108">
        <v>493.94622010638562</v>
      </c>
      <c r="DP31" s="108">
        <v>397.39015233537486</v>
      </c>
      <c r="DQ31" s="108">
        <v>911.92811591619363</v>
      </c>
      <c r="DR31" s="108">
        <v>346.76303349</v>
      </c>
      <c r="DS31" s="108">
        <v>560.19486128000005</v>
      </c>
      <c r="DT31" s="108">
        <v>636.29020904999993</v>
      </c>
      <c r="DU31" s="108">
        <v>515.41411255999992</v>
      </c>
      <c r="DV31" s="108">
        <v>486.36980302999996</v>
      </c>
      <c r="DW31" s="108">
        <v>520.45122641</v>
      </c>
      <c r="DX31" s="108">
        <v>517.41573062999998</v>
      </c>
      <c r="DY31" s="108">
        <v>601.37976750999997</v>
      </c>
      <c r="DZ31" s="108">
        <v>502.97510395000006</v>
      </c>
      <c r="EA31" s="108">
        <v>575.21890918999998</v>
      </c>
      <c r="EB31" s="108">
        <v>551.48560831999998</v>
      </c>
      <c r="EC31" s="108">
        <v>971.93268313999999</v>
      </c>
      <c r="ED31" s="108">
        <v>434.62902931999997</v>
      </c>
      <c r="EE31" s="108">
        <v>511.7149948899999</v>
      </c>
      <c r="EF31" s="108">
        <v>600.30529203000003</v>
      </c>
      <c r="EG31" s="108">
        <v>644.98466394000002</v>
      </c>
      <c r="EH31" s="108">
        <v>554.95301999999992</v>
      </c>
      <c r="EI31" s="108">
        <v>578.73105485999986</v>
      </c>
      <c r="EJ31" s="108">
        <v>562.0017390700001</v>
      </c>
      <c r="EK31" s="108">
        <v>639.92025362242214</v>
      </c>
      <c r="EL31" s="108">
        <v>564.06471174000001</v>
      </c>
      <c r="EM31" s="108">
        <v>546.41632963000006</v>
      </c>
      <c r="EN31" s="108">
        <v>569.09764889000007</v>
      </c>
      <c r="EO31" s="108">
        <v>1057.8209145399999</v>
      </c>
      <c r="EP31" s="108">
        <v>509.35886800000003</v>
      </c>
      <c r="EQ31" s="108">
        <v>659.74868100000003</v>
      </c>
      <c r="ER31" s="108">
        <v>718.68103450000001</v>
      </c>
      <c r="ES31" s="108">
        <v>625.5630910000001</v>
      </c>
      <c r="ET31" s="108">
        <v>633.55324299999995</v>
      </c>
      <c r="EU31" s="108">
        <v>615.72852300000011</v>
      </c>
      <c r="EV31" s="108">
        <v>646.21662800000001</v>
      </c>
      <c r="EW31" s="108">
        <v>744.05892593668614</v>
      </c>
      <c r="EX31" s="108">
        <v>621.70023700000002</v>
      </c>
      <c r="EY31" s="108">
        <v>683.93061900000009</v>
      </c>
      <c r="EZ31" s="108">
        <v>698.29955099999995</v>
      </c>
      <c r="FA31" s="108">
        <v>1188.6503968999998</v>
      </c>
      <c r="FB31" s="108">
        <v>590.24530969999989</v>
      </c>
      <c r="FC31" s="108">
        <v>673.01492100999997</v>
      </c>
      <c r="FD31" s="108">
        <v>783.80014989000006</v>
      </c>
      <c r="FE31" s="108">
        <v>675.8437429999999</v>
      </c>
      <c r="FF31" s="108">
        <v>671.77501599999982</v>
      </c>
      <c r="FG31" s="108">
        <v>655.86853379999991</v>
      </c>
      <c r="FH31" s="108">
        <v>700.04449950000003</v>
      </c>
      <c r="FI31" s="108">
        <v>793.00140209999995</v>
      </c>
      <c r="FJ31" s="108">
        <v>674.03079975000014</v>
      </c>
      <c r="FK31" s="108">
        <v>701.56332060000011</v>
      </c>
      <c r="FL31" s="108">
        <v>710.62475170000005</v>
      </c>
      <c r="FM31" s="108">
        <v>1266.6136018999998</v>
      </c>
      <c r="FN31" s="108">
        <v>558.85304900000006</v>
      </c>
      <c r="FO31" s="108">
        <v>768.57291270000007</v>
      </c>
      <c r="FP31" s="108">
        <v>751.86521100000004</v>
      </c>
      <c r="FQ31" s="108">
        <v>758.94158039999979</v>
      </c>
      <c r="FR31" s="108">
        <v>693.79769118999991</v>
      </c>
      <c r="FS31" s="108">
        <v>622.78597755002204</v>
      </c>
      <c r="FT31" s="108">
        <v>829.94922499999996</v>
      </c>
      <c r="FU31" s="108">
        <v>848.1496484999999</v>
      </c>
      <c r="FV31" s="108">
        <v>680.86029299999996</v>
      </c>
      <c r="FW31" s="108">
        <v>823.59658500000012</v>
      </c>
      <c r="FX31" s="108">
        <v>782.24692539999978</v>
      </c>
      <c r="FY31" s="108">
        <v>1358.7207598</v>
      </c>
      <c r="FZ31" s="108">
        <v>540.74345916000004</v>
      </c>
      <c r="GA31" s="108">
        <v>835.70888043000014</v>
      </c>
      <c r="GB31" s="108">
        <v>847.04378197999995</v>
      </c>
      <c r="GC31" s="108">
        <v>804.21228669000004</v>
      </c>
      <c r="GD31" s="108">
        <v>736.43864917999997</v>
      </c>
      <c r="GE31" s="108">
        <v>766.95939167000006</v>
      </c>
      <c r="GF31" s="108">
        <v>798.43691881999996</v>
      </c>
      <c r="GG31" s="108">
        <v>884.04428797999992</v>
      </c>
      <c r="GH31" s="108">
        <v>772.14122333</v>
      </c>
      <c r="GI31" s="108">
        <v>801.83982402000015</v>
      </c>
      <c r="GJ31" s="108">
        <v>758.58338190999996</v>
      </c>
      <c r="GK31" s="108">
        <v>1357.657166</v>
      </c>
      <c r="GL31" s="108">
        <v>648.82230754</v>
      </c>
      <c r="GM31" s="108">
        <v>828.20763624999995</v>
      </c>
      <c r="GN31" s="108">
        <v>871.91294678000008</v>
      </c>
      <c r="GO31" s="108">
        <v>800.57156236999981</v>
      </c>
      <c r="GP31" s="230">
        <v>765.7886722500009</v>
      </c>
      <c r="GQ31" s="230">
        <v>788.9478690799989</v>
      </c>
      <c r="GR31" s="230">
        <v>765.19322510000075</v>
      </c>
      <c r="GS31" s="230">
        <v>897.28280402999917</v>
      </c>
      <c r="GT31" s="230">
        <v>772.54135293000786</v>
      </c>
      <c r="GU31" s="230">
        <v>785.88097353999945</v>
      </c>
      <c r="GV31" s="230">
        <v>771.57923866998397</v>
      </c>
      <c r="GW31" s="230">
        <v>1317.034503599964</v>
      </c>
      <c r="GX31" s="241">
        <v>707.99543593999874</v>
      </c>
      <c r="GY31" s="241">
        <v>833.90546992000054</v>
      </c>
      <c r="GZ31" s="241">
        <v>871.86608665101744</v>
      </c>
      <c r="HA31" s="241">
        <v>844.26007879001759</v>
      </c>
      <c r="HB31" s="241">
        <v>792.27975556008676</v>
      </c>
      <c r="HC31" s="241">
        <v>807.36815156011869</v>
      </c>
      <c r="HD31" s="241">
        <v>796.21253248007463</v>
      </c>
      <c r="HE31" s="241">
        <v>938.72217493258336</v>
      </c>
      <c r="HF31" s="241">
        <v>793.83187444250007</v>
      </c>
      <c r="HG31" s="241">
        <v>813.64388381750007</v>
      </c>
      <c r="HH31" s="241">
        <v>802.47038107249989</v>
      </c>
      <c r="HI31" s="241">
        <v>1362.87634323</v>
      </c>
      <c r="HJ31" s="241">
        <v>744.69959750250007</v>
      </c>
      <c r="HK31" s="241">
        <v>846.26900242749991</v>
      </c>
      <c r="HL31" s="241">
        <v>905.38068919499995</v>
      </c>
      <c r="HM31" s="241">
        <v>824.20755542749998</v>
      </c>
    </row>
    <row r="32" spans="1:221" x14ac:dyDescent="0.25">
      <c r="A32" s="222" t="s">
        <v>330</v>
      </c>
      <c r="B32" s="108">
        <v>28.343358953839608</v>
      </c>
      <c r="C32" s="108">
        <v>22.008969389999997</v>
      </c>
      <c r="D32" s="108">
        <v>26.232688320000001</v>
      </c>
      <c r="E32" s="108">
        <v>20.681452999999998</v>
      </c>
      <c r="F32" s="108">
        <v>28.204444350000003</v>
      </c>
      <c r="G32" s="108">
        <v>34.471105850000001</v>
      </c>
      <c r="H32" s="108">
        <v>34.365728179999998</v>
      </c>
      <c r="I32" s="108">
        <v>34.603116110000002</v>
      </c>
      <c r="J32" s="108">
        <v>34.60641553</v>
      </c>
      <c r="K32" s="108">
        <v>48.396680000000003</v>
      </c>
      <c r="L32" s="108">
        <v>44.926558464047631</v>
      </c>
      <c r="M32" s="108">
        <v>53.045542614842219</v>
      </c>
      <c r="N32" s="108">
        <v>29.131584834916261</v>
      </c>
      <c r="O32" s="108">
        <v>41.538916488488965</v>
      </c>
      <c r="P32" s="108">
        <v>42.858999999999995</v>
      </c>
      <c r="Q32" s="108">
        <v>50.266170879701285</v>
      </c>
      <c r="R32" s="108">
        <v>64.180000000000007</v>
      </c>
      <c r="S32" s="108">
        <v>42.927</v>
      </c>
      <c r="T32" s="108">
        <v>49.683999999999997</v>
      </c>
      <c r="U32" s="108">
        <v>64.552999999999997</v>
      </c>
      <c r="V32" s="108">
        <v>35.836500000000001</v>
      </c>
      <c r="W32" s="108">
        <v>53.017600000000002</v>
      </c>
      <c r="X32" s="108">
        <v>46.545900000000003</v>
      </c>
      <c r="Y32" s="108">
        <v>60.486000000000004</v>
      </c>
      <c r="Z32" s="108">
        <v>73.369</v>
      </c>
      <c r="AA32" s="108">
        <v>74.676000000000002</v>
      </c>
      <c r="AB32" s="108">
        <v>80.866562000000002</v>
      </c>
      <c r="AC32" s="108">
        <v>81.277000000000001</v>
      </c>
      <c r="AD32" s="108">
        <v>78.881867999999997</v>
      </c>
      <c r="AE32" s="108">
        <v>69.402141</v>
      </c>
      <c r="AF32" s="108">
        <v>71.947000000000003</v>
      </c>
      <c r="AG32" s="108">
        <v>80.447000000000003</v>
      </c>
      <c r="AH32" s="108">
        <v>70.585000000000008</v>
      </c>
      <c r="AI32" s="108">
        <v>66.878983296320854</v>
      </c>
      <c r="AJ32" s="108">
        <v>72.848983296320853</v>
      </c>
      <c r="AK32" s="108">
        <v>79.55151954022989</v>
      </c>
      <c r="AL32" s="108">
        <v>52.999999999999993</v>
      </c>
      <c r="AM32" s="108">
        <v>61.6</v>
      </c>
      <c r="AN32" s="108">
        <v>67.975173500143967</v>
      </c>
      <c r="AO32" s="108">
        <v>82.77</v>
      </c>
      <c r="AP32" s="108">
        <v>77.904606658220544</v>
      </c>
      <c r="AQ32" s="108">
        <v>84.585891215540286</v>
      </c>
      <c r="AR32" s="108">
        <v>94.8</v>
      </c>
      <c r="AS32" s="108">
        <v>79</v>
      </c>
      <c r="AT32" s="108">
        <v>91.789999999999992</v>
      </c>
      <c r="AU32" s="108">
        <v>95.17</v>
      </c>
      <c r="AV32" s="108">
        <v>78.149999999999991</v>
      </c>
      <c r="AW32" s="108">
        <v>81.542000000000002</v>
      </c>
      <c r="AX32" s="108">
        <v>68.809364240000008</v>
      </c>
      <c r="AY32" s="108">
        <v>75.029730819999997</v>
      </c>
      <c r="AZ32" s="108">
        <v>73.66260720999999</v>
      </c>
      <c r="BA32" s="108">
        <v>82.760616999999982</v>
      </c>
      <c r="BB32" s="108">
        <v>83.440751900000009</v>
      </c>
      <c r="BC32" s="108">
        <v>86.025000000000006</v>
      </c>
      <c r="BD32" s="108">
        <v>88.356999999999999</v>
      </c>
      <c r="BE32" s="108">
        <v>91.747</v>
      </c>
      <c r="BF32" s="108">
        <v>87.894999999999996</v>
      </c>
      <c r="BG32" s="108">
        <v>80.73</v>
      </c>
      <c r="BH32" s="108">
        <v>76.502999999999986</v>
      </c>
      <c r="BI32" s="108">
        <v>138.29711111111112</v>
      </c>
      <c r="BJ32" s="108">
        <v>82.760687959999998</v>
      </c>
      <c r="BK32" s="108">
        <v>78.929292679999989</v>
      </c>
      <c r="BL32" s="108">
        <v>88.029156720000003</v>
      </c>
      <c r="BM32" s="108">
        <v>80.550351179999993</v>
      </c>
      <c r="BN32" s="108">
        <v>95.018587020000012</v>
      </c>
      <c r="BO32" s="108">
        <v>92.02137664</v>
      </c>
      <c r="BP32" s="108">
        <v>93.658079199999989</v>
      </c>
      <c r="BQ32" s="108">
        <v>99.042989689999999</v>
      </c>
      <c r="BR32" s="108">
        <v>101.06336398000001</v>
      </c>
      <c r="BS32" s="108">
        <v>97.735314639999984</v>
      </c>
      <c r="BT32" s="108">
        <v>95.846209939999994</v>
      </c>
      <c r="BU32" s="108">
        <v>132.99724258000001</v>
      </c>
      <c r="BV32" s="108">
        <v>96.254102669999995</v>
      </c>
      <c r="BW32" s="108">
        <v>93.975387300000008</v>
      </c>
      <c r="BX32" s="108">
        <v>135.52340513999999</v>
      </c>
      <c r="BY32" s="108">
        <v>114.84744302000001</v>
      </c>
      <c r="BZ32" s="108">
        <v>122.53574263</v>
      </c>
      <c r="CA32" s="108">
        <v>130.81547956</v>
      </c>
      <c r="CB32" s="108">
        <v>115.14943833000001</v>
      </c>
      <c r="CC32" s="108">
        <v>119.86177857999999</v>
      </c>
      <c r="CD32" s="108">
        <v>122.92816451</v>
      </c>
      <c r="CE32" s="108">
        <v>133.16949857</v>
      </c>
      <c r="CF32" s="108">
        <v>125.937608</v>
      </c>
      <c r="CG32" s="108">
        <v>195.78000751989998</v>
      </c>
      <c r="CH32" s="108">
        <v>99.985639629999994</v>
      </c>
      <c r="CI32" s="108">
        <v>101.31423146</v>
      </c>
      <c r="CJ32" s="108">
        <v>95.037895710000001</v>
      </c>
      <c r="CK32" s="108">
        <v>116.41495722000002</v>
      </c>
      <c r="CL32" s="108">
        <v>105.94355825</v>
      </c>
      <c r="CM32" s="108">
        <v>108.01586938</v>
      </c>
      <c r="CN32" s="108">
        <v>184.83897785000002</v>
      </c>
      <c r="CO32" s="108">
        <v>126.37345374</v>
      </c>
      <c r="CP32" s="108">
        <v>119.66119115999999</v>
      </c>
      <c r="CQ32" s="108">
        <v>138.50538098999999</v>
      </c>
      <c r="CR32" s="108">
        <v>137.06694562908334</v>
      </c>
      <c r="CS32" s="108">
        <v>243.06234573908333</v>
      </c>
      <c r="CT32" s="108">
        <v>104.98897095999997</v>
      </c>
      <c r="CU32" s="108">
        <v>96.063589120000003</v>
      </c>
      <c r="CV32" s="108">
        <v>131.17222385800017</v>
      </c>
      <c r="CW32" s="108">
        <v>168.76794286635754</v>
      </c>
      <c r="CX32" s="108">
        <v>156.18244220543838</v>
      </c>
      <c r="CY32" s="108">
        <v>154.55652560030072</v>
      </c>
      <c r="CZ32" s="108">
        <v>195.15897419240008</v>
      </c>
      <c r="DA32" s="108">
        <v>190.1876197162222</v>
      </c>
      <c r="DB32" s="108">
        <v>199.08647205147312</v>
      </c>
      <c r="DC32" s="108">
        <v>204.07253760657505</v>
      </c>
      <c r="DD32" s="108">
        <v>183.01136301747019</v>
      </c>
      <c r="DE32" s="108">
        <v>303.65853352196234</v>
      </c>
      <c r="DF32" s="108">
        <v>115.67130517513743</v>
      </c>
      <c r="DG32" s="108">
        <v>125.65799893437162</v>
      </c>
      <c r="DH32" s="108">
        <v>140.36298313495831</v>
      </c>
      <c r="DI32" s="108">
        <v>195.64827677886737</v>
      </c>
      <c r="DJ32" s="108">
        <v>135.81988773142945</v>
      </c>
      <c r="DK32" s="108">
        <v>151.53385479704434</v>
      </c>
      <c r="DL32" s="108">
        <v>170.96705846912599</v>
      </c>
      <c r="DM32" s="108">
        <v>145.27280066790016</v>
      </c>
      <c r="DN32" s="108">
        <v>131.51101972308618</v>
      </c>
      <c r="DO32" s="108">
        <v>164.11980992383505</v>
      </c>
      <c r="DP32" s="108">
        <v>150.12999612389098</v>
      </c>
      <c r="DQ32" s="108">
        <v>297.46118692223297</v>
      </c>
      <c r="DR32" s="108">
        <v>104.53585572</v>
      </c>
      <c r="DS32" s="108">
        <v>120.21405146000001</v>
      </c>
      <c r="DT32" s="108">
        <v>163.00564355</v>
      </c>
      <c r="DU32" s="108">
        <v>146.64338977</v>
      </c>
      <c r="DV32" s="108">
        <v>138.78873797999998</v>
      </c>
      <c r="DW32" s="108">
        <v>158.02395504</v>
      </c>
      <c r="DX32" s="108">
        <v>173.16751379999999</v>
      </c>
      <c r="DY32" s="108">
        <v>184.60837594999998</v>
      </c>
      <c r="DZ32" s="108">
        <v>188.95141638999999</v>
      </c>
      <c r="EA32" s="108">
        <v>195.22427890999998</v>
      </c>
      <c r="EB32" s="108">
        <v>198.18272461000004</v>
      </c>
      <c r="EC32" s="108">
        <v>318.85583106000001</v>
      </c>
      <c r="ED32" s="108">
        <v>122.96841653</v>
      </c>
      <c r="EE32" s="108">
        <v>154.64703675999996</v>
      </c>
      <c r="EF32" s="108">
        <v>190.24883231000001</v>
      </c>
      <c r="EG32" s="108">
        <v>196.60812676</v>
      </c>
      <c r="EH32" s="108">
        <v>194.71196671189225</v>
      </c>
      <c r="EI32" s="108">
        <v>210.27879565000001</v>
      </c>
      <c r="EJ32" s="108">
        <v>207.26814390000001</v>
      </c>
      <c r="EK32" s="108">
        <v>217.23209364161499</v>
      </c>
      <c r="EL32" s="108">
        <v>206.44669228000001</v>
      </c>
      <c r="EM32" s="108">
        <v>222.20169800000002</v>
      </c>
      <c r="EN32" s="108">
        <v>272.21351997000005</v>
      </c>
      <c r="EO32" s="108">
        <v>348.35476193</v>
      </c>
      <c r="EP32" s="108">
        <v>171.10499100000001</v>
      </c>
      <c r="EQ32" s="108">
        <v>242.435923</v>
      </c>
      <c r="ER32" s="108">
        <v>283.10509300000001</v>
      </c>
      <c r="ES32" s="108">
        <v>324.54069529999998</v>
      </c>
      <c r="ET32" s="108">
        <v>267.76074299999999</v>
      </c>
      <c r="EU32" s="108">
        <v>284.26902600000005</v>
      </c>
      <c r="EV32" s="108">
        <v>313.44268099999999</v>
      </c>
      <c r="EW32" s="108">
        <v>297.42947600000002</v>
      </c>
      <c r="EX32" s="108">
        <v>262.03749700000003</v>
      </c>
      <c r="EY32" s="108">
        <v>300.42162389999999</v>
      </c>
      <c r="EZ32" s="108">
        <v>315.17648410000004</v>
      </c>
      <c r="FA32" s="108">
        <v>411.02647800000005</v>
      </c>
      <c r="FB32" s="108">
        <v>253.12851809999995</v>
      </c>
      <c r="FC32" s="108">
        <v>271.49168172000003</v>
      </c>
      <c r="FD32" s="108">
        <v>342.81863112999997</v>
      </c>
      <c r="FE32" s="108">
        <v>367.28344702999999</v>
      </c>
      <c r="FF32" s="108">
        <v>349.77718511</v>
      </c>
      <c r="FG32" s="108">
        <v>333.91637239999994</v>
      </c>
      <c r="FH32" s="108">
        <v>376.64073150000007</v>
      </c>
      <c r="FI32" s="108">
        <v>370.75714500999999</v>
      </c>
      <c r="FJ32" s="108">
        <v>349.57383182000007</v>
      </c>
      <c r="FK32" s="108">
        <v>363.19439886000009</v>
      </c>
      <c r="FL32" s="108">
        <v>430.74787309999999</v>
      </c>
      <c r="FM32" s="108">
        <v>625.76691910000011</v>
      </c>
      <c r="FN32" s="108">
        <v>145.4390563</v>
      </c>
      <c r="FO32" s="108">
        <v>244.69515319999999</v>
      </c>
      <c r="FP32" s="108">
        <v>267.41474890000006</v>
      </c>
      <c r="FQ32" s="108">
        <v>333.97277380000003</v>
      </c>
      <c r="FR32" s="108">
        <v>322.80687456000032</v>
      </c>
      <c r="FS32" s="108">
        <v>342.99355104999898</v>
      </c>
      <c r="FT32" s="108">
        <v>375.60953510000002</v>
      </c>
      <c r="FU32" s="108">
        <v>400.23845827000002</v>
      </c>
      <c r="FV32" s="108">
        <v>426.49228340000008</v>
      </c>
      <c r="FW32" s="108">
        <v>587.37875900000006</v>
      </c>
      <c r="FX32" s="108">
        <v>635.29560129999993</v>
      </c>
      <c r="FY32" s="108">
        <v>1245.3322836473913</v>
      </c>
      <c r="FZ32" s="108">
        <v>284.87518789000001</v>
      </c>
      <c r="GA32" s="108">
        <v>342.18741473</v>
      </c>
      <c r="GB32" s="108">
        <v>432.71789779000005</v>
      </c>
      <c r="GC32" s="108">
        <v>413.36712706000009</v>
      </c>
      <c r="GD32" s="108">
        <v>398.50793811999995</v>
      </c>
      <c r="GE32" s="108">
        <v>442.98995613</v>
      </c>
      <c r="GF32" s="108">
        <v>487.06040154999999</v>
      </c>
      <c r="GG32" s="108">
        <v>407.07125623000002</v>
      </c>
      <c r="GH32" s="108">
        <v>460.35063240000005</v>
      </c>
      <c r="GI32" s="108">
        <v>429.58203384999996</v>
      </c>
      <c r="GJ32" s="108">
        <v>488.95624447999995</v>
      </c>
      <c r="GK32" s="108">
        <v>524.63165400000003</v>
      </c>
      <c r="GL32" s="108">
        <v>251.05258684999981</v>
      </c>
      <c r="GM32" s="108">
        <v>300.42567520999978</v>
      </c>
      <c r="GN32" s="108">
        <v>367.05280289000058</v>
      </c>
      <c r="GO32" s="108">
        <v>392.33357327999818</v>
      </c>
      <c r="GP32" s="230">
        <v>407.45570662000313</v>
      </c>
      <c r="GQ32" s="230">
        <v>385.81598006999997</v>
      </c>
      <c r="GR32" s="230">
        <v>361.11018635999994</v>
      </c>
      <c r="GS32" s="230">
        <v>400.84064266999997</v>
      </c>
      <c r="GT32" s="230">
        <v>401.12253330000789</v>
      </c>
      <c r="GU32" s="230">
        <v>439.20668316999979</v>
      </c>
      <c r="GV32" s="230">
        <v>439.19021982999999</v>
      </c>
      <c r="GW32" s="230">
        <v>538.26328995003564</v>
      </c>
      <c r="GX32" s="241">
        <v>249.63185321999995</v>
      </c>
      <c r="GY32" s="241">
        <v>340.99483768000022</v>
      </c>
      <c r="GZ32" s="241">
        <v>468.7485051499977</v>
      </c>
      <c r="HA32" s="241">
        <v>409.02989495000259</v>
      </c>
      <c r="HB32" s="241">
        <v>443.84536945999963</v>
      </c>
      <c r="HC32" s="241">
        <v>489.26868092100796</v>
      </c>
      <c r="HD32" s="241">
        <v>430.41147951000255</v>
      </c>
      <c r="HE32" s="241">
        <v>372.62358694750441</v>
      </c>
      <c r="HF32" s="241">
        <v>395.60168100750002</v>
      </c>
      <c r="HG32" s="241">
        <v>394.51930411249998</v>
      </c>
      <c r="HH32" s="241">
        <v>401.58112488749998</v>
      </c>
      <c r="HI32" s="241">
        <v>659.80144027749998</v>
      </c>
      <c r="HJ32" s="241">
        <v>160.29787074750001</v>
      </c>
      <c r="HK32" s="241">
        <v>225.75823146250002</v>
      </c>
      <c r="HL32" s="241">
        <v>405.22780456499999</v>
      </c>
      <c r="HM32" s="241">
        <v>397.53872197250001</v>
      </c>
    </row>
    <row r="33" spans="1:221" x14ac:dyDescent="0.25">
      <c r="A33" s="222" t="s">
        <v>331</v>
      </c>
      <c r="B33" s="108">
        <v>11.601378430121249</v>
      </c>
      <c r="C33" s="108">
        <v>12.025519999999998</v>
      </c>
      <c r="D33" s="108">
        <v>12.019539999999999</v>
      </c>
      <c r="E33" s="108">
        <v>8.9</v>
      </c>
      <c r="F33" s="108">
        <v>8.5028399999999991</v>
      </c>
      <c r="G33" s="108">
        <v>18.285519999999998</v>
      </c>
      <c r="H33" s="108">
        <v>5.00352</v>
      </c>
      <c r="I33" s="108">
        <v>4.5520800000000001</v>
      </c>
      <c r="J33" s="108">
        <v>6.6933999999999996</v>
      </c>
      <c r="K33" s="108">
        <v>5.4874000000000001</v>
      </c>
      <c r="L33" s="108">
        <v>12.221373874262696</v>
      </c>
      <c r="M33" s="108">
        <v>14.512368649115237</v>
      </c>
      <c r="N33" s="108">
        <v>12.2</v>
      </c>
      <c r="O33" s="108">
        <v>10.572000000000001</v>
      </c>
      <c r="P33" s="108">
        <v>18.216999999999999</v>
      </c>
      <c r="Q33" s="108">
        <v>10.641</v>
      </c>
      <c r="R33" s="108">
        <v>13.603999999999999</v>
      </c>
      <c r="S33" s="108">
        <v>12.492000000000001</v>
      </c>
      <c r="T33" s="108">
        <v>10.407999999999999</v>
      </c>
      <c r="U33" s="108">
        <v>10.359299999999999</v>
      </c>
      <c r="V33" s="108">
        <v>12.148999999999999</v>
      </c>
      <c r="W33" s="108">
        <v>12.2</v>
      </c>
      <c r="X33" s="108">
        <v>12.5</v>
      </c>
      <c r="Y33" s="108">
        <v>15.9</v>
      </c>
      <c r="Z33" s="108">
        <v>16.503</v>
      </c>
      <c r="AA33" s="108">
        <v>17.378</v>
      </c>
      <c r="AB33" s="108">
        <v>17.378</v>
      </c>
      <c r="AC33" s="108">
        <v>16.603000000000002</v>
      </c>
      <c r="AD33" s="108">
        <v>16.603000000000002</v>
      </c>
      <c r="AE33" s="108">
        <v>17.699000000000002</v>
      </c>
      <c r="AF33" s="108">
        <v>25.786999999999999</v>
      </c>
      <c r="AG33" s="108">
        <v>25.786999999999999</v>
      </c>
      <c r="AH33" s="108">
        <v>26.707000000000001</v>
      </c>
      <c r="AI33" s="108">
        <v>23.859000000000002</v>
      </c>
      <c r="AJ33" s="108">
        <v>23.843</v>
      </c>
      <c r="AK33" s="108">
        <v>81.097000000000008</v>
      </c>
      <c r="AL33" s="108">
        <v>27.6</v>
      </c>
      <c r="AM33" s="108">
        <v>37.9</v>
      </c>
      <c r="AN33" s="108">
        <v>34</v>
      </c>
      <c r="AO33" s="108">
        <v>41.54</v>
      </c>
      <c r="AP33" s="108">
        <v>34.5</v>
      </c>
      <c r="AQ33" s="108">
        <v>32.4</v>
      </c>
      <c r="AR33" s="108">
        <v>46</v>
      </c>
      <c r="AS33" s="108">
        <v>54</v>
      </c>
      <c r="AT33" s="108">
        <v>56</v>
      </c>
      <c r="AU33" s="108">
        <v>40</v>
      </c>
      <c r="AV33" s="108">
        <v>38.5</v>
      </c>
      <c r="AW33" s="108">
        <v>73.5</v>
      </c>
      <c r="AX33" s="108">
        <v>40.569416860000004</v>
      </c>
      <c r="AY33" s="108">
        <v>43.382042370000001</v>
      </c>
      <c r="AZ33" s="108">
        <v>41.896325210000001</v>
      </c>
      <c r="BA33" s="108">
        <v>51.25032203</v>
      </c>
      <c r="BB33" s="108">
        <v>42.917159210000001</v>
      </c>
      <c r="BC33" s="108">
        <v>70.3</v>
      </c>
      <c r="BD33" s="108">
        <v>43.2</v>
      </c>
      <c r="BE33" s="108">
        <v>60.192</v>
      </c>
      <c r="BF33" s="108">
        <v>69.478999999999999</v>
      </c>
      <c r="BG33" s="108">
        <v>52.819999999999993</v>
      </c>
      <c r="BH33" s="108">
        <v>57.875999999999998</v>
      </c>
      <c r="BI33" s="108">
        <v>91.691999999999993</v>
      </c>
      <c r="BJ33" s="108">
        <v>51.45092957</v>
      </c>
      <c r="BK33" s="108">
        <v>56.084737519999997</v>
      </c>
      <c r="BL33" s="108">
        <v>55.766470830000003</v>
      </c>
      <c r="BM33" s="108">
        <v>62.901844560000001</v>
      </c>
      <c r="BN33" s="108">
        <v>55.252650889999998</v>
      </c>
      <c r="BO33" s="108">
        <v>59.236604010000001</v>
      </c>
      <c r="BP33" s="108">
        <v>61.506800730000002</v>
      </c>
      <c r="BQ33" s="108">
        <v>59.519280370000004</v>
      </c>
      <c r="BR33" s="108">
        <v>366.21748007999997</v>
      </c>
      <c r="BS33" s="108">
        <v>165.49537156000002</v>
      </c>
      <c r="BT33" s="108">
        <v>86.74433289000001</v>
      </c>
      <c r="BU33" s="108">
        <v>103.97461005000001</v>
      </c>
      <c r="BV33" s="108">
        <v>86.260999999999996</v>
      </c>
      <c r="BW33" s="108">
        <v>101.496</v>
      </c>
      <c r="BX33" s="108">
        <v>127.18700000000001</v>
      </c>
      <c r="BY33" s="108">
        <v>115.245</v>
      </c>
      <c r="BZ33" s="108">
        <v>110.71000000000001</v>
      </c>
      <c r="CA33" s="108">
        <v>89.266999999999996</v>
      </c>
      <c r="CB33" s="108">
        <v>110.905</v>
      </c>
      <c r="CC33" s="108">
        <v>88.404000000000011</v>
      </c>
      <c r="CD33" s="108">
        <v>113.843</v>
      </c>
      <c r="CE33" s="108">
        <v>89.704000000000008</v>
      </c>
      <c r="CF33" s="108">
        <v>78.456999999999994</v>
      </c>
      <c r="CG33" s="108">
        <v>114.378</v>
      </c>
      <c r="CH33" s="108">
        <v>67.780619839999986</v>
      </c>
      <c r="CI33" s="108">
        <v>68.191816399999993</v>
      </c>
      <c r="CJ33" s="108">
        <v>84.266219400000011</v>
      </c>
      <c r="CK33" s="108">
        <v>80.284437889999992</v>
      </c>
      <c r="CL33" s="108">
        <v>99.133743039999999</v>
      </c>
      <c r="CM33" s="108">
        <v>79.374224130000002</v>
      </c>
      <c r="CN33" s="108">
        <v>74.251243479999999</v>
      </c>
      <c r="CO33" s="108">
        <v>103.01602643000001</v>
      </c>
      <c r="CP33" s="108">
        <v>83.58266236</v>
      </c>
      <c r="CQ33" s="108">
        <v>77.20687731000001</v>
      </c>
      <c r="CR33" s="108">
        <v>254.36739399999999</v>
      </c>
      <c r="CS33" s="108">
        <v>204.09918300000001</v>
      </c>
      <c r="CT33" s="108">
        <v>112.43499999999999</v>
      </c>
      <c r="CU33" s="108">
        <v>116.041</v>
      </c>
      <c r="CV33" s="108">
        <v>141.209</v>
      </c>
      <c r="CW33" s="108">
        <v>185.82299999999998</v>
      </c>
      <c r="CX33" s="108">
        <v>122.435</v>
      </c>
      <c r="CY33" s="108">
        <v>106.744</v>
      </c>
      <c r="CZ33" s="108">
        <v>105.286</v>
      </c>
      <c r="DA33" s="108">
        <v>133.78</v>
      </c>
      <c r="DB33" s="108">
        <v>100.389</v>
      </c>
      <c r="DC33" s="108">
        <v>145.744</v>
      </c>
      <c r="DD33" s="108">
        <v>117.379</v>
      </c>
      <c r="DE33" s="108">
        <v>175.83199999999999</v>
      </c>
      <c r="DF33" s="108">
        <v>105.483</v>
      </c>
      <c r="DG33" s="108">
        <v>106.39599999999999</v>
      </c>
      <c r="DH33" s="108">
        <v>135.89499999999998</v>
      </c>
      <c r="DI33" s="108">
        <v>143.22999999999999</v>
      </c>
      <c r="DJ33" s="108">
        <v>136.55100000000002</v>
      </c>
      <c r="DK33" s="108">
        <v>130.08799999999999</v>
      </c>
      <c r="DL33" s="108">
        <v>113.16800000000001</v>
      </c>
      <c r="DM33" s="108">
        <v>176.57799999999997</v>
      </c>
      <c r="DN33" s="108">
        <v>150.07400000000001</v>
      </c>
      <c r="DO33" s="108">
        <v>263.19600000000003</v>
      </c>
      <c r="DP33" s="108">
        <v>189.87799999999999</v>
      </c>
      <c r="DQ33" s="108">
        <v>224.21800000000002</v>
      </c>
      <c r="DR33" s="108">
        <v>167.56200000000001</v>
      </c>
      <c r="DS33" s="108">
        <v>159.79399999999998</v>
      </c>
      <c r="DT33" s="108">
        <v>190.923</v>
      </c>
      <c r="DU33" s="108">
        <v>205.61448621</v>
      </c>
      <c r="DV33" s="108">
        <v>149.33019706000002</v>
      </c>
      <c r="DW33" s="108">
        <v>163.062273</v>
      </c>
      <c r="DX33" s="108">
        <v>173.92736400000001</v>
      </c>
      <c r="DY33" s="108">
        <v>229.232</v>
      </c>
      <c r="DZ33" s="108">
        <v>170.172359</v>
      </c>
      <c r="EA33" s="108">
        <v>159.54176799999999</v>
      </c>
      <c r="EB33" s="108">
        <v>220.03500000000003</v>
      </c>
      <c r="EC33" s="108">
        <v>256.08199999999999</v>
      </c>
      <c r="ED33" s="108">
        <v>227.37316290999999</v>
      </c>
      <c r="EE33" s="108">
        <v>244.84709862999995</v>
      </c>
      <c r="EF33" s="108">
        <v>271.86756336999997</v>
      </c>
      <c r="EG33" s="108">
        <v>250.61800195000001</v>
      </c>
      <c r="EH33" s="108">
        <v>256.73289144</v>
      </c>
      <c r="EI33" s="108">
        <v>261.55309160000002</v>
      </c>
      <c r="EJ33" s="108">
        <v>271.28393986000003</v>
      </c>
      <c r="EK33" s="108">
        <v>344.40909999999997</v>
      </c>
      <c r="EL33" s="108">
        <v>261.97663699999993</v>
      </c>
      <c r="EM33" s="108">
        <v>235.24207699999999</v>
      </c>
      <c r="EN33" s="108">
        <v>206.58193299999996</v>
      </c>
      <c r="EO33" s="108">
        <v>372.07757300000003</v>
      </c>
      <c r="EP33" s="108">
        <v>211.407197</v>
      </c>
      <c r="EQ33" s="108">
        <v>214.76409600000005</v>
      </c>
      <c r="ER33" s="108">
        <v>271.98532599999999</v>
      </c>
      <c r="ES33" s="108">
        <v>270.51300000000003</v>
      </c>
      <c r="ET33" s="108">
        <v>244.50671900000003</v>
      </c>
      <c r="EU33" s="108">
        <v>256.39709199999999</v>
      </c>
      <c r="EV33" s="108">
        <v>232.71276899999998</v>
      </c>
      <c r="EW33" s="108">
        <v>252.33099799999999</v>
      </c>
      <c r="EX33" s="108">
        <v>316.829228</v>
      </c>
      <c r="EY33" s="108">
        <v>302.58259399999997</v>
      </c>
      <c r="EZ33" s="108">
        <v>306.23289</v>
      </c>
      <c r="FA33" s="108">
        <v>454.390603</v>
      </c>
      <c r="FB33" s="108">
        <v>227.92549981461175</v>
      </c>
      <c r="FC33" s="108">
        <v>268.04638593062077</v>
      </c>
      <c r="FD33" s="108">
        <v>285.25188104386564</v>
      </c>
      <c r="FE33" s="108">
        <v>322.17611768112408</v>
      </c>
      <c r="FF33" s="108">
        <v>247.25365907020023</v>
      </c>
      <c r="FG33" s="108">
        <v>244.35898829570593</v>
      </c>
      <c r="FH33" s="108">
        <v>245.8902586934397</v>
      </c>
      <c r="FI33" s="108">
        <v>313.39571922502017</v>
      </c>
      <c r="FJ33" s="108">
        <v>246.21632481971915</v>
      </c>
      <c r="FK33" s="108">
        <v>248.03888049603989</v>
      </c>
      <c r="FL33" s="108">
        <v>273.24717712345148</v>
      </c>
      <c r="FM33" s="108">
        <v>488.12900800620122</v>
      </c>
      <c r="FN33" s="108">
        <v>252.15817300000001</v>
      </c>
      <c r="FO33" s="108">
        <v>260.57786449999998</v>
      </c>
      <c r="FP33" s="108">
        <v>325.2789927</v>
      </c>
      <c r="FQ33" s="108">
        <v>268.64640929999996</v>
      </c>
      <c r="FR33" s="108">
        <v>272.70679799999999</v>
      </c>
      <c r="FS33" s="108">
        <v>274.00718360000002</v>
      </c>
      <c r="FT33" s="108">
        <v>272.958754</v>
      </c>
      <c r="FU33" s="108">
        <v>384.42709100000002</v>
      </c>
      <c r="FV33" s="108">
        <v>277.82200499999999</v>
      </c>
      <c r="FW33" s="108">
        <v>281.337895</v>
      </c>
      <c r="FX33" s="108">
        <v>278.130743</v>
      </c>
      <c r="FY33" s="108">
        <v>517.11523290000002</v>
      </c>
      <c r="FZ33" s="108">
        <v>287.05981565000002</v>
      </c>
      <c r="GA33" s="108">
        <v>305.42710120999999</v>
      </c>
      <c r="GB33" s="108">
        <v>364.27171114999999</v>
      </c>
      <c r="GC33" s="108">
        <v>321.83054433000001</v>
      </c>
      <c r="GD33" s="108">
        <v>309.28621132999996</v>
      </c>
      <c r="GE33" s="108">
        <v>358.00266377000003</v>
      </c>
      <c r="GF33" s="108">
        <v>337.32585649999999</v>
      </c>
      <c r="GG33" s="108">
        <v>407.91549313000007</v>
      </c>
      <c r="GH33" s="108">
        <v>322.85611000000006</v>
      </c>
      <c r="GI33" s="108">
        <v>328.85124940000003</v>
      </c>
      <c r="GJ33" s="108">
        <v>329.13016900000002</v>
      </c>
      <c r="GK33" s="108">
        <v>550.22265700000003</v>
      </c>
      <c r="GL33" s="108">
        <v>334.84600423000001</v>
      </c>
      <c r="GM33" s="108">
        <v>341.69927739999997</v>
      </c>
      <c r="GN33" s="108">
        <v>398.53124717000003</v>
      </c>
      <c r="GO33" s="108">
        <v>347.08786799000001</v>
      </c>
      <c r="GP33" s="230">
        <v>346.98700603999998</v>
      </c>
      <c r="GQ33" s="230">
        <v>352.32965115000002</v>
      </c>
      <c r="GR33" s="230">
        <v>345.98581738999997</v>
      </c>
      <c r="GS33" s="230">
        <v>467.89557292000006</v>
      </c>
      <c r="GT33" s="230">
        <v>372.47153472000002</v>
      </c>
      <c r="GU33" s="230">
        <v>367.85965736000009</v>
      </c>
      <c r="GV33" s="230">
        <v>362.78856817999991</v>
      </c>
      <c r="GW33" s="230">
        <v>616.06699868999999</v>
      </c>
      <c r="GX33" s="241">
        <v>369.1694152</v>
      </c>
      <c r="GY33" s="241">
        <v>387.04697966000003</v>
      </c>
      <c r="GZ33" s="241">
        <v>426.06618981999998</v>
      </c>
      <c r="HA33" s="241">
        <v>381.46853500000003</v>
      </c>
      <c r="HB33" s="241">
        <v>383.73227519</v>
      </c>
      <c r="HC33" s="241">
        <v>406.19223387</v>
      </c>
      <c r="HD33" s="241">
        <v>366.33836402094732</v>
      </c>
      <c r="HE33" s="241">
        <v>492.73363341999993</v>
      </c>
      <c r="HF33" s="241">
        <v>398.21923584000012</v>
      </c>
      <c r="HG33" s="241">
        <v>401.27999807999993</v>
      </c>
      <c r="HH33" s="241">
        <v>397.25138264000003</v>
      </c>
      <c r="HI33" s="241">
        <v>589.71097335000013</v>
      </c>
      <c r="HJ33" s="241">
        <v>393.64549830999999</v>
      </c>
      <c r="HK33" s="241">
        <v>389.82676135000003</v>
      </c>
      <c r="HL33" s="241">
        <v>455.50855658999996</v>
      </c>
      <c r="HM33" s="241">
        <v>389.75136348000001</v>
      </c>
    </row>
    <row r="34" spans="1:221" x14ac:dyDescent="0.25">
      <c r="A34" s="222" t="s">
        <v>332</v>
      </c>
      <c r="B34" s="108">
        <v>18.659342942708431</v>
      </c>
      <c r="C34" s="108">
        <v>56.017936272068866</v>
      </c>
      <c r="D34" s="108">
        <v>41.682831776020279</v>
      </c>
      <c r="E34" s="108">
        <v>63.801218803177534</v>
      </c>
      <c r="F34" s="108">
        <v>39.216925011538457</v>
      </c>
      <c r="G34" s="108">
        <v>46.927263620000005</v>
      </c>
      <c r="H34" s="108">
        <v>49.830249811538458</v>
      </c>
      <c r="I34" s="108">
        <v>83.124552951538448</v>
      </c>
      <c r="J34" s="108">
        <v>42.100156181538459</v>
      </c>
      <c r="K34" s="108">
        <v>66.511765128205127</v>
      </c>
      <c r="L34" s="108">
        <v>57.297144360519241</v>
      </c>
      <c r="M34" s="108">
        <v>195.06846367995462</v>
      </c>
      <c r="N34" s="108">
        <v>53.838985999999991</v>
      </c>
      <c r="O34" s="108">
        <v>27.147016000000008</v>
      </c>
      <c r="P34" s="108">
        <v>23.7654</v>
      </c>
      <c r="Q34" s="108">
        <v>34.733098999999996</v>
      </c>
      <c r="R34" s="108">
        <v>28.97</v>
      </c>
      <c r="S34" s="108">
        <v>66.127099999999999</v>
      </c>
      <c r="T34" s="108">
        <v>26.264809999999997</v>
      </c>
      <c r="U34" s="108">
        <v>42.956863000000006</v>
      </c>
      <c r="V34" s="108">
        <v>32.461200000000005</v>
      </c>
      <c r="W34" s="108">
        <v>35.770000000000003</v>
      </c>
      <c r="X34" s="108">
        <v>32.209999999999994</v>
      </c>
      <c r="Y34" s="108">
        <v>49.622999999999983</v>
      </c>
      <c r="Z34" s="108">
        <v>37.242189491891764</v>
      </c>
      <c r="AA34" s="108">
        <v>96.463999999999999</v>
      </c>
      <c r="AB34" s="108">
        <v>26.535</v>
      </c>
      <c r="AC34" s="108">
        <v>32.738814000000005</v>
      </c>
      <c r="AD34" s="108">
        <v>41.883550772654615</v>
      </c>
      <c r="AE34" s="108">
        <v>28.56</v>
      </c>
      <c r="AF34" s="108">
        <v>38.191727</v>
      </c>
      <c r="AG34" s="108">
        <v>45.417000000000002</v>
      </c>
      <c r="AH34" s="108">
        <v>45.544944693524755</v>
      </c>
      <c r="AI34" s="108">
        <v>31.365592583333331</v>
      </c>
      <c r="AJ34" s="108">
        <v>30.838592583333334</v>
      </c>
      <c r="AK34" s="108">
        <v>65.679550166917863</v>
      </c>
      <c r="AL34" s="108">
        <v>34.850349430299048</v>
      </c>
      <c r="AM34" s="108">
        <v>38.71141931635885</v>
      </c>
      <c r="AN34" s="108">
        <v>43.169971905721688</v>
      </c>
      <c r="AO34" s="108">
        <v>44.904000000000003</v>
      </c>
      <c r="AP34" s="108">
        <v>43.851397721196165</v>
      </c>
      <c r="AQ34" s="108">
        <v>56.004943811443376</v>
      </c>
      <c r="AR34" s="108">
        <v>58.166666666666671</v>
      </c>
      <c r="AS34" s="108">
        <v>36.059999999999995</v>
      </c>
      <c r="AT34" s="108">
        <v>66.510696063510352</v>
      </c>
      <c r="AU34" s="108">
        <v>46.65727428556103</v>
      </c>
      <c r="AV34" s="108">
        <v>44.758574407641497</v>
      </c>
      <c r="AW34" s="108">
        <v>39.733333333333334</v>
      </c>
      <c r="AX34" s="108">
        <v>50.31600000000001</v>
      </c>
      <c r="AY34" s="108">
        <v>53.337800666666666</v>
      </c>
      <c r="AZ34" s="108">
        <v>56.328389036666678</v>
      </c>
      <c r="BA34" s="108">
        <v>71.338568869999989</v>
      </c>
      <c r="BB34" s="108">
        <v>66.47959316666666</v>
      </c>
      <c r="BC34" s="108">
        <v>55.251735046666653</v>
      </c>
      <c r="BD34" s="108">
        <v>68.985469569999992</v>
      </c>
      <c r="BE34" s="108">
        <v>74.689157600000016</v>
      </c>
      <c r="BF34" s="108">
        <v>69.379697080678696</v>
      </c>
      <c r="BG34" s="108">
        <v>65.245639053333321</v>
      </c>
      <c r="BH34" s="108">
        <v>80.138345000000001</v>
      </c>
      <c r="BI34" s="108">
        <v>92.420270000000002</v>
      </c>
      <c r="BJ34" s="108">
        <v>74.404206083074897</v>
      </c>
      <c r="BK34" s="108">
        <v>74.621858956666657</v>
      </c>
      <c r="BL34" s="108">
        <v>65.571130140000008</v>
      </c>
      <c r="BM34" s="108">
        <v>62.835706770000002</v>
      </c>
      <c r="BN34" s="108">
        <v>98.668966195833335</v>
      </c>
      <c r="BO34" s="108">
        <v>67.654248725833341</v>
      </c>
      <c r="BP34" s="108">
        <v>123.21426382583331</v>
      </c>
      <c r="BQ34" s="108">
        <v>84.676017815833319</v>
      </c>
      <c r="BR34" s="108">
        <v>68.056999196716731</v>
      </c>
      <c r="BS34" s="108">
        <v>74.263854165833322</v>
      </c>
      <c r="BT34" s="108">
        <v>71.917368265833332</v>
      </c>
      <c r="BU34" s="108">
        <v>147.74816909916666</v>
      </c>
      <c r="BV34" s="108">
        <v>64.783911905574897</v>
      </c>
      <c r="BW34" s="108">
        <v>75.104383702500016</v>
      </c>
      <c r="BX34" s="108">
        <v>109.36213699250003</v>
      </c>
      <c r="BY34" s="108">
        <v>67.909446201388903</v>
      </c>
      <c r="BZ34" s="108">
        <v>70.143652841388899</v>
      </c>
      <c r="CA34" s="108">
        <v>89.917189709747234</v>
      </c>
      <c r="CB34" s="108">
        <v>95.090290881388896</v>
      </c>
      <c r="CC34" s="108">
        <v>70.117262901388912</v>
      </c>
      <c r="CD34" s="108">
        <v>129.86767395810563</v>
      </c>
      <c r="CE34" s="108">
        <v>126.61434895138889</v>
      </c>
      <c r="CF34" s="108">
        <v>116.7811291469279</v>
      </c>
      <c r="CG34" s="108">
        <v>178.11111339249999</v>
      </c>
      <c r="CH34" s="108">
        <v>46.337271779999995</v>
      </c>
      <c r="CI34" s="108">
        <v>68.459732185833332</v>
      </c>
      <c r="CJ34" s="108">
        <v>77.694464325833323</v>
      </c>
      <c r="CK34" s="108">
        <v>88.208432456291661</v>
      </c>
      <c r="CL34" s="108">
        <v>79.891807815555566</v>
      </c>
      <c r="CM34" s="108">
        <v>103.47898128018058</v>
      </c>
      <c r="CN34" s="108">
        <v>82.06019350018056</v>
      </c>
      <c r="CO34" s="108">
        <v>266.08041607618054</v>
      </c>
      <c r="CP34" s="108">
        <v>171.02294796689728</v>
      </c>
      <c r="CQ34" s="108">
        <v>236.56880481018058</v>
      </c>
      <c r="CR34" s="108">
        <v>136.10695603183066</v>
      </c>
      <c r="CS34" s="108">
        <v>199.16755845611112</v>
      </c>
      <c r="CT34" s="108">
        <v>227.90999075873447</v>
      </c>
      <c r="CU34" s="108">
        <v>268.17110635300293</v>
      </c>
      <c r="CV34" s="108">
        <v>357.5983373504364</v>
      </c>
      <c r="CW34" s="108">
        <v>392.0968747314439</v>
      </c>
      <c r="CX34" s="108">
        <v>550.83330859026262</v>
      </c>
      <c r="CY34" s="108">
        <v>499.43787268041899</v>
      </c>
      <c r="CZ34" s="108">
        <v>676.58739633363052</v>
      </c>
      <c r="DA34" s="108">
        <v>480.9273500475021</v>
      </c>
      <c r="DB34" s="108">
        <v>531.95154413794376</v>
      </c>
      <c r="DC34" s="108">
        <v>570.09474452150016</v>
      </c>
      <c r="DD34" s="108">
        <v>489.6032312827133</v>
      </c>
      <c r="DE34" s="108">
        <v>490.81625859046932</v>
      </c>
      <c r="DF34" s="108">
        <v>294.78671144214195</v>
      </c>
      <c r="DG34" s="108">
        <v>266.01226946981683</v>
      </c>
      <c r="DH34" s="108">
        <v>324.01494466684505</v>
      </c>
      <c r="DI34" s="108">
        <v>350.27462045493127</v>
      </c>
      <c r="DJ34" s="108">
        <v>325.27446621317245</v>
      </c>
      <c r="DK34" s="108">
        <v>205.24136344991166</v>
      </c>
      <c r="DL34" s="108">
        <v>224.75368476077841</v>
      </c>
      <c r="DM34" s="108">
        <v>242.02483041936924</v>
      </c>
      <c r="DN34" s="108">
        <v>306.96040561370444</v>
      </c>
      <c r="DO34" s="108">
        <v>386.76351160758963</v>
      </c>
      <c r="DP34" s="108">
        <v>404.39686199805391</v>
      </c>
      <c r="DQ34" s="108">
        <v>522.54071671631277</v>
      </c>
      <c r="DR34" s="108">
        <v>463.19571498259666</v>
      </c>
      <c r="DS34" s="108">
        <v>435.99507565685497</v>
      </c>
      <c r="DT34" s="108">
        <v>452.96631804525498</v>
      </c>
      <c r="DU34" s="108">
        <v>425.27656052333043</v>
      </c>
      <c r="DV34" s="108">
        <v>475.28708341224683</v>
      </c>
      <c r="DW34" s="108">
        <v>414.94428214990762</v>
      </c>
      <c r="DX34" s="108">
        <v>423.54161294040068</v>
      </c>
      <c r="DY34" s="108">
        <v>377.79720122962652</v>
      </c>
      <c r="DZ34" s="108">
        <v>409.6128284557654</v>
      </c>
      <c r="EA34" s="108">
        <v>416.83683536646396</v>
      </c>
      <c r="EB34" s="108">
        <v>526.48552742133154</v>
      </c>
      <c r="EC34" s="108">
        <v>549.12052586230766</v>
      </c>
      <c r="ED34" s="108">
        <v>508.09890760436531</v>
      </c>
      <c r="EE34" s="108">
        <v>575.20047473162617</v>
      </c>
      <c r="EF34" s="108">
        <v>670.42793597180014</v>
      </c>
      <c r="EG34" s="108">
        <v>759.94046085530101</v>
      </c>
      <c r="EH34" s="108">
        <v>744.7923062956736</v>
      </c>
      <c r="EI34" s="108">
        <v>683.68152341495068</v>
      </c>
      <c r="EJ34" s="108">
        <v>739.9567604969219</v>
      </c>
      <c r="EK34" s="108">
        <v>647.53109469612855</v>
      </c>
      <c r="EL34" s="108">
        <v>746.64662271820316</v>
      </c>
      <c r="EM34" s="108">
        <v>757.64178209048464</v>
      </c>
      <c r="EN34" s="108">
        <v>788.23360724940176</v>
      </c>
      <c r="EO34" s="108">
        <v>805.9777244216242</v>
      </c>
      <c r="EP34" s="108">
        <v>669.68102673683859</v>
      </c>
      <c r="EQ34" s="108">
        <v>553.50910330314753</v>
      </c>
      <c r="ER34" s="108">
        <v>696.62007191181283</v>
      </c>
      <c r="ES34" s="108">
        <v>723.102599432847</v>
      </c>
      <c r="ET34" s="108">
        <v>770.8760040841795</v>
      </c>
      <c r="EU34" s="108">
        <v>729.15360291625427</v>
      </c>
      <c r="EV34" s="108">
        <v>659.88768611220439</v>
      </c>
      <c r="EW34" s="108">
        <v>784.54299524790576</v>
      </c>
      <c r="EX34" s="108">
        <v>733.86143250880355</v>
      </c>
      <c r="EY34" s="108">
        <v>783.99451434336356</v>
      </c>
      <c r="EZ34" s="108">
        <v>752.62700942818401</v>
      </c>
      <c r="FA34" s="108">
        <v>768.22710781552883</v>
      </c>
      <c r="FB34" s="108">
        <v>676.67616274646593</v>
      </c>
      <c r="FC34" s="108">
        <v>797.65253818100041</v>
      </c>
      <c r="FD34" s="108">
        <v>799.96899344215706</v>
      </c>
      <c r="FE34" s="108">
        <v>711.29308149101962</v>
      </c>
      <c r="FF34" s="108">
        <v>727.78290214963545</v>
      </c>
      <c r="FG34" s="108">
        <v>869.44316965410326</v>
      </c>
      <c r="FH34" s="108">
        <v>647.91491821300986</v>
      </c>
      <c r="FI34" s="108">
        <v>851.34065594576168</v>
      </c>
      <c r="FJ34" s="108">
        <v>790.08989287640634</v>
      </c>
      <c r="FK34" s="108">
        <v>832.91106010791987</v>
      </c>
      <c r="FL34" s="108">
        <v>767.29529868066584</v>
      </c>
      <c r="FM34" s="108">
        <v>792.2016645945065</v>
      </c>
      <c r="FN34" s="108">
        <v>906.26489974224592</v>
      </c>
      <c r="FO34" s="108">
        <v>682.62530003572044</v>
      </c>
      <c r="FP34" s="108">
        <v>667.2599937603959</v>
      </c>
      <c r="FQ34" s="108">
        <v>1011.6463509300547</v>
      </c>
      <c r="FR34" s="108">
        <v>714.46023016022764</v>
      </c>
      <c r="FS34" s="108">
        <v>796.56169903022749</v>
      </c>
      <c r="FT34" s="108">
        <v>844.87668988437429</v>
      </c>
      <c r="FU34" s="108">
        <v>711.99775519999992</v>
      </c>
      <c r="FV34" s="108">
        <v>750.50378911957466</v>
      </c>
      <c r="FW34" s="108">
        <v>774.26828658004831</v>
      </c>
      <c r="FX34" s="108">
        <v>712.76961562552174</v>
      </c>
      <c r="FY34" s="108">
        <v>923.83258879752464</v>
      </c>
      <c r="FZ34" s="108">
        <v>545.70879401059415</v>
      </c>
      <c r="GA34" s="108">
        <v>586.70035572026779</v>
      </c>
      <c r="GB34" s="108">
        <v>548.15111373240074</v>
      </c>
      <c r="GC34" s="108">
        <v>560.39631807276101</v>
      </c>
      <c r="GD34" s="108">
        <v>635.58994877646171</v>
      </c>
      <c r="GE34" s="108">
        <v>616.19783487453071</v>
      </c>
      <c r="GF34" s="108">
        <v>615.17685891008841</v>
      </c>
      <c r="GG34" s="108">
        <v>514.80341006999993</v>
      </c>
      <c r="GH34" s="108">
        <v>602.86187018127293</v>
      </c>
      <c r="GI34" s="108">
        <v>547.95169199297197</v>
      </c>
      <c r="GJ34" s="108">
        <v>559.31348144200706</v>
      </c>
      <c r="GK34" s="108">
        <v>557.59350033920839</v>
      </c>
      <c r="GL34" s="108">
        <v>538.51105328155404</v>
      </c>
      <c r="GM34" s="108">
        <v>604.34338510374585</v>
      </c>
      <c r="GN34" s="108">
        <v>422.20089844884893</v>
      </c>
      <c r="GO34" s="108">
        <v>473.45765411104503</v>
      </c>
      <c r="GP34" s="230">
        <v>389.08550330371111</v>
      </c>
      <c r="GQ34" s="230">
        <v>430.29865676017346</v>
      </c>
      <c r="GR34" s="230">
        <v>363.62234300518202</v>
      </c>
      <c r="GS34" s="230">
        <v>450.64180570417386</v>
      </c>
      <c r="GT34" s="230">
        <v>429.90138887556424</v>
      </c>
      <c r="GU34" s="230">
        <v>542.70724633101895</v>
      </c>
      <c r="GV34" s="230">
        <v>516.9121894611734</v>
      </c>
      <c r="GW34" s="230">
        <v>529.16843803380868</v>
      </c>
      <c r="GX34" s="241">
        <v>460.00157819999993</v>
      </c>
      <c r="GY34" s="241">
        <v>419.02347132</v>
      </c>
      <c r="GZ34" s="241">
        <v>527.27914777000001</v>
      </c>
      <c r="HA34" s="241">
        <v>538.33994505999999</v>
      </c>
      <c r="HB34" s="241">
        <v>488.36963144000003</v>
      </c>
      <c r="HC34" s="241">
        <v>453.17451616999995</v>
      </c>
      <c r="HD34" s="241">
        <v>399.74613813999997</v>
      </c>
      <c r="HE34" s="241">
        <v>506.28320859999997</v>
      </c>
      <c r="HF34" s="241">
        <v>479.45418646000002</v>
      </c>
      <c r="HG34" s="241">
        <v>437.19016378000003</v>
      </c>
      <c r="HH34" s="241">
        <v>528.18866159000004</v>
      </c>
      <c r="HI34" s="241">
        <v>539.89217355000005</v>
      </c>
      <c r="HJ34" s="241">
        <v>568.56462211000007</v>
      </c>
      <c r="HK34" s="241">
        <v>599.36790325999993</v>
      </c>
      <c r="HL34" s="241">
        <v>578.66648311443805</v>
      </c>
      <c r="HM34" s="241">
        <v>553.78961437332384</v>
      </c>
    </row>
    <row r="35" spans="1:221" x14ac:dyDescent="0.25">
      <c r="A35" s="222"/>
      <c r="FD35" s="224"/>
      <c r="FE35" s="224"/>
      <c r="FF35" s="224"/>
      <c r="FG35" s="224"/>
      <c r="FH35" s="224"/>
      <c r="FI35" s="224"/>
      <c r="FJ35" s="224"/>
      <c r="FK35" s="224"/>
      <c r="FL35" s="224"/>
      <c r="FM35" s="224"/>
      <c r="FN35" s="224"/>
      <c r="FO35" s="224"/>
      <c r="FP35" s="224"/>
      <c r="FQ35" s="224"/>
      <c r="FR35" s="224"/>
      <c r="FS35" s="224"/>
      <c r="FT35" s="224"/>
      <c r="FU35" s="224"/>
      <c r="FV35" s="224"/>
      <c r="FW35" s="224"/>
      <c r="FX35" s="224"/>
      <c r="FY35" s="224"/>
      <c r="FZ35" s="224"/>
      <c r="GA35" s="224"/>
      <c r="GB35" s="224"/>
      <c r="GC35" s="224"/>
      <c r="GD35" s="224"/>
      <c r="GE35" s="224"/>
      <c r="GF35" s="224"/>
      <c r="GX35" s="240"/>
      <c r="GY35" s="240"/>
      <c r="GZ35" s="240"/>
      <c r="HA35" s="240"/>
      <c r="HB35" s="240"/>
      <c r="HC35" s="240"/>
      <c r="HD35" s="240"/>
      <c r="HE35" s="240"/>
      <c r="HF35" s="240"/>
      <c r="HG35" s="240"/>
      <c r="HH35" s="240"/>
      <c r="HI35" s="240"/>
      <c r="HJ35" s="240"/>
      <c r="HK35" s="240"/>
      <c r="HL35" s="240"/>
      <c r="HM35" s="240"/>
    </row>
    <row r="36" spans="1:221" s="11" customFormat="1" x14ac:dyDescent="0.25">
      <c r="A36" s="223" t="s">
        <v>333</v>
      </c>
      <c r="B36" s="224">
        <v>29.244106445437147</v>
      </c>
      <c r="C36" s="224">
        <v>34.845431620000006</v>
      </c>
      <c r="D36" s="224">
        <v>44.526545849999998</v>
      </c>
      <c r="E36" s="224">
        <v>72.302222950000001</v>
      </c>
      <c r="F36" s="224">
        <v>59.220643809999999</v>
      </c>
      <c r="G36" s="224">
        <v>69.642928440000006</v>
      </c>
      <c r="H36" s="224">
        <v>67.844210796666673</v>
      </c>
      <c r="I36" s="224">
        <v>74.090680916666656</v>
      </c>
      <c r="J36" s="224">
        <v>88.346875816666667</v>
      </c>
      <c r="K36" s="224">
        <v>88.774266666666662</v>
      </c>
      <c r="L36" s="224">
        <v>68.772280306842575</v>
      </c>
      <c r="M36" s="224">
        <v>96.927384321157149</v>
      </c>
      <c r="N36" s="224">
        <v>123.95601366666668</v>
      </c>
      <c r="O36" s="224">
        <v>141.41475966666667</v>
      </c>
      <c r="P36" s="224">
        <v>127.98183066666667</v>
      </c>
      <c r="Q36" s="224">
        <v>78.535892666666655</v>
      </c>
      <c r="R36" s="224">
        <v>120.51461166666667</v>
      </c>
      <c r="S36" s="224">
        <v>100.68766666666667</v>
      </c>
      <c r="T36" s="224">
        <v>80.302581666666669</v>
      </c>
      <c r="U36" s="224">
        <v>105.29991066666668</v>
      </c>
      <c r="V36" s="224">
        <v>121.18436666666666</v>
      </c>
      <c r="W36" s="224">
        <v>118.87266666666667</v>
      </c>
      <c r="X36" s="224">
        <v>120.36266666666666</v>
      </c>
      <c r="Y36" s="224">
        <v>168.54866666666661</v>
      </c>
      <c r="Z36" s="224">
        <v>77.905000000999991</v>
      </c>
      <c r="AA36" s="224">
        <v>19.890381000000005</v>
      </c>
      <c r="AB36" s="224">
        <v>116.598652</v>
      </c>
      <c r="AC36" s="224">
        <v>165.22932299999999</v>
      </c>
      <c r="AD36" s="224">
        <v>166.49312671428572</v>
      </c>
      <c r="AE36" s="224">
        <v>132.61264107792209</v>
      </c>
      <c r="AF36" s="224">
        <v>104.96564285714287</v>
      </c>
      <c r="AG36" s="224">
        <v>114.65859642857144</v>
      </c>
      <c r="AH36" s="224">
        <v>135.89244799466468</v>
      </c>
      <c r="AI36" s="224">
        <v>195.93312680857144</v>
      </c>
      <c r="AJ36" s="224">
        <v>216.02961660545469</v>
      </c>
      <c r="AK36" s="224">
        <v>135.39226317220778</v>
      </c>
      <c r="AL36" s="224">
        <v>109.99799999999999</v>
      </c>
      <c r="AM36" s="224">
        <v>94.903999999999996</v>
      </c>
      <c r="AN36" s="224">
        <v>71.771000000000001</v>
      </c>
      <c r="AO36" s="224">
        <v>102.67500000000001</v>
      </c>
      <c r="AP36" s="224">
        <v>94.116337777725533</v>
      </c>
      <c r="AQ36" s="224">
        <v>115.47511302349906</v>
      </c>
      <c r="AR36" s="224">
        <v>120.45687959595011</v>
      </c>
      <c r="AS36" s="224">
        <v>131.79279932658352</v>
      </c>
      <c r="AT36" s="224">
        <v>180.72200000000001</v>
      </c>
      <c r="AU36" s="224">
        <v>132.94479932658351</v>
      </c>
      <c r="AV36" s="224">
        <v>139.2047993265835</v>
      </c>
      <c r="AW36" s="224">
        <v>166.3127993265835</v>
      </c>
      <c r="AX36" s="224">
        <v>47.184632240000006</v>
      </c>
      <c r="AY36" s="224">
        <v>100.48218746333333</v>
      </c>
      <c r="AZ36" s="224">
        <v>153.24186903333336</v>
      </c>
      <c r="BA36" s="224">
        <v>138.49499638333333</v>
      </c>
      <c r="BB36" s="224">
        <v>147.00905969333331</v>
      </c>
      <c r="BC36" s="224">
        <v>143.52151212333334</v>
      </c>
      <c r="BD36" s="224">
        <v>115.81481281000001</v>
      </c>
      <c r="BE36" s="224">
        <v>114.71502737</v>
      </c>
      <c r="BF36" s="224">
        <v>116.94817962</v>
      </c>
      <c r="BG36" s="224">
        <v>140.66530860835482</v>
      </c>
      <c r="BH36" s="224">
        <v>117.00088560835484</v>
      </c>
      <c r="BI36" s="224">
        <v>272.70597760835483</v>
      </c>
      <c r="BJ36" s="224">
        <v>122.33865008333333</v>
      </c>
      <c r="BK36" s="224">
        <v>146.59758349333333</v>
      </c>
      <c r="BL36" s="224">
        <v>170.90585703333335</v>
      </c>
      <c r="BM36" s="224">
        <v>149.48809279</v>
      </c>
      <c r="BN36" s="224">
        <v>157.17208767921136</v>
      </c>
      <c r="BO36" s="224">
        <v>93.730840999211352</v>
      </c>
      <c r="BP36" s="224">
        <v>115.16660429505363</v>
      </c>
      <c r="BQ36" s="224">
        <v>147.91954650842271</v>
      </c>
      <c r="BR36" s="224">
        <v>170.96793867</v>
      </c>
      <c r="BS36" s="224">
        <v>114.60695634842268</v>
      </c>
      <c r="BT36" s="224">
        <v>157.57691225842271</v>
      </c>
      <c r="BU36" s="224">
        <v>284.14034711842277</v>
      </c>
      <c r="BV36" s="224">
        <v>86.393407293333325</v>
      </c>
      <c r="BW36" s="224">
        <v>98.10733333333333</v>
      </c>
      <c r="BX36" s="224">
        <v>222.39193899666671</v>
      </c>
      <c r="BY36" s="224">
        <v>119.16163272666665</v>
      </c>
      <c r="BZ36" s="224">
        <v>150.44274031254471</v>
      </c>
      <c r="CA36" s="224">
        <v>188.40279635254467</v>
      </c>
      <c r="CB36" s="224">
        <v>126.06058764505362</v>
      </c>
      <c r="CC36" s="224">
        <v>155.96812047175604</v>
      </c>
      <c r="CD36" s="224">
        <v>136.89497289333335</v>
      </c>
      <c r="CE36" s="224">
        <v>142.42636773175602</v>
      </c>
      <c r="CF36" s="224">
        <v>269.00489952175599</v>
      </c>
      <c r="CG36" s="224">
        <v>248.20738112508934</v>
      </c>
      <c r="CH36" s="224">
        <v>129.71833252583335</v>
      </c>
      <c r="CI36" s="224">
        <v>110.55731823583334</v>
      </c>
      <c r="CJ36" s="224">
        <v>291.89255459554607</v>
      </c>
      <c r="CK36" s="224">
        <v>211.03341209583334</v>
      </c>
      <c r="CL36" s="224">
        <v>245.69716348171136</v>
      </c>
      <c r="CM36" s="224">
        <v>256.85068590471133</v>
      </c>
      <c r="CN36" s="224">
        <v>267.30874776755365</v>
      </c>
      <c r="CO36" s="224">
        <v>374.26283024175609</v>
      </c>
      <c r="CP36" s="224">
        <v>342.99886150333333</v>
      </c>
      <c r="CQ36" s="224">
        <v>364.88723804092263</v>
      </c>
      <c r="CR36" s="224">
        <v>301.14430703092273</v>
      </c>
      <c r="CS36" s="224">
        <v>448.04170376425606</v>
      </c>
      <c r="CT36" s="224">
        <v>277.38266106993854</v>
      </c>
      <c r="CU36" s="224">
        <v>218.70355088677155</v>
      </c>
      <c r="CV36" s="224">
        <v>424.57797358243988</v>
      </c>
      <c r="CW36" s="224">
        <v>456.37231677876321</v>
      </c>
      <c r="CX36" s="224">
        <v>483.21445321015193</v>
      </c>
      <c r="CY36" s="224">
        <v>426.5425358228743</v>
      </c>
      <c r="CZ36" s="224">
        <v>623.19496923294025</v>
      </c>
      <c r="DA36" s="224">
        <v>710.03928714291715</v>
      </c>
      <c r="DB36" s="224">
        <v>671.32722147892355</v>
      </c>
      <c r="DC36" s="224">
        <v>665.97198475040091</v>
      </c>
      <c r="DD36" s="224">
        <v>775.23113428618876</v>
      </c>
      <c r="DE36" s="224">
        <v>1268.2147950340625</v>
      </c>
      <c r="DF36" s="224">
        <v>288.21779465081613</v>
      </c>
      <c r="DG36" s="224">
        <v>367.05963004464792</v>
      </c>
      <c r="DH36" s="224">
        <v>575.96683790591828</v>
      </c>
      <c r="DI36" s="224">
        <v>600.67882216932071</v>
      </c>
      <c r="DJ36" s="224">
        <v>336.27288388069769</v>
      </c>
      <c r="DK36" s="224">
        <v>526.29050141639891</v>
      </c>
      <c r="DL36" s="224">
        <v>481.5688462648302</v>
      </c>
      <c r="DM36" s="224">
        <v>511.77026855921417</v>
      </c>
      <c r="DN36" s="224">
        <v>604.30511791279434</v>
      </c>
      <c r="DO36" s="224">
        <v>700.6326882422934</v>
      </c>
      <c r="DP36" s="224">
        <v>731.24168655310893</v>
      </c>
      <c r="DQ36" s="224">
        <v>956.1433603168233</v>
      </c>
      <c r="DR36" s="224">
        <v>293.03332013089948</v>
      </c>
      <c r="DS36" s="224">
        <v>292.80189624919012</v>
      </c>
      <c r="DT36" s="224">
        <v>452.76171954265209</v>
      </c>
      <c r="DU36" s="224">
        <v>778.28531034656373</v>
      </c>
      <c r="DV36" s="224">
        <v>634.81340147977005</v>
      </c>
      <c r="DW36" s="224">
        <v>547.03983470966489</v>
      </c>
      <c r="DX36" s="224">
        <v>639.85207577703375</v>
      </c>
      <c r="DY36" s="224">
        <v>548.53713716411266</v>
      </c>
      <c r="DZ36" s="224">
        <v>618.8720649421515</v>
      </c>
      <c r="EA36" s="224">
        <v>696.68450654794344</v>
      </c>
      <c r="EB36" s="224">
        <v>640.51591048893169</v>
      </c>
      <c r="EC36" s="224">
        <v>1074.271900745714</v>
      </c>
      <c r="ED36" s="224">
        <v>555.90090504013438</v>
      </c>
      <c r="EE36" s="224">
        <v>488.76498903562765</v>
      </c>
      <c r="EF36" s="224">
        <v>905.60462728116022</v>
      </c>
      <c r="EG36" s="224">
        <v>522.7609065495601</v>
      </c>
      <c r="EH36" s="224">
        <v>776.32586682040892</v>
      </c>
      <c r="EI36" s="224">
        <v>634.60895043859921</v>
      </c>
      <c r="EJ36" s="224">
        <v>660.01907065669548</v>
      </c>
      <c r="EK36" s="224">
        <v>712.33777061630735</v>
      </c>
      <c r="EL36" s="224">
        <v>730.57803105508629</v>
      </c>
      <c r="EM36" s="224">
        <v>980.06166673761868</v>
      </c>
      <c r="EN36" s="224">
        <v>1038.4125163630242</v>
      </c>
      <c r="EO36" s="224">
        <v>1342.2612743667321</v>
      </c>
      <c r="EP36" s="224">
        <v>934.24935410592173</v>
      </c>
      <c r="EQ36" s="224">
        <v>609.15997527159254</v>
      </c>
      <c r="ER36" s="224">
        <v>638.82243517622692</v>
      </c>
      <c r="ES36" s="224">
        <v>747.07911812640577</v>
      </c>
      <c r="ET36" s="224">
        <v>727.15349760755839</v>
      </c>
      <c r="EU36" s="224">
        <v>875.65973456025677</v>
      </c>
      <c r="EV36" s="224">
        <v>739.02847818616374</v>
      </c>
      <c r="EW36" s="224">
        <v>976.86713775831709</v>
      </c>
      <c r="EX36" s="224">
        <v>984.68614775209733</v>
      </c>
      <c r="EY36" s="224">
        <v>967.16809982063558</v>
      </c>
      <c r="EZ36" s="224">
        <v>1190.0663947659148</v>
      </c>
      <c r="FA36" s="224">
        <v>1572.5714009919259</v>
      </c>
      <c r="FB36" s="224">
        <v>795.46733042427354</v>
      </c>
      <c r="FC36" s="224">
        <v>948.18425651439179</v>
      </c>
      <c r="FD36" s="224">
        <v>934.8558233739725</v>
      </c>
      <c r="FE36" s="224">
        <v>1041.6900888934217</v>
      </c>
      <c r="FF36" s="224">
        <v>967.36455403112609</v>
      </c>
      <c r="FG36" s="224">
        <v>1054.077288300505</v>
      </c>
      <c r="FH36" s="224">
        <v>1142.0319517837374</v>
      </c>
      <c r="FI36" s="224">
        <v>1165.9893582519123</v>
      </c>
      <c r="FJ36" s="224">
        <v>1304.3680102437629</v>
      </c>
      <c r="FK36" s="224">
        <v>1576.6099725771442</v>
      </c>
      <c r="FL36" s="224">
        <v>1622.9092660176775</v>
      </c>
      <c r="FM36" s="224">
        <v>2077.0751575646059</v>
      </c>
      <c r="FN36" s="224">
        <v>848.13513617136721</v>
      </c>
      <c r="FO36" s="224">
        <v>1240.338964852046</v>
      </c>
      <c r="FP36" s="224">
        <v>1091.9848966453233</v>
      </c>
      <c r="FQ36" s="224">
        <v>1143.3983709959716</v>
      </c>
      <c r="FR36" s="224">
        <v>1055.5872959602216</v>
      </c>
      <c r="FS36" s="224">
        <v>1136.9926465879919</v>
      </c>
      <c r="FT36" s="224">
        <v>1218.0545343226188</v>
      </c>
      <c r="FU36" s="224">
        <v>1197.4819485965318</v>
      </c>
      <c r="FV36" s="224">
        <v>1336.6286227418825</v>
      </c>
      <c r="FW36" s="224">
        <v>1630.9029586195566</v>
      </c>
      <c r="FX36" s="224">
        <v>1458.9116951707299</v>
      </c>
      <c r="FY36" s="224">
        <v>1995.9628857057589</v>
      </c>
      <c r="FZ36" s="224">
        <v>561.65049300875671</v>
      </c>
      <c r="GA36" s="224">
        <v>1051.116302149994</v>
      </c>
      <c r="GB36" s="224">
        <v>914.94301646285976</v>
      </c>
      <c r="GC36" s="224">
        <v>845.26103146048456</v>
      </c>
      <c r="GD36" s="224">
        <v>1303.8644585526199</v>
      </c>
      <c r="GE36" s="224">
        <v>1067.3323222323638</v>
      </c>
      <c r="GF36" s="224">
        <v>969.71239601679679</v>
      </c>
      <c r="GG36" s="224">
        <v>586.21661410589422</v>
      </c>
      <c r="GH36" s="224">
        <v>715.60817872030896</v>
      </c>
      <c r="GI36" s="224">
        <v>1100.1776503381982</v>
      </c>
      <c r="GJ36" s="224">
        <v>671.59455344308276</v>
      </c>
      <c r="GK36" s="224">
        <v>1924.1848533208151</v>
      </c>
      <c r="GL36" s="224">
        <v>526.67295688602985</v>
      </c>
      <c r="GM36" s="224">
        <v>627.44076847843746</v>
      </c>
      <c r="GN36" s="224">
        <v>664.94507839753101</v>
      </c>
      <c r="GO36" s="224">
        <v>639.28972175999991</v>
      </c>
      <c r="GP36" s="240">
        <v>604.23065746646375</v>
      </c>
      <c r="GQ36" s="240">
        <v>688.38994441054342</v>
      </c>
      <c r="GR36" s="240">
        <v>789.79793227182131</v>
      </c>
      <c r="GS36" s="240">
        <v>949.63519063750346</v>
      </c>
      <c r="GT36" s="240">
        <v>1137.375549657477</v>
      </c>
      <c r="GU36" s="240">
        <v>893.90290564321731</v>
      </c>
      <c r="GV36" s="240">
        <v>1261.8810732173401</v>
      </c>
      <c r="GW36" s="240">
        <v>2240.3769163911084</v>
      </c>
      <c r="GX36" s="240">
        <v>409.19305782476386</v>
      </c>
      <c r="GY36" s="240">
        <v>833.2770550772542</v>
      </c>
      <c r="GZ36" s="240">
        <v>1092.9366597398173</v>
      </c>
      <c r="HA36" s="240">
        <v>862.15433984951585</v>
      </c>
      <c r="HB36" s="240">
        <v>635.49563622141636</v>
      </c>
      <c r="HC36" s="240">
        <v>580.99458528841069</v>
      </c>
      <c r="HD36" s="240">
        <v>556.20098374953068</v>
      </c>
      <c r="HE36" s="240">
        <v>597.99192541121943</v>
      </c>
      <c r="HF36" s="240">
        <v>578.39478428199777</v>
      </c>
      <c r="HG36" s="240">
        <v>649.15662838195203</v>
      </c>
      <c r="HH36" s="240">
        <v>980.09963344687708</v>
      </c>
      <c r="HI36" s="240">
        <v>1896.4649325032453</v>
      </c>
      <c r="HJ36" s="240">
        <v>295.81562668071774</v>
      </c>
      <c r="HK36" s="240">
        <v>340.83238559568991</v>
      </c>
      <c r="HL36" s="240">
        <v>615.16932609251114</v>
      </c>
      <c r="HM36" s="240">
        <v>450.45667460679488</v>
      </c>
    </row>
    <row r="37" spans="1:221" s="11" customFormat="1" x14ac:dyDescent="0.25">
      <c r="A37" s="223" t="s">
        <v>334</v>
      </c>
      <c r="B37" s="224">
        <v>28.949102829185286</v>
      </c>
      <c r="C37" s="224">
        <v>33.752031620000004</v>
      </c>
      <c r="D37" s="224">
        <v>44.72974585</v>
      </c>
      <c r="E37" s="224">
        <v>70.471062950000004</v>
      </c>
      <c r="F37" s="224">
        <v>58.448923809999997</v>
      </c>
      <c r="G37" s="224">
        <v>67.945128440000005</v>
      </c>
      <c r="H37" s="224">
        <v>67.404170796666676</v>
      </c>
      <c r="I37" s="224">
        <v>73.141680916666658</v>
      </c>
      <c r="J37" s="224">
        <v>86.696515816666661</v>
      </c>
      <c r="K37" s="224">
        <v>89.389386666666667</v>
      </c>
      <c r="L37" s="224">
        <v>66.728280306842578</v>
      </c>
      <c r="M37" s="224">
        <v>94.582664321157154</v>
      </c>
      <c r="N37" s="224">
        <v>52.133253666666675</v>
      </c>
      <c r="O37" s="224">
        <v>63.444124666666667</v>
      </c>
      <c r="P37" s="224">
        <v>119.64995666666667</v>
      </c>
      <c r="Q37" s="224">
        <v>75.276426666666651</v>
      </c>
      <c r="R37" s="224">
        <v>99.594666666666669</v>
      </c>
      <c r="S37" s="224">
        <v>95.849666666666678</v>
      </c>
      <c r="T37" s="224">
        <v>77.333581666666674</v>
      </c>
      <c r="U37" s="224">
        <v>101.25091066666667</v>
      </c>
      <c r="V37" s="224">
        <v>113.80536666666666</v>
      </c>
      <c r="W37" s="224">
        <v>105.34666666666668</v>
      </c>
      <c r="X37" s="224">
        <v>105.46266666666666</v>
      </c>
      <c r="Y37" s="224">
        <v>151.54866666666661</v>
      </c>
      <c r="Z37" s="224">
        <v>76.937999999999988</v>
      </c>
      <c r="AA37" s="224">
        <v>93.763958000000002</v>
      </c>
      <c r="AB37" s="224">
        <v>112.430475</v>
      </c>
      <c r="AC37" s="224">
        <v>143.02932300000001</v>
      </c>
      <c r="AD37" s="224">
        <v>148.86594871428571</v>
      </c>
      <c r="AE37" s="224">
        <v>113.61804871428572</v>
      </c>
      <c r="AF37" s="224">
        <v>89.165642857142871</v>
      </c>
      <c r="AG37" s="224">
        <v>110.23759642857144</v>
      </c>
      <c r="AH37" s="224">
        <v>112.86962697466467</v>
      </c>
      <c r="AI37" s="224">
        <v>114.66357142857143</v>
      </c>
      <c r="AJ37" s="224">
        <v>141.15867142857144</v>
      </c>
      <c r="AK37" s="224">
        <v>122.92437142857142</v>
      </c>
      <c r="AL37" s="224">
        <v>95.837999999999994</v>
      </c>
      <c r="AM37" s="224">
        <v>82.213999999999999</v>
      </c>
      <c r="AN37" s="224">
        <v>68.430999999999997</v>
      </c>
      <c r="AO37" s="224">
        <v>99.635000000000005</v>
      </c>
      <c r="AP37" s="224">
        <v>93.516337777725539</v>
      </c>
      <c r="AQ37" s="224">
        <v>116.67511302349907</v>
      </c>
      <c r="AR37" s="224">
        <v>115.11687959595011</v>
      </c>
      <c r="AS37" s="224">
        <v>133.17279932658352</v>
      </c>
      <c r="AT37" s="224">
        <v>172.44200000000001</v>
      </c>
      <c r="AU37" s="224">
        <v>127.54479932658352</v>
      </c>
      <c r="AV37" s="224">
        <v>141.00479932658351</v>
      </c>
      <c r="AW37" s="224">
        <v>142.47079932658349</v>
      </c>
      <c r="AX37" s="224">
        <v>44.500285580000003</v>
      </c>
      <c r="AY37" s="224">
        <v>100.87669033333333</v>
      </c>
      <c r="AZ37" s="224">
        <v>150.03440029333336</v>
      </c>
      <c r="BA37" s="224">
        <v>134.70646359333332</v>
      </c>
      <c r="BB37" s="224">
        <v>146.64899982333333</v>
      </c>
      <c r="BC37" s="224">
        <v>141.81351212333334</v>
      </c>
      <c r="BD37" s="224">
        <v>109.84181281000001</v>
      </c>
      <c r="BE37" s="224">
        <v>113.16002736999999</v>
      </c>
      <c r="BF37" s="224">
        <v>118.36217962000001</v>
      </c>
      <c r="BG37" s="224">
        <v>137.47890860835483</v>
      </c>
      <c r="BH37" s="224">
        <v>103.92968560835483</v>
      </c>
      <c r="BI37" s="224">
        <v>191.56597760835484</v>
      </c>
      <c r="BJ37" s="224">
        <v>111.215416</v>
      </c>
      <c r="BK37" s="224">
        <v>135.17703370999999</v>
      </c>
      <c r="BL37" s="224">
        <v>157.78552055</v>
      </c>
      <c r="BM37" s="224">
        <v>147.51551840666667</v>
      </c>
      <c r="BN37" s="224">
        <v>152.83853396587801</v>
      </c>
      <c r="BO37" s="224">
        <v>89.484400285878024</v>
      </c>
      <c r="BP37" s="224">
        <v>115.76165786172029</v>
      </c>
      <c r="BQ37" s="224">
        <v>151.89471489508938</v>
      </c>
      <c r="BR37" s="224">
        <v>179.27074345666665</v>
      </c>
      <c r="BS37" s="224">
        <v>121.34638392508936</v>
      </c>
      <c r="BT37" s="224">
        <v>164.31457892508936</v>
      </c>
      <c r="BU37" s="224">
        <v>291.21020265508946</v>
      </c>
      <c r="BV37" s="224">
        <v>85.333407293333323</v>
      </c>
      <c r="BW37" s="224">
        <v>98.192333333333323</v>
      </c>
      <c r="BX37" s="224">
        <v>216.8479389966667</v>
      </c>
      <c r="BY37" s="224">
        <v>115.97863272666666</v>
      </c>
      <c r="BZ37" s="224">
        <v>145.20574031254472</v>
      </c>
      <c r="CA37" s="224">
        <v>184.22679635254468</v>
      </c>
      <c r="CB37" s="224">
        <v>122.67458764505362</v>
      </c>
      <c r="CC37" s="224">
        <v>151.98212047175605</v>
      </c>
      <c r="CD37" s="224">
        <v>134.68697289333335</v>
      </c>
      <c r="CE37" s="224">
        <v>134.22636773175603</v>
      </c>
      <c r="CF37" s="224">
        <v>263.75489952175599</v>
      </c>
      <c r="CG37" s="224">
        <v>246.87538112508935</v>
      </c>
      <c r="CH37" s="224">
        <v>126.93971759583334</v>
      </c>
      <c r="CI37" s="224">
        <v>105.16301779583334</v>
      </c>
      <c r="CJ37" s="224">
        <v>285.92681287554609</v>
      </c>
      <c r="CK37" s="224">
        <v>206.20348809583334</v>
      </c>
      <c r="CL37" s="224">
        <v>245.64903229171136</v>
      </c>
      <c r="CM37" s="224">
        <v>257.62590904471131</v>
      </c>
      <c r="CN37" s="224">
        <v>266.68454602755367</v>
      </c>
      <c r="CO37" s="224">
        <v>295.10539782175607</v>
      </c>
      <c r="CP37" s="224">
        <v>326.25899491333331</v>
      </c>
      <c r="CQ37" s="224">
        <v>281.23113396092265</v>
      </c>
      <c r="CR37" s="224">
        <v>273.2987670309227</v>
      </c>
      <c r="CS37" s="224">
        <v>441.58063176425605</v>
      </c>
      <c r="CT37" s="224">
        <v>272.09566106993856</v>
      </c>
      <c r="CU37" s="224">
        <v>209.33255088677154</v>
      </c>
      <c r="CV37" s="224">
        <v>417.77597358243986</v>
      </c>
      <c r="CW37" s="224">
        <v>450.07531677876318</v>
      </c>
      <c r="CX37" s="224">
        <v>475.75145321015191</v>
      </c>
      <c r="CY37" s="224">
        <v>420.24253582287429</v>
      </c>
      <c r="CZ37" s="224">
        <v>613.44621310294031</v>
      </c>
      <c r="DA37" s="224">
        <v>707.5180703429171</v>
      </c>
      <c r="DB37" s="224">
        <v>662.9962019489235</v>
      </c>
      <c r="DC37" s="224">
        <v>660.27198475040086</v>
      </c>
      <c r="DD37" s="224">
        <v>774.16413428618876</v>
      </c>
      <c r="DE37" s="224">
        <v>1266.0413668040626</v>
      </c>
      <c r="DF37" s="224">
        <v>280.32279465081615</v>
      </c>
      <c r="DG37" s="224">
        <v>352.94763004464789</v>
      </c>
      <c r="DH37" s="224">
        <v>559.96583790591831</v>
      </c>
      <c r="DI37" s="224">
        <v>578.26782216932077</v>
      </c>
      <c r="DJ37" s="224">
        <v>307.97988388069768</v>
      </c>
      <c r="DK37" s="224">
        <v>493.84150141639896</v>
      </c>
      <c r="DL37" s="224">
        <v>435.52884626483018</v>
      </c>
      <c r="DM37" s="224">
        <v>473.33326855921416</v>
      </c>
      <c r="DN37" s="224">
        <v>562.97411791279433</v>
      </c>
      <c r="DO37" s="224">
        <v>651.11468824229337</v>
      </c>
      <c r="DP37" s="224">
        <v>693.89268655310889</v>
      </c>
      <c r="DQ37" s="224">
        <v>919.81112523682327</v>
      </c>
      <c r="DR37" s="224">
        <v>279.02748679756616</v>
      </c>
      <c r="DS37" s="224">
        <v>273.29606291585679</v>
      </c>
      <c r="DT37" s="224">
        <v>433.25588620931876</v>
      </c>
      <c r="DU37" s="224">
        <v>720.82360094323042</v>
      </c>
      <c r="DV37" s="224">
        <v>574.51430814643675</v>
      </c>
      <c r="DW37" s="224">
        <v>471.29692737633161</v>
      </c>
      <c r="DX37" s="224">
        <v>557.44866544370041</v>
      </c>
      <c r="DY37" s="224">
        <v>470.36451683077934</v>
      </c>
      <c r="DZ37" s="224">
        <v>545.92160960881813</v>
      </c>
      <c r="EA37" s="224">
        <v>662.24825421461014</v>
      </c>
      <c r="EB37" s="224">
        <v>574.60622505988408</v>
      </c>
      <c r="EC37" s="224">
        <v>1008.1472153166665</v>
      </c>
      <c r="ED37" s="224">
        <v>541.83690504013441</v>
      </c>
      <c r="EE37" s="224">
        <v>452.15398903562766</v>
      </c>
      <c r="EF37" s="224">
        <v>906.00062728116018</v>
      </c>
      <c r="EG37" s="224">
        <v>520.72090654956014</v>
      </c>
      <c r="EH37" s="224">
        <v>769.62586682040887</v>
      </c>
      <c r="EI37" s="224">
        <v>627.44195043859918</v>
      </c>
      <c r="EJ37" s="224">
        <v>678.63007065669547</v>
      </c>
      <c r="EK37" s="224">
        <v>671.95077061630741</v>
      </c>
      <c r="EL37" s="224">
        <v>667.83125458276993</v>
      </c>
      <c r="EM37" s="224">
        <v>884.85492173761872</v>
      </c>
      <c r="EN37" s="224">
        <v>990.68374088828216</v>
      </c>
      <c r="EO37" s="224">
        <v>1302.264974514633</v>
      </c>
      <c r="EP37" s="224">
        <v>837.37935410592172</v>
      </c>
      <c r="EQ37" s="224">
        <v>675.31197527159259</v>
      </c>
      <c r="ER37" s="224">
        <v>701.69043517622697</v>
      </c>
      <c r="ES37" s="224">
        <v>715.84011812640574</v>
      </c>
      <c r="ET37" s="224">
        <v>687.5664976075584</v>
      </c>
      <c r="EU37" s="224">
        <v>828.33473456025672</v>
      </c>
      <c r="EV37" s="224">
        <v>700.10347818616378</v>
      </c>
      <c r="EW37" s="224">
        <v>904.85413775831705</v>
      </c>
      <c r="EX37" s="224">
        <v>896.87314775209734</v>
      </c>
      <c r="EY37" s="224">
        <v>841.8304331539689</v>
      </c>
      <c r="EZ37" s="224">
        <v>1088.6347280992482</v>
      </c>
      <c r="FA37" s="224">
        <v>1433.9967343252592</v>
      </c>
      <c r="FB37" s="224">
        <v>756.09287978742645</v>
      </c>
      <c r="FC37" s="224">
        <v>926.18042776581228</v>
      </c>
      <c r="FD37" s="224">
        <v>928.90635286815905</v>
      </c>
      <c r="FE37" s="224">
        <v>1007.3710442971118</v>
      </c>
      <c r="FF37" s="224">
        <v>924.73426132921497</v>
      </c>
      <c r="FG37" s="224">
        <v>1007.4841755995709</v>
      </c>
      <c r="FH37" s="224">
        <v>1096.100288579479</v>
      </c>
      <c r="FI37" s="224">
        <v>1106.8610757140132</v>
      </c>
      <c r="FJ37" s="224">
        <v>1223.5091902887107</v>
      </c>
      <c r="FK37" s="224">
        <v>1488.6491745148312</v>
      </c>
      <c r="FL37" s="224">
        <v>1560.9007289531876</v>
      </c>
      <c r="FM37" s="224">
        <v>2011.8559378018003</v>
      </c>
      <c r="FN37" s="224">
        <v>654.52134617136721</v>
      </c>
      <c r="FO37" s="224">
        <v>1111.205964852046</v>
      </c>
      <c r="FP37" s="224">
        <v>980.93889664532333</v>
      </c>
      <c r="FQ37" s="224">
        <v>1036.8336469959715</v>
      </c>
      <c r="FR37" s="224">
        <v>900.7566349602215</v>
      </c>
      <c r="FS37" s="224">
        <v>1035.5721335879919</v>
      </c>
      <c r="FT37" s="224">
        <v>1146.1327163226188</v>
      </c>
      <c r="FU37" s="224">
        <v>1086.3530315965318</v>
      </c>
      <c r="FV37" s="224">
        <v>1190.4063349418825</v>
      </c>
      <c r="FW37" s="224">
        <v>1534.5463326195566</v>
      </c>
      <c r="FX37" s="224">
        <v>1379.5222071707299</v>
      </c>
      <c r="FY37" s="224">
        <v>1922.8679137057588</v>
      </c>
      <c r="FZ37" s="224">
        <v>451.81049300875668</v>
      </c>
      <c r="GA37" s="224">
        <v>970.42630214999394</v>
      </c>
      <c r="GB37" s="224">
        <v>781.8830164628597</v>
      </c>
      <c r="GC37" s="224">
        <v>733.13103146048456</v>
      </c>
      <c r="GD37" s="224">
        <v>1198.5844585526199</v>
      </c>
      <c r="GE37" s="224">
        <v>931.30232223236385</v>
      </c>
      <c r="GF37" s="224">
        <v>822.35239601679677</v>
      </c>
      <c r="GG37" s="224">
        <v>469.39661410589417</v>
      </c>
      <c r="GH37" s="224">
        <v>590.87817872030894</v>
      </c>
      <c r="GI37" s="224">
        <v>973.51765033819822</v>
      </c>
      <c r="GJ37" s="224">
        <v>566.07455344308278</v>
      </c>
      <c r="GK37" s="224">
        <v>1689.034853320815</v>
      </c>
      <c r="GL37" s="224">
        <v>437.34295688602987</v>
      </c>
      <c r="GM37" s="224">
        <v>530.42076847843748</v>
      </c>
      <c r="GN37" s="224">
        <v>608.58507839753099</v>
      </c>
      <c r="GO37" s="224">
        <v>618.24972175999994</v>
      </c>
      <c r="GP37" s="240">
        <v>553.12065746646374</v>
      </c>
      <c r="GQ37" s="240">
        <v>661.0055749105436</v>
      </c>
      <c r="GR37" s="240">
        <v>711.57356055182129</v>
      </c>
      <c r="GS37" s="240">
        <v>891.33169508750336</v>
      </c>
      <c r="GT37" s="240">
        <v>1070.605549657477</v>
      </c>
      <c r="GU37" s="240">
        <v>844.34290564321736</v>
      </c>
      <c r="GV37" s="240">
        <v>1190.9849703873401</v>
      </c>
      <c r="GW37" s="240">
        <v>2175.3488015611083</v>
      </c>
      <c r="GX37" s="240">
        <v>347.10149350476377</v>
      </c>
      <c r="GY37" s="240">
        <v>755.62362548725423</v>
      </c>
      <c r="GZ37" s="240">
        <v>946.41149904981717</v>
      </c>
      <c r="HA37" s="240">
        <v>800.56462571951602</v>
      </c>
      <c r="HB37" s="240">
        <v>553.04490891141609</v>
      </c>
      <c r="HC37" s="240">
        <v>476.38999364841061</v>
      </c>
      <c r="HD37" s="240">
        <v>479.44755752953063</v>
      </c>
      <c r="HE37" s="240">
        <v>506.77119082121942</v>
      </c>
      <c r="HF37" s="240">
        <v>481.73720092199767</v>
      </c>
      <c r="HG37" s="240">
        <v>562.45662838195199</v>
      </c>
      <c r="HH37" s="240">
        <v>913.1996334468771</v>
      </c>
      <c r="HI37" s="240">
        <v>1825.5649325032452</v>
      </c>
      <c r="HJ37" s="240">
        <v>239.63562668071779</v>
      </c>
      <c r="HK37" s="240">
        <v>307.89238559568992</v>
      </c>
      <c r="HL37" s="240">
        <v>564.1093260925112</v>
      </c>
      <c r="HM37" s="240">
        <v>397.35402024479481</v>
      </c>
    </row>
    <row r="38" spans="1:221" ht="15.75" x14ac:dyDescent="0.25">
      <c r="A38" s="242" t="s">
        <v>345</v>
      </c>
      <c r="B38" s="108">
        <v>10.243600000000001</v>
      </c>
      <c r="C38" s="108">
        <v>13.553197219999999</v>
      </c>
      <c r="D38" s="108">
        <v>17.462345850000002</v>
      </c>
      <c r="E38" s="108">
        <v>37.977022949999999</v>
      </c>
      <c r="F38" s="108">
        <v>32.257603809999999</v>
      </c>
      <c r="G38" s="108">
        <v>43.36360844</v>
      </c>
      <c r="H38" s="108">
        <v>34.67026413</v>
      </c>
      <c r="I38" s="108">
        <v>41.313694249999998</v>
      </c>
      <c r="J38" s="108">
        <v>48.942169149999998</v>
      </c>
      <c r="K38" s="108">
        <v>52.3</v>
      </c>
      <c r="L38" s="108">
        <v>36.966000000000001</v>
      </c>
      <c r="M38" s="108">
        <v>55.46</v>
      </c>
      <c r="N38" s="108">
        <v>20</v>
      </c>
      <c r="O38" s="108">
        <v>24</v>
      </c>
      <c r="P38" s="108">
        <v>79</v>
      </c>
      <c r="Q38" s="108">
        <v>38</v>
      </c>
      <c r="R38" s="108">
        <v>59</v>
      </c>
      <c r="S38" s="108">
        <v>60</v>
      </c>
      <c r="T38" s="108">
        <v>36</v>
      </c>
      <c r="U38" s="108">
        <v>42</v>
      </c>
      <c r="V38" s="108">
        <v>68</v>
      </c>
      <c r="W38" s="108">
        <v>58.6</v>
      </c>
      <c r="X38" s="108">
        <v>64</v>
      </c>
      <c r="Y38" s="108">
        <v>96</v>
      </c>
      <c r="Z38" s="108">
        <v>21.53</v>
      </c>
      <c r="AA38" s="108">
        <v>28.6</v>
      </c>
      <c r="AB38" s="108">
        <v>48.9</v>
      </c>
      <c r="AC38" s="108">
        <v>44.2</v>
      </c>
      <c r="AD38" s="108">
        <v>87.6</v>
      </c>
      <c r="AE38" s="108">
        <v>65.7</v>
      </c>
      <c r="AF38" s="108">
        <v>32.5</v>
      </c>
      <c r="AG38" s="108">
        <v>44.6</v>
      </c>
      <c r="AH38" s="108">
        <v>56.3</v>
      </c>
      <c r="AI38" s="108">
        <v>42.2</v>
      </c>
      <c r="AJ38" s="108">
        <v>79.2</v>
      </c>
      <c r="AK38" s="108">
        <v>59.3</v>
      </c>
      <c r="AL38" s="108">
        <v>45.437999999999995</v>
      </c>
      <c r="AM38" s="108">
        <v>42.613999999999997</v>
      </c>
      <c r="AN38" s="108">
        <v>24.431000000000001</v>
      </c>
      <c r="AO38" s="108">
        <v>46.935000000000002</v>
      </c>
      <c r="AP38" s="108">
        <v>33.356999999999985</v>
      </c>
      <c r="AQ38" s="108">
        <v>71.591999999999999</v>
      </c>
      <c r="AR38" s="108">
        <v>57.796999999999997</v>
      </c>
      <c r="AS38" s="108">
        <v>69.973000000000013</v>
      </c>
      <c r="AT38" s="108">
        <v>81.591999999999999</v>
      </c>
      <c r="AU38" s="108">
        <v>46.02</v>
      </c>
      <c r="AV38" s="108">
        <v>69.355000000000004</v>
      </c>
      <c r="AW38" s="108">
        <v>70.721000000000004</v>
      </c>
      <c r="AX38" s="108">
        <v>20.967285580000002</v>
      </c>
      <c r="AY38" s="108">
        <v>34.207690333333332</v>
      </c>
      <c r="AZ38" s="108">
        <v>67.43440029333334</v>
      </c>
      <c r="BA38" s="108">
        <v>69.800263593333341</v>
      </c>
      <c r="BB38" s="108">
        <v>75.948999823333338</v>
      </c>
      <c r="BC38" s="108">
        <v>38.176512123333332</v>
      </c>
      <c r="BD38" s="108">
        <v>45.32681281</v>
      </c>
      <c r="BE38" s="108">
        <v>53.709027370000001</v>
      </c>
      <c r="BF38" s="108">
        <v>57.764579619999999</v>
      </c>
      <c r="BG38" s="108">
        <v>79.389572000000001</v>
      </c>
      <c r="BH38" s="108">
        <v>50.770349000000003</v>
      </c>
      <c r="BI38" s="108">
        <v>116.252841</v>
      </c>
      <c r="BJ38" s="108">
        <v>33.718816000000004</v>
      </c>
      <c r="BK38" s="108">
        <v>34.197886709999999</v>
      </c>
      <c r="BL38" s="108">
        <v>32.840520550000001</v>
      </c>
      <c r="BM38" s="108">
        <v>53.016518406666663</v>
      </c>
      <c r="BN38" s="108">
        <v>51.812948236666671</v>
      </c>
      <c r="BO38" s="108">
        <v>29.588814556666662</v>
      </c>
      <c r="BP38" s="108">
        <v>53.544754986666675</v>
      </c>
      <c r="BQ38" s="108">
        <v>67.213767436666672</v>
      </c>
      <c r="BR38" s="108">
        <v>101.11982025666667</v>
      </c>
      <c r="BS38" s="108">
        <v>64.542679666666658</v>
      </c>
      <c r="BT38" s="108">
        <v>105.99866666666667</v>
      </c>
      <c r="BU38" s="108">
        <v>201.0322903966667</v>
      </c>
      <c r="BV38" s="108">
        <v>30.804807293333333</v>
      </c>
      <c r="BW38" s="108">
        <v>29.699333333333332</v>
      </c>
      <c r="BX38" s="108">
        <v>74.757938996666667</v>
      </c>
      <c r="BY38" s="108">
        <v>42.890432726666674</v>
      </c>
      <c r="BZ38" s="108">
        <v>60.401154583333337</v>
      </c>
      <c r="CA38" s="108">
        <v>63.260610623333335</v>
      </c>
      <c r="CB38" s="108">
        <v>45.810476770000008</v>
      </c>
      <c r="CC38" s="108">
        <v>70.186449013333345</v>
      </c>
      <c r="CD38" s="108">
        <v>44.721049693333335</v>
      </c>
      <c r="CE38" s="108">
        <v>51.472455473333341</v>
      </c>
      <c r="CF38" s="108">
        <v>166.41683326333333</v>
      </c>
      <c r="CG38" s="108">
        <v>148.84636886666667</v>
      </c>
      <c r="CH38" s="108">
        <v>36.339912595833333</v>
      </c>
      <c r="CI38" s="108">
        <v>36.638743795833335</v>
      </c>
      <c r="CJ38" s="108">
        <v>188.77647187554604</v>
      </c>
      <c r="CK38" s="108">
        <v>114.78713209583333</v>
      </c>
      <c r="CL38" s="108">
        <v>139.00743056250002</v>
      </c>
      <c r="CM38" s="108">
        <v>141.05005131549999</v>
      </c>
      <c r="CN38" s="108">
        <v>147.33155195250004</v>
      </c>
      <c r="CO38" s="108">
        <v>133.76616916333333</v>
      </c>
      <c r="CP38" s="108">
        <v>205.79215071333334</v>
      </c>
      <c r="CQ38" s="108">
        <v>143.19370230249999</v>
      </c>
      <c r="CR38" s="108">
        <v>148.21791837249998</v>
      </c>
      <c r="CS38" s="108">
        <v>236.88083330583333</v>
      </c>
      <c r="CT38" s="108">
        <v>150.88416407</v>
      </c>
      <c r="CU38" s="108">
        <v>93.095213449999989</v>
      </c>
      <c r="CV38" s="108">
        <v>276.30123114000003</v>
      </c>
      <c r="CW38" s="108">
        <v>231.67811979999999</v>
      </c>
      <c r="CX38" s="108">
        <v>266.528499168</v>
      </c>
      <c r="CY38" s="108">
        <v>254.13964945999999</v>
      </c>
      <c r="CZ38" s="108">
        <v>400.39813155000002</v>
      </c>
      <c r="DA38" s="108">
        <v>432.10521471999999</v>
      </c>
      <c r="DB38" s="108">
        <v>441.49625293000003</v>
      </c>
      <c r="DC38" s="108">
        <v>375.35118310999997</v>
      </c>
      <c r="DD38" s="108">
        <v>463.61945445999999</v>
      </c>
      <c r="DE38" s="108">
        <v>922.35174995333318</v>
      </c>
      <c r="DF38" s="108">
        <v>54.11907815</v>
      </c>
      <c r="DG38" s="108">
        <v>146.30983061000001</v>
      </c>
      <c r="DH38" s="108">
        <v>276.46762520999999</v>
      </c>
      <c r="DI38" s="108">
        <v>350.13482399499998</v>
      </c>
      <c r="DJ38" s="108">
        <v>122.67395481999998</v>
      </c>
      <c r="DK38" s="108">
        <v>247.77802888000002</v>
      </c>
      <c r="DL38" s="108">
        <v>209.7642069</v>
      </c>
      <c r="DM38" s="108">
        <v>290.48236193999998</v>
      </c>
      <c r="DN38" s="108">
        <v>336.93677928999995</v>
      </c>
      <c r="DO38" s="108">
        <v>452.20346531999996</v>
      </c>
      <c r="DP38" s="108">
        <v>451.14361139999994</v>
      </c>
      <c r="DQ38" s="108">
        <v>569.08262963000004</v>
      </c>
      <c r="DR38" s="108">
        <v>128.07273682420742</v>
      </c>
      <c r="DS38" s="108">
        <v>110.79747196666662</v>
      </c>
      <c r="DT38" s="108">
        <v>176.12605128666664</v>
      </c>
      <c r="DU38" s="108">
        <v>539.85203240666658</v>
      </c>
      <c r="DV38" s="108">
        <v>338.14381684666665</v>
      </c>
      <c r="DW38" s="108">
        <v>276.51558172666671</v>
      </c>
      <c r="DX38" s="108">
        <v>332.64542428666664</v>
      </c>
      <c r="DY38" s="108">
        <v>254.90173582666665</v>
      </c>
      <c r="DZ38" s="108">
        <v>182.1730867666667</v>
      </c>
      <c r="EA38" s="108">
        <v>405.97532763666675</v>
      </c>
      <c r="EB38" s="108">
        <v>353.16522673279144</v>
      </c>
      <c r="EC38" s="108">
        <v>599.71730604666652</v>
      </c>
      <c r="ED38" s="108">
        <v>266.7096000937143</v>
      </c>
      <c r="EE38" s="108">
        <v>271.65157117371422</v>
      </c>
      <c r="EF38" s="108">
        <v>546.09905611371448</v>
      </c>
      <c r="EG38" s="108">
        <v>278.58922001371434</v>
      </c>
      <c r="EH38" s="108">
        <v>480.14675136371437</v>
      </c>
      <c r="EI38" s="108">
        <v>339.7514435637143</v>
      </c>
      <c r="EJ38" s="108">
        <v>387.21937032371432</v>
      </c>
      <c r="EK38" s="108">
        <v>411.8922468437143</v>
      </c>
      <c r="EL38" s="108">
        <v>387.34390441371431</v>
      </c>
      <c r="EM38" s="108">
        <v>507.00566086371435</v>
      </c>
      <c r="EN38" s="108">
        <v>718.22039142371432</v>
      </c>
      <c r="EO38" s="108">
        <v>702.12908212876653</v>
      </c>
      <c r="EP38" s="108">
        <v>585.65004244000011</v>
      </c>
      <c r="EQ38" s="108">
        <v>315.53244023999997</v>
      </c>
      <c r="ER38" s="108">
        <v>481.92866591000001</v>
      </c>
      <c r="ES38" s="108">
        <v>418.73000545999986</v>
      </c>
      <c r="ET38" s="108">
        <v>413.86026111000001</v>
      </c>
      <c r="EU38" s="108">
        <v>561.11065417999998</v>
      </c>
      <c r="EV38" s="108">
        <v>362.83428679000002</v>
      </c>
      <c r="EW38" s="108">
        <v>499.02668695</v>
      </c>
      <c r="EX38" s="108">
        <v>453.32814114999996</v>
      </c>
      <c r="EY38" s="108">
        <v>592.10134486783443</v>
      </c>
      <c r="EZ38" s="108">
        <v>620.64927544563682</v>
      </c>
      <c r="FA38" s="108">
        <v>886.4454056400001</v>
      </c>
      <c r="FB38" s="108">
        <v>350.97879891000002</v>
      </c>
      <c r="FC38" s="108">
        <v>601.79259325999988</v>
      </c>
      <c r="FD38" s="108">
        <v>517.55764131000001</v>
      </c>
      <c r="FE38" s="108">
        <v>604.15993766999998</v>
      </c>
      <c r="FF38" s="108">
        <v>528.50027208000006</v>
      </c>
      <c r="FG38" s="108">
        <v>659.42278062000003</v>
      </c>
      <c r="FH38" s="108">
        <v>581.41791813999987</v>
      </c>
      <c r="FI38" s="108">
        <v>616.34719748499992</v>
      </c>
      <c r="FJ38" s="108">
        <v>759.17178533000003</v>
      </c>
      <c r="FK38" s="108">
        <v>971.10451181999997</v>
      </c>
      <c r="FL38" s="108">
        <v>1100.61979051</v>
      </c>
      <c r="FM38" s="108">
        <v>1214.5982258999998</v>
      </c>
      <c r="FN38" s="108">
        <v>273.6229105000001</v>
      </c>
      <c r="FO38" s="108">
        <v>642.92429072999983</v>
      </c>
      <c r="FP38" s="108">
        <v>574.11898779000012</v>
      </c>
      <c r="FQ38" s="108">
        <v>556.46006836000004</v>
      </c>
      <c r="FR38" s="108">
        <v>492.56426528000009</v>
      </c>
      <c r="FS38" s="108">
        <v>628.58935150000002</v>
      </c>
      <c r="FT38" s="108">
        <v>645.94341865000001</v>
      </c>
      <c r="FU38" s="108">
        <v>680.99640326999997</v>
      </c>
      <c r="FV38" s="108">
        <v>732.72327737000023</v>
      </c>
      <c r="FW38" s="108">
        <v>943.98961132000011</v>
      </c>
      <c r="FX38" s="108">
        <v>924.05893863000006</v>
      </c>
      <c r="FY38" s="108">
        <v>1193.5381951500001</v>
      </c>
      <c r="FZ38" s="108">
        <v>136.29780854000001</v>
      </c>
      <c r="GA38" s="108">
        <v>547.35971073999997</v>
      </c>
      <c r="GB38" s="108">
        <v>351.12798585000007</v>
      </c>
      <c r="GC38" s="108">
        <v>312.66051921000007</v>
      </c>
      <c r="GD38" s="108">
        <v>801.02494995000018</v>
      </c>
      <c r="GE38" s="108">
        <v>554.09171446999983</v>
      </c>
      <c r="GF38" s="108">
        <v>439.21056096999996</v>
      </c>
      <c r="GG38" s="108">
        <v>111.94198644000002</v>
      </c>
      <c r="GH38" s="108">
        <v>208.82903003999991</v>
      </c>
      <c r="GI38" s="108">
        <v>618.3565743700002</v>
      </c>
      <c r="GJ38" s="108">
        <v>255.05943569878778</v>
      </c>
      <c r="GK38" s="108">
        <v>1196.1272800191712</v>
      </c>
      <c r="GL38" s="108">
        <v>156.81423279999998</v>
      </c>
      <c r="GM38" s="108">
        <v>247.56109045999997</v>
      </c>
      <c r="GN38" s="108">
        <v>267.61205747000002</v>
      </c>
      <c r="GO38" s="108">
        <v>252.71333163000003</v>
      </c>
      <c r="GP38" s="230">
        <v>216.97820406999998</v>
      </c>
      <c r="GQ38" s="230">
        <v>231.81839604000004</v>
      </c>
      <c r="GR38" s="230">
        <v>385.33870470999989</v>
      </c>
      <c r="GS38" s="230">
        <v>620.16307968000001</v>
      </c>
      <c r="GT38" s="230">
        <v>755.09049632000006</v>
      </c>
      <c r="GU38" s="230">
        <v>484.42961444499997</v>
      </c>
      <c r="GV38" s="230">
        <v>907.76634925999997</v>
      </c>
      <c r="GW38" s="230">
        <v>1578.4671152000001</v>
      </c>
      <c r="GX38" s="241">
        <v>107.97369051000004</v>
      </c>
      <c r="GY38" s="241">
        <v>521.91768204000005</v>
      </c>
      <c r="GZ38" s="241">
        <v>630.6268800700002</v>
      </c>
      <c r="HA38" s="241">
        <v>532.25871602999985</v>
      </c>
      <c r="HB38" s="241">
        <v>249.68746797</v>
      </c>
      <c r="HC38" s="241">
        <v>224.38934382000002</v>
      </c>
      <c r="HD38" s="241">
        <v>201.48998259000001</v>
      </c>
      <c r="HE38" s="241">
        <v>228.95910705</v>
      </c>
      <c r="HF38" s="241">
        <v>198.22578490999999</v>
      </c>
      <c r="HG38" s="241">
        <v>294.96126142999998</v>
      </c>
      <c r="HH38" s="241">
        <v>583.84900832000005</v>
      </c>
      <c r="HI38" s="241">
        <v>1311.8867169299999</v>
      </c>
      <c r="HJ38" s="241">
        <v>19.401232800000006</v>
      </c>
      <c r="HK38" s="241">
        <v>101.29414108</v>
      </c>
      <c r="HL38" s="241">
        <v>330.73894267999998</v>
      </c>
      <c r="HM38" s="241">
        <v>164.5290432383575</v>
      </c>
    </row>
    <row r="39" spans="1:221" x14ac:dyDescent="0.25">
      <c r="A39" s="222" t="s">
        <v>335</v>
      </c>
      <c r="B39" s="108">
        <v>4.0127917038927885</v>
      </c>
      <c r="C39" s="108">
        <v>3.6434533333333334</v>
      </c>
      <c r="D39" s="108">
        <v>5.7455733333333328</v>
      </c>
      <c r="E39" s="108">
        <v>7.1698933333333343</v>
      </c>
      <c r="F39" s="108">
        <v>7.4644533333333341</v>
      </c>
      <c r="G39" s="108">
        <v>8.173373333333334</v>
      </c>
      <c r="H39" s="108">
        <v>5.7252399999999994</v>
      </c>
      <c r="I39" s="108">
        <v>6.5070399999999999</v>
      </c>
      <c r="J39" s="108">
        <v>7.4351999999999983</v>
      </c>
      <c r="K39" s="108">
        <v>8.18248</v>
      </c>
      <c r="L39" s="108">
        <v>9.0959999999999983</v>
      </c>
      <c r="M39" s="108">
        <v>9.7026800000000009</v>
      </c>
      <c r="N39" s="108">
        <v>4.3064960000000001</v>
      </c>
      <c r="O39" s="108">
        <v>7.3895999999999997</v>
      </c>
      <c r="P39" s="108">
        <v>9.5875000000000004</v>
      </c>
      <c r="Q39" s="108">
        <v>8.2184999999999988</v>
      </c>
      <c r="R39" s="108">
        <v>15.172000000000001</v>
      </c>
      <c r="S39" s="108">
        <v>7.4829999999999997</v>
      </c>
      <c r="T39" s="108">
        <v>11.521614999999994</v>
      </c>
      <c r="U39" s="108">
        <v>26.339244000000008</v>
      </c>
      <c r="V39" s="108">
        <v>12.890999999999998</v>
      </c>
      <c r="W39" s="108">
        <v>16.385000000000002</v>
      </c>
      <c r="X39" s="108">
        <v>10.085999999999999</v>
      </c>
      <c r="Y39" s="108">
        <v>13.6</v>
      </c>
      <c r="Z39" s="108">
        <v>13.247</v>
      </c>
      <c r="AA39" s="108">
        <v>15.915000000000001</v>
      </c>
      <c r="AB39" s="108">
        <v>12.518000000000001</v>
      </c>
      <c r="AC39" s="108">
        <v>22.909323000000008</v>
      </c>
      <c r="AD39" s="108">
        <v>23.128285714285717</v>
      </c>
      <c r="AE39" s="108">
        <v>18.118285714285715</v>
      </c>
      <c r="AF39" s="108">
        <v>24.75864285714286</v>
      </c>
      <c r="AG39" s="108">
        <v>25.49459642857143</v>
      </c>
      <c r="AH39" s="108">
        <v>14.450626974664672</v>
      </c>
      <c r="AI39" s="108">
        <v>20.344571428571427</v>
      </c>
      <c r="AJ39" s="108">
        <v>19.496671428571442</v>
      </c>
      <c r="AK39" s="108">
        <v>26.027371428571406</v>
      </c>
      <c r="AL39" s="108">
        <v>24.4</v>
      </c>
      <c r="AM39" s="108">
        <v>16.100000000000001</v>
      </c>
      <c r="AN39" s="108">
        <v>20</v>
      </c>
      <c r="AO39" s="108">
        <v>24.3</v>
      </c>
      <c r="AP39" s="108">
        <v>13.599899663291747</v>
      </c>
      <c r="AQ39" s="108">
        <v>9.2998996632917486</v>
      </c>
      <c r="AR39" s="108">
        <v>15.819879595950098</v>
      </c>
      <c r="AS39" s="108">
        <v>25.7997993265835</v>
      </c>
      <c r="AT39" s="108">
        <v>22.2</v>
      </c>
      <c r="AU39" s="108">
        <v>15.974799326583499</v>
      </c>
      <c r="AV39" s="108">
        <v>11.499799326583499</v>
      </c>
      <c r="AW39" s="108">
        <v>11.3997993265835</v>
      </c>
      <c r="AX39" s="108">
        <v>8.86</v>
      </c>
      <c r="AY39" s="108">
        <v>14.129000000000001</v>
      </c>
      <c r="AZ39" s="108">
        <v>16.5</v>
      </c>
      <c r="BA39" s="108">
        <v>15.306199999999999</v>
      </c>
      <c r="BB39" s="108">
        <v>18.100000000000001</v>
      </c>
      <c r="BC39" s="108">
        <v>15.337</v>
      </c>
      <c r="BD39" s="108">
        <v>17.917000000000002</v>
      </c>
      <c r="BE39" s="108">
        <v>19.11</v>
      </c>
      <c r="BF39" s="108">
        <v>18.594999999999999</v>
      </c>
      <c r="BG39" s="108">
        <v>17.42333660835483</v>
      </c>
      <c r="BH39" s="108">
        <v>14.659336608354831</v>
      </c>
      <c r="BI39" s="108">
        <v>19.813136608354831</v>
      </c>
      <c r="BJ39" s="108">
        <v>15.569000000000001</v>
      </c>
      <c r="BK39" s="108">
        <v>23.969000000000001</v>
      </c>
      <c r="BL39" s="108">
        <v>25.900999999999996</v>
      </c>
      <c r="BM39" s="108">
        <v>36.655000000000001</v>
      </c>
      <c r="BN39" s="108">
        <v>32.927585729211351</v>
      </c>
      <c r="BO39" s="108">
        <v>24.511585729211347</v>
      </c>
      <c r="BP39" s="108">
        <v>14.964902875053619</v>
      </c>
      <c r="BQ39" s="108">
        <v>35.643947458422701</v>
      </c>
      <c r="BR39" s="108">
        <v>26.705923200000001</v>
      </c>
      <c r="BS39" s="108">
        <v>11.6247042584227</v>
      </c>
      <c r="BT39" s="108">
        <v>10.096912258422702</v>
      </c>
      <c r="BU39" s="108">
        <v>22.493912258422704</v>
      </c>
      <c r="BV39" s="108">
        <v>15.292</v>
      </c>
      <c r="BW39" s="108">
        <v>19.369</v>
      </c>
      <c r="BX39" s="108">
        <v>63.037999999999997</v>
      </c>
      <c r="BY39" s="108">
        <v>18.153199999999998</v>
      </c>
      <c r="BZ39" s="108">
        <v>16.209585729211351</v>
      </c>
      <c r="CA39" s="108">
        <v>55.201185729211346</v>
      </c>
      <c r="CB39" s="108">
        <v>19.125110875053622</v>
      </c>
      <c r="CC39" s="108">
        <v>26.9709474584227</v>
      </c>
      <c r="CD39" s="108">
        <v>29.6849232</v>
      </c>
      <c r="CE39" s="108">
        <v>19.9999122584227</v>
      </c>
      <c r="CF39" s="108">
        <v>33.805066258422706</v>
      </c>
      <c r="CG39" s="108">
        <v>31.225912258422699</v>
      </c>
      <c r="CH39" s="108">
        <v>36.996805000000002</v>
      </c>
      <c r="CI39" s="108">
        <v>15.352274000000001</v>
      </c>
      <c r="CJ39" s="108">
        <v>38.223341000000005</v>
      </c>
      <c r="CK39" s="108">
        <v>30.220355999999999</v>
      </c>
      <c r="CL39" s="108">
        <v>23.974601729211351</v>
      </c>
      <c r="CM39" s="108">
        <v>38.129857729211352</v>
      </c>
      <c r="CN39" s="108">
        <v>34.279994075053622</v>
      </c>
      <c r="CO39" s="108">
        <v>75.615228658422694</v>
      </c>
      <c r="CP39" s="108">
        <v>41.837094199999996</v>
      </c>
      <c r="CQ39" s="108">
        <v>46.582431658422692</v>
      </c>
      <c r="CR39" s="108">
        <v>37.322098658422696</v>
      </c>
      <c r="CS39" s="108">
        <v>113.5441926584227</v>
      </c>
      <c r="CT39" s="108">
        <v>42.597496999938564</v>
      </c>
      <c r="CU39" s="108">
        <v>37.519337436771544</v>
      </c>
      <c r="CV39" s="108">
        <v>60.02074244243984</v>
      </c>
      <c r="CW39" s="108">
        <v>111.09719697876319</v>
      </c>
      <c r="CX39" s="108">
        <v>106.42295404215193</v>
      </c>
      <c r="CY39" s="108">
        <v>67.902886362874312</v>
      </c>
      <c r="CZ39" s="108">
        <v>88.076146736739076</v>
      </c>
      <c r="DA39" s="108">
        <v>166.24884155061764</v>
      </c>
      <c r="DB39" s="108">
        <v>100.14047781744505</v>
      </c>
      <c r="DC39" s="108">
        <v>155.00177883323892</v>
      </c>
      <c r="DD39" s="108">
        <v>177.16374836792414</v>
      </c>
      <c r="DE39" s="108">
        <v>195.77086896750939</v>
      </c>
      <c r="DF39" s="108">
        <v>122.00914665931388</v>
      </c>
      <c r="DG39" s="108">
        <v>118.60382831813052</v>
      </c>
      <c r="DH39" s="108">
        <v>188.08699558391561</v>
      </c>
      <c r="DI39" s="108">
        <v>126.50304784327518</v>
      </c>
      <c r="DJ39" s="108">
        <v>92.302164090776387</v>
      </c>
      <c r="DK39" s="108">
        <v>148.26734879016817</v>
      </c>
      <c r="DL39" s="108">
        <v>116.08791573935159</v>
      </c>
      <c r="DM39" s="108">
        <v>126.2800258063464</v>
      </c>
      <c r="DN39" s="108">
        <v>146.26856923007665</v>
      </c>
      <c r="DO39" s="108">
        <v>111.9013736783744</v>
      </c>
      <c r="DP39" s="108">
        <v>164.35320867543277</v>
      </c>
      <c r="DQ39" s="108">
        <v>224.03117261575213</v>
      </c>
      <c r="DR39" s="108">
        <v>75.548240883358744</v>
      </c>
      <c r="DS39" s="108">
        <v>81.136345409190156</v>
      </c>
      <c r="DT39" s="108">
        <v>163.57132603265217</v>
      </c>
      <c r="DU39" s="108">
        <v>85.660173856563958</v>
      </c>
      <c r="DV39" s="108">
        <v>141.67735585977016</v>
      </c>
      <c r="DW39" s="108">
        <v>87.15545650966493</v>
      </c>
      <c r="DX39" s="108">
        <v>112.54842456703372</v>
      </c>
      <c r="DY39" s="108">
        <v>97.278700604112629</v>
      </c>
      <c r="DZ39" s="108">
        <v>243.42460391215147</v>
      </c>
      <c r="EA39" s="108">
        <v>110.03339854794328</v>
      </c>
      <c r="EB39" s="108">
        <v>94.505017477092679</v>
      </c>
      <c r="EC39" s="108">
        <v>201.70405238000004</v>
      </c>
      <c r="ED39" s="108">
        <v>185.16329294642006</v>
      </c>
      <c r="EE39" s="108">
        <v>66.100485861913455</v>
      </c>
      <c r="EF39" s="108">
        <v>235.25369716744575</v>
      </c>
      <c r="EG39" s="108">
        <v>137.14028653584583</v>
      </c>
      <c r="EH39" s="108">
        <v>170.48611545669462</v>
      </c>
      <c r="EI39" s="108">
        <v>164.1393228748849</v>
      </c>
      <c r="EJ39" s="108">
        <v>161.97521533298118</v>
      </c>
      <c r="EK39" s="108">
        <v>135.60587577259315</v>
      </c>
      <c r="EL39" s="108">
        <v>144.86630816905563</v>
      </c>
      <c r="EM39" s="108">
        <v>195.14289887390433</v>
      </c>
      <c r="EN39" s="108">
        <v>150.39414946456776</v>
      </c>
      <c r="EO39" s="108">
        <v>405.31806038586643</v>
      </c>
      <c r="EP39" s="108">
        <v>144.31913436592163</v>
      </c>
      <c r="EQ39" s="108">
        <v>246.65505833159253</v>
      </c>
      <c r="ER39" s="108">
        <v>83.833227966226971</v>
      </c>
      <c r="ES39" s="108">
        <v>176.97117096640588</v>
      </c>
      <c r="ET39" s="108">
        <v>139.63199649755845</v>
      </c>
      <c r="EU39" s="108">
        <v>137.42945638025662</v>
      </c>
      <c r="EV39" s="108">
        <v>210.06910039616383</v>
      </c>
      <c r="EW39" s="108">
        <v>264.11106080831701</v>
      </c>
      <c r="EX39" s="108">
        <v>274.39896160209742</v>
      </c>
      <c r="EY39" s="108">
        <v>110.04035928613456</v>
      </c>
      <c r="EZ39" s="108">
        <v>318.2992606536115</v>
      </c>
      <c r="FA39" s="108">
        <v>391.586413685259</v>
      </c>
      <c r="FB39" s="108">
        <v>286.22271187742638</v>
      </c>
      <c r="FC39" s="108">
        <v>220.43147850581238</v>
      </c>
      <c r="FD39" s="108">
        <v>305.74105355815902</v>
      </c>
      <c r="FE39" s="108">
        <v>281.68110762711171</v>
      </c>
      <c r="FF39" s="108">
        <v>272.27598724921489</v>
      </c>
      <c r="FG39" s="108">
        <v>235.55299197957086</v>
      </c>
      <c r="FH39" s="108">
        <v>396.20998973947917</v>
      </c>
      <c r="FI39" s="108">
        <v>346.41158622901321</v>
      </c>
      <c r="FJ39" s="108">
        <v>303.72836990871065</v>
      </c>
      <c r="FK39" s="108">
        <v>383.51996849483123</v>
      </c>
      <c r="FL39" s="108">
        <v>339.5546408431876</v>
      </c>
      <c r="FM39" s="108">
        <v>616.47818680180058</v>
      </c>
      <c r="FN39" s="108">
        <v>284.81819967136715</v>
      </c>
      <c r="FO39" s="108">
        <v>338.7899151220463</v>
      </c>
      <c r="FP39" s="108">
        <v>296.71500685532317</v>
      </c>
      <c r="FQ39" s="108">
        <v>344.44701353597139</v>
      </c>
      <c r="FR39" s="108">
        <v>300.4587699802214</v>
      </c>
      <c r="FS39" s="108">
        <v>312.16326008799189</v>
      </c>
      <c r="FT39" s="108">
        <v>392.66537767261894</v>
      </c>
      <c r="FU39" s="108">
        <v>314.11398332653187</v>
      </c>
      <c r="FV39" s="108">
        <v>343.08042957188218</v>
      </c>
      <c r="FW39" s="108">
        <v>475.81177529955664</v>
      </c>
      <c r="FX39" s="108">
        <v>284.81680094072976</v>
      </c>
      <c r="FY39" s="108">
        <v>530.45354855575874</v>
      </c>
      <c r="FZ39" s="108">
        <v>239.02311346875666</v>
      </c>
      <c r="GA39" s="108">
        <v>302.24823340999399</v>
      </c>
      <c r="GB39" s="108">
        <v>296.72930661285955</v>
      </c>
      <c r="GC39" s="108">
        <v>313.62895825048452</v>
      </c>
      <c r="GD39" s="108">
        <v>259.21793736261964</v>
      </c>
      <c r="GE39" s="108">
        <v>260.836334762364</v>
      </c>
      <c r="GF39" s="108">
        <v>221.46868425679691</v>
      </c>
      <c r="GG39" s="108">
        <v>243.39428498589416</v>
      </c>
      <c r="GH39" s="108">
        <v>249.61890422030905</v>
      </c>
      <c r="GI39" s="108">
        <v>233.60884124819808</v>
      </c>
      <c r="GJ39" s="108">
        <v>215.57740174429512</v>
      </c>
      <c r="GK39" s="108">
        <v>292.7365673016439</v>
      </c>
      <c r="GL39" s="108">
        <v>198.76689132602985</v>
      </c>
      <c r="GM39" s="108">
        <v>176.20696370843751</v>
      </c>
      <c r="GN39" s="108">
        <v>226.59649963753097</v>
      </c>
      <c r="GO39" s="108">
        <v>257.41695834000001</v>
      </c>
      <c r="GP39" s="230">
        <v>203.53730659646376</v>
      </c>
      <c r="GQ39" s="230">
        <v>305.90553942054362</v>
      </c>
      <c r="GR39" s="230">
        <v>204.85785168182139</v>
      </c>
      <c r="GS39" s="230">
        <v>154.54080303914742</v>
      </c>
      <c r="GT39" s="230">
        <v>190.08243067747696</v>
      </c>
      <c r="GU39" s="230">
        <v>206.75688225821733</v>
      </c>
      <c r="GV39" s="230">
        <v>172.50233479734004</v>
      </c>
      <c r="GW39" s="230">
        <v>236.07716052110837</v>
      </c>
      <c r="GX39" s="241">
        <v>150.41971852476368</v>
      </c>
      <c r="GY39" s="241">
        <v>131.02805183725425</v>
      </c>
      <c r="GZ39" s="241">
        <v>159.24687004981712</v>
      </c>
      <c r="HA39" s="241">
        <v>127.62076965951621</v>
      </c>
      <c r="HB39" s="241">
        <v>148.52851951141608</v>
      </c>
      <c r="HC39" s="241">
        <v>131.53948738841055</v>
      </c>
      <c r="HD39" s="241">
        <v>165.64953224953058</v>
      </c>
      <c r="HE39" s="241">
        <v>140.67257824121941</v>
      </c>
      <c r="HF39" s="241">
        <v>156.01252377199765</v>
      </c>
      <c r="HG39" s="241">
        <v>146.37061554195211</v>
      </c>
      <c r="HH39" s="241">
        <v>178.76128420687701</v>
      </c>
      <c r="HI39" s="241">
        <v>234.45399745324536</v>
      </c>
      <c r="HJ39" s="241">
        <v>144.36188099071776</v>
      </c>
      <c r="HK39" s="241">
        <v>110.28951261568989</v>
      </c>
      <c r="HL39" s="241">
        <v>121.5971015325112</v>
      </c>
      <c r="HM39" s="241">
        <v>133.5460893164373</v>
      </c>
    </row>
    <row r="40" spans="1:221" x14ac:dyDescent="0.25">
      <c r="A40" s="222" t="s">
        <v>336</v>
      </c>
      <c r="B40" s="108">
        <v>13.546436928313126</v>
      </c>
      <c r="C40" s="108">
        <v>15.069560000000001</v>
      </c>
      <c r="D40" s="108">
        <v>19.591760000000001</v>
      </c>
      <c r="E40" s="108">
        <v>23.66</v>
      </c>
      <c r="F40" s="108">
        <v>16.899999999999999</v>
      </c>
      <c r="G40" s="108">
        <v>14.7</v>
      </c>
      <c r="H40" s="108">
        <v>24.8</v>
      </c>
      <c r="I40" s="108">
        <v>22.4</v>
      </c>
      <c r="J40" s="108">
        <v>27.4</v>
      </c>
      <c r="K40" s="108">
        <v>25.2</v>
      </c>
      <c r="L40" s="108">
        <v>17.785573640175912</v>
      </c>
      <c r="M40" s="108">
        <v>24.632117654490479</v>
      </c>
      <c r="N40" s="108">
        <v>26.1</v>
      </c>
      <c r="O40" s="108">
        <v>30.299999999999997</v>
      </c>
      <c r="P40" s="108">
        <v>29.1</v>
      </c>
      <c r="Q40" s="108">
        <v>26.799999999999997</v>
      </c>
      <c r="R40" s="108">
        <v>21.84</v>
      </c>
      <c r="S40" s="108">
        <v>25.12</v>
      </c>
      <c r="T40" s="108">
        <v>25.900000000000002</v>
      </c>
      <c r="U40" s="108">
        <v>25.78</v>
      </c>
      <c r="V40" s="108">
        <v>28.22</v>
      </c>
      <c r="W40" s="108">
        <v>27.51</v>
      </c>
      <c r="X40" s="108">
        <v>27.959999999999997</v>
      </c>
      <c r="Y40" s="108">
        <v>34.120000000000005</v>
      </c>
      <c r="Z40" s="108">
        <v>38.4</v>
      </c>
      <c r="AA40" s="108">
        <v>47.2</v>
      </c>
      <c r="AB40" s="108">
        <v>48.599999999999994</v>
      </c>
      <c r="AC40" s="108">
        <v>50.6</v>
      </c>
      <c r="AD40" s="108">
        <v>34.9</v>
      </c>
      <c r="AE40" s="108">
        <v>26.17</v>
      </c>
      <c r="AF40" s="108">
        <v>29.28</v>
      </c>
      <c r="AG40" s="108">
        <v>36.5</v>
      </c>
      <c r="AH40" s="108">
        <v>38.900000000000006</v>
      </c>
      <c r="AI40" s="108">
        <v>47.78</v>
      </c>
      <c r="AJ40" s="108">
        <v>31.470000000000002</v>
      </c>
      <c r="AK40" s="108">
        <v>29.23</v>
      </c>
      <c r="AL40" s="108">
        <v>24</v>
      </c>
      <c r="AM40" s="108">
        <v>20</v>
      </c>
      <c r="AN40" s="108">
        <v>21</v>
      </c>
      <c r="AO40" s="108">
        <v>26</v>
      </c>
      <c r="AP40" s="108">
        <v>44</v>
      </c>
      <c r="AQ40" s="108">
        <v>33</v>
      </c>
      <c r="AR40" s="108">
        <v>38.6</v>
      </c>
      <c r="AS40" s="108">
        <v>32.5</v>
      </c>
      <c r="AT40" s="108">
        <v>65.75</v>
      </c>
      <c r="AU40" s="108">
        <v>62.85</v>
      </c>
      <c r="AV40" s="108">
        <v>55.25</v>
      </c>
      <c r="AW40" s="108">
        <v>57.25</v>
      </c>
      <c r="AX40" s="108">
        <v>9</v>
      </c>
      <c r="AY40" s="108">
        <v>50</v>
      </c>
      <c r="AZ40" s="108">
        <v>63</v>
      </c>
      <c r="BA40" s="108">
        <v>46.5</v>
      </c>
      <c r="BB40" s="108">
        <v>50.6</v>
      </c>
      <c r="BC40" s="108">
        <v>81.3</v>
      </c>
      <c r="BD40" s="108">
        <v>44</v>
      </c>
      <c r="BE40" s="108">
        <v>38</v>
      </c>
      <c r="BF40" s="108">
        <v>40</v>
      </c>
      <c r="BG40" s="108">
        <v>37.225000000000001</v>
      </c>
      <c r="BH40" s="108">
        <v>36</v>
      </c>
      <c r="BI40" s="108">
        <v>53.7</v>
      </c>
      <c r="BJ40" s="108">
        <v>55.51</v>
      </c>
      <c r="BK40" s="108">
        <v>71.575999999999993</v>
      </c>
      <c r="BL40" s="108">
        <v>95</v>
      </c>
      <c r="BM40" s="108">
        <v>53.8</v>
      </c>
      <c r="BN40" s="108">
        <v>63.6</v>
      </c>
      <c r="BO40" s="108">
        <v>31.022000000000002</v>
      </c>
      <c r="BP40" s="108">
        <v>43.593999999999994</v>
      </c>
      <c r="BQ40" s="108">
        <v>44.584000000000003</v>
      </c>
      <c r="BR40" s="108">
        <v>44.443000000000005</v>
      </c>
      <c r="BS40" s="108">
        <v>40.1</v>
      </c>
      <c r="BT40" s="108">
        <v>43.046999999999997</v>
      </c>
      <c r="BU40" s="108">
        <v>59.367999999999995</v>
      </c>
      <c r="BV40" s="108">
        <v>36.926000000000002</v>
      </c>
      <c r="BW40" s="108">
        <v>46.091999999999999</v>
      </c>
      <c r="BX40" s="108">
        <v>71.588999999999999</v>
      </c>
      <c r="BY40" s="108">
        <v>49.08</v>
      </c>
      <c r="BZ40" s="108">
        <v>52.153000000000006</v>
      </c>
      <c r="CA40" s="108">
        <v>60.423000000000002</v>
      </c>
      <c r="CB40" s="108">
        <v>53.347999999999999</v>
      </c>
      <c r="CC40" s="108">
        <v>50.143724000000006</v>
      </c>
      <c r="CD40" s="108">
        <v>55.99</v>
      </c>
      <c r="CE40" s="108">
        <v>57.16899999999999</v>
      </c>
      <c r="CF40" s="108">
        <v>58.601999999999997</v>
      </c>
      <c r="CG40" s="108">
        <v>59.433000000000007</v>
      </c>
      <c r="CH40" s="108">
        <v>47.461000000000006</v>
      </c>
      <c r="CI40" s="108">
        <v>50.249000000000002</v>
      </c>
      <c r="CJ40" s="108">
        <v>52.334000000000003</v>
      </c>
      <c r="CK40" s="108">
        <v>56.771999999999998</v>
      </c>
      <c r="CL40" s="108">
        <v>76.960999999999999</v>
      </c>
      <c r="CM40" s="108">
        <v>71.896999999999991</v>
      </c>
      <c r="CN40" s="108">
        <v>78.75200000000001</v>
      </c>
      <c r="CO40" s="108">
        <v>80.207999999999998</v>
      </c>
      <c r="CP40" s="108">
        <v>73.344999999999999</v>
      </c>
      <c r="CQ40" s="108">
        <v>85.495000000000005</v>
      </c>
      <c r="CR40" s="108">
        <v>81.661000000000001</v>
      </c>
      <c r="CS40" s="108">
        <v>80.411000000000001</v>
      </c>
      <c r="CT40" s="108">
        <v>73.723000000000013</v>
      </c>
      <c r="CU40" s="108">
        <v>75.176000000000016</v>
      </c>
      <c r="CV40" s="108">
        <v>77.503</v>
      </c>
      <c r="CW40" s="108">
        <v>100.43299999999999</v>
      </c>
      <c r="CX40" s="108">
        <v>95.582999999999998</v>
      </c>
      <c r="CY40" s="108">
        <v>93.006999999999991</v>
      </c>
      <c r="CZ40" s="108">
        <v>120.08499999999999</v>
      </c>
      <c r="DA40" s="108">
        <v>103.99300000000001</v>
      </c>
      <c r="DB40" s="108">
        <v>114.00099999999999</v>
      </c>
      <c r="DC40" s="108">
        <v>123.96599999999999</v>
      </c>
      <c r="DD40" s="108">
        <v>123.358</v>
      </c>
      <c r="DE40" s="108">
        <v>136.33399999999997</v>
      </c>
      <c r="DF40" s="108">
        <v>101.21299999999999</v>
      </c>
      <c r="DG40" s="108">
        <v>85.203999999999994</v>
      </c>
      <c r="DH40" s="108">
        <v>88.067999999999998</v>
      </c>
      <c r="DI40" s="108">
        <v>84.796000000000006</v>
      </c>
      <c r="DJ40" s="108">
        <v>81.194000000000003</v>
      </c>
      <c r="DK40" s="108">
        <v>84.725999999999999</v>
      </c>
      <c r="DL40" s="108">
        <v>98.408000000000015</v>
      </c>
      <c r="DM40" s="108">
        <v>46.754000000000005</v>
      </c>
      <c r="DN40" s="108">
        <v>68.3</v>
      </c>
      <c r="DO40" s="108">
        <v>76.277999999999992</v>
      </c>
      <c r="DP40" s="108">
        <v>60.869</v>
      </c>
      <c r="DQ40" s="108">
        <v>98.046999999999969</v>
      </c>
      <c r="DR40" s="108">
        <v>72.888000000000005</v>
      </c>
      <c r="DS40" s="108">
        <v>73.779000000000011</v>
      </c>
      <c r="DT40" s="108">
        <v>75.998000000000005</v>
      </c>
      <c r="DU40" s="108">
        <v>79.784999999999997</v>
      </c>
      <c r="DV40" s="108">
        <v>74.931999999999988</v>
      </c>
      <c r="DW40" s="108">
        <v>85.141999999999996</v>
      </c>
      <c r="DX40" s="108">
        <v>96.556000000000012</v>
      </c>
      <c r="DY40" s="108">
        <v>101.139</v>
      </c>
      <c r="DZ40" s="108">
        <v>99.727000000000004</v>
      </c>
      <c r="EA40" s="108">
        <v>127.56</v>
      </c>
      <c r="EB40" s="108">
        <v>103.925</v>
      </c>
      <c r="EC40" s="108">
        <v>164.49399999999997</v>
      </c>
      <c r="ED40" s="108">
        <v>88.383001000000007</v>
      </c>
      <c r="EE40" s="108">
        <v>112.93222799999998</v>
      </c>
      <c r="EF40" s="108">
        <v>123.03082499999999</v>
      </c>
      <c r="EG40" s="108">
        <v>103.46833999999998</v>
      </c>
      <c r="EH40" s="108">
        <v>117.38500000000001</v>
      </c>
      <c r="EI40" s="108">
        <v>122.091184</v>
      </c>
      <c r="EJ40" s="108">
        <v>126.885485</v>
      </c>
      <c r="EK40" s="108">
        <v>123.03264799999999</v>
      </c>
      <c r="EL40" s="108">
        <v>134.26900599999999</v>
      </c>
      <c r="EM40" s="108">
        <v>181.466362</v>
      </c>
      <c r="EN40" s="108">
        <v>120.67919999999999</v>
      </c>
      <c r="EO40" s="108">
        <v>191.327202</v>
      </c>
      <c r="EP40" s="108">
        <v>105.77849000000001</v>
      </c>
      <c r="EQ40" s="108">
        <v>111.67504700000001</v>
      </c>
      <c r="ER40" s="108">
        <v>134.016592</v>
      </c>
      <c r="ES40" s="108">
        <v>118.57852800000001</v>
      </c>
      <c r="ET40" s="108">
        <v>132.440439</v>
      </c>
      <c r="EU40" s="108">
        <v>128.062836</v>
      </c>
      <c r="EV40" s="108">
        <v>125.499267</v>
      </c>
      <c r="EW40" s="108">
        <v>133.73098899999999</v>
      </c>
      <c r="EX40" s="108">
        <v>133.222983</v>
      </c>
      <c r="EY40" s="108">
        <v>131.51423600000001</v>
      </c>
      <c r="EZ40" s="108">
        <v>149.68619200000001</v>
      </c>
      <c r="FA40" s="108">
        <v>155.5189</v>
      </c>
      <c r="FB40" s="108">
        <v>118.257964</v>
      </c>
      <c r="FC40" s="108">
        <v>103.238366</v>
      </c>
      <c r="FD40" s="108">
        <v>104.715278</v>
      </c>
      <c r="FE40" s="108">
        <v>120.577929</v>
      </c>
      <c r="FF40" s="108">
        <v>122.886259</v>
      </c>
      <c r="FG40" s="108">
        <v>111.370307</v>
      </c>
      <c r="FH40" s="108">
        <v>117.656288</v>
      </c>
      <c r="FI40" s="108">
        <v>143.18531899999999</v>
      </c>
      <c r="FJ40" s="108">
        <v>159.27749</v>
      </c>
      <c r="FK40" s="108">
        <v>131.59890300000001</v>
      </c>
      <c r="FL40" s="108">
        <v>117.804687</v>
      </c>
      <c r="FM40" s="108">
        <v>177.898</v>
      </c>
      <c r="FN40" s="108">
        <v>96.050251000000003</v>
      </c>
      <c r="FO40" s="108">
        <v>128.93405999999999</v>
      </c>
      <c r="FP40" s="108">
        <v>109.44109899999999</v>
      </c>
      <c r="FQ40" s="108">
        <v>134.88346899999999</v>
      </c>
      <c r="FR40" s="108">
        <v>107.549002</v>
      </c>
      <c r="FS40" s="108">
        <v>93.141936999999999</v>
      </c>
      <c r="FT40" s="108">
        <v>106.675489</v>
      </c>
      <c r="FU40" s="108">
        <v>90.947366000000002</v>
      </c>
      <c r="FV40" s="108">
        <v>113.797</v>
      </c>
      <c r="FW40" s="108">
        <v>114.15602199999999</v>
      </c>
      <c r="FX40" s="108">
        <v>149.35724999999999</v>
      </c>
      <c r="FY40" s="108">
        <v>193.92655300000001</v>
      </c>
      <c r="FZ40" s="108">
        <v>76.479598999999993</v>
      </c>
      <c r="GA40" s="108">
        <v>120.680226</v>
      </c>
      <c r="GB40" s="108">
        <v>133.61125100000001</v>
      </c>
      <c r="GC40" s="108">
        <v>106.60175599999999</v>
      </c>
      <c r="GD40" s="108">
        <v>121.61598600000001</v>
      </c>
      <c r="GE40" s="108">
        <v>115.414722</v>
      </c>
      <c r="GF40" s="108">
        <v>134.99429799999999</v>
      </c>
      <c r="GG40" s="108">
        <v>113.437691</v>
      </c>
      <c r="GH40" s="108">
        <v>132.12700000000001</v>
      </c>
      <c r="GI40" s="108">
        <v>119.74333799999999</v>
      </c>
      <c r="GJ40" s="108">
        <v>94.862271000000007</v>
      </c>
      <c r="GK40" s="108">
        <v>194.9</v>
      </c>
      <c r="GL40" s="108">
        <v>77.041418759999999</v>
      </c>
      <c r="GM40" s="108">
        <v>102.72521730999999</v>
      </c>
      <c r="GN40" s="108">
        <v>112.35532629000001</v>
      </c>
      <c r="GO40" s="108">
        <v>106.78232678999997</v>
      </c>
      <c r="GP40" s="230">
        <v>106.85065479999999</v>
      </c>
      <c r="GQ40" s="230">
        <v>122.05380544999997</v>
      </c>
      <c r="GR40" s="230">
        <v>105.61257256999998</v>
      </c>
      <c r="GS40" s="230">
        <v>111.04809532000002</v>
      </c>
      <c r="GT40" s="230">
        <v>110.96148200000002</v>
      </c>
      <c r="GU40" s="230">
        <v>103.94196095000002</v>
      </c>
      <c r="GV40" s="230">
        <v>105.67887035999995</v>
      </c>
      <c r="GW40" s="230">
        <v>186.2293069799999</v>
      </c>
      <c r="GX40" s="241">
        <v>80.662417869999999</v>
      </c>
      <c r="GY40" s="241">
        <v>95.520574689999961</v>
      </c>
      <c r="GZ40" s="241">
        <v>98.890720399999992</v>
      </c>
      <c r="HA40" s="241">
        <v>99.273428599999974</v>
      </c>
      <c r="HB40" s="241">
        <v>93.001301190000021</v>
      </c>
      <c r="HC40" s="241">
        <v>113.53471833</v>
      </c>
      <c r="HD40" s="241">
        <v>93.511524999999992</v>
      </c>
      <c r="HE40" s="241">
        <v>101.69254168999998</v>
      </c>
      <c r="HF40" s="241">
        <v>98.551979619999983</v>
      </c>
      <c r="HG40" s="241">
        <v>117.62647466999999</v>
      </c>
      <c r="HH40" s="241">
        <v>107.22650297000001</v>
      </c>
      <c r="HI40" s="241">
        <v>162.25723270999998</v>
      </c>
      <c r="HJ40" s="241">
        <v>74.561409240000003</v>
      </c>
      <c r="HK40" s="241">
        <v>95.420519400000003</v>
      </c>
      <c r="HL40" s="241">
        <v>109.18877272000002</v>
      </c>
      <c r="HM40" s="241">
        <v>98.69582801</v>
      </c>
    </row>
    <row r="41" spans="1:221" x14ac:dyDescent="0.25">
      <c r="A41" s="222" t="s">
        <v>337</v>
      </c>
      <c r="B41" s="108">
        <v>1.1462741969793679</v>
      </c>
      <c r="C41" s="108">
        <v>1.4858210666666682</v>
      </c>
      <c r="D41" s="108">
        <v>1.930066666666665</v>
      </c>
      <c r="E41" s="108">
        <v>1.6641466666666638</v>
      </c>
      <c r="F41" s="108">
        <v>1.826866666666664</v>
      </c>
      <c r="G41" s="108">
        <v>1.7081466666666643</v>
      </c>
      <c r="H41" s="108">
        <v>2.2086666666666659</v>
      </c>
      <c r="I41" s="108">
        <v>2.9209466666666657</v>
      </c>
      <c r="J41" s="108">
        <v>2.9191466666666663</v>
      </c>
      <c r="K41" s="108">
        <v>3.7069066666666686</v>
      </c>
      <c r="L41" s="108">
        <v>2.8807066666666685</v>
      </c>
      <c r="M41" s="108">
        <v>4.787866666666666</v>
      </c>
      <c r="N41" s="108">
        <v>1.7267576666666677</v>
      </c>
      <c r="O41" s="108">
        <v>1.7545246666666685</v>
      </c>
      <c r="P41" s="108">
        <v>1.9624566666666681</v>
      </c>
      <c r="Q41" s="108">
        <v>2.2579266666666697</v>
      </c>
      <c r="R41" s="108">
        <v>3.5826666666666682</v>
      </c>
      <c r="S41" s="108">
        <v>3.2466666666666661</v>
      </c>
      <c r="T41" s="108">
        <v>3.9119666666666681</v>
      </c>
      <c r="U41" s="108">
        <v>7.1316666666666677</v>
      </c>
      <c r="V41" s="108">
        <v>4.6943666666666672</v>
      </c>
      <c r="W41" s="108">
        <v>2.8516666666666701</v>
      </c>
      <c r="X41" s="108">
        <v>3.4166666666666679</v>
      </c>
      <c r="Y41" s="108">
        <v>7.8286666666665994</v>
      </c>
      <c r="Z41" s="108">
        <v>3.7610000000000028</v>
      </c>
      <c r="AA41" s="108">
        <v>2.0489580000000061</v>
      </c>
      <c r="AB41" s="108">
        <v>2.4124750000000006</v>
      </c>
      <c r="AC41" s="108">
        <v>25.32</v>
      </c>
      <c r="AD41" s="108">
        <v>3.2376630000000048</v>
      </c>
      <c r="AE41" s="108">
        <v>3.6297630000000005</v>
      </c>
      <c r="AF41" s="108">
        <v>2.6270000000000024</v>
      </c>
      <c r="AG41" s="108">
        <v>3.6430000000000007</v>
      </c>
      <c r="AH41" s="108">
        <v>3.2190000000000012</v>
      </c>
      <c r="AI41" s="108">
        <v>4.3389999999999986</v>
      </c>
      <c r="AJ41" s="108">
        <v>10.992000000000001</v>
      </c>
      <c r="AK41" s="108">
        <v>8.3670000000000009</v>
      </c>
      <c r="AL41" s="108">
        <v>2</v>
      </c>
      <c r="AM41" s="108">
        <v>3.5</v>
      </c>
      <c r="AN41" s="108">
        <v>3</v>
      </c>
      <c r="AO41" s="108">
        <v>2.4</v>
      </c>
      <c r="AP41" s="108">
        <v>2.5594381144337959</v>
      </c>
      <c r="AQ41" s="108">
        <v>2.7832133602073128</v>
      </c>
      <c r="AR41" s="108">
        <v>2.9</v>
      </c>
      <c r="AS41" s="108">
        <v>4.9000000000000004</v>
      </c>
      <c r="AT41" s="108">
        <v>2.9000000000000057</v>
      </c>
      <c r="AU41" s="108">
        <v>2.7</v>
      </c>
      <c r="AV41" s="108">
        <v>4.9000000000000057</v>
      </c>
      <c r="AW41" s="108">
        <v>3.1</v>
      </c>
      <c r="AX41" s="108">
        <v>5.673</v>
      </c>
      <c r="AY41" s="108">
        <v>2.539999999999992</v>
      </c>
      <c r="AZ41" s="108">
        <v>3.1000000000000085</v>
      </c>
      <c r="BA41" s="108">
        <v>3.1</v>
      </c>
      <c r="BB41" s="108">
        <v>2</v>
      </c>
      <c r="BC41" s="108">
        <v>6.9999999999999858</v>
      </c>
      <c r="BD41" s="108">
        <v>2.597999999999999</v>
      </c>
      <c r="BE41" s="108">
        <v>2.3410000000000011</v>
      </c>
      <c r="BF41" s="108">
        <v>2.002600000000001</v>
      </c>
      <c r="BG41" s="108">
        <v>3.4410000000000025</v>
      </c>
      <c r="BH41" s="108">
        <v>2.5</v>
      </c>
      <c r="BI41" s="108">
        <v>1.8</v>
      </c>
      <c r="BJ41" s="108">
        <v>6.4175999999999931</v>
      </c>
      <c r="BK41" s="108">
        <v>5.4341469999999816</v>
      </c>
      <c r="BL41" s="108">
        <v>4.0439999999999969</v>
      </c>
      <c r="BM41" s="108">
        <v>4.044000000000004</v>
      </c>
      <c r="BN41" s="108">
        <v>4.4979999999999976</v>
      </c>
      <c r="BO41" s="108">
        <v>4.3620000000000054</v>
      </c>
      <c r="BP41" s="108">
        <v>3.6580000000000013</v>
      </c>
      <c r="BQ41" s="108">
        <v>4.4529999999999959</v>
      </c>
      <c r="BR41" s="108">
        <v>7.0019999999999953</v>
      </c>
      <c r="BS41" s="108">
        <v>5.0790000000000006</v>
      </c>
      <c r="BT41" s="108">
        <v>5.171999999999997</v>
      </c>
      <c r="BU41" s="108">
        <v>8.3160000000000025</v>
      </c>
      <c r="BV41" s="108">
        <v>2.3106000000000009</v>
      </c>
      <c r="BW41" s="108">
        <v>3.0319999999999965</v>
      </c>
      <c r="BX41" s="108">
        <v>7.4630000000000081</v>
      </c>
      <c r="BY41" s="108">
        <v>5.8549999999999898</v>
      </c>
      <c r="BZ41" s="108">
        <v>16.441999999999993</v>
      </c>
      <c r="CA41" s="108">
        <v>5.3419999999999987</v>
      </c>
      <c r="CB41" s="108">
        <v>4.3909999999999911</v>
      </c>
      <c r="CC41" s="108">
        <v>4.6809999999999974</v>
      </c>
      <c r="CD41" s="108">
        <v>4.2909999999999968</v>
      </c>
      <c r="CE41" s="108">
        <v>5.585</v>
      </c>
      <c r="CF41" s="108">
        <v>4.9309999999999974</v>
      </c>
      <c r="CG41" s="108">
        <v>7.3700999999999937</v>
      </c>
      <c r="CH41" s="108">
        <v>6.1419999999999959</v>
      </c>
      <c r="CI41" s="108">
        <v>2.9230000000000018</v>
      </c>
      <c r="CJ41" s="108">
        <v>6.5930000000000035</v>
      </c>
      <c r="CK41" s="108">
        <v>4.4240000000000066</v>
      </c>
      <c r="CL41" s="108">
        <v>5.7060000000000031</v>
      </c>
      <c r="CM41" s="108">
        <v>6.5489999999999924</v>
      </c>
      <c r="CN41" s="108">
        <v>6.320999999999998</v>
      </c>
      <c r="CO41" s="108">
        <v>5.5160000000000053</v>
      </c>
      <c r="CP41" s="108">
        <v>5.2847499999999883</v>
      </c>
      <c r="CQ41" s="108">
        <v>5.9599999999999937</v>
      </c>
      <c r="CR41" s="108">
        <v>6.0977500000000049</v>
      </c>
      <c r="CS41" s="108">
        <v>10.744605800000016</v>
      </c>
      <c r="CT41" s="108">
        <v>4.8910000000000053</v>
      </c>
      <c r="CU41" s="108">
        <v>3.5420000000000016</v>
      </c>
      <c r="CV41" s="108">
        <v>3.9509999999999934</v>
      </c>
      <c r="CW41" s="108">
        <v>6.8670000000000044</v>
      </c>
      <c r="CX41" s="108">
        <v>7.2169999999999987</v>
      </c>
      <c r="CY41" s="108">
        <v>5.1930000000000121</v>
      </c>
      <c r="CZ41" s="108">
        <v>4.8869348162012187</v>
      </c>
      <c r="DA41" s="108">
        <v>5.171014072299414</v>
      </c>
      <c r="DB41" s="108">
        <v>7.3584712014784097</v>
      </c>
      <c r="DC41" s="108">
        <v>5.9530228071620712</v>
      </c>
      <c r="DD41" s="108">
        <v>10.022931458264623</v>
      </c>
      <c r="DE41" s="108">
        <v>11.584747883220047</v>
      </c>
      <c r="DF41" s="108">
        <v>2.9815698415023064</v>
      </c>
      <c r="DG41" s="108">
        <v>2.829971116517342</v>
      </c>
      <c r="DH41" s="108">
        <v>7.3432171120026624</v>
      </c>
      <c r="DI41" s="108">
        <v>16.8339503310456</v>
      </c>
      <c r="DJ41" s="108">
        <v>11.809764969921318</v>
      </c>
      <c r="DK41" s="108">
        <v>13.070123746230749</v>
      </c>
      <c r="DL41" s="108">
        <v>11.268723625478586</v>
      </c>
      <c r="DM41" s="108">
        <v>9.8168808128678009</v>
      </c>
      <c r="DN41" s="108">
        <v>11.468769392717661</v>
      </c>
      <c r="DO41" s="108">
        <v>10.731849243919015</v>
      </c>
      <c r="DP41" s="108">
        <v>17.526866477676251</v>
      </c>
      <c r="DQ41" s="108">
        <v>28.65032299107115</v>
      </c>
      <c r="DR41" s="108">
        <v>2.5185090899999949</v>
      </c>
      <c r="DS41" s="108">
        <v>7.583245539999993</v>
      </c>
      <c r="DT41" s="108">
        <v>17.560508890000008</v>
      </c>
      <c r="DU41" s="108">
        <v>15.526394679999996</v>
      </c>
      <c r="DV41" s="108">
        <v>19.761135440000004</v>
      </c>
      <c r="DW41" s="108">
        <v>22.483889140000002</v>
      </c>
      <c r="DX41" s="108">
        <v>15.698816590000007</v>
      </c>
      <c r="DY41" s="108">
        <v>17.045080400000003</v>
      </c>
      <c r="DZ41" s="108">
        <v>20.596918930000001</v>
      </c>
      <c r="EA41" s="108">
        <v>18.67952803</v>
      </c>
      <c r="EB41" s="108">
        <v>23.010980849999996</v>
      </c>
      <c r="EC41" s="108">
        <v>42.231856890000017</v>
      </c>
      <c r="ED41" s="108">
        <v>1.5810110000000037</v>
      </c>
      <c r="EE41" s="108">
        <v>1.469703999999993</v>
      </c>
      <c r="EF41" s="108">
        <v>1.6170489999999944</v>
      </c>
      <c r="EG41" s="108">
        <v>1.523060000000001</v>
      </c>
      <c r="EH41" s="108">
        <v>1.6080000000000041</v>
      </c>
      <c r="EI41" s="108">
        <v>1.4599999999999937</v>
      </c>
      <c r="EJ41" s="108">
        <v>2.5499999999999972</v>
      </c>
      <c r="EK41" s="108">
        <v>1.4200000000000017</v>
      </c>
      <c r="EL41" s="108">
        <v>1.3520359999999982</v>
      </c>
      <c r="EM41" s="108">
        <v>1.2400000000000091</v>
      </c>
      <c r="EN41" s="108">
        <v>1.3900000000000006</v>
      </c>
      <c r="EO41" s="108">
        <v>3.4906300000000101</v>
      </c>
      <c r="EP41" s="108">
        <v>1.6316872999999958</v>
      </c>
      <c r="EQ41" s="108">
        <v>1.4494297000000103</v>
      </c>
      <c r="ER41" s="108">
        <v>1.911949299999975</v>
      </c>
      <c r="ES41" s="108">
        <v>1.5604137000000264</v>
      </c>
      <c r="ET41" s="108">
        <v>1.6338009999999485</v>
      </c>
      <c r="EU41" s="108">
        <v>1.7317880000000514</v>
      </c>
      <c r="EV41" s="108">
        <v>1.7008239999999404</v>
      </c>
      <c r="EW41" s="108">
        <v>7.985400999999996</v>
      </c>
      <c r="EX41" s="108">
        <v>35.923062000000016</v>
      </c>
      <c r="EY41" s="108">
        <v>8.1744930000000124</v>
      </c>
      <c r="EZ41" s="108">
        <v>0</v>
      </c>
      <c r="FA41" s="108">
        <v>0.4460149999999885</v>
      </c>
      <c r="FB41" s="108">
        <v>0.63340499999999622</v>
      </c>
      <c r="FC41" s="108">
        <v>0.71799000000000035</v>
      </c>
      <c r="FD41" s="108">
        <v>0.89238000000000284</v>
      </c>
      <c r="FE41" s="108">
        <v>0.95207000000000619</v>
      </c>
      <c r="FF41" s="108">
        <v>1.0717429999999979</v>
      </c>
      <c r="FG41" s="108">
        <v>1.1380960000000044</v>
      </c>
      <c r="FH41" s="108">
        <v>0.81609269999999867</v>
      </c>
      <c r="FI41" s="108">
        <v>0.91697300000001292</v>
      </c>
      <c r="FJ41" s="108">
        <v>1.3315450499999884</v>
      </c>
      <c r="FK41" s="108">
        <v>2.4257911999999919</v>
      </c>
      <c r="FL41" s="108">
        <v>2.921610599999994</v>
      </c>
      <c r="FM41" s="108">
        <v>2.8815251000000046</v>
      </c>
      <c r="FN41" s="108">
        <v>2.9984999999996376E-2</v>
      </c>
      <c r="FO41" s="108">
        <v>0.55769900000001371</v>
      </c>
      <c r="FP41" s="108">
        <v>0.66380300000000148</v>
      </c>
      <c r="FQ41" s="108">
        <v>1.0430960999999854</v>
      </c>
      <c r="FR41" s="108">
        <v>0.18459769999999764</v>
      </c>
      <c r="FS41" s="108">
        <v>1.6775850000000077</v>
      </c>
      <c r="FT41" s="108">
        <v>0.84843100000000504</v>
      </c>
      <c r="FU41" s="108">
        <v>0.29527899999999363</v>
      </c>
      <c r="FV41" s="108">
        <v>0.80562799999999868</v>
      </c>
      <c r="FW41" s="108">
        <v>0.58892400000000578</v>
      </c>
      <c r="FX41" s="108">
        <v>21.289217600000001</v>
      </c>
      <c r="FY41" s="108">
        <v>4.9496170000000177</v>
      </c>
      <c r="FZ41" s="108">
        <v>9.9720000000047548E-3</v>
      </c>
      <c r="GA41" s="108">
        <v>0.13813199999999881</v>
      </c>
      <c r="GB41" s="108">
        <v>0.41447300000001519</v>
      </c>
      <c r="GC41" s="108">
        <v>0.23979799999999329</v>
      </c>
      <c r="GD41" s="108">
        <v>16.725585240000001</v>
      </c>
      <c r="GE41" s="108">
        <v>0.95955100000000471</v>
      </c>
      <c r="GF41" s="108">
        <v>26.678852790000008</v>
      </c>
      <c r="GG41" s="108">
        <v>0.62265168000000415</v>
      </c>
      <c r="GH41" s="108">
        <v>0.30324446000000194</v>
      </c>
      <c r="GI41" s="108">
        <v>1.808896720000007</v>
      </c>
      <c r="GJ41" s="108">
        <v>0.57544500000000198</v>
      </c>
      <c r="GK41" s="108">
        <v>5.2710059999999999</v>
      </c>
      <c r="GL41" s="108">
        <v>4.7204140000000052</v>
      </c>
      <c r="GM41" s="108">
        <v>3.9274970000000025</v>
      </c>
      <c r="GN41" s="108">
        <v>2.0211950000000058</v>
      </c>
      <c r="GO41" s="108">
        <v>1.337104999999994</v>
      </c>
      <c r="GP41" s="230">
        <v>25.754492000000013</v>
      </c>
      <c r="GQ41" s="230">
        <v>1.2278340000000014</v>
      </c>
      <c r="GR41" s="230">
        <v>15.764431590000001</v>
      </c>
      <c r="GS41" s="230">
        <v>5.5797170483558318</v>
      </c>
      <c r="GT41" s="230">
        <v>14.471140660000003</v>
      </c>
      <c r="GU41" s="230">
        <v>49.214447990000011</v>
      </c>
      <c r="GV41" s="230">
        <v>5.0374159699999979</v>
      </c>
      <c r="GW41" s="230">
        <v>174.57521886000004</v>
      </c>
      <c r="GX41" s="241">
        <v>8.0456666000000041</v>
      </c>
      <c r="GY41" s="241">
        <v>7.1573169199999995</v>
      </c>
      <c r="GZ41" s="241">
        <v>57.64702853</v>
      </c>
      <c r="HA41" s="241">
        <v>41.411711430000011</v>
      </c>
      <c r="HB41" s="241">
        <v>61.827620240000016</v>
      </c>
      <c r="HC41" s="241">
        <v>6.9264441100000056</v>
      </c>
      <c r="HD41" s="241">
        <v>18.796517690000002</v>
      </c>
      <c r="HE41" s="241">
        <v>35.446963839999995</v>
      </c>
      <c r="HF41" s="241">
        <v>28.946912620000006</v>
      </c>
      <c r="HG41" s="241">
        <v>3.4982767399999943</v>
      </c>
      <c r="HH41" s="241">
        <v>43.362837949999999</v>
      </c>
      <c r="HI41" s="241">
        <v>116.96698541000001</v>
      </c>
      <c r="HJ41" s="241">
        <v>1.3111036500000068</v>
      </c>
      <c r="HK41" s="241">
        <v>0.88821249999999452</v>
      </c>
      <c r="HL41" s="241">
        <v>2.5845091599999961</v>
      </c>
      <c r="HM41" s="241">
        <v>0.58305968000000519</v>
      </c>
    </row>
    <row r="42" spans="1:221" s="11" customFormat="1" x14ac:dyDescent="0.25">
      <c r="A42" s="223" t="s">
        <v>338</v>
      </c>
      <c r="B42" s="224">
        <v>0.29500361625186122</v>
      </c>
      <c r="C42" s="224">
        <v>1.0934000000000001</v>
      </c>
      <c r="D42" s="224">
        <v>-0.20319999999999983</v>
      </c>
      <c r="E42" s="224">
        <v>1.8311600000000001</v>
      </c>
      <c r="F42" s="224">
        <v>0.77172000000000018</v>
      </c>
      <c r="G42" s="224">
        <v>1.6978000000000002</v>
      </c>
      <c r="H42" s="224">
        <v>0.44003999999999999</v>
      </c>
      <c r="I42" s="224">
        <v>0.94900000000000007</v>
      </c>
      <c r="J42" s="224">
        <v>1.65036</v>
      </c>
      <c r="K42" s="224">
        <v>-0.61511999999999967</v>
      </c>
      <c r="L42" s="224">
        <v>2.044</v>
      </c>
      <c r="M42" s="224">
        <v>2.3447200000000001</v>
      </c>
      <c r="N42" s="224">
        <v>71.822760000000002</v>
      </c>
      <c r="O42" s="224">
        <v>77.970634999999987</v>
      </c>
      <c r="P42" s="224">
        <v>8.3318740000000009</v>
      </c>
      <c r="Q42" s="224">
        <v>3.2594660000000002</v>
      </c>
      <c r="R42" s="224">
        <v>20.919944999999998</v>
      </c>
      <c r="S42" s="224">
        <v>4.8380000000000001</v>
      </c>
      <c r="T42" s="224">
        <v>2.9689999999999999</v>
      </c>
      <c r="U42" s="224">
        <v>4.0490000000000004</v>
      </c>
      <c r="V42" s="224">
        <v>7.3789999999999987</v>
      </c>
      <c r="W42" s="224">
        <v>13.526</v>
      </c>
      <c r="X42" s="224">
        <v>14.899999999999999</v>
      </c>
      <c r="Y42" s="224">
        <v>17</v>
      </c>
      <c r="Z42" s="224">
        <v>0.96700000099999994</v>
      </c>
      <c r="AA42" s="224">
        <v>-73.873576999999997</v>
      </c>
      <c r="AB42" s="224">
        <v>4.168177</v>
      </c>
      <c r="AC42" s="224">
        <v>22.2</v>
      </c>
      <c r="AD42" s="224">
        <v>17.627178000000001</v>
      </c>
      <c r="AE42" s="224">
        <v>18.994592363636364</v>
      </c>
      <c r="AF42" s="224">
        <v>15.8</v>
      </c>
      <c r="AG42" s="224">
        <v>4.4210000000000012</v>
      </c>
      <c r="AH42" s="224">
        <v>23.022821019999999</v>
      </c>
      <c r="AI42" s="224">
        <v>81.26955538</v>
      </c>
      <c r="AJ42" s="224">
        <v>74.870945176883239</v>
      </c>
      <c r="AK42" s="224">
        <v>12.467891743636365</v>
      </c>
      <c r="AL42" s="224">
        <v>14.16</v>
      </c>
      <c r="AM42" s="224">
        <v>12.69</v>
      </c>
      <c r="AN42" s="224">
        <v>3.34</v>
      </c>
      <c r="AO42" s="224">
        <v>3.04</v>
      </c>
      <c r="AP42" s="224">
        <v>0.6</v>
      </c>
      <c r="AQ42" s="224">
        <v>-1.2</v>
      </c>
      <c r="AR42" s="224">
        <v>5.34</v>
      </c>
      <c r="AS42" s="224">
        <v>-1.38</v>
      </c>
      <c r="AT42" s="224">
        <v>8.2799999999999994</v>
      </c>
      <c r="AU42" s="224">
        <v>5.4</v>
      </c>
      <c r="AV42" s="224">
        <v>-1.8</v>
      </c>
      <c r="AW42" s="224">
        <v>23.841999999999999</v>
      </c>
      <c r="AX42" s="224">
        <v>2.6843466600000001</v>
      </c>
      <c r="AY42" s="224">
        <v>-0.39450287000000051</v>
      </c>
      <c r="AZ42" s="224">
        <v>3.2074687400000008</v>
      </c>
      <c r="BA42" s="224">
        <v>3.7885327900000005</v>
      </c>
      <c r="BB42" s="224">
        <v>0.36005986999999956</v>
      </c>
      <c r="BC42" s="224">
        <v>1.7080000000000002</v>
      </c>
      <c r="BD42" s="224">
        <v>5.9730000000000008</v>
      </c>
      <c r="BE42" s="224">
        <v>1.5549999999999999</v>
      </c>
      <c r="BF42" s="224">
        <v>-1.4140000000000004</v>
      </c>
      <c r="BG42" s="224">
        <v>3.1863999999999999</v>
      </c>
      <c r="BH42" s="224">
        <v>13.071199999999999</v>
      </c>
      <c r="BI42" s="224">
        <v>81.14</v>
      </c>
      <c r="BJ42" s="224">
        <v>11.123234083333331</v>
      </c>
      <c r="BK42" s="224">
        <v>11.420549783333334</v>
      </c>
      <c r="BL42" s="224">
        <v>13.120336483333334</v>
      </c>
      <c r="BM42" s="224">
        <v>1.9725743833333336</v>
      </c>
      <c r="BN42" s="224">
        <v>4.3335537133333339</v>
      </c>
      <c r="BO42" s="224">
        <v>4.2464407133333335</v>
      </c>
      <c r="BP42" s="224">
        <v>-0.59505356666666587</v>
      </c>
      <c r="BQ42" s="224">
        <v>-3.9751683866666676</v>
      </c>
      <c r="BR42" s="224">
        <v>-8.3028047866666661</v>
      </c>
      <c r="BS42" s="224">
        <v>-6.7394275766666665</v>
      </c>
      <c r="BT42" s="224">
        <v>-6.7376666666666676</v>
      </c>
      <c r="BU42" s="224">
        <v>-7.0698555366666671</v>
      </c>
      <c r="BV42" s="224">
        <v>1.06</v>
      </c>
      <c r="BW42" s="224">
        <v>-8.5000000000000006E-2</v>
      </c>
      <c r="BX42" s="224">
        <v>5.5440000000000005</v>
      </c>
      <c r="BY42" s="224">
        <v>3.1829999999999998</v>
      </c>
      <c r="BZ42" s="224">
        <v>5.2370000000000001</v>
      </c>
      <c r="CA42" s="224">
        <v>4.1760000000000002</v>
      </c>
      <c r="CB42" s="224">
        <v>3.3860000000000001</v>
      </c>
      <c r="CC42" s="224">
        <v>3.9859999999999998</v>
      </c>
      <c r="CD42" s="224">
        <v>2.2080000000000002</v>
      </c>
      <c r="CE42" s="224">
        <v>8.1999999999999993</v>
      </c>
      <c r="CF42" s="224">
        <v>5.25</v>
      </c>
      <c r="CG42" s="224">
        <v>1.3320000000000001</v>
      </c>
      <c r="CH42" s="224">
        <v>2.7786149300000007</v>
      </c>
      <c r="CI42" s="224">
        <v>5.3943004400000012</v>
      </c>
      <c r="CJ42" s="224">
        <v>5.9657417199999996</v>
      </c>
      <c r="CK42" s="224">
        <v>4.8299239999999983</v>
      </c>
      <c r="CL42" s="224">
        <v>4.8131190000000545E-2</v>
      </c>
      <c r="CM42" s="224">
        <v>-0.77522314000000025</v>
      </c>
      <c r="CN42" s="224">
        <v>0.62420173999999951</v>
      </c>
      <c r="CO42" s="224">
        <v>79.157432419999992</v>
      </c>
      <c r="CP42" s="224">
        <v>16.739866590000002</v>
      </c>
      <c r="CQ42" s="224">
        <v>83.656104079999992</v>
      </c>
      <c r="CR42" s="224">
        <v>27.84554</v>
      </c>
      <c r="CS42" s="224">
        <v>6.4610719999999997</v>
      </c>
      <c r="CT42" s="224">
        <v>5.2869999999999999</v>
      </c>
      <c r="CU42" s="224">
        <v>9.3710000000000004</v>
      </c>
      <c r="CV42" s="224">
        <v>6.8019999999999996</v>
      </c>
      <c r="CW42" s="224">
        <v>6.2969999999999997</v>
      </c>
      <c r="CX42" s="224">
        <v>7.4630000000000001</v>
      </c>
      <c r="CY42" s="224">
        <v>6.3</v>
      </c>
      <c r="CZ42" s="224">
        <v>9.7487561300000003</v>
      </c>
      <c r="DA42" s="224">
        <v>2.5212167999999986</v>
      </c>
      <c r="DB42" s="224">
        <v>8.3310195300000007</v>
      </c>
      <c r="DC42" s="224">
        <v>5.7</v>
      </c>
      <c r="DD42" s="224">
        <v>1.0669999999999999</v>
      </c>
      <c r="DE42" s="224">
        <v>2.173428229999999</v>
      </c>
      <c r="DF42" s="224">
        <v>7.8949999999999996</v>
      </c>
      <c r="DG42" s="224">
        <v>14.112</v>
      </c>
      <c r="DH42" s="224">
        <v>16.001000000000001</v>
      </c>
      <c r="DI42" s="224">
        <v>22.411000000000001</v>
      </c>
      <c r="DJ42" s="224">
        <v>28.292999999999999</v>
      </c>
      <c r="DK42" s="224">
        <v>32.449000000000005</v>
      </c>
      <c r="DL42" s="224">
        <v>46.04</v>
      </c>
      <c r="DM42" s="224">
        <v>38.437000000000005</v>
      </c>
      <c r="DN42" s="224">
        <v>41.330999999999996</v>
      </c>
      <c r="DO42" s="224">
        <v>49.518000000000001</v>
      </c>
      <c r="DP42" s="224">
        <v>37.349000000000004</v>
      </c>
      <c r="DQ42" s="224">
        <v>36.332235080000004</v>
      </c>
      <c r="DR42" s="224">
        <v>14.005833333333333</v>
      </c>
      <c r="DS42" s="224">
        <v>19.505833333333335</v>
      </c>
      <c r="DT42" s="224">
        <v>19.505833333333335</v>
      </c>
      <c r="DU42" s="224">
        <v>57.461709403333337</v>
      </c>
      <c r="DV42" s="224">
        <v>60.299093333333332</v>
      </c>
      <c r="DW42" s="224">
        <v>75.742907333333321</v>
      </c>
      <c r="DX42" s="224">
        <v>82.403410333333326</v>
      </c>
      <c r="DY42" s="224">
        <v>78.172620333333327</v>
      </c>
      <c r="DZ42" s="224">
        <v>72.950455333333323</v>
      </c>
      <c r="EA42" s="224">
        <v>34.436252333333329</v>
      </c>
      <c r="EB42" s="224">
        <v>65.909685429047613</v>
      </c>
      <c r="EC42" s="224">
        <v>66.124685429047616</v>
      </c>
      <c r="ED42" s="224">
        <v>14.063999999999993</v>
      </c>
      <c r="EE42" s="224">
        <v>36.611000000000004</v>
      </c>
      <c r="EF42" s="224">
        <v>-0.39599999999998658</v>
      </c>
      <c r="EG42" s="224">
        <v>2.039999999999992</v>
      </c>
      <c r="EH42" s="224">
        <v>6.6999999999999886</v>
      </c>
      <c r="EI42" s="224">
        <v>7.1670000000000016</v>
      </c>
      <c r="EJ42" s="224">
        <v>-18.61099999999999</v>
      </c>
      <c r="EK42" s="224">
        <v>40.387</v>
      </c>
      <c r="EL42" s="224">
        <v>62.746776472316412</v>
      </c>
      <c r="EM42" s="224">
        <v>95.206744999999998</v>
      </c>
      <c r="EN42" s="224">
        <v>47.728775474742079</v>
      </c>
      <c r="EO42" s="224">
        <v>39.996299852099177</v>
      </c>
      <c r="EP42" s="224">
        <v>96.87</v>
      </c>
      <c r="EQ42" s="224">
        <v>-66.152000000000001</v>
      </c>
      <c r="ER42" s="224">
        <v>-62.868000000000002</v>
      </c>
      <c r="ES42" s="224">
        <v>31.239000000000001</v>
      </c>
      <c r="ET42" s="224">
        <v>39.587000000000003</v>
      </c>
      <c r="EU42" s="224">
        <v>47.325000000000003</v>
      </c>
      <c r="EV42" s="224">
        <v>38.924999999999997</v>
      </c>
      <c r="EW42" s="224">
        <v>72.013000000000005</v>
      </c>
      <c r="EX42" s="224">
        <v>87.813000000000002</v>
      </c>
      <c r="EY42" s="224">
        <v>125.33766666666666</v>
      </c>
      <c r="EZ42" s="224">
        <v>101.43166666666667</v>
      </c>
      <c r="FA42" s="224">
        <v>138.5746666666667</v>
      </c>
      <c r="FB42" s="224">
        <v>39.374450636847101</v>
      </c>
      <c r="FC42" s="224">
        <v>22.003828748579529</v>
      </c>
      <c r="FD42" s="224">
        <v>5.9494705058134745</v>
      </c>
      <c r="FE42" s="224">
        <v>34.319044596309944</v>
      </c>
      <c r="FF42" s="224">
        <v>42.630292701911131</v>
      </c>
      <c r="FG42" s="224">
        <v>46.593112700934014</v>
      </c>
      <c r="FH42" s="224">
        <v>45.931663204258484</v>
      </c>
      <c r="FI42" s="224">
        <v>59.128282537899075</v>
      </c>
      <c r="FJ42" s="224">
        <v>80.858819955052326</v>
      </c>
      <c r="FK42" s="224">
        <v>87.960798062312861</v>
      </c>
      <c r="FL42" s="224">
        <v>62.00853706448995</v>
      </c>
      <c r="FM42" s="224">
        <v>65.219219762805494</v>
      </c>
      <c r="FN42" s="224">
        <v>193.61378999999999</v>
      </c>
      <c r="FO42" s="224">
        <v>129.13300000000001</v>
      </c>
      <c r="FP42" s="224">
        <v>111.04600000000001</v>
      </c>
      <c r="FQ42" s="224">
        <v>106.564724</v>
      </c>
      <c r="FR42" s="224">
        <v>154.83066099999999</v>
      </c>
      <c r="FS42" s="224">
        <v>101.420513</v>
      </c>
      <c r="FT42" s="224">
        <v>71.921818000000002</v>
      </c>
      <c r="FU42" s="224">
        <v>111.128917</v>
      </c>
      <c r="FV42" s="224">
        <v>146.2222878</v>
      </c>
      <c r="FW42" s="224">
        <v>96.356626000000006</v>
      </c>
      <c r="FX42" s="224">
        <v>79.389488</v>
      </c>
      <c r="FY42" s="224">
        <v>73.094971999999999</v>
      </c>
      <c r="FZ42" s="224">
        <v>109.83999999999997</v>
      </c>
      <c r="GA42" s="224">
        <v>80.69</v>
      </c>
      <c r="GB42" s="224">
        <v>133.06</v>
      </c>
      <c r="GC42" s="224">
        <v>112.13000000000002</v>
      </c>
      <c r="GD42" s="224">
        <v>105.28000000000003</v>
      </c>
      <c r="GE42" s="224">
        <v>136.02999999999997</v>
      </c>
      <c r="GF42" s="224">
        <v>147.35999999999999</v>
      </c>
      <c r="GG42" s="224">
        <v>116.82</v>
      </c>
      <c r="GH42" s="224">
        <v>124.72999999999999</v>
      </c>
      <c r="GI42" s="224">
        <v>126.65999999999997</v>
      </c>
      <c r="GJ42" s="224">
        <v>105.52000000000001</v>
      </c>
      <c r="GK42" s="224">
        <v>235.15</v>
      </c>
      <c r="GL42" s="224">
        <v>89.329999999999984</v>
      </c>
      <c r="GM42" s="224">
        <v>97.02000000000001</v>
      </c>
      <c r="GN42" s="224">
        <v>56.360000000000014</v>
      </c>
      <c r="GO42" s="224">
        <v>21.039999999999992</v>
      </c>
      <c r="GP42" s="240">
        <v>51.110000000000014</v>
      </c>
      <c r="GQ42" s="240">
        <v>27.384369499999877</v>
      </c>
      <c r="GR42" s="240">
        <v>78.224371719999965</v>
      </c>
      <c r="GS42" s="240">
        <v>58.303495550000036</v>
      </c>
      <c r="GT42" s="240">
        <v>66.77000000000001</v>
      </c>
      <c r="GU42" s="240">
        <v>49.56</v>
      </c>
      <c r="GV42" s="240">
        <v>70.896102829999904</v>
      </c>
      <c r="GW42" s="240">
        <v>65.028114830000192</v>
      </c>
      <c r="GX42" s="240">
        <v>62.09156432000006</v>
      </c>
      <c r="GY42" s="240">
        <v>77.653429589999973</v>
      </c>
      <c r="GZ42" s="240">
        <v>146.52516069000006</v>
      </c>
      <c r="HA42" s="240">
        <v>61.589714129999834</v>
      </c>
      <c r="HB42" s="240">
        <v>82.450727310000275</v>
      </c>
      <c r="HC42" s="240">
        <v>104.60459164000005</v>
      </c>
      <c r="HD42" s="240">
        <v>76.753426220000108</v>
      </c>
      <c r="HE42" s="240">
        <v>91.220734589999978</v>
      </c>
      <c r="HF42" s="240">
        <v>96.657583360000046</v>
      </c>
      <c r="HG42" s="240">
        <v>86.7</v>
      </c>
      <c r="HH42" s="240">
        <v>66.900000000000006</v>
      </c>
      <c r="HI42" s="240">
        <v>70.900000000000006</v>
      </c>
      <c r="HJ42" s="240">
        <v>56.179999999999971</v>
      </c>
      <c r="HK42" s="240">
        <v>32.94</v>
      </c>
      <c r="HL42" s="240">
        <v>51.059999999999974</v>
      </c>
      <c r="HM42" s="240">
        <v>53.102654362000067</v>
      </c>
    </row>
    <row r="43" spans="1:221" s="11" customFormat="1" x14ac:dyDescent="0.25">
      <c r="A43" s="223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4"/>
      <c r="BN43" s="224"/>
      <c r="BO43" s="224"/>
      <c r="BP43" s="224"/>
      <c r="BQ43" s="224"/>
      <c r="BR43" s="224"/>
      <c r="BS43" s="224"/>
      <c r="BT43" s="224"/>
      <c r="BU43" s="224"/>
      <c r="BV43" s="224"/>
      <c r="BW43" s="224"/>
      <c r="BX43" s="224"/>
      <c r="BY43" s="224"/>
      <c r="BZ43" s="224"/>
      <c r="CA43" s="224"/>
      <c r="CB43" s="224"/>
      <c r="CC43" s="224"/>
      <c r="CD43" s="224"/>
      <c r="CE43" s="224"/>
      <c r="CF43" s="224"/>
      <c r="CG43" s="224"/>
      <c r="CH43" s="224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24"/>
      <c r="CZ43" s="224"/>
      <c r="DA43" s="224"/>
      <c r="DB43" s="224"/>
      <c r="DC43" s="224"/>
      <c r="DD43" s="224"/>
      <c r="DE43" s="224"/>
      <c r="DF43" s="224"/>
      <c r="DG43" s="224"/>
      <c r="DH43" s="224"/>
      <c r="DI43" s="224"/>
      <c r="DJ43" s="224"/>
      <c r="DK43" s="224"/>
      <c r="DL43" s="224"/>
      <c r="DM43" s="224"/>
      <c r="DN43" s="224"/>
      <c r="DO43" s="224"/>
      <c r="DP43" s="224"/>
      <c r="DQ43" s="224"/>
      <c r="DR43" s="224"/>
      <c r="DS43" s="224"/>
      <c r="DT43" s="224"/>
      <c r="DU43" s="224"/>
      <c r="DV43" s="224"/>
      <c r="DW43" s="224"/>
      <c r="DX43" s="224"/>
      <c r="DY43" s="224"/>
      <c r="DZ43" s="224"/>
      <c r="EA43" s="224"/>
      <c r="EB43" s="224"/>
      <c r="EC43" s="224"/>
      <c r="ED43" s="224"/>
      <c r="EE43" s="224"/>
      <c r="EF43" s="224"/>
      <c r="EG43" s="224"/>
      <c r="EH43" s="224"/>
      <c r="EI43" s="224"/>
      <c r="EJ43" s="224"/>
      <c r="EK43" s="224"/>
      <c r="EL43" s="224"/>
      <c r="EM43" s="224"/>
      <c r="EN43" s="224"/>
      <c r="EO43" s="224"/>
      <c r="EP43" s="224"/>
      <c r="EQ43" s="224"/>
      <c r="ER43" s="224"/>
      <c r="ES43" s="224"/>
      <c r="ET43" s="224"/>
      <c r="EU43" s="224"/>
      <c r="EV43" s="224"/>
      <c r="EW43" s="224"/>
      <c r="EX43" s="224"/>
      <c r="EY43" s="224"/>
      <c r="EZ43" s="224"/>
      <c r="FA43" s="224"/>
      <c r="FB43" s="224"/>
      <c r="FC43" s="224"/>
      <c r="FD43" s="224"/>
      <c r="FE43" s="224"/>
      <c r="FF43" s="224"/>
      <c r="FG43" s="224"/>
      <c r="FH43" s="224"/>
      <c r="FI43" s="224"/>
      <c r="FJ43" s="224"/>
      <c r="FK43" s="224"/>
      <c r="FL43" s="224"/>
      <c r="FM43" s="224"/>
      <c r="FN43" s="224"/>
      <c r="FO43" s="224"/>
      <c r="FP43" s="224"/>
      <c r="FQ43" s="224"/>
      <c r="FR43" s="224"/>
      <c r="FS43" s="224"/>
      <c r="FT43" s="108"/>
      <c r="FU43" s="224"/>
      <c r="FV43" s="224"/>
      <c r="FW43" s="224"/>
      <c r="FX43" s="224"/>
      <c r="FY43" s="224"/>
      <c r="FZ43" s="224"/>
      <c r="GA43" s="224"/>
      <c r="GB43" s="224"/>
      <c r="GC43" s="224"/>
      <c r="GD43" s="224"/>
      <c r="GE43" s="224"/>
      <c r="GF43" s="224"/>
      <c r="GG43" s="108"/>
      <c r="GH43" s="108"/>
      <c r="GI43" s="108"/>
      <c r="GJ43" s="108"/>
      <c r="GK43" s="108"/>
      <c r="GL43" s="224"/>
      <c r="GM43" s="224"/>
      <c r="GN43" s="224"/>
      <c r="GO43" s="224"/>
      <c r="GP43" s="240"/>
      <c r="GQ43" s="240"/>
      <c r="GR43" s="240"/>
      <c r="GS43" s="240"/>
      <c r="GT43" s="240"/>
      <c r="GU43" s="240"/>
      <c r="GV43" s="240"/>
      <c r="GW43" s="240"/>
      <c r="GX43" s="240"/>
      <c r="GY43" s="240"/>
      <c r="GZ43" s="240"/>
      <c r="HA43" s="240"/>
      <c r="HB43" s="240"/>
      <c r="HC43" s="240"/>
      <c r="HD43" s="240"/>
      <c r="HE43" s="240"/>
      <c r="HF43" s="240"/>
      <c r="HG43" s="240"/>
      <c r="HH43" s="240"/>
      <c r="HI43" s="240"/>
      <c r="HJ43" s="240"/>
      <c r="HK43" s="240"/>
      <c r="HL43" s="240"/>
      <c r="HM43" s="240"/>
    </row>
    <row r="44" spans="1:221" s="11" customFormat="1" x14ac:dyDescent="0.25">
      <c r="A44" s="227" t="s">
        <v>339</v>
      </c>
      <c r="B44" s="224">
        <v>0</v>
      </c>
      <c r="C44" s="224">
        <v>0</v>
      </c>
      <c r="D44" s="224">
        <v>0</v>
      </c>
      <c r="E44" s="224">
        <v>0</v>
      </c>
      <c r="F44" s="224">
        <v>0</v>
      </c>
      <c r="G44" s="224">
        <v>0</v>
      </c>
      <c r="H44" s="224">
        <v>0</v>
      </c>
      <c r="I44" s="224">
        <v>0</v>
      </c>
      <c r="J44" s="224">
        <v>0</v>
      </c>
      <c r="K44" s="224">
        <v>0</v>
      </c>
      <c r="L44" s="224">
        <v>0</v>
      </c>
      <c r="M44" s="224">
        <v>0</v>
      </c>
      <c r="N44" s="224">
        <v>0</v>
      </c>
      <c r="O44" s="224">
        <v>0</v>
      </c>
      <c r="P44" s="224">
        <v>0</v>
      </c>
      <c r="Q44" s="224">
        <v>0</v>
      </c>
      <c r="R44" s="224">
        <v>0</v>
      </c>
      <c r="S44" s="224">
        <v>0</v>
      </c>
      <c r="T44" s="224">
        <v>0</v>
      </c>
      <c r="U44" s="224">
        <v>0</v>
      </c>
      <c r="V44" s="224">
        <v>0</v>
      </c>
      <c r="W44" s="224">
        <v>0</v>
      </c>
      <c r="X44" s="224">
        <v>0</v>
      </c>
      <c r="Y44" s="224">
        <v>0</v>
      </c>
      <c r="Z44" s="224">
        <v>4.5491101276420257E-3</v>
      </c>
      <c r="AA44" s="224">
        <v>4.5491101276420257E-3</v>
      </c>
      <c r="AB44" s="224">
        <v>4.5491101276420257E-3</v>
      </c>
      <c r="AC44" s="224">
        <v>4.5491101276420257E-3</v>
      </c>
      <c r="AD44" s="224">
        <v>4.5491101276420257E-3</v>
      </c>
      <c r="AE44" s="224">
        <v>4.5491101276420257E-3</v>
      </c>
      <c r="AF44" s="224">
        <v>4.5491101276420257E-3</v>
      </c>
      <c r="AG44" s="224">
        <v>4.5491101276420257E-3</v>
      </c>
      <c r="AH44" s="224">
        <v>4.5491101276420257E-3</v>
      </c>
      <c r="AI44" s="224">
        <v>4.5491101276420257E-3</v>
      </c>
      <c r="AJ44" s="224">
        <v>4.5491101276420257E-3</v>
      </c>
      <c r="AK44" s="224">
        <v>4.5491101276420257E-3</v>
      </c>
      <c r="AL44" s="224">
        <v>4.7867829999999998</v>
      </c>
      <c r="AM44" s="224">
        <v>-19.687044</v>
      </c>
      <c r="AN44" s="224">
        <v>-11.936719</v>
      </c>
      <c r="AO44" s="224">
        <v>-1.470259</v>
      </c>
      <c r="AP44" s="224">
        <v>-3.310775</v>
      </c>
      <c r="AQ44" s="224">
        <v>6.097359</v>
      </c>
      <c r="AR44" s="224">
        <v>-20.913463</v>
      </c>
      <c r="AS44" s="224">
        <v>-6.2726369999999996</v>
      </c>
      <c r="AT44" s="224">
        <v>-5.8587449999999999</v>
      </c>
      <c r="AU44" s="224">
        <v>-36.128217999999997</v>
      </c>
      <c r="AV44" s="224">
        <v>-6.637041</v>
      </c>
      <c r="AW44" s="224">
        <v>-29.089000000000013</v>
      </c>
      <c r="AX44" s="224">
        <v>0</v>
      </c>
      <c r="AY44" s="224">
        <v>0</v>
      </c>
      <c r="AZ44" s="224">
        <v>0</v>
      </c>
      <c r="BA44" s="224">
        <v>0</v>
      </c>
      <c r="BB44" s="224">
        <v>0</v>
      </c>
      <c r="BC44" s="224">
        <v>0</v>
      </c>
      <c r="BD44" s="224">
        <v>0</v>
      </c>
      <c r="BE44" s="224">
        <v>0</v>
      </c>
      <c r="BF44" s="224">
        <v>0</v>
      </c>
      <c r="BG44" s="224">
        <v>0</v>
      </c>
      <c r="BH44" s="224">
        <v>0</v>
      </c>
      <c r="BI44" s="224">
        <v>0</v>
      </c>
      <c r="BJ44" s="224">
        <v>4.5491101276420257E-3</v>
      </c>
      <c r="BK44" s="224">
        <v>4.5491101276420257E-3</v>
      </c>
      <c r="BL44" s="224">
        <v>4.5491101276420257E-3</v>
      </c>
      <c r="BM44" s="224">
        <v>4.5491101276420257E-3</v>
      </c>
      <c r="BN44" s="224">
        <v>4.5491101276420257E-3</v>
      </c>
      <c r="BO44" s="224">
        <v>4.5491101276420257E-3</v>
      </c>
      <c r="BP44" s="224">
        <v>4.5491101276420257E-3</v>
      </c>
      <c r="BQ44" s="224">
        <v>4.5491101276420257E-3</v>
      </c>
      <c r="BR44" s="224">
        <v>4.5491101276420257E-3</v>
      </c>
      <c r="BS44" s="224">
        <v>4.5491101276420257E-3</v>
      </c>
      <c r="BT44" s="224">
        <v>4.5491101276420257E-3</v>
      </c>
      <c r="BU44" s="224">
        <v>4.5491101276420257E-3</v>
      </c>
      <c r="BV44" s="224">
        <v>-0.54800000000000004</v>
      </c>
      <c r="BW44" s="224">
        <v>-3.502599</v>
      </c>
      <c r="BX44" s="224">
        <v>-14</v>
      </c>
      <c r="BY44" s="224">
        <v>-10.255000000000001</v>
      </c>
      <c r="BZ44" s="224">
        <v>0</v>
      </c>
      <c r="CA44" s="224">
        <v>0</v>
      </c>
      <c r="CB44" s="224">
        <v>0</v>
      </c>
      <c r="CC44" s="224">
        <v>0</v>
      </c>
      <c r="CD44" s="224">
        <v>0</v>
      </c>
      <c r="CE44" s="224">
        <v>0</v>
      </c>
      <c r="CF44" s="224">
        <v>0</v>
      </c>
      <c r="CG44" s="224">
        <v>0</v>
      </c>
      <c r="CH44" s="224">
        <v>0</v>
      </c>
      <c r="CI44" s="224">
        <v>0</v>
      </c>
      <c r="CJ44" s="224">
        <v>0</v>
      </c>
      <c r="CK44" s="224">
        <v>0</v>
      </c>
      <c r="CL44" s="224">
        <v>0</v>
      </c>
      <c r="CM44" s="224">
        <v>-7.2</v>
      </c>
      <c r="CN44" s="224">
        <v>-17.637057599999999</v>
      </c>
      <c r="CO44" s="224">
        <v>0</v>
      </c>
      <c r="CP44" s="224">
        <v>0</v>
      </c>
      <c r="CQ44" s="224">
        <v>-43.49599946</v>
      </c>
      <c r="CR44" s="224">
        <v>-5.0999999999999996</v>
      </c>
      <c r="CS44" s="224">
        <v>0</v>
      </c>
      <c r="CT44" s="224">
        <v>0</v>
      </c>
      <c r="CU44" s="224">
        <v>0</v>
      </c>
      <c r="CV44" s="224">
        <v>0</v>
      </c>
      <c r="CW44" s="224">
        <v>0</v>
      </c>
      <c r="CX44" s="224">
        <v>0</v>
      </c>
      <c r="CY44" s="224">
        <v>0</v>
      </c>
      <c r="CZ44" s="224">
        <v>0</v>
      </c>
      <c r="DA44" s="224">
        <v>0</v>
      </c>
      <c r="DB44" s="224">
        <v>0</v>
      </c>
      <c r="DC44" s="224">
        <v>0</v>
      </c>
      <c r="DD44" s="224">
        <v>0</v>
      </c>
      <c r="DE44" s="224">
        <v>0</v>
      </c>
      <c r="DF44" s="224">
        <v>4.5491101276420257E-3</v>
      </c>
      <c r="DG44" s="224">
        <v>4.5491101276420257E-3</v>
      </c>
      <c r="DH44" s="224">
        <v>4.5491101276420257E-3</v>
      </c>
      <c r="DI44" s="224">
        <v>4.5491101276420257E-3</v>
      </c>
      <c r="DJ44" s="224">
        <v>4.5491101276420257E-3</v>
      </c>
      <c r="DK44" s="224">
        <v>4.5491101276420257E-3</v>
      </c>
      <c r="DL44" s="224">
        <v>4.5491101276420257E-3</v>
      </c>
      <c r="DM44" s="224">
        <v>4.5491101276420257E-3</v>
      </c>
      <c r="DN44" s="224">
        <v>4.5491101276420257E-3</v>
      </c>
      <c r="DO44" s="224">
        <v>4.5491101276420257E-3</v>
      </c>
      <c r="DP44" s="224">
        <v>4.5491101276420257E-3</v>
      </c>
      <c r="DQ44" s="224">
        <v>4.5491101276420257E-3</v>
      </c>
      <c r="DR44" s="224">
        <v>4.5491101276420257E-3</v>
      </c>
      <c r="DS44" s="224">
        <v>4.5491101276420257E-3</v>
      </c>
      <c r="DT44" s="224">
        <v>4.5491101276420257E-3</v>
      </c>
      <c r="DU44" s="224">
        <v>4.5491101276420257E-3</v>
      </c>
      <c r="DV44" s="224">
        <v>4.5491101276420257E-3</v>
      </c>
      <c r="DW44" s="224">
        <v>4.5491101276420257E-3</v>
      </c>
      <c r="DX44" s="224">
        <v>4.5491101276420257E-3</v>
      </c>
      <c r="DY44" s="224">
        <v>4.5491101276420257E-3</v>
      </c>
      <c r="DZ44" s="224">
        <v>4.5491101276420257E-3</v>
      </c>
      <c r="EA44" s="224">
        <v>4.5491101276420257E-3</v>
      </c>
      <c r="EB44" s="224">
        <v>4.5491101276420257E-3</v>
      </c>
      <c r="EC44" s="224">
        <v>4.5491101276420257E-3</v>
      </c>
      <c r="ED44" s="224">
        <v>4.5491101276420257E-3</v>
      </c>
      <c r="EE44" s="224">
        <v>4.5491101276420257E-3</v>
      </c>
      <c r="EF44" s="224">
        <v>4.5491101276420257E-3</v>
      </c>
      <c r="EG44" s="224">
        <v>4.5491101276420257E-3</v>
      </c>
      <c r="EH44" s="224">
        <v>4.5491101276420257E-3</v>
      </c>
      <c r="EI44" s="224">
        <v>4.5491101276420257E-3</v>
      </c>
      <c r="EJ44" s="224">
        <v>4.5491101276420257E-3</v>
      </c>
      <c r="EK44" s="224">
        <v>4.5491101276420257E-3</v>
      </c>
      <c r="EL44" s="224">
        <v>4.5491101276420257E-3</v>
      </c>
      <c r="EM44" s="224">
        <v>4.5491101276420257E-3</v>
      </c>
      <c r="EN44" s="224">
        <v>4.5491101276420257E-3</v>
      </c>
      <c r="EO44" s="224">
        <v>4.5491101276420257E-3</v>
      </c>
      <c r="EP44" s="224">
        <v>4.5491101276420257E-3</v>
      </c>
      <c r="EQ44" s="224">
        <v>4.5491101276420257E-3</v>
      </c>
      <c r="ER44" s="224">
        <v>4.5491101276420257E-3</v>
      </c>
      <c r="ES44" s="224">
        <v>4.5491101276420257E-3</v>
      </c>
      <c r="ET44" s="224">
        <v>4.5491101276420257E-3</v>
      </c>
      <c r="EU44" s="224">
        <v>4.5491101276420257E-3</v>
      </c>
      <c r="EV44" s="224">
        <v>4.5491101276420257E-3</v>
      </c>
      <c r="EW44" s="224">
        <v>4.5491101276420257E-3</v>
      </c>
      <c r="EX44" s="224">
        <v>4.5491101276420257E-3</v>
      </c>
      <c r="EY44" s="224">
        <v>4.5491101276420257E-3</v>
      </c>
      <c r="EZ44" s="224">
        <v>4.5491101276420257E-3</v>
      </c>
      <c r="FA44" s="224">
        <v>4.5491101276420257E-3</v>
      </c>
      <c r="FB44" s="224">
        <v>4.5491101276420257E-3</v>
      </c>
      <c r="FC44" s="224">
        <v>4.5491101276420257E-3</v>
      </c>
      <c r="FD44" s="224">
        <v>4.5491101276420257E-3</v>
      </c>
      <c r="FE44" s="224">
        <v>4.5491101276420257E-3</v>
      </c>
      <c r="FF44" s="224">
        <v>4.5491101276420257E-3</v>
      </c>
      <c r="FG44" s="224">
        <v>4.5491101276420257E-3</v>
      </c>
      <c r="FH44" s="224">
        <v>4.5491101276420257E-3</v>
      </c>
      <c r="FI44" s="224">
        <v>4.5491101276420257E-3</v>
      </c>
      <c r="FJ44" s="224">
        <v>4.5491101276420257E-3</v>
      </c>
      <c r="FK44" s="224">
        <v>4.5491101276420257E-3</v>
      </c>
      <c r="FL44" s="224">
        <v>4.5491101276420257E-3</v>
      </c>
      <c r="FM44" s="224">
        <v>4.5491101276420257E-3</v>
      </c>
      <c r="FN44" s="224">
        <v>4.5491101276420257E-3</v>
      </c>
      <c r="FO44" s="224">
        <v>4.5491101276420257E-3</v>
      </c>
      <c r="FP44" s="224">
        <v>4.5491101276420257E-3</v>
      </c>
      <c r="FQ44" s="224">
        <v>4.5491101276420257E-3</v>
      </c>
      <c r="FR44" s="224">
        <v>4.5491101276420257E-3</v>
      </c>
      <c r="FS44" s="224">
        <v>4.5491101276420257E-3</v>
      </c>
      <c r="FT44" s="224">
        <v>4.5491101276420257E-3</v>
      </c>
      <c r="FU44" s="224">
        <v>4.5491101276420257E-3</v>
      </c>
      <c r="FV44" s="224">
        <v>4.5491101276420257E-3</v>
      </c>
      <c r="FW44" s="224">
        <v>4.5491101276420257E-3</v>
      </c>
      <c r="FX44" s="224">
        <v>4.5491101276420257E-3</v>
      </c>
      <c r="FY44" s="224">
        <v>4.5491101276420257E-3</v>
      </c>
      <c r="FZ44" s="224">
        <v>4.5491101276420257E-3</v>
      </c>
      <c r="GA44" s="224">
        <v>4.5491101276420257E-3</v>
      </c>
      <c r="GB44" s="224">
        <v>4.5491101276420257E-3</v>
      </c>
      <c r="GC44" s="224">
        <v>4.5491101276420257E-3</v>
      </c>
      <c r="GD44" s="224">
        <v>4.5491101276420257E-3</v>
      </c>
      <c r="GE44" s="224">
        <v>4.5491101276420257E-3</v>
      </c>
      <c r="GF44" s="224">
        <v>4.5491101276420257E-3</v>
      </c>
      <c r="GG44" s="224">
        <v>4.5491101276420257E-3</v>
      </c>
      <c r="GH44" s="224">
        <v>4.5491101276420257E-3</v>
      </c>
      <c r="GI44" s="224">
        <v>4.5491101276420257E-3</v>
      </c>
      <c r="GJ44" s="224">
        <v>4.5491101276420257E-3</v>
      </c>
      <c r="GK44" s="224">
        <v>4.5491101276420257E-3</v>
      </c>
      <c r="GL44" s="224">
        <v>4.5491101276420257E-3</v>
      </c>
      <c r="GM44" s="224">
        <v>4.5491101276420257E-3</v>
      </c>
      <c r="GN44" s="224">
        <v>4.5491101276420257E-3</v>
      </c>
      <c r="GO44" s="224">
        <v>4.5491101276420257E-3</v>
      </c>
      <c r="GP44" s="224">
        <v>4.5491101276420257E-3</v>
      </c>
      <c r="GQ44" s="224">
        <v>4.5491101276420257E-3</v>
      </c>
      <c r="GR44" s="224">
        <v>4.5491101276420257E-3</v>
      </c>
      <c r="GS44" s="224">
        <v>4.5491101276420257E-3</v>
      </c>
      <c r="GT44" s="224">
        <v>4.5491101276420257E-3</v>
      </c>
      <c r="GU44" s="224">
        <v>4.5491101276420257E-3</v>
      </c>
      <c r="GV44" s="224">
        <v>4.5491101276420257E-3</v>
      </c>
      <c r="GW44" s="224">
        <v>4.5491101276420257E-3</v>
      </c>
      <c r="GX44" s="224">
        <v>4.5491101276420257E-3</v>
      </c>
      <c r="GY44" s="224">
        <v>4.5491101276420257E-3</v>
      </c>
      <c r="GZ44" s="224">
        <v>4.5491101276420257E-3</v>
      </c>
      <c r="HA44" s="224">
        <v>4.5491101276420257E-3</v>
      </c>
      <c r="HB44" s="224">
        <v>4.5491101276420257E-3</v>
      </c>
      <c r="HC44" s="224">
        <v>4.5491101276420257E-3</v>
      </c>
      <c r="HD44" s="224">
        <v>4.5491101276420257E-3</v>
      </c>
      <c r="HE44" s="224">
        <v>4.5491101276420257E-3</v>
      </c>
      <c r="HF44" s="224">
        <v>0</v>
      </c>
      <c r="HG44" s="224">
        <v>0</v>
      </c>
      <c r="HH44" s="224">
        <v>0</v>
      </c>
      <c r="HI44" s="224">
        <v>0</v>
      </c>
      <c r="HJ44" s="224"/>
      <c r="HK44" s="224"/>
      <c r="HL44" s="224"/>
      <c r="HM44" s="224"/>
    </row>
    <row r="45" spans="1:221" s="11" customFormat="1" x14ac:dyDescent="0.25">
      <c r="A45" s="223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4"/>
      <c r="BN45" s="224"/>
      <c r="BO45" s="224"/>
      <c r="BP45" s="224"/>
      <c r="BQ45" s="224"/>
      <c r="BR45" s="224"/>
      <c r="BS45" s="224"/>
      <c r="BT45" s="224"/>
      <c r="BU45" s="224"/>
      <c r="BV45" s="224"/>
      <c r="BW45" s="224"/>
      <c r="BX45" s="224"/>
      <c r="BY45" s="224"/>
      <c r="BZ45" s="224"/>
      <c r="CA45" s="224"/>
      <c r="CB45" s="224"/>
      <c r="CC45" s="224"/>
      <c r="CD45" s="224"/>
      <c r="CE45" s="224"/>
      <c r="CF45" s="224"/>
      <c r="CG45" s="224"/>
      <c r="CH45" s="224"/>
      <c r="CI45" s="224"/>
      <c r="CJ45" s="224"/>
      <c r="CK45" s="224"/>
      <c r="CL45" s="224"/>
      <c r="CM45" s="224"/>
      <c r="CN45" s="224"/>
      <c r="CO45" s="224"/>
      <c r="CP45" s="224"/>
      <c r="CQ45" s="224"/>
      <c r="CR45" s="224"/>
      <c r="CS45" s="224"/>
      <c r="CT45" s="224"/>
      <c r="CU45" s="224"/>
      <c r="CV45" s="224"/>
      <c r="CW45" s="224"/>
      <c r="CX45" s="224"/>
      <c r="CY45" s="224"/>
      <c r="CZ45" s="224"/>
      <c r="DA45" s="224"/>
      <c r="DB45" s="224"/>
      <c r="DC45" s="224"/>
      <c r="DD45" s="224"/>
      <c r="DE45" s="224"/>
      <c r="DF45" s="224"/>
      <c r="DG45" s="224"/>
      <c r="DH45" s="224"/>
      <c r="DI45" s="224"/>
      <c r="DJ45" s="224"/>
      <c r="DK45" s="224"/>
      <c r="DL45" s="224"/>
      <c r="DM45" s="224"/>
      <c r="DN45" s="224"/>
      <c r="DO45" s="224"/>
      <c r="DP45" s="224"/>
      <c r="DQ45" s="224"/>
      <c r="DR45" s="224"/>
      <c r="DS45" s="224"/>
      <c r="DT45" s="224"/>
      <c r="DU45" s="224"/>
      <c r="DV45" s="224"/>
      <c r="DW45" s="224"/>
      <c r="DX45" s="224"/>
      <c r="DY45" s="224"/>
      <c r="DZ45" s="224"/>
      <c r="EA45" s="224"/>
      <c r="EB45" s="224"/>
      <c r="EC45" s="224"/>
      <c r="ED45" s="224"/>
      <c r="EE45" s="224"/>
      <c r="EF45" s="224"/>
      <c r="EG45" s="224"/>
      <c r="EH45" s="224"/>
      <c r="EI45" s="224"/>
      <c r="EJ45" s="224"/>
      <c r="EK45" s="224"/>
      <c r="EL45" s="224"/>
      <c r="EM45" s="224"/>
      <c r="EN45" s="224"/>
      <c r="EO45" s="224"/>
      <c r="EP45" s="224"/>
      <c r="EQ45" s="224"/>
      <c r="ER45" s="224"/>
      <c r="ES45" s="224"/>
      <c r="ET45" s="224"/>
      <c r="EU45" s="224"/>
      <c r="EV45" s="224"/>
      <c r="EW45" s="224"/>
      <c r="EX45" s="224"/>
      <c r="EY45" s="224"/>
      <c r="EZ45" s="224"/>
      <c r="FA45" s="224"/>
      <c r="FB45" s="224"/>
      <c r="FC45" s="224"/>
      <c r="FD45" s="224"/>
      <c r="FE45" s="224"/>
      <c r="FF45" s="224"/>
      <c r="FG45" s="224"/>
      <c r="FH45" s="224"/>
      <c r="FI45" s="224"/>
      <c r="FJ45" s="224"/>
      <c r="FK45" s="224"/>
      <c r="FL45" s="224"/>
      <c r="FM45" s="224"/>
      <c r="FN45" s="224"/>
      <c r="FO45" s="224"/>
      <c r="FP45" s="224"/>
      <c r="FQ45" s="224"/>
      <c r="FR45" s="224"/>
      <c r="FS45" s="224"/>
      <c r="FT45" s="224"/>
      <c r="FU45" s="224"/>
      <c r="FV45" s="224"/>
      <c r="FW45" s="224"/>
      <c r="FX45" s="224"/>
      <c r="FY45" s="224"/>
      <c r="FZ45" s="224"/>
      <c r="GA45" s="224"/>
      <c r="GB45" s="224"/>
      <c r="GC45" s="224"/>
      <c r="GD45" s="224"/>
      <c r="GE45" s="224"/>
      <c r="GF45" s="224"/>
      <c r="GG45" s="224"/>
      <c r="GH45" s="224"/>
      <c r="GI45" s="224"/>
      <c r="GJ45" s="224"/>
      <c r="GK45" s="224"/>
      <c r="GL45" s="224"/>
      <c r="GM45" s="224"/>
      <c r="GN45" s="224"/>
      <c r="GO45" s="224"/>
      <c r="GP45" s="240"/>
      <c r="GQ45" s="240"/>
      <c r="GR45" s="240"/>
      <c r="GS45" s="240"/>
      <c r="GT45" s="240"/>
      <c r="GU45" s="240"/>
      <c r="GV45" s="240"/>
      <c r="GW45" s="240"/>
      <c r="GX45" s="240"/>
      <c r="GY45" s="240"/>
      <c r="GZ45" s="240"/>
      <c r="HA45" s="240"/>
      <c r="HB45" s="240"/>
      <c r="HC45" s="240"/>
      <c r="HD45" s="240"/>
      <c r="HE45" s="240"/>
      <c r="HF45" s="240"/>
      <c r="HG45" s="240"/>
      <c r="HH45" s="240"/>
      <c r="HI45" s="240"/>
      <c r="HJ45" s="240"/>
      <c r="HK45" s="240"/>
      <c r="HL45" s="240"/>
      <c r="HM45" s="240"/>
    </row>
    <row r="46" spans="1:221" s="11" customFormat="1" x14ac:dyDescent="0.25">
      <c r="A46" s="227" t="s">
        <v>340</v>
      </c>
      <c r="B46" s="224">
        <v>96.723205749673468</v>
      </c>
      <c r="C46" s="224">
        <v>-128.94203457022337</v>
      </c>
      <c r="D46" s="224">
        <v>66.17259761059438</v>
      </c>
      <c r="E46" s="224">
        <v>13.760194583016585</v>
      </c>
      <c r="F46" s="224">
        <v>10.314581540745166</v>
      </c>
      <c r="G46" s="224">
        <v>96.760254130745182</v>
      </c>
      <c r="H46" s="224">
        <v>85.012935275710845</v>
      </c>
      <c r="I46" s="224">
        <v>-142.84572133726209</v>
      </c>
      <c r="J46" s="224">
        <v>136.28400271571081</v>
      </c>
      <c r="K46" s="224">
        <v>97.092564813688966</v>
      </c>
      <c r="L46" s="224">
        <v>64.041268789386834</v>
      </c>
      <c r="M46" s="224">
        <v>-157.23115183298341</v>
      </c>
      <c r="N46" s="224">
        <v>26.62932839385121</v>
      </c>
      <c r="O46" s="224">
        <v>-33.732788638634133</v>
      </c>
      <c r="P46" s="224">
        <v>17.709326902364239</v>
      </c>
      <c r="Q46" s="224">
        <v>210.25116263966203</v>
      </c>
      <c r="R46" s="224">
        <v>-122.69390231808916</v>
      </c>
      <c r="S46" s="224">
        <v>16.79040148833343</v>
      </c>
      <c r="T46" s="224">
        <v>88.243810566133391</v>
      </c>
      <c r="U46" s="224">
        <v>24.239462782999908</v>
      </c>
      <c r="V46" s="224">
        <v>63.289803429333347</v>
      </c>
      <c r="W46" s="224">
        <v>25.702617832333374</v>
      </c>
      <c r="X46" s="224">
        <v>-55.159528081896383</v>
      </c>
      <c r="Y46" s="224">
        <v>-253.70479793406656</v>
      </c>
      <c r="Z46" s="224">
        <v>111.57989802167299</v>
      </c>
      <c r="AA46" s="224">
        <v>27.516037238568799</v>
      </c>
      <c r="AB46" s="224">
        <v>31.646519727287</v>
      </c>
      <c r="AC46" s="224">
        <v>123.48080418837208</v>
      </c>
      <c r="AD46" s="224">
        <v>-45.813760074167249</v>
      </c>
      <c r="AE46" s="224">
        <v>77.676924142508881</v>
      </c>
      <c r="AF46" s="224">
        <v>87.848171798459703</v>
      </c>
      <c r="AG46" s="224">
        <v>-66.681848132016285</v>
      </c>
      <c r="AH46" s="224">
        <v>140.9976043992001</v>
      </c>
      <c r="AI46" s="224">
        <v>101.54729431942383</v>
      </c>
      <c r="AJ46" s="224">
        <v>-154.88061815420082</v>
      </c>
      <c r="AK46" s="224">
        <v>-235.22936712308172</v>
      </c>
      <c r="AL46" s="224">
        <v>169.3783976443649</v>
      </c>
      <c r="AM46" s="224">
        <v>-21.595673147658218</v>
      </c>
      <c r="AN46" s="224">
        <v>113.10379815680751</v>
      </c>
      <c r="AO46" s="224">
        <v>165.20346605168635</v>
      </c>
      <c r="AP46" s="224">
        <v>-48.317886677923902</v>
      </c>
      <c r="AQ46" s="224">
        <v>67.898892309915809</v>
      </c>
      <c r="AR46" s="224">
        <v>125.38449280648379</v>
      </c>
      <c r="AS46" s="224">
        <v>-44.33141307845554</v>
      </c>
      <c r="AT46" s="224">
        <v>3.8966137293310803</v>
      </c>
      <c r="AU46" s="224">
        <v>114.93650867153161</v>
      </c>
      <c r="AV46" s="224">
        <v>-146.51165650543925</v>
      </c>
      <c r="AW46" s="224">
        <v>-44.943166107866134</v>
      </c>
      <c r="AX46" s="224">
        <v>205.06446848916011</v>
      </c>
      <c r="AY46" s="224">
        <v>-104.44193998424521</v>
      </c>
      <c r="AZ46" s="224">
        <v>108.96905299685955</v>
      </c>
      <c r="BA46" s="224">
        <v>107.73470887455812</v>
      </c>
      <c r="BB46" s="224">
        <v>24.506034477642515</v>
      </c>
      <c r="BC46" s="224">
        <v>52.874488047470095</v>
      </c>
      <c r="BD46" s="224">
        <v>114.4924567419506</v>
      </c>
      <c r="BE46" s="224">
        <v>44.171425444899228</v>
      </c>
      <c r="BF46" s="224">
        <v>173.7269437689838</v>
      </c>
      <c r="BG46" s="224">
        <v>165.79119217698133</v>
      </c>
      <c r="BH46" s="224">
        <v>80.430916179350788</v>
      </c>
      <c r="BI46" s="224">
        <v>-289.98295740179208</v>
      </c>
      <c r="BJ46" s="224">
        <v>128.84600848139746</v>
      </c>
      <c r="BK46" s="224">
        <v>-85.277982996905052</v>
      </c>
      <c r="BL46" s="224">
        <v>9.7429208546890322</v>
      </c>
      <c r="BM46" s="224">
        <v>374.30796140925906</v>
      </c>
      <c r="BN46" s="224">
        <v>4.7179760379598292</v>
      </c>
      <c r="BO46" s="224">
        <v>122.85297741216732</v>
      </c>
      <c r="BP46" s="224">
        <v>199.66329847992051</v>
      </c>
      <c r="BQ46" s="224">
        <v>-14.832872240217057</v>
      </c>
      <c r="BR46" s="224">
        <v>-214.40777862450909</v>
      </c>
      <c r="BS46" s="224">
        <v>42.023256424219085</v>
      </c>
      <c r="BT46" s="224">
        <v>7.6707445593823422</v>
      </c>
      <c r="BU46" s="224">
        <v>-309.1088386423362</v>
      </c>
      <c r="BV46" s="224">
        <v>374.3194839092929</v>
      </c>
      <c r="BW46" s="224">
        <v>-116.10628946967009</v>
      </c>
      <c r="BX46" s="224">
        <v>85.891190437696423</v>
      </c>
      <c r="BY46" s="224">
        <v>414.02631942440144</v>
      </c>
      <c r="BZ46" s="224">
        <v>306.55474557724472</v>
      </c>
      <c r="CA46" s="224">
        <v>44.829939251616906</v>
      </c>
      <c r="CB46" s="224">
        <v>178.67023352623107</v>
      </c>
      <c r="CC46" s="224">
        <v>-114.89511837103544</v>
      </c>
      <c r="CD46" s="224">
        <v>-1.8056795070150429</v>
      </c>
      <c r="CE46" s="224">
        <v>507.05945660736882</v>
      </c>
      <c r="CF46" s="224">
        <v>95.223419509547853</v>
      </c>
      <c r="CG46" s="224">
        <v>-410.71122586549814</v>
      </c>
      <c r="CH46" s="224">
        <v>408.19781224528367</v>
      </c>
      <c r="CI46" s="224">
        <v>17.762634480526344</v>
      </c>
      <c r="CJ46" s="224">
        <v>30.416230757139374</v>
      </c>
      <c r="CK46" s="224">
        <v>519.5044525728897</v>
      </c>
      <c r="CL46" s="224">
        <v>117.33818949556644</v>
      </c>
      <c r="CM46" s="224">
        <v>55.807828868150025</v>
      </c>
      <c r="CN46" s="224">
        <v>300.85687546596176</v>
      </c>
      <c r="CO46" s="224">
        <v>-37.290623020136081</v>
      </c>
      <c r="CP46" s="224">
        <v>207.93750051402048</v>
      </c>
      <c r="CQ46" s="224">
        <v>66.707985253824859</v>
      </c>
      <c r="CR46" s="224">
        <v>101.49877454313864</v>
      </c>
      <c r="CS46" s="224">
        <v>-390.16328625807682</v>
      </c>
      <c r="CT46" s="224">
        <v>415.80759666236838</v>
      </c>
      <c r="CU46" s="224">
        <v>566.55039103116223</v>
      </c>
      <c r="CV46" s="224">
        <v>275.15750465169617</v>
      </c>
      <c r="CW46" s="224">
        <v>368.85415156142312</v>
      </c>
      <c r="CX46" s="224">
        <v>402.28404216486388</v>
      </c>
      <c r="CY46" s="224">
        <v>132.77558598500423</v>
      </c>
      <c r="CZ46" s="224">
        <v>71.947497683303936</v>
      </c>
      <c r="DA46" s="224">
        <v>193.54817486067941</v>
      </c>
      <c r="DB46" s="224">
        <v>-6.1404887014900851</v>
      </c>
      <c r="DC46" s="224">
        <v>-77.957052011923224</v>
      </c>
      <c r="DD46" s="224">
        <v>-383.6243684909075</v>
      </c>
      <c r="DE46" s="224">
        <v>-1611.8940497206468</v>
      </c>
      <c r="DF46" s="224">
        <v>76.421737713612174</v>
      </c>
      <c r="DG46" s="224">
        <v>-370.79288786821644</v>
      </c>
      <c r="DH46" s="224">
        <v>-518.97194157957779</v>
      </c>
      <c r="DI46" s="224">
        <v>136.01587386544179</v>
      </c>
      <c r="DJ46" s="224">
        <v>45.237414294301061</v>
      </c>
      <c r="DK46" s="224">
        <v>-82.255628693970493</v>
      </c>
      <c r="DL46" s="224">
        <v>-17.241126867471166</v>
      </c>
      <c r="DM46" s="224">
        <v>-258.17665377537833</v>
      </c>
      <c r="DN46" s="224">
        <v>351.75016288417328</v>
      </c>
      <c r="DO46" s="224">
        <v>-372.56157229866426</v>
      </c>
      <c r="DP46" s="224">
        <v>183.59256459484504</v>
      </c>
      <c r="DQ46" s="224">
        <v>-1404.9675653661359</v>
      </c>
      <c r="DR46" s="224">
        <v>582.41616792318996</v>
      </c>
      <c r="DS46" s="224">
        <v>-18.148656749552629</v>
      </c>
      <c r="DT46" s="224">
        <v>346.88856950706736</v>
      </c>
      <c r="DU46" s="224">
        <v>87.523169438380137</v>
      </c>
      <c r="DV46" s="224">
        <v>91.015649360756015</v>
      </c>
      <c r="DW46" s="224">
        <v>-201.06600733526579</v>
      </c>
      <c r="DX46" s="224">
        <v>8.7017307818000518</v>
      </c>
      <c r="DY46" s="224">
        <v>-219.86824698191776</v>
      </c>
      <c r="DZ46" s="224">
        <v>-142.94105451132168</v>
      </c>
      <c r="EA46" s="224">
        <v>-99.372714678678221</v>
      </c>
      <c r="EB46" s="224">
        <v>-250.0618310601526</v>
      </c>
      <c r="EC46" s="224">
        <v>-1129.2368541313785</v>
      </c>
      <c r="ED46" s="224">
        <v>491.07134742941867</v>
      </c>
      <c r="EE46" s="224">
        <v>127.66031181112885</v>
      </c>
      <c r="EF46" s="224">
        <v>-167.2655070057549</v>
      </c>
      <c r="EG46" s="224">
        <v>493.48089533818847</v>
      </c>
      <c r="EH46" s="224">
        <v>-200.22268665394677</v>
      </c>
      <c r="EI46" s="224">
        <v>484.8307381852278</v>
      </c>
      <c r="EJ46" s="224">
        <v>71.717997888451919</v>
      </c>
      <c r="EK46" s="224">
        <v>-22.419351408822877</v>
      </c>
      <c r="EL46" s="224">
        <v>244.94564283305999</v>
      </c>
      <c r="EM46" s="224">
        <v>-266.45306974160803</v>
      </c>
      <c r="EN46" s="224">
        <v>-571.20954467570482</v>
      </c>
      <c r="EO46" s="224">
        <v>-786.60278752440945</v>
      </c>
      <c r="EP46" s="224">
        <v>337.69444142255816</v>
      </c>
      <c r="EQ46" s="224">
        <v>427.49402798307756</v>
      </c>
      <c r="ER46" s="224">
        <v>282.09847769416228</v>
      </c>
      <c r="ES46" s="224">
        <v>812.2232164603397</v>
      </c>
      <c r="ET46" s="224">
        <v>256.96842089227857</v>
      </c>
      <c r="EU46" s="224">
        <v>-159.0853230130715</v>
      </c>
      <c r="EV46" s="224">
        <v>284.26220794744404</v>
      </c>
      <c r="EW46" s="224">
        <v>-353.44701736413163</v>
      </c>
      <c r="EX46" s="224">
        <v>-14.642484494640485</v>
      </c>
      <c r="EY46" s="224">
        <v>-263.85323789347967</v>
      </c>
      <c r="EZ46" s="224">
        <v>-636.43326011656654</v>
      </c>
      <c r="FA46" s="224">
        <v>-1797.2866593923904</v>
      </c>
      <c r="FB46" s="224">
        <v>663.98808283622157</v>
      </c>
      <c r="FC46" s="224">
        <v>-492.53152111884674</v>
      </c>
      <c r="FD46" s="224">
        <v>-194.80392499013715</v>
      </c>
      <c r="FE46" s="224">
        <v>625.88292569933219</v>
      </c>
      <c r="FF46" s="224">
        <v>31.783478123289569</v>
      </c>
      <c r="FG46" s="224">
        <v>-675.20693733215012</v>
      </c>
      <c r="FH46" s="224">
        <v>455.48495305517463</v>
      </c>
      <c r="FI46" s="224">
        <v>-484.2506183939131</v>
      </c>
      <c r="FJ46" s="224">
        <v>-402.19991570346474</v>
      </c>
      <c r="FK46" s="224">
        <v>-494.10432847077345</v>
      </c>
      <c r="FL46" s="224">
        <v>-864.48772820715885</v>
      </c>
      <c r="FM46" s="224">
        <v>-2517.0719352648425</v>
      </c>
      <c r="FN46" s="224">
        <v>606.38791919731329</v>
      </c>
      <c r="FO46" s="224">
        <v>-629.09462577417526</v>
      </c>
      <c r="FP46" s="224">
        <v>11.089949600448563</v>
      </c>
      <c r="FQ46" s="224">
        <v>527.78012773785849</v>
      </c>
      <c r="FR46" s="224">
        <v>93.422449198334107</v>
      </c>
      <c r="FS46" s="224">
        <v>182.06326318069341</v>
      </c>
      <c r="FT46" s="224">
        <v>-218.34766519052619</v>
      </c>
      <c r="FU46" s="224">
        <v>-755.67733313840426</v>
      </c>
      <c r="FV46" s="224">
        <v>-383.04546007331828</v>
      </c>
      <c r="FW46" s="224">
        <v>-923.98743176483367</v>
      </c>
      <c r="FX46" s="224">
        <v>-608.33025369399411</v>
      </c>
      <c r="FY46" s="224">
        <v>-3216.440191724535</v>
      </c>
      <c r="FZ46" s="224">
        <v>598.78056896241151</v>
      </c>
      <c r="GA46" s="224">
        <v>-517.64746715215006</v>
      </c>
      <c r="GB46" s="224">
        <v>-615.88563714498514</v>
      </c>
      <c r="GC46" s="224">
        <v>422.02779672065935</v>
      </c>
      <c r="GD46" s="224">
        <v>-502.76497375778536</v>
      </c>
      <c r="GE46" s="224">
        <v>-340.82742068714288</v>
      </c>
      <c r="GF46" s="224">
        <v>439.53533365015028</v>
      </c>
      <c r="GG46" s="224">
        <v>-358.81384065451584</v>
      </c>
      <c r="GH46" s="224">
        <v>-643.32060233015363</v>
      </c>
      <c r="GI46" s="224">
        <v>-762.41023921353371</v>
      </c>
      <c r="GJ46" s="224">
        <v>-513.38514870885911</v>
      </c>
      <c r="GK46" s="224">
        <v>-3145.2793055839788</v>
      </c>
      <c r="GL46" s="224">
        <v>211.53289346202109</v>
      </c>
      <c r="GM46" s="224">
        <v>-424.22921814870551</v>
      </c>
      <c r="GN46" s="224">
        <v>-670.2414257619439</v>
      </c>
      <c r="GO46" s="224">
        <v>-16.273667239773658</v>
      </c>
      <c r="GP46" s="240">
        <v>-554.47308477893762</v>
      </c>
      <c r="GQ46" s="240">
        <v>-380.11418496304759</v>
      </c>
      <c r="GR46" s="240">
        <v>-260.61871265627178</v>
      </c>
      <c r="GS46" s="240">
        <v>-560.72648988252467</v>
      </c>
      <c r="GT46" s="240">
        <v>-924.6136802758183</v>
      </c>
      <c r="GU46" s="240">
        <v>-592.73579329041831</v>
      </c>
      <c r="GV46" s="240">
        <v>-1079.1479029656784</v>
      </c>
      <c r="GW46" s="240">
        <v>-2061.9126299163759</v>
      </c>
      <c r="GX46" s="240">
        <v>791.22430298420977</v>
      </c>
      <c r="GY46" s="240">
        <v>-531.57276061998073</v>
      </c>
      <c r="GZ46" s="240">
        <v>-817.47616061644521</v>
      </c>
      <c r="HA46" s="240">
        <v>-20.504994652801543</v>
      </c>
      <c r="HB46" s="240">
        <v>-14.992354294137385</v>
      </c>
      <c r="HC46" s="240">
        <v>-391.69042977756772</v>
      </c>
      <c r="HD46" s="240">
        <v>190.5400256402886</v>
      </c>
      <c r="HE46" s="240">
        <v>-440.17330680747</v>
      </c>
      <c r="HF46" s="240">
        <v>-502.56746737563117</v>
      </c>
      <c r="HG46" s="240">
        <v>-294.72760770193963</v>
      </c>
      <c r="HH46" s="240">
        <v>-429.33768420513206</v>
      </c>
      <c r="HI46" s="240">
        <v>-2191.9594982756753</v>
      </c>
      <c r="HJ46" s="240">
        <v>832.91057438924645</v>
      </c>
      <c r="HK46" s="240">
        <v>23.324301556522187</v>
      </c>
      <c r="HL46" s="240">
        <v>-59.730154143118853</v>
      </c>
      <c r="HM46" s="240">
        <v>756.39282484262912</v>
      </c>
    </row>
    <row r="47" spans="1:221" x14ac:dyDescent="0.25">
      <c r="A47" s="222" t="s">
        <v>341</v>
      </c>
      <c r="B47" s="108">
        <v>0.83333333333333326</v>
      </c>
      <c r="C47" s="108">
        <v>0.83333333333333326</v>
      </c>
      <c r="D47" s="108">
        <v>0.83333333333333326</v>
      </c>
      <c r="E47" s="108">
        <v>0.83333333333333326</v>
      </c>
      <c r="F47" s="108">
        <v>0.83333333333333326</v>
      </c>
      <c r="G47" s="108">
        <v>0.83333333333333326</v>
      </c>
      <c r="H47" s="108">
        <v>0.83333333333333326</v>
      </c>
      <c r="I47" s="108">
        <v>0.83333333333333326</v>
      </c>
      <c r="J47" s="108">
        <v>0.83333333333333326</v>
      </c>
      <c r="K47" s="108">
        <v>0.83333333333333326</v>
      </c>
      <c r="L47" s="108">
        <v>0.83333333333333326</v>
      </c>
      <c r="M47" s="108">
        <v>0.83333333333333326</v>
      </c>
      <c r="N47" s="108">
        <v>4.5491101276420257E-3</v>
      </c>
      <c r="O47" s="108">
        <v>4.5491101276420257E-3</v>
      </c>
      <c r="P47" s="108">
        <v>4.5491101276420257E-3</v>
      </c>
      <c r="Q47" s="108">
        <v>4.5491101276420257E-3</v>
      </c>
      <c r="R47" s="108">
        <v>4.5491101276420257E-3</v>
      </c>
      <c r="S47" s="108">
        <v>4.5491101276420257E-3</v>
      </c>
      <c r="T47" s="108">
        <v>4.5491101276420257E-3</v>
      </c>
      <c r="U47" s="108">
        <v>4.5491101276420257E-3</v>
      </c>
      <c r="V47" s="108">
        <v>4.5491101276420257E-3</v>
      </c>
      <c r="W47" s="108">
        <v>4.5491101276420257E-3</v>
      </c>
      <c r="X47" s="108">
        <v>4.5491101276420257E-3</v>
      </c>
      <c r="Y47" s="108">
        <v>4.5491101276420257E-3</v>
      </c>
      <c r="Z47" s="108">
        <v>4.5491101276420257E-3</v>
      </c>
      <c r="AA47" s="108">
        <v>4.5491101276420257E-3</v>
      </c>
      <c r="AB47" s="108">
        <v>4.5491101276420257E-3</v>
      </c>
      <c r="AC47" s="108">
        <v>4.5491101276420257E-3</v>
      </c>
      <c r="AD47" s="108">
        <v>4.5491101276420257E-3</v>
      </c>
      <c r="AE47" s="108">
        <v>4.5491101276420257E-3</v>
      </c>
      <c r="AF47" s="108">
        <v>4.5491101276420257E-3</v>
      </c>
      <c r="AG47" s="108">
        <v>4.5491101276420257E-3</v>
      </c>
      <c r="AH47" s="108">
        <v>4.5491101276420257E-3</v>
      </c>
      <c r="AI47" s="108">
        <v>4.5491101276420257E-3</v>
      </c>
      <c r="AJ47" s="108">
        <v>4.5491101276420257E-3</v>
      </c>
      <c r="AK47" s="108">
        <v>4.5491101276420257E-3</v>
      </c>
      <c r="AL47" s="108">
        <v>4.5491101276420257E-3</v>
      </c>
      <c r="AM47" s="108">
        <v>4.5491101276420257E-3</v>
      </c>
      <c r="AN47" s="108">
        <v>4.5491101276420257E-3</v>
      </c>
      <c r="AO47" s="108">
        <v>4.5491101276420257E-3</v>
      </c>
      <c r="AP47" s="108">
        <v>4.5491101276420257E-3</v>
      </c>
      <c r="AQ47" s="108">
        <v>4.5491101276420257E-3</v>
      </c>
      <c r="AR47" s="108">
        <v>4.5491101276420257E-3</v>
      </c>
      <c r="AS47" s="108">
        <v>4.5491101276420257E-3</v>
      </c>
      <c r="AT47" s="108">
        <v>4.5491101276420257E-3</v>
      </c>
      <c r="AU47" s="108">
        <v>4.5491101276420257E-3</v>
      </c>
      <c r="AV47" s="108">
        <v>4.5491101276420257E-3</v>
      </c>
      <c r="AW47" s="108">
        <v>4.5491101276420257E-3</v>
      </c>
      <c r="AX47" s="108">
        <v>0</v>
      </c>
      <c r="AY47" s="108">
        <v>0</v>
      </c>
      <c r="AZ47" s="108">
        <v>0</v>
      </c>
      <c r="BA47" s="108">
        <v>0</v>
      </c>
      <c r="BB47" s="108">
        <v>0</v>
      </c>
      <c r="BC47" s="108">
        <v>0</v>
      </c>
      <c r="BD47" s="108">
        <v>0</v>
      </c>
      <c r="BE47" s="108">
        <v>0</v>
      </c>
      <c r="BF47" s="108">
        <v>0</v>
      </c>
      <c r="BG47" s="108">
        <v>0</v>
      </c>
      <c r="BH47" s="108">
        <v>0</v>
      </c>
      <c r="BI47" s="108">
        <v>0</v>
      </c>
      <c r="BJ47" s="108">
        <v>0</v>
      </c>
      <c r="BK47" s="108">
        <v>0</v>
      </c>
      <c r="BL47" s="108">
        <v>0</v>
      </c>
      <c r="BM47" s="108">
        <v>0</v>
      </c>
      <c r="BN47" s="108">
        <v>0</v>
      </c>
      <c r="BO47" s="108">
        <v>0</v>
      </c>
      <c r="BP47" s="108">
        <v>0</v>
      </c>
      <c r="BQ47" s="108">
        <v>0</v>
      </c>
      <c r="BR47" s="108">
        <v>0</v>
      </c>
      <c r="BS47" s="108">
        <v>0</v>
      </c>
      <c r="BT47" s="108">
        <v>0</v>
      </c>
      <c r="BU47" s="108">
        <v>0</v>
      </c>
      <c r="BV47" s="108">
        <v>4.5491101276420257E-3</v>
      </c>
      <c r="BW47" s="108">
        <v>4.5491101276420257E-3</v>
      </c>
      <c r="BX47" s="108">
        <v>4.5491101276420257E-3</v>
      </c>
      <c r="BY47" s="108">
        <v>4.5491101276420257E-3</v>
      </c>
      <c r="BZ47" s="108">
        <v>4.5491101276420257E-3</v>
      </c>
      <c r="CA47" s="108">
        <v>4.5491101276420257E-3</v>
      </c>
      <c r="CB47" s="108">
        <v>4.5491101276420257E-3</v>
      </c>
      <c r="CC47" s="108">
        <v>4.5491101276420257E-3</v>
      </c>
      <c r="CD47" s="108">
        <v>4.5491101276420257E-3</v>
      </c>
      <c r="CE47" s="108">
        <v>4.5491101276420257E-3</v>
      </c>
      <c r="CF47" s="108">
        <v>4.5491101276420257E-3</v>
      </c>
      <c r="CG47" s="108">
        <v>4.5491101276420257E-3</v>
      </c>
      <c r="CH47" s="108">
        <v>4.5491101276420257E-3</v>
      </c>
      <c r="CI47" s="108">
        <v>4.5491101276420257E-3</v>
      </c>
      <c r="CJ47" s="108">
        <v>4.5491101276420257E-3</v>
      </c>
      <c r="CK47" s="108">
        <v>4.5491101276420257E-3</v>
      </c>
      <c r="CL47" s="108">
        <v>4.5491101276420257E-3</v>
      </c>
      <c r="CM47" s="108">
        <v>4.5491101276420257E-3</v>
      </c>
      <c r="CN47" s="108">
        <v>4.5491101276420257E-3</v>
      </c>
      <c r="CO47" s="108">
        <v>4.5491101276420257E-3</v>
      </c>
      <c r="CP47" s="108">
        <v>4.5491101276420257E-3</v>
      </c>
      <c r="CQ47" s="108">
        <v>4.5491101276420257E-3</v>
      </c>
      <c r="CR47" s="108">
        <v>4.5491101276420257E-3</v>
      </c>
      <c r="CS47" s="108">
        <v>4.5491101276420257E-3</v>
      </c>
      <c r="CT47" s="108">
        <v>4.5491101276420257E-3</v>
      </c>
      <c r="CU47" s="108">
        <v>4.5491101276420257E-3</v>
      </c>
      <c r="CV47" s="108">
        <v>4.5491101276420257E-3</v>
      </c>
      <c r="CW47" s="108">
        <v>4.5491101276420257E-3</v>
      </c>
      <c r="CX47" s="108">
        <v>4.5491101276420257E-3</v>
      </c>
      <c r="CY47" s="108">
        <v>4.5491101276420257E-3</v>
      </c>
      <c r="CZ47" s="108">
        <v>4.5491101276420257E-3</v>
      </c>
      <c r="DA47" s="108">
        <v>4.5491101276420257E-3</v>
      </c>
      <c r="DB47" s="108">
        <v>4.5491101276420257E-3</v>
      </c>
      <c r="DC47" s="108">
        <v>4.5491101276420257E-3</v>
      </c>
      <c r="DD47" s="108">
        <v>4.5491101276420257E-3</v>
      </c>
      <c r="DE47" s="108">
        <v>4.5491101276420257E-3</v>
      </c>
      <c r="DF47" s="108">
        <v>4.5491101276420257E-3</v>
      </c>
      <c r="DG47" s="108">
        <v>4.5491101276420257E-3</v>
      </c>
      <c r="DH47" s="108">
        <v>4.5491101276420257E-3</v>
      </c>
      <c r="DI47" s="108">
        <v>4.5491101276420257E-3</v>
      </c>
      <c r="DJ47" s="108">
        <v>4.5491101276420257E-3</v>
      </c>
      <c r="DK47" s="108">
        <v>4.5491101276420257E-3</v>
      </c>
      <c r="DL47" s="108">
        <v>4.5491101276420257E-3</v>
      </c>
      <c r="DM47" s="108">
        <v>4.5491101276420257E-3</v>
      </c>
      <c r="DN47" s="108">
        <v>4.5491101276420257E-3</v>
      </c>
      <c r="DO47" s="108">
        <v>4.5491101276420257E-3</v>
      </c>
      <c r="DP47" s="108">
        <v>4.5491101276420257E-3</v>
      </c>
      <c r="DQ47" s="108">
        <v>4.5491101276420257E-3</v>
      </c>
      <c r="DR47" s="108">
        <v>4.5491101276420257E-3</v>
      </c>
      <c r="DS47" s="108">
        <v>4.5491101276420257E-3</v>
      </c>
      <c r="DT47" s="108">
        <v>4.5491101276420257E-3</v>
      </c>
      <c r="DU47" s="108">
        <v>4.5491101276420257E-3</v>
      </c>
      <c r="DV47" s="108">
        <v>4.5491101276420257E-3</v>
      </c>
      <c r="DW47" s="108">
        <v>4.5491101276420257E-3</v>
      </c>
      <c r="DX47" s="108">
        <v>4.5491101276420257E-3</v>
      </c>
      <c r="DY47" s="108">
        <v>4.5491101276420257E-3</v>
      </c>
      <c r="DZ47" s="108">
        <v>4.5491101276420257E-3</v>
      </c>
      <c r="EA47" s="108">
        <v>4.5491101276420257E-3</v>
      </c>
      <c r="EB47" s="108">
        <v>4.5491101276420257E-3</v>
      </c>
      <c r="EC47" s="108">
        <v>4.5491101276420257E-3</v>
      </c>
      <c r="ED47" s="108">
        <v>4.5491101276420257E-3</v>
      </c>
      <c r="EE47" s="108">
        <v>4.5491101276420257E-3</v>
      </c>
      <c r="EF47" s="108">
        <v>4.5491101276420257E-3</v>
      </c>
      <c r="EG47" s="108">
        <v>4.5491101276420257E-3</v>
      </c>
      <c r="EH47" s="108">
        <v>4.5491101276420257E-3</v>
      </c>
      <c r="EI47" s="108">
        <v>4.5491101276420257E-3</v>
      </c>
      <c r="EJ47" s="108">
        <v>4.5491101276420257E-3</v>
      </c>
      <c r="EK47" s="108">
        <v>4.5491101276420257E-3</v>
      </c>
      <c r="EL47" s="108">
        <v>4.5491101276420257E-3</v>
      </c>
      <c r="EM47" s="108">
        <v>4.5491101276420257E-3</v>
      </c>
      <c r="EN47" s="108">
        <v>4.5491101276420257E-3</v>
      </c>
      <c r="EO47" s="108">
        <v>4.5491101276420257E-3</v>
      </c>
      <c r="EP47" s="108">
        <v>4.5491101276420257E-3</v>
      </c>
      <c r="EQ47" s="108">
        <v>4.5491101276420257E-3</v>
      </c>
      <c r="ER47" s="108">
        <v>4.5491101276420257E-3</v>
      </c>
      <c r="ES47" s="108">
        <v>4.5491101276420257E-3</v>
      </c>
      <c r="ET47" s="108">
        <v>4.5491101276420257E-3</v>
      </c>
      <c r="EU47" s="108">
        <v>4.5491101276420257E-3</v>
      </c>
      <c r="EV47" s="108">
        <v>4.5491101276420257E-3</v>
      </c>
      <c r="EW47" s="108">
        <v>4.5491101276420257E-3</v>
      </c>
      <c r="EX47" s="108">
        <v>4.5491101276420257E-3</v>
      </c>
      <c r="EY47" s="108">
        <v>4.5491101276420257E-3</v>
      </c>
      <c r="EZ47" s="108">
        <v>4.5491101276420257E-3</v>
      </c>
      <c r="FA47" s="108">
        <v>4.5491101276420257E-3</v>
      </c>
      <c r="FB47" s="108">
        <v>4.5491101276420257E-3</v>
      </c>
      <c r="FC47" s="108">
        <v>4.5491101276420257E-3</v>
      </c>
      <c r="FD47" s="108">
        <v>4.5491101276420257E-3</v>
      </c>
      <c r="FE47" s="108">
        <v>4.5491101276420257E-3</v>
      </c>
      <c r="FF47" s="108">
        <v>4.5491101276420257E-3</v>
      </c>
      <c r="FG47" s="108">
        <v>4.5491101276420257E-3</v>
      </c>
      <c r="FH47" s="108">
        <v>4.5491101276420257E-3</v>
      </c>
      <c r="FI47" s="108">
        <v>4.5491101276420257E-3</v>
      </c>
      <c r="FJ47" s="108">
        <v>4.5491101276420257E-3</v>
      </c>
      <c r="FK47" s="108">
        <v>4.5491101276420257E-3</v>
      </c>
      <c r="FL47" s="108">
        <v>4.5491101276420257E-3</v>
      </c>
      <c r="FM47" s="108">
        <v>4.5491101276420257E-3</v>
      </c>
      <c r="FN47" s="108">
        <v>4.5491101276420257E-3</v>
      </c>
      <c r="FO47" s="108">
        <v>4.5491101276420257E-3</v>
      </c>
      <c r="FP47" s="108">
        <v>4.5491101276420257E-3</v>
      </c>
      <c r="FQ47" s="108">
        <v>4.5491101276420257E-3</v>
      </c>
      <c r="FR47" s="108">
        <v>4.5491101276420257E-3</v>
      </c>
      <c r="FS47" s="108">
        <v>4.5491101276420257E-3</v>
      </c>
      <c r="FT47" s="108">
        <v>4.5491101276420257E-3</v>
      </c>
      <c r="FU47" s="108">
        <v>4.5491101276420257E-3</v>
      </c>
      <c r="FV47" s="108">
        <v>4.5491101276420257E-3</v>
      </c>
      <c r="FW47" s="108">
        <v>4.5491101276420257E-3</v>
      </c>
      <c r="FX47" s="108">
        <v>4.5491101276420257E-3</v>
      </c>
      <c r="FY47" s="108">
        <v>4.5491101276420257E-3</v>
      </c>
      <c r="FZ47" s="108">
        <v>4.5491101276420257E-3</v>
      </c>
      <c r="GA47" s="108">
        <v>4.5491101276420257E-3</v>
      </c>
      <c r="GB47" s="108">
        <v>4.5491101276420257E-3</v>
      </c>
      <c r="GC47" s="108">
        <v>4.5491101276420257E-3</v>
      </c>
      <c r="GD47" s="108">
        <v>4.5491101276420257E-3</v>
      </c>
      <c r="GE47" s="108">
        <v>4.5491101276420257E-3</v>
      </c>
      <c r="GF47" s="108">
        <v>4.5491101276420257E-3</v>
      </c>
      <c r="GG47" s="108">
        <v>4.5491101276420257E-3</v>
      </c>
      <c r="GH47" s="108">
        <v>4.5491101276420257E-3</v>
      </c>
      <c r="GI47" s="108">
        <v>4.5491101276420257E-3</v>
      </c>
      <c r="GJ47" s="108">
        <v>4.5491101276420257E-3</v>
      </c>
      <c r="GK47" s="108">
        <v>4.5491101276420257E-3</v>
      </c>
      <c r="GL47" s="108">
        <v>4.5491101276420257E-3</v>
      </c>
      <c r="GM47" s="108">
        <v>4.5491101276420257E-3</v>
      </c>
      <c r="GN47" s="108">
        <v>4.5491101276420257E-3</v>
      </c>
      <c r="GO47" s="108">
        <v>4.5491101276420257E-3</v>
      </c>
      <c r="GP47" s="108">
        <v>4.5491101276420257E-3</v>
      </c>
      <c r="GQ47" s="108">
        <v>4.5491101276420257E-3</v>
      </c>
      <c r="GR47" s="108">
        <v>4.5491101276420257E-3</v>
      </c>
      <c r="GS47" s="108">
        <v>4.5491101276420257E-3</v>
      </c>
      <c r="GT47" s="108">
        <v>4.5491101276420257E-3</v>
      </c>
      <c r="GU47" s="108">
        <v>4.5491101276420257E-3</v>
      </c>
      <c r="GV47" s="108">
        <v>4.5491101276420257E-3</v>
      </c>
      <c r="GW47" s="108">
        <v>4.5491101276420257E-3</v>
      </c>
      <c r="GX47" s="108">
        <v>0</v>
      </c>
      <c r="GY47" s="108">
        <v>0</v>
      </c>
      <c r="GZ47" s="108">
        <v>0</v>
      </c>
      <c r="HA47" s="108">
        <v>0</v>
      </c>
      <c r="HB47" s="108">
        <v>0</v>
      </c>
      <c r="HC47" s="108">
        <v>0</v>
      </c>
      <c r="HD47" s="108">
        <v>0</v>
      </c>
      <c r="HE47" s="108">
        <v>0</v>
      </c>
      <c r="HF47" s="108">
        <v>0</v>
      </c>
      <c r="HG47" s="108">
        <v>0</v>
      </c>
      <c r="HH47" s="108">
        <v>0</v>
      </c>
      <c r="HI47" s="108">
        <v>0</v>
      </c>
      <c r="HJ47" s="108"/>
      <c r="HK47" s="108"/>
      <c r="HL47" s="108"/>
      <c r="HM47" s="108"/>
    </row>
    <row r="48" spans="1:221" x14ac:dyDescent="0.25">
      <c r="A48" s="222"/>
      <c r="FD48" s="224"/>
      <c r="FE48" s="224"/>
      <c r="FF48" s="224"/>
      <c r="FG48" s="224"/>
      <c r="FH48" s="224"/>
      <c r="FI48" s="224"/>
      <c r="FJ48" s="224"/>
      <c r="FK48" s="224"/>
      <c r="FL48" s="224"/>
      <c r="FM48" s="224"/>
      <c r="FN48" s="224"/>
      <c r="FO48" s="224"/>
      <c r="FP48" s="224"/>
      <c r="FQ48" s="224"/>
      <c r="FR48" s="224"/>
      <c r="FS48" s="224"/>
      <c r="FU48" s="224"/>
      <c r="FV48" s="224"/>
      <c r="FW48" s="224"/>
      <c r="FX48" s="224"/>
      <c r="FY48" s="224"/>
      <c r="FZ48" s="224"/>
      <c r="GA48" s="224"/>
      <c r="GB48" s="224"/>
      <c r="GC48" s="224"/>
      <c r="GD48" s="224"/>
      <c r="GE48" s="224"/>
      <c r="GF48" s="224"/>
      <c r="GG48" s="224"/>
      <c r="GH48" s="224"/>
      <c r="GI48" s="224"/>
      <c r="GJ48" s="224"/>
      <c r="GK48" s="224"/>
      <c r="GX48" s="240"/>
      <c r="GY48" s="240"/>
      <c r="GZ48" s="240"/>
      <c r="HA48" s="240"/>
      <c r="HB48" s="240"/>
      <c r="HC48" s="240"/>
      <c r="HD48" s="240"/>
      <c r="HE48" s="240"/>
      <c r="HF48" s="240"/>
      <c r="HG48" s="240"/>
      <c r="HH48" s="240"/>
      <c r="HI48" s="240"/>
      <c r="HJ48" s="240"/>
      <c r="HK48" s="240"/>
      <c r="HL48" s="240"/>
      <c r="HM48" s="240"/>
    </row>
    <row r="49" spans="1:221" s="11" customFormat="1" x14ac:dyDescent="0.25">
      <c r="A49" s="227" t="s">
        <v>342</v>
      </c>
      <c r="B49" s="224">
        <v>95.88987241634014</v>
      </c>
      <c r="C49" s="224">
        <v>-129.77536790355671</v>
      </c>
      <c r="D49" s="224">
        <v>65.339264277261051</v>
      </c>
      <c r="E49" s="224">
        <v>12.926861249683251</v>
      </c>
      <c r="F49" s="224">
        <v>9.4812482074118325</v>
      </c>
      <c r="G49" s="224">
        <v>95.926920797411853</v>
      </c>
      <c r="H49" s="224">
        <v>84.179601942377516</v>
      </c>
      <c r="I49" s="224">
        <v>-143.67905467059543</v>
      </c>
      <c r="J49" s="224">
        <v>135.45066938237747</v>
      </c>
      <c r="K49" s="224">
        <v>96.259231480355638</v>
      </c>
      <c r="L49" s="224">
        <v>63.207935456053498</v>
      </c>
      <c r="M49" s="224">
        <v>-158.06448516631676</v>
      </c>
      <c r="N49" s="224">
        <v>26.62932839385121</v>
      </c>
      <c r="O49" s="224">
        <v>-33.732788638634133</v>
      </c>
      <c r="P49" s="224">
        <v>17.709326902364239</v>
      </c>
      <c r="Q49" s="224">
        <v>210.25116263966203</v>
      </c>
      <c r="R49" s="224">
        <v>-122.69390231808916</v>
      </c>
      <c r="S49" s="224">
        <v>16.79040148833343</v>
      </c>
      <c r="T49" s="224">
        <v>88.243810566133391</v>
      </c>
      <c r="U49" s="224">
        <v>24.239462782999908</v>
      </c>
      <c r="V49" s="224">
        <v>63.289803429333347</v>
      </c>
      <c r="W49" s="224">
        <v>25.702617832333374</v>
      </c>
      <c r="X49" s="224">
        <v>-55.159528081896383</v>
      </c>
      <c r="Y49" s="224">
        <v>-253.70479793406656</v>
      </c>
      <c r="Z49" s="224">
        <v>111.57989802167299</v>
      </c>
      <c r="AA49" s="224">
        <v>27.516037238568799</v>
      </c>
      <c r="AB49" s="224">
        <v>31.646519727287</v>
      </c>
      <c r="AC49" s="224">
        <v>123.48080418837208</v>
      </c>
      <c r="AD49" s="224">
        <v>-45.813760074167249</v>
      </c>
      <c r="AE49" s="224">
        <v>77.676924142508881</v>
      </c>
      <c r="AF49" s="224">
        <v>87.848171798459703</v>
      </c>
      <c r="AG49" s="224">
        <v>-66.681848132016285</v>
      </c>
      <c r="AH49" s="224">
        <v>140.9976043992001</v>
      </c>
      <c r="AI49" s="224">
        <v>101.54729431942383</v>
      </c>
      <c r="AJ49" s="224">
        <v>-154.88061815420082</v>
      </c>
      <c r="AK49" s="224">
        <v>-235.22936712308172</v>
      </c>
      <c r="AL49" s="224">
        <v>169.3783976443649</v>
      </c>
      <c r="AM49" s="224">
        <v>-21.595673147658218</v>
      </c>
      <c r="AN49" s="224">
        <v>113.10379815680751</v>
      </c>
      <c r="AO49" s="224">
        <v>165.20346605168635</v>
      </c>
      <c r="AP49" s="224">
        <v>-48.317886677923902</v>
      </c>
      <c r="AQ49" s="224">
        <v>67.898892309915809</v>
      </c>
      <c r="AR49" s="224">
        <v>125.38449280648379</v>
      </c>
      <c r="AS49" s="224">
        <v>-44.33141307845554</v>
      </c>
      <c r="AT49" s="224">
        <v>3.8966137293310803</v>
      </c>
      <c r="AU49" s="224">
        <v>114.93650867153161</v>
      </c>
      <c r="AV49" s="224">
        <v>-146.51165650543925</v>
      </c>
      <c r="AW49" s="224">
        <v>-44.943166107866134</v>
      </c>
      <c r="AX49" s="224">
        <v>205.06446848916011</v>
      </c>
      <c r="AY49" s="224">
        <v>-104.44193998424521</v>
      </c>
      <c r="AZ49" s="224">
        <v>108.96905299685955</v>
      </c>
      <c r="BA49" s="224">
        <v>107.73470887455812</v>
      </c>
      <c r="BB49" s="224">
        <v>24.506034477642515</v>
      </c>
      <c r="BC49" s="224">
        <v>52.874488047470095</v>
      </c>
      <c r="BD49" s="224">
        <v>114.4924567419506</v>
      </c>
      <c r="BE49" s="224">
        <v>44.171425444899228</v>
      </c>
      <c r="BF49" s="224">
        <v>173.7269437689838</v>
      </c>
      <c r="BG49" s="224">
        <v>165.79119217698133</v>
      </c>
      <c r="BH49" s="224">
        <v>80.430916179350788</v>
      </c>
      <c r="BI49" s="224">
        <v>-289.98295740179208</v>
      </c>
      <c r="BJ49" s="224">
        <v>128.84600848139746</v>
      </c>
      <c r="BK49" s="224">
        <v>-85.277982996905052</v>
      </c>
      <c r="BL49" s="224">
        <v>9.7429208546890322</v>
      </c>
      <c r="BM49" s="224">
        <v>374.30796140925906</v>
      </c>
      <c r="BN49" s="224">
        <v>4.7179760379598292</v>
      </c>
      <c r="BO49" s="224">
        <v>122.85297741216732</v>
      </c>
      <c r="BP49" s="224">
        <v>199.66329847992051</v>
      </c>
      <c r="BQ49" s="224">
        <v>-14.832872240217057</v>
      </c>
      <c r="BR49" s="224">
        <v>-214.40777862450909</v>
      </c>
      <c r="BS49" s="224">
        <v>42.023256424219085</v>
      </c>
      <c r="BT49" s="224">
        <v>7.6707445593823422</v>
      </c>
      <c r="BU49" s="224">
        <v>-309.1088386423362</v>
      </c>
      <c r="BV49" s="224">
        <v>374.3194839092929</v>
      </c>
      <c r="BW49" s="224">
        <v>-116.10628946967009</v>
      </c>
      <c r="BX49" s="224">
        <v>85.891190437696423</v>
      </c>
      <c r="BY49" s="224">
        <v>414.02631942440144</v>
      </c>
      <c r="BZ49" s="224">
        <v>306.55474557724472</v>
      </c>
      <c r="CA49" s="224">
        <v>44.829939251616906</v>
      </c>
      <c r="CB49" s="224">
        <v>178.67023352623107</v>
      </c>
      <c r="CC49" s="224">
        <v>-114.89511837103544</v>
      </c>
      <c r="CD49" s="224">
        <v>-1.8056795070150429</v>
      </c>
      <c r="CE49" s="224">
        <v>507.05945660736882</v>
      </c>
      <c r="CF49" s="224">
        <v>95.223419509547853</v>
      </c>
      <c r="CG49" s="224">
        <v>-410.71122586549814</v>
      </c>
      <c r="CH49" s="224">
        <v>408.19781224528367</v>
      </c>
      <c r="CI49" s="224">
        <v>17.762634480526344</v>
      </c>
      <c r="CJ49" s="224">
        <v>30.416230757139374</v>
      </c>
      <c r="CK49" s="224">
        <v>519.5044525728897</v>
      </c>
      <c r="CL49" s="224">
        <v>117.33818949556644</v>
      </c>
      <c r="CM49" s="224">
        <v>55.807828868150025</v>
      </c>
      <c r="CN49" s="224">
        <v>300.85687546596176</v>
      </c>
      <c r="CO49" s="224">
        <v>-37.290623020136081</v>
      </c>
      <c r="CP49" s="224">
        <v>207.93750051402048</v>
      </c>
      <c r="CQ49" s="224">
        <v>66.707985253824859</v>
      </c>
      <c r="CR49" s="224">
        <v>101.49877454313864</v>
      </c>
      <c r="CS49" s="224">
        <v>-390.16328625807682</v>
      </c>
      <c r="CT49" s="224">
        <v>415.80759666236838</v>
      </c>
      <c r="CU49" s="224">
        <v>566.55039103116223</v>
      </c>
      <c r="CV49" s="224">
        <v>275.15750465169617</v>
      </c>
      <c r="CW49" s="224">
        <v>368.85415156142312</v>
      </c>
      <c r="CX49" s="224">
        <v>402.28404216486388</v>
      </c>
      <c r="CY49" s="224">
        <v>132.77558598500423</v>
      </c>
      <c r="CZ49" s="224">
        <v>71.947497683303936</v>
      </c>
      <c r="DA49" s="224">
        <v>193.54817486067941</v>
      </c>
      <c r="DB49" s="224">
        <v>-6.1404887014900851</v>
      </c>
      <c r="DC49" s="224">
        <v>-77.957052011923224</v>
      </c>
      <c r="DD49" s="224">
        <v>-383.6243684909075</v>
      </c>
      <c r="DE49" s="224">
        <v>-1611.8940497206468</v>
      </c>
      <c r="DF49" s="224">
        <v>76.421737713612174</v>
      </c>
      <c r="DG49" s="224">
        <v>-370.79288786821644</v>
      </c>
      <c r="DH49" s="224">
        <v>-518.97194157957779</v>
      </c>
      <c r="DI49" s="224">
        <v>136.01587386544179</v>
      </c>
      <c r="DJ49" s="224">
        <v>45.237414294301061</v>
      </c>
      <c r="DK49" s="224">
        <v>-82.255628693970493</v>
      </c>
      <c r="DL49" s="224">
        <v>-17.241126867471166</v>
      </c>
      <c r="DM49" s="224">
        <v>-258.17665377537833</v>
      </c>
      <c r="DN49" s="224">
        <v>351.75016288417328</v>
      </c>
      <c r="DO49" s="224">
        <v>-372.56157229866426</v>
      </c>
      <c r="DP49" s="224">
        <v>183.59256459484504</v>
      </c>
      <c r="DQ49" s="224">
        <v>-1404.9675653661359</v>
      </c>
      <c r="DR49" s="224">
        <v>582.41616792318996</v>
      </c>
      <c r="DS49" s="224">
        <v>-18.148656749552629</v>
      </c>
      <c r="DT49" s="224">
        <v>346.88856950706736</v>
      </c>
      <c r="DU49" s="224">
        <v>87.523169438380137</v>
      </c>
      <c r="DV49" s="224">
        <v>91.015649360756015</v>
      </c>
      <c r="DW49" s="224">
        <v>-201.06600733526579</v>
      </c>
      <c r="DX49" s="224">
        <v>8.7017307818000518</v>
      </c>
      <c r="DY49" s="224">
        <v>-219.86824698191776</v>
      </c>
      <c r="DZ49" s="224">
        <v>-142.94105451132168</v>
      </c>
      <c r="EA49" s="224">
        <v>-99.372714678678221</v>
      </c>
      <c r="EB49" s="224">
        <v>-250.0618310601526</v>
      </c>
      <c r="EC49" s="224">
        <v>-1129.2368541313785</v>
      </c>
      <c r="ED49" s="224">
        <v>491.07134742941867</v>
      </c>
      <c r="EE49" s="224">
        <v>127.66031181112885</v>
      </c>
      <c r="EF49" s="224">
        <v>-167.2655070057549</v>
      </c>
      <c r="EG49" s="224">
        <v>493.48089533818847</v>
      </c>
      <c r="EH49" s="224">
        <v>-200.22268665394677</v>
      </c>
      <c r="EI49" s="224">
        <v>484.8307381852278</v>
      </c>
      <c r="EJ49" s="224">
        <v>71.717997888451919</v>
      </c>
      <c r="EK49" s="224">
        <v>-22.419351408822877</v>
      </c>
      <c r="EL49" s="224">
        <v>244.94564283305999</v>
      </c>
      <c r="EM49" s="224">
        <v>-266.45306974160803</v>
      </c>
      <c r="EN49" s="224">
        <v>-571.20954467570482</v>
      </c>
      <c r="EO49" s="224">
        <v>-786.60278752440945</v>
      </c>
      <c r="EP49" s="224">
        <v>337.69444142255816</v>
      </c>
      <c r="EQ49" s="224">
        <v>427.49402798307756</v>
      </c>
      <c r="ER49" s="224">
        <v>282.09847769416228</v>
      </c>
      <c r="ES49" s="224">
        <v>812.2232164603397</v>
      </c>
      <c r="ET49" s="224">
        <v>256.96842089227857</v>
      </c>
      <c r="EU49" s="224">
        <v>-159.0853230130715</v>
      </c>
      <c r="EV49" s="224">
        <v>284.26220794744404</v>
      </c>
      <c r="EW49" s="224">
        <v>-353.44701736413163</v>
      </c>
      <c r="EX49" s="224">
        <v>-14.642484494640485</v>
      </c>
      <c r="EY49" s="224">
        <v>-263.85323789347967</v>
      </c>
      <c r="EZ49" s="224">
        <v>-636.43326011656654</v>
      </c>
      <c r="FA49" s="224">
        <v>-1797.2866593923904</v>
      </c>
      <c r="FB49" s="224">
        <v>663.98808283622157</v>
      </c>
      <c r="FC49" s="224">
        <v>-492.53152111884674</v>
      </c>
      <c r="FD49" s="224">
        <v>-194.80392499013715</v>
      </c>
      <c r="FE49" s="224">
        <v>625.88292569933219</v>
      </c>
      <c r="FF49" s="224">
        <v>31.783478123289569</v>
      </c>
      <c r="FG49" s="224">
        <v>-675.20693733215012</v>
      </c>
      <c r="FH49" s="224">
        <v>455.48495305517463</v>
      </c>
      <c r="FI49" s="224">
        <v>-484.2506183939131</v>
      </c>
      <c r="FJ49" s="224">
        <v>-402.19991570346474</v>
      </c>
      <c r="FK49" s="224">
        <v>-494.10432847077345</v>
      </c>
      <c r="FL49" s="224">
        <v>-864.48772820715885</v>
      </c>
      <c r="FM49" s="224">
        <v>-2517.0719352648425</v>
      </c>
      <c r="FN49" s="224">
        <v>606.38791919731329</v>
      </c>
      <c r="FO49" s="224">
        <v>-629.09462577417526</v>
      </c>
      <c r="FP49" s="224">
        <v>11.089949600448563</v>
      </c>
      <c r="FQ49" s="224">
        <v>527.78012773785849</v>
      </c>
      <c r="FR49" s="224">
        <v>93.422449198334107</v>
      </c>
      <c r="FS49" s="224">
        <v>182.06326318069341</v>
      </c>
      <c r="FT49" s="224">
        <v>-218.34766519052619</v>
      </c>
      <c r="FU49" s="224">
        <v>-755.67733313840426</v>
      </c>
      <c r="FV49" s="224">
        <v>-383.04546007331828</v>
      </c>
      <c r="FW49" s="224">
        <v>-923.98743176483367</v>
      </c>
      <c r="FX49" s="224">
        <v>-608.33025369399411</v>
      </c>
      <c r="FY49" s="224">
        <v>-3216.440191724535</v>
      </c>
      <c r="FZ49" s="224">
        <v>598.77601985228387</v>
      </c>
      <c r="GA49" s="224">
        <v>-517.6520162622777</v>
      </c>
      <c r="GB49" s="224">
        <v>-615.89018625511278</v>
      </c>
      <c r="GC49" s="224">
        <v>422.02324761053171</v>
      </c>
      <c r="GD49" s="224">
        <v>-502.769522867913</v>
      </c>
      <c r="GE49" s="224">
        <v>-340.83196979727052</v>
      </c>
      <c r="GF49" s="224">
        <v>439.53078454002264</v>
      </c>
      <c r="GG49" s="224">
        <v>-358.81838976464348</v>
      </c>
      <c r="GH49" s="224">
        <v>-643.32515144028127</v>
      </c>
      <c r="GI49" s="224">
        <v>-762.41478832366136</v>
      </c>
      <c r="GJ49" s="224">
        <v>-513.38969781898675</v>
      </c>
      <c r="GK49" s="224">
        <v>-3145.2838546941066</v>
      </c>
      <c r="GL49" s="224">
        <v>211.52834435189345</v>
      </c>
      <c r="GM49" s="224">
        <v>-424.23376725883315</v>
      </c>
      <c r="GN49" s="224">
        <v>-670.24597487207154</v>
      </c>
      <c r="GO49" s="224">
        <v>-16.2782163499013</v>
      </c>
      <c r="GP49" s="240">
        <v>-554.47763388906526</v>
      </c>
      <c r="GQ49" s="240">
        <v>-380.11873407317523</v>
      </c>
      <c r="GR49" s="240">
        <v>-260.62326176639942</v>
      </c>
      <c r="GS49" s="240">
        <v>-560.73103899265232</v>
      </c>
      <c r="GT49" s="240">
        <v>-924.61822938594594</v>
      </c>
      <c r="GU49" s="240">
        <v>-592.74034240054596</v>
      </c>
      <c r="GV49" s="240">
        <v>-1079.1524520758062</v>
      </c>
      <c r="GW49" s="240">
        <v>-2061.9171790265036</v>
      </c>
      <c r="GX49" s="240">
        <v>791.22430298420977</v>
      </c>
      <c r="GY49" s="240">
        <v>-531.57276061998073</v>
      </c>
      <c r="GZ49" s="240">
        <v>-817.47616061644521</v>
      </c>
      <c r="HA49" s="240">
        <v>-20.504994652801543</v>
      </c>
      <c r="HB49" s="240">
        <v>-14.992354294137385</v>
      </c>
      <c r="HC49" s="240">
        <v>-391.69042977756772</v>
      </c>
      <c r="HD49" s="240">
        <v>190.5400256402886</v>
      </c>
      <c r="HE49" s="240">
        <v>-440.17330680747</v>
      </c>
      <c r="HF49" s="240">
        <v>-502.56746737563117</v>
      </c>
      <c r="HG49" s="240">
        <v>-294.72760770193963</v>
      </c>
      <c r="HH49" s="240">
        <v>-429.33768420513206</v>
      </c>
      <c r="HI49" s="240">
        <v>-2191.9594982756753</v>
      </c>
      <c r="HJ49" s="240">
        <v>832.91057438924645</v>
      </c>
      <c r="HK49" s="240">
        <v>23.324301556522187</v>
      </c>
      <c r="HL49" s="240">
        <v>-59.730154143118853</v>
      </c>
      <c r="HM49" s="240">
        <v>756.39282484262912</v>
      </c>
    </row>
    <row r="50" spans="1:221" s="11" customFormat="1" x14ac:dyDescent="0.25">
      <c r="A50" s="223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24"/>
      <c r="BN50" s="224"/>
      <c r="BO50" s="224"/>
      <c r="BP50" s="224"/>
      <c r="BQ50" s="224"/>
      <c r="BR50" s="224"/>
      <c r="BS50" s="224"/>
      <c r="BT50" s="224"/>
      <c r="BU50" s="224"/>
      <c r="BV50" s="224"/>
      <c r="BW50" s="224"/>
      <c r="BX50" s="224"/>
      <c r="BY50" s="224"/>
      <c r="BZ50" s="224"/>
      <c r="CA50" s="224"/>
      <c r="CB50" s="224"/>
      <c r="CC50" s="224"/>
      <c r="CD50" s="224"/>
      <c r="CE50" s="224"/>
      <c r="CF50" s="224"/>
      <c r="CG50" s="224"/>
      <c r="CH50" s="224"/>
      <c r="CI50" s="224"/>
      <c r="CJ50" s="224"/>
      <c r="CK50" s="224"/>
      <c r="CL50" s="224"/>
      <c r="CM50" s="224"/>
      <c r="CN50" s="224"/>
      <c r="CO50" s="224"/>
      <c r="CP50" s="224"/>
      <c r="CQ50" s="224"/>
      <c r="CR50" s="224"/>
      <c r="CS50" s="224"/>
      <c r="CT50" s="224"/>
      <c r="CU50" s="224"/>
      <c r="CV50" s="224"/>
      <c r="CW50" s="224"/>
      <c r="CX50" s="224"/>
      <c r="CY50" s="224"/>
      <c r="CZ50" s="224"/>
      <c r="DA50" s="224"/>
      <c r="DB50" s="224"/>
      <c r="DC50" s="224"/>
      <c r="DD50" s="224"/>
      <c r="DE50" s="224"/>
      <c r="DF50" s="224"/>
      <c r="DG50" s="224"/>
      <c r="DH50" s="224"/>
      <c r="DI50" s="224"/>
      <c r="DJ50" s="224"/>
      <c r="DK50" s="224"/>
      <c r="DL50" s="224"/>
      <c r="DM50" s="224"/>
      <c r="DN50" s="224"/>
      <c r="DO50" s="224"/>
      <c r="DP50" s="224"/>
      <c r="DQ50" s="224"/>
      <c r="DR50" s="224"/>
      <c r="DS50" s="224"/>
      <c r="DT50" s="224"/>
      <c r="DU50" s="224"/>
      <c r="DV50" s="224"/>
      <c r="DW50" s="224"/>
      <c r="DX50" s="224"/>
      <c r="DY50" s="224"/>
      <c r="DZ50" s="224"/>
      <c r="EA50" s="224"/>
      <c r="EB50" s="224"/>
      <c r="EC50" s="224"/>
      <c r="ED50" s="224"/>
      <c r="EE50" s="224"/>
      <c r="EF50" s="224"/>
      <c r="EG50" s="224"/>
      <c r="EH50" s="224"/>
      <c r="EI50" s="224"/>
      <c r="EJ50" s="224"/>
      <c r="EK50" s="224"/>
      <c r="EL50" s="224"/>
      <c r="EM50" s="224"/>
      <c r="EN50" s="224"/>
      <c r="EO50" s="224"/>
      <c r="EP50" s="224"/>
      <c r="EQ50" s="224"/>
      <c r="ER50" s="224"/>
      <c r="ES50" s="224"/>
      <c r="ET50" s="224"/>
      <c r="EU50" s="224"/>
      <c r="EV50" s="224"/>
      <c r="EW50" s="224"/>
      <c r="EX50" s="224"/>
      <c r="EY50" s="224"/>
      <c r="EZ50" s="224"/>
      <c r="FA50" s="224"/>
      <c r="FB50" s="224"/>
      <c r="FC50" s="224"/>
      <c r="FD50" s="224"/>
      <c r="FE50" s="224"/>
      <c r="FF50" s="224"/>
      <c r="FG50" s="224"/>
      <c r="FH50" s="224"/>
      <c r="FI50" s="224"/>
      <c r="FJ50" s="224"/>
      <c r="FK50" s="224"/>
      <c r="FL50" s="224"/>
      <c r="FM50" s="224"/>
      <c r="FN50" s="224"/>
      <c r="FO50" s="224"/>
      <c r="FP50" s="224"/>
      <c r="FQ50" s="224"/>
      <c r="FR50" s="224"/>
      <c r="FS50" s="224"/>
      <c r="FT50" s="224"/>
      <c r="FU50" s="224"/>
      <c r="FV50" s="224"/>
      <c r="FW50" s="224"/>
      <c r="FX50" s="224"/>
      <c r="FY50" s="224"/>
      <c r="FZ50" s="224"/>
      <c r="GA50" s="224"/>
      <c r="GB50" s="224"/>
      <c r="GC50" s="224"/>
      <c r="GD50" s="224"/>
      <c r="GE50" s="224"/>
      <c r="GF50" s="224"/>
      <c r="GG50" s="224"/>
      <c r="GH50" s="224"/>
      <c r="GI50" s="224"/>
      <c r="GJ50" s="224"/>
      <c r="GK50" s="224"/>
      <c r="GL50" s="224"/>
      <c r="GM50" s="224"/>
      <c r="GN50" s="224"/>
      <c r="GO50" s="224"/>
      <c r="GP50" s="240"/>
      <c r="GQ50" s="240"/>
      <c r="GR50" s="240"/>
      <c r="GS50" s="240"/>
      <c r="GT50" s="240"/>
      <c r="GU50" s="240"/>
      <c r="GV50" s="240"/>
      <c r="GW50" s="240"/>
      <c r="GX50" s="240"/>
      <c r="GY50" s="240"/>
      <c r="GZ50" s="240"/>
      <c r="HA50" s="240"/>
      <c r="HB50" s="240"/>
      <c r="HC50" s="240"/>
      <c r="HD50" s="240"/>
      <c r="HE50" s="240"/>
      <c r="HF50" s="240"/>
      <c r="HG50" s="240"/>
      <c r="HH50" s="240"/>
      <c r="HI50" s="240"/>
      <c r="HJ50" s="240"/>
      <c r="HK50" s="240"/>
      <c r="HL50" s="240"/>
      <c r="HM50" s="240"/>
    </row>
    <row r="51" spans="1:221" s="11" customFormat="1" x14ac:dyDescent="0.25">
      <c r="A51" s="223" t="s">
        <v>343</v>
      </c>
      <c r="B51" s="224">
        <v>149.82666515021378</v>
      </c>
      <c r="C51" s="224">
        <v>66.353679809776651</v>
      </c>
      <c r="D51" s="224">
        <v>109.78927011512975</v>
      </c>
      <c r="E51" s="224">
        <v>91.160877963016574</v>
      </c>
      <c r="F51" s="224">
        <v>107.30168812074515</v>
      </c>
      <c r="G51" s="224">
        <v>145.74252988074517</v>
      </c>
      <c r="H51" s="224">
        <v>141.14983971571084</v>
      </c>
      <c r="I51" s="224">
        <v>145.06999604273796</v>
      </c>
      <c r="J51" s="224">
        <v>182.78245225571081</v>
      </c>
      <c r="K51" s="224">
        <v>138.75164481368898</v>
      </c>
      <c r="L51" s="224">
        <v>118.89957848142269</v>
      </c>
      <c r="M51" s="224">
        <v>-107.28615183298342</v>
      </c>
      <c r="N51" s="224">
        <v>99.916509393851214</v>
      </c>
      <c r="O51" s="224">
        <v>80.114269361365871</v>
      </c>
      <c r="P51" s="224">
        <v>59.970733902364238</v>
      </c>
      <c r="Q51" s="224">
        <v>255.64468163966202</v>
      </c>
      <c r="R51" s="224">
        <v>63.820732161910854</v>
      </c>
      <c r="S51" s="224">
        <v>64.285855488333425</v>
      </c>
      <c r="T51" s="224">
        <v>140.31910456613338</v>
      </c>
      <c r="U51" s="224">
        <v>164.2408627829999</v>
      </c>
      <c r="V51" s="224">
        <v>108.22623828933334</v>
      </c>
      <c r="W51" s="224">
        <v>60.511862832333371</v>
      </c>
      <c r="X51" s="224">
        <v>68.146502918103607</v>
      </c>
      <c r="Y51" s="224">
        <v>-161.52479793406656</v>
      </c>
      <c r="Z51" s="224">
        <v>170.87742803039515</v>
      </c>
      <c r="AA51" s="224">
        <v>142.89647599490036</v>
      </c>
      <c r="AB51" s="224">
        <v>67.148723307437763</v>
      </c>
      <c r="AC51" s="224">
        <v>175.10550823181717</v>
      </c>
      <c r="AD51" s="224">
        <v>61.692936273927998</v>
      </c>
      <c r="AE51" s="224">
        <v>116.88686461869935</v>
      </c>
      <c r="AF51" s="224">
        <v>129.82249346512637</v>
      </c>
      <c r="AG51" s="224">
        <v>62.570787664650396</v>
      </c>
      <c r="AH51" s="224">
        <v>173.08042978586676</v>
      </c>
      <c r="AI51" s="224">
        <v>131.57171098609049</v>
      </c>
      <c r="AJ51" s="224">
        <v>-38.739245500166632</v>
      </c>
      <c r="AK51" s="224">
        <v>-151.67516251487973</v>
      </c>
      <c r="AL51" s="224">
        <v>205.48185998642043</v>
      </c>
      <c r="AM51" s="224">
        <v>100.58334474995286</v>
      </c>
      <c r="AN51" s="224">
        <v>137.4928160544186</v>
      </c>
      <c r="AO51" s="224">
        <v>210.40402942846478</v>
      </c>
      <c r="AP51" s="224">
        <v>65.656018046868553</v>
      </c>
      <c r="AQ51" s="224">
        <v>109.35870778985699</v>
      </c>
      <c r="AR51" s="224">
        <v>159.12948245925466</v>
      </c>
      <c r="AS51" s="224">
        <v>82.507048119435211</v>
      </c>
      <c r="AT51" s="224">
        <v>38.756613729331079</v>
      </c>
      <c r="AU51" s="224">
        <v>180.63165005049888</v>
      </c>
      <c r="AV51" s="224">
        <v>-24.740373747504719</v>
      </c>
      <c r="AW51" s="224">
        <v>8.4016045167646567</v>
      </c>
      <c r="AX51" s="224">
        <v>242.36246848916011</v>
      </c>
      <c r="AY51" s="224">
        <v>34.533658015754781</v>
      </c>
      <c r="AZ51" s="224">
        <v>145.22583999685955</v>
      </c>
      <c r="BA51" s="224">
        <v>163.60663018393225</v>
      </c>
      <c r="BB51" s="224">
        <v>125.45311220243497</v>
      </c>
      <c r="BC51" s="224">
        <v>93.730043603025649</v>
      </c>
      <c r="BD51" s="224">
        <v>141.20945674195062</v>
      </c>
      <c r="BE51" s="224">
        <v>172.49688664278997</v>
      </c>
      <c r="BF51" s="224">
        <v>205.26594376898379</v>
      </c>
      <c r="BG51" s="224">
        <v>205.77133355594859</v>
      </c>
      <c r="BH51" s="224">
        <v>177.11719893728531</v>
      </c>
      <c r="BI51" s="224">
        <v>-226.8441696637008</v>
      </c>
      <c r="BJ51" s="224">
        <v>162.17589048139746</v>
      </c>
      <c r="BK51" s="224">
        <v>60.955138825499631</v>
      </c>
      <c r="BL51" s="224">
        <v>36.875983854689032</v>
      </c>
      <c r="BM51" s="224">
        <v>427.49489240925908</v>
      </c>
      <c r="BN51" s="224">
        <v>100.71338603795982</v>
      </c>
      <c r="BO51" s="224">
        <v>152.76622241216731</v>
      </c>
      <c r="BP51" s="224">
        <v>232.65041147992051</v>
      </c>
      <c r="BQ51" s="224">
        <v>130.82046975978295</v>
      </c>
      <c r="BR51" s="224">
        <v>-190.4776218245091</v>
      </c>
      <c r="BS51" s="224">
        <v>92.961037424219086</v>
      </c>
      <c r="BT51" s="224">
        <v>123.94972355938233</v>
      </c>
      <c r="BU51" s="224">
        <v>-257.99608964233619</v>
      </c>
      <c r="BV51" s="224">
        <v>410.8950233492929</v>
      </c>
      <c r="BW51" s="224">
        <v>36.224883700329912</v>
      </c>
      <c r="BX51" s="224">
        <v>107.92704806769643</v>
      </c>
      <c r="BY51" s="224">
        <v>478.13102808440146</v>
      </c>
      <c r="BZ51" s="224">
        <v>406.72761811724473</v>
      </c>
      <c r="CA51" s="224">
        <v>118.88953903161691</v>
      </c>
      <c r="CB51" s="224">
        <v>200.00341849623106</v>
      </c>
      <c r="CC51" s="224">
        <v>62.748325168964556</v>
      </c>
      <c r="CD51" s="224">
        <v>35.012491592984958</v>
      </c>
      <c r="CE51" s="224">
        <v>572.73889980736885</v>
      </c>
      <c r="CF51" s="224">
        <v>153.78572728017758</v>
      </c>
      <c r="CG51" s="224">
        <v>-323.8457035503294</v>
      </c>
      <c r="CH51" s="224">
        <v>430.19272862528368</v>
      </c>
      <c r="CI51" s="224">
        <v>188.11245820052633</v>
      </c>
      <c r="CJ51" s="224">
        <v>60.520774767139372</v>
      </c>
      <c r="CK51" s="224">
        <v>594.42413496288964</v>
      </c>
      <c r="CL51" s="224">
        <v>168.98986188556643</v>
      </c>
      <c r="CM51" s="224">
        <v>123.04854919815003</v>
      </c>
      <c r="CN51" s="224">
        <v>315.02036965596176</v>
      </c>
      <c r="CO51" s="224">
        <v>128.7235158798639</v>
      </c>
      <c r="CP51" s="224">
        <v>234.22894911402048</v>
      </c>
      <c r="CQ51" s="224">
        <v>135.81782447382486</v>
      </c>
      <c r="CR51" s="224">
        <v>170.78175466276576</v>
      </c>
      <c r="CS51" s="224">
        <v>-289.65557241052016</v>
      </c>
      <c r="CT51" s="224">
        <v>432.57263584236841</v>
      </c>
      <c r="CU51" s="224">
        <v>725.82139400116216</v>
      </c>
      <c r="CV51" s="224">
        <v>292.42331661169618</v>
      </c>
      <c r="CW51" s="224">
        <v>443.41309064142314</v>
      </c>
      <c r="CX51" s="224">
        <v>447.57842802486385</v>
      </c>
      <c r="CY51" s="224">
        <v>210.43228979500424</v>
      </c>
      <c r="CZ51" s="224">
        <v>81.733426273303934</v>
      </c>
      <c r="DA51" s="224">
        <v>345.14069708067939</v>
      </c>
      <c r="DB51" s="224">
        <v>6.7146268085099159</v>
      </c>
      <c r="DC51" s="224">
        <v>-25.802179951923229</v>
      </c>
      <c r="DD51" s="224">
        <v>-369.19136849090751</v>
      </c>
      <c r="DE51" s="224">
        <v>-1538.9337713806467</v>
      </c>
      <c r="DF51" s="224">
        <v>87.285442663612173</v>
      </c>
      <c r="DG51" s="224">
        <v>-349.30825464821646</v>
      </c>
      <c r="DH51" s="224">
        <v>-507.46759141957779</v>
      </c>
      <c r="DI51" s="224">
        <v>189.6211525954418</v>
      </c>
      <c r="DJ51" s="224">
        <v>58.195345410183414</v>
      </c>
      <c r="DK51" s="224">
        <v>-12.079369278088137</v>
      </c>
      <c r="DL51" s="224">
        <v>-8.7508275874711678</v>
      </c>
      <c r="DM51" s="224">
        <v>-237.67016516075648</v>
      </c>
      <c r="DN51" s="224">
        <v>362.43511291282874</v>
      </c>
      <c r="DO51" s="224">
        <v>-328.76944514866426</v>
      </c>
      <c r="DP51" s="224">
        <v>195.65327263299631</v>
      </c>
      <c r="DQ51" s="224">
        <v>-1332.057473422429</v>
      </c>
      <c r="DR51" s="224">
        <v>599.81092112893077</v>
      </c>
      <c r="DS51" s="224">
        <v>7.7588252830721736</v>
      </c>
      <c r="DT51" s="224">
        <v>361.05624298361147</v>
      </c>
      <c r="DU51" s="224">
        <v>129.50809853736021</v>
      </c>
      <c r="DV51" s="224">
        <v>106.8142052012759</v>
      </c>
      <c r="DW51" s="224">
        <v>-121.00921184312995</v>
      </c>
      <c r="DX51" s="224">
        <v>25.433039881248078</v>
      </c>
      <c r="DY51" s="224">
        <v>-186.79978133097657</v>
      </c>
      <c r="DZ51" s="224">
        <v>-118.01990026936724</v>
      </c>
      <c r="EA51" s="224">
        <v>-62.105113494414169</v>
      </c>
      <c r="EB51" s="224">
        <v>-227.18868268148168</v>
      </c>
      <c r="EC51" s="224">
        <v>-1046.7547414757505</v>
      </c>
      <c r="ED51" s="224">
        <v>504.25634731763364</v>
      </c>
      <c r="EE51" s="224">
        <v>164.68386758711361</v>
      </c>
      <c r="EF51" s="224">
        <v>-140.79752432911596</v>
      </c>
      <c r="EG51" s="224">
        <v>531.72078399206612</v>
      </c>
      <c r="EH51" s="224">
        <v>-156.74282203165126</v>
      </c>
      <c r="EI51" s="224">
        <v>564.73986825504994</v>
      </c>
      <c r="EJ51" s="224">
        <v>88.14931836804314</v>
      </c>
      <c r="EK51" s="224">
        <v>17.506283363779247</v>
      </c>
      <c r="EL51" s="224">
        <v>274.40253674306001</v>
      </c>
      <c r="EM51" s="224">
        <v>-235.84279609726369</v>
      </c>
      <c r="EN51" s="224">
        <v>-528.37343667296545</v>
      </c>
      <c r="EO51" s="224">
        <v>-682.07799214418628</v>
      </c>
      <c r="EP51" s="224">
        <v>352.69803696504499</v>
      </c>
      <c r="EQ51" s="224">
        <v>464.05781294567339</v>
      </c>
      <c r="ER51" s="224">
        <v>353.42917838137282</v>
      </c>
      <c r="ES51" s="224">
        <v>844.72899362534406</v>
      </c>
      <c r="ET51" s="224">
        <v>300.56053078905984</v>
      </c>
      <c r="EU51" s="224">
        <v>-21.456974179881229</v>
      </c>
      <c r="EV51" s="224">
        <v>298.5110859358835</v>
      </c>
      <c r="EW51" s="224">
        <v>-304.11622195362406</v>
      </c>
      <c r="EX51" s="224">
        <v>55.554319864247987</v>
      </c>
      <c r="EY51" s="224">
        <v>-234.54255024711676</v>
      </c>
      <c r="EZ51" s="224">
        <v>-598.89842064424113</v>
      </c>
      <c r="FA51" s="224">
        <v>-1682.4259309342096</v>
      </c>
      <c r="FB51" s="224">
        <v>685.47046623830681</v>
      </c>
      <c r="FC51" s="224">
        <v>-452.45314756145234</v>
      </c>
      <c r="FD51" s="224">
        <v>-87.821323093071086</v>
      </c>
      <c r="FE51" s="224">
        <v>659.19634404546616</v>
      </c>
      <c r="FF51" s="224">
        <v>120.46381626616062</v>
      </c>
      <c r="FG51" s="224">
        <v>-490.02558981243112</v>
      </c>
      <c r="FH51" s="224">
        <v>465.33829957602632</v>
      </c>
      <c r="FI51" s="224">
        <v>-449.6844280987313</v>
      </c>
      <c r="FJ51" s="224">
        <v>-270.82735824073575</v>
      </c>
      <c r="FK51" s="224">
        <v>-454.01729846189153</v>
      </c>
      <c r="FL51" s="224">
        <v>-773.62717614762016</v>
      </c>
      <c r="FM51" s="224">
        <v>-2328.9039094890823</v>
      </c>
      <c r="FN51" s="224">
        <v>637.69359191099954</v>
      </c>
      <c r="FO51" s="224">
        <v>-580.52309217447532</v>
      </c>
      <c r="FP51" s="224">
        <v>166.6724165562546</v>
      </c>
      <c r="FQ51" s="224">
        <v>572.4990670480131</v>
      </c>
      <c r="FR51" s="224">
        <v>134.28228292398731</v>
      </c>
      <c r="FS51" s="224">
        <v>324.9911191850598</v>
      </c>
      <c r="FT51" s="224">
        <v>-191.87720001617632</v>
      </c>
      <c r="FU51" s="224">
        <v>-715.09598805166672</v>
      </c>
      <c r="FV51" s="224">
        <v>-234.10800120794786</v>
      </c>
      <c r="FW51" s="224">
        <v>-881.49913281455179</v>
      </c>
      <c r="FX51" s="224">
        <v>-559.85182854196637</v>
      </c>
      <c r="FY51" s="224">
        <v>-2963.7566623665052</v>
      </c>
      <c r="FZ51" s="224">
        <v>627.77531447823537</v>
      </c>
      <c r="GA51" s="224">
        <v>-470.31354214332868</v>
      </c>
      <c r="GB51" s="224">
        <v>-373.99437951017023</v>
      </c>
      <c r="GC51" s="224">
        <v>461.41823782197002</v>
      </c>
      <c r="GD51" s="224">
        <v>-425.51684497506284</v>
      </c>
      <c r="GE51" s="224">
        <v>-88.352900779266406</v>
      </c>
      <c r="GF51" s="224">
        <v>476.03108930269389</v>
      </c>
      <c r="GG51" s="224">
        <v>-307.22999590403151</v>
      </c>
      <c r="GH51" s="224">
        <v>-373.89718234413897</v>
      </c>
      <c r="GI51" s="224">
        <v>-717.90545320704678</v>
      </c>
      <c r="GJ51" s="224">
        <v>-435.04746560810241</v>
      </c>
      <c r="GK51" s="224">
        <v>-2891.6938046171244</v>
      </c>
      <c r="GL51" s="224">
        <v>258.63945926307809</v>
      </c>
      <c r="GM51" s="224">
        <v>-376.69592453700994</v>
      </c>
      <c r="GN51" s="224">
        <v>-403.5661725223473</v>
      </c>
      <c r="GO51" s="224">
        <v>24.409609333400809</v>
      </c>
      <c r="GP51" s="240">
        <v>-479.45454972374625</v>
      </c>
      <c r="GQ51" s="240">
        <v>-124.66734766839699</v>
      </c>
      <c r="GR51" s="240">
        <v>-199.34286695068994</v>
      </c>
      <c r="GS51" s="240">
        <v>-498.8038285143943</v>
      </c>
      <c r="GT51" s="240">
        <v>-655.24315121939298</v>
      </c>
      <c r="GU51" s="240">
        <v>-523.8340300512142</v>
      </c>
      <c r="GV51" s="240">
        <v>-1011.2484233638152</v>
      </c>
      <c r="GW51" s="240">
        <v>-1763.1339565677358</v>
      </c>
      <c r="GX51" s="240">
        <v>870.04302914936022</v>
      </c>
      <c r="GY51" s="240">
        <v>-457.73597641715878</v>
      </c>
      <c r="GZ51" s="240">
        <v>-395.72312767480014</v>
      </c>
      <c r="HA51" s="240">
        <v>56.995807119979261</v>
      </c>
      <c r="HB51" s="240">
        <v>90.772788825881321</v>
      </c>
      <c r="HC51" s="240">
        <v>-88.062318708118141</v>
      </c>
      <c r="HD51" s="240">
        <v>279.36303463019681</v>
      </c>
      <c r="HE51" s="240">
        <v>-348.55280914081641</v>
      </c>
      <c r="HF51" s="240">
        <v>-94.034160553003176</v>
      </c>
      <c r="HG51" s="240">
        <v>-208.91304969735148</v>
      </c>
      <c r="HH51" s="240">
        <v>-347.20386135264187</v>
      </c>
      <c r="HI51" s="240">
        <v>-1800.8573405912655</v>
      </c>
      <c r="HJ51" s="240">
        <v>936.26851201342038</v>
      </c>
      <c r="HK51" s="240">
        <v>113.2003486973683</v>
      </c>
      <c r="HL51" s="240">
        <v>326.42302924638562</v>
      </c>
      <c r="HM51" s="240">
        <v>956.93163088970732</v>
      </c>
    </row>
    <row r="52" spans="1:221" s="11" customFormat="1" x14ac:dyDescent="0.25">
      <c r="A52" s="223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  <c r="BD52" s="224"/>
      <c r="BE52" s="224"/>
      <c r="BF52" s="224"/>
      <c r="BG52" s="224"/>
      <c r="BH52" s="224"/>
      <c r="BI52" s="224"/>
      <c r="BJ52" s="224"/>
      <c r="BK52" s="224"/>
      <c r="BL52" s="224"/>
      <c r="BM52" s="224"/>
      <c r="BN52" s="224"/>
      <c r="BO52" s="224"/>
      <c r="BP52" s="224"/>
      <c r="BQ52" s="224"/>
      <c r="BR52" s="224"/>
      <c r="BS52" s="224"/>
      <c r="BT52" s="224"/>
      <c r="BU52" s="224"/>
      <c r="BV52" s="224"/>
      <c r="BW52" s="224"/>
      <c r="BX52" s="224"/>
      <c r="BY52" s="224"/>
      <c r="BZ52" s="224"/>
      <c r="CA52" s="224"/>
      <c r="CB52" s="224"/>
      <c r="CC52" s="224"/>
      <c r="CD52" s="224"/>
      <c r="CE52" s="224"/>
      <c r="CF52" s="224"/>
      <c r="CG52" s="224"/>
      <c r="CH52" s="224"/>
      <c r="CI52" s="224"/>
      <c r="CJ52" s="224"/>
      <c r="CK52" s="224"/>
      <c r="CL52" s="224"/>
      <c r="CM52" s="224"/>
      <c r="CN52" s="224"/>
      <c r="CO52" s="224"/>
      <c r="CP52" s="224"/>
      <c r="CQ52" s="224"/>
      <c r="CR52" s="224"/>
      <c r="CS52" s="224"/>
      <c r="CT52" s="224"/>
      <c r="CU52" s="224"/>
      <c r="CV52" s="224"/>
      <c r="CW52" s="224"/>
      <c r="CX52" s="224"/>
      <c r="CY52" s="224"/>
      <c r="CZ52" s="224"/>
      <c r="DA52" s="224"/>
      <c r="DB52" s="224"/>
      <c r="DC52" s="224"/>
      <c r="DD52" s="224"/>
      <c r="DE52" s="224"/>
      <c r="DF52" s="224"/>
      <c r="DG52" s="224"/>
      <c r="DH52" s="224"/>
      <c r="DI52" s="224"/>
      <c r="DJ52" s="224"/>
      <c r="DK52" s="224"/>
      <c r="DL52" s="224"/>
      <c r="DM52" s="224"/>
      <c r="DN52" s="224"/>
      <c r="DO52" s="224"/>
      <c r="DP52" s="224"/>
      <c r="DQ52" s="224"/>
      <c r="DR52" s="224"/>
      <c r="DS52" s="224"/>
      <c r="DT52" s="224"/>
      <c r="DU52" s="224"/>
      <c r="DV52" s="224"/>
      <c r="DW52" s="224"/>
      <c r="DX52" s="224"/>
      <c r="DY52" s="224"/>
      <c r="DZ52" s="224"/>
      <c r="EA52" s="224"/>
      <c r="EB52" s="224"/>
      <c r="EC52" s="224"/>
      <c r="ED52" s="224"/>
      <c r="EE52" s="224"/>
      <c r="EF52" s="224"/>
      <c r="EG52" s="224"/>
      <c r="EH52" s="224"/>
      <c r="EI52" s="224"/>
      <c r="EJ52" s="224"/>
      <c r="EK52" s="224"/>
      <c r="EL52" s="224"/>
      <c r="EM52" s="224"/>
      <c r="EN52" s="224"/>
      <c r="EO52" s="224"/>
      <c r="EP52" s="224"/>
      <c r="EQ52" s="224"/>
      <c r="ER52" s="224"/>
      <c r="ES52" s="224"/>
      <c r="ET52" s="224"/>
      <c r="EU52" s="224"/>
      <c r="EV52" s="224"/>
      <c r="EW52" s="224"/>
      <c r="EX52" s="224"/>
      <c r="EY52" s="224"/>
      <c r="EZ52" s="224"/>
      <c r="FA52" s="224"/>
      <c r="FB52" s="224"/>
      <c r="FC52" s="224"/>
      <c r="FD52" s="224"/>
      <c r="FE52" s="224"/>
      <c r="FF52" s="224"/>
      <c r="FG52" s="224"/>
      <c r="FH52" s="224"/>
      <c r="FI52" s="224"/>
      <c r="FJ52" s="224"/>
      <c r="FK52" s="224"/>
      <c r="FL52" s="224"/>
      <c r="FM52" s="224"/>
      <c r="FN52" s="224"/>
      <c r="FO52" s="224"/>
      <c r="FP52" s="224"/>
      <c r="FQ52" s="224"/>
      <c r="FR52" s="224"/>
      <c r="FS52" s="224"/>
      <c r="FT52" s="224"/>
      <c r="FU52" s="224"/>
      <c r="FV52" s="224"/>
      <c r="FW52" s="224"/>
      <c r="FX52" s="224"/>
      <c r="FY52" s="224"/>
      <c r="FZ52" s="224"/>
      <c r="GA52" s="224"/>
      <c r="GB52" s="224"/>
      <c r="GC52" s="224"/>
      <c r="GD52" s="224"/>
      <c r="GE52" s="224"/>
      <c r="GF52" s="224"/>
      <c r="GG52" s="224"/>
      <c r="GH52" s="224"/>
      <c r="GI52" s="224"/>
      <c r="GJ52" s="224"/>
      <c r="GK52" s="224"/>
      <c r="GL52" s="224"/>
      <c r="GM52" s="224"/>
      <c r="GN52" s="224"/>
      <c r="GO52" s="224"/>
      <c r="GP52" s="240"/>
      <c r="GQ52" s="240"/>
      <c r="GR52" s="240"/>
      <c r="GS52" s="240"/>
      <c r="GT52" s="240"/>
      <c r="GU52" s="240"/>
      <c r="GV52" s="240"/>
      <c r="GW52" s="240"/>
      <c r="GX52" s="243"/>
      <c r="GY52" s="243"/>
      <c r="GZ52" s="243"/>
      <c r="HA52" s="243"/>
      <c r="HB52" s="243"/>
      <c r="HC52" s="243"/>
      <c r="HD52" s="243"/>
      <c r="HE52" s="243"/>
    </row>
    <row r="53" spans="1:221" s="11" customFormat="1" x14ac:dyDescent="0.25">
      <c r="A53" s="244" t="s">
        <v>346</v>
      </c>
      <c r="B53" s="245">
        <v>24875.5</v>
      </c>
      <c r="C53" s="245">
        <v>24875.5</v>
      </c>
      <c r="D53" s="245">
        <v>24875.5</v>
      </c>
      <c r="E53" s="245">
        <v>24875.5</v>
      </c>
      <c r="F53" s="245">
        <v>24875.5</v>
      </c>
      <c r="G53" s="245">
        <v>24875.5</v>
      </c>
      <c r="H53" s="245">
        <v>24875.5</v>
      </c>
      <c r="I53" s="245">
        <v>24875.5</v>
      </c>
      <c r="J53" s="245">
        <v>24875.5</v>
      </c>
      <c r="K53" s="245">
        <v>24875.5</v>
      </c>
      <c r="L53" s="245">
        <v>24875.5</v>
      </c>
      <c r="M53" s="245">
        <v>24875.5</v>
      </c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4"/>
      <c r="BG53" s="224"/>
      <c r="BH53" s="224"/>
      <c r="BI53" s="224"/>
      <c r="BJ53" s="224"/>
      <c r="BK53" s="224"/>
      <c r="BL53" s="224"/>
      <c r="BM53" s="224"/>
      <c r="BN53" s="224"/>
      <c r="BO53" s="224"/>
      <c r="BP53" s="224"/>
      <c r="BQ53" s="224"/>
      <c r="BR53" s="224"/>
      <c r="BS53" s="224"/>
      <c r="BT53" s="224"/>
      <c r="BU53" s="224"/>
      <c r="BV53" s="224"/>
      <c r="BW53" s="224"/>
      <c r="BX53" s="224"/>
      <c r="BY53" s="224"/>
      <c r="BZ53" s="224"/>
      <c r="CA53" s="224"/>
      <c r="CB53" s="224"/>
      <c r="CC53" s="224"/>
      <c r="CD53" s="224"/>
      <c r="CE53" s="224"/>
      <c r="CF53" s="224"/>
      <c r="CG53" s="224"/>
      <c r="CH53" s="224"/>
      <c r="CI53" s="224"/>
      <c r="CJ53" s="224"/>
      <c r="CK53" s="224"/>
      <c r="CL53" s="224"/>
      <c r="CM53" s="224"/>
      <c r="CN53" s="224"/>
      <c r="CO53" s="224"/>
      <c r="CP53" s="224"/>
      <c r="CQ53" s="224"/>
      <c r="CR53" s="224"/>
      <c r="CS53" s="224"/>
      <c r="CT53" s="224"/>
      <c r="CU53" s="224"/>
      <c r="CV53" s="224"/>
      <c r="CW53" s="224"/>
      <c r="CX53" s="224"/>
      <c r="CY53" s="224"/>
      <c r="CZ53" s="224"/>
      <c r="DA53" s="224"/>
      <c r="DB53" s="224"/>
      <c r="DC53" s="224"/>
      <c r="DD53" s="224"/>
      <c r="DE53" s="224"/>
      <c r="DF53" s="224"/>
      <c r="DG53" s="224"/>
      <c r="DH53" s="224"/>
      <c r="DI53" s="224"/>
      <c r="DJ53" s="224"/>
      <c r="DK53" s="224"/>
      <c r="DL53" s="224"/>
      <c r="DM53" s="224"/>
      <c r="DN53" s="224"/>
      <c r="DO53" s="224"/>
      <c r="DP53" s="224"/>
      <c r="DQ53" s="224"/>
      <c r="DR53" s="224"/>
      <c r="DS53" s="224"/>
      <c r="DT53" s="224"/>
      <c r="DU53" s="224"/>
      <c r="DV53" s="224"/>
      <c r="DW53" s="224"/>
      <c r="DX53" s="224"/>
      <c r="DY53" s="224"/>
      <c r="DZ53" s="224"/>
      <c r="EA53" s="224"/>
      <c r="EB53" s="224"/>
      <c r="EC53" s="224"/>
      <c r="ED53" s="224"/>
      <c r="EE53" s="224"/>
      <c r="EF53" s="224"/>
      <c r="EG53" s="224"/>
      <c r="EH53" s="224"/>
      <c r="EI53" s="224"/>
      <c r="EJ53" s="224"/>
      <c r="EK53" s="224"/>
      <c r="EL53" s="224"/>
      <c r="EM53" s="224"/>
      <c r="EN53" s="224"/>
      <c r="EO53" s="224"/>
      <c r="EP53" s="224"/>
      <c r="EQ53" s="224"/>
      <c r="ER53" s="224"/>
      <c r="ES53" s="224"/>
      <c r="ET53" s="224"/>
      <c r="EU53" s="224"/>
      <c r="EV53" s="224"/>
      <c r="EW53" s="224"/>
      <c r="EX53" s="224"/>
      <c r="EY53" s="224"/>
      <c r="EZ53" s="224"/>
      <c r="FA53" s="224"/>
      <c r="FB53" s="224"/>
      <c r="FC53" s="224"/>
      <c r="FD53" s="224"/>
      <c r="FE53" s="224"/>
      <c r="FF53" s="224"/>
      <c r="FG53" s="224"/>
      <c r="FH53" s="224"/>
      <c r="FI53" s="224"/>
      <c r="FJ53" s="224"/>
      <c r="FK53" s="224"/>
      <c r="FL53" s="224"/>
      <c r="FM53" s="224"/>
      <c r="FN53" s="224"/>
      <c r="FO53" s="224"/>
      <c r="FP53" s="224"/>
      <c r="FQ53" s="224"/>
      <c r="FR53" s="224"/>
      <c r="FS53" s="224"/>
      <c r="FT53" s="224"/>
      <c r="FU53" s="224"/>
      <c r="FV53" s="224"/>
      <c r="FW53" s="224"/>
      <c r="FX53" s="224"/>
      <c r="FY53" s="224"/>
      <c r="FZ53" s="224"/>
      <c r="GA53" s="224"/>
      <c r="GB53" s="224"/>
      <c r="GC53" s="224"/>
      <c r="GD53" s="224"/>
      <c r="GE53" s="224"/>
      <c r="GF53" s="224"/>
      <c r="GG53" s="224"/>
      <c r="GH53" s="224"/>
      <c r="GI53" s="224"/>
      <c r="GJ53" s="224"/>
      <c r="GK53" s="224"/>
      <c r="GL53" s="224"/>
      <c r="GM53" s="224"/>
      <c r="GN53" s="224"/>
      <c r="GO53" s="224"/>
      <c r="GP53" s="240"/>
      <c r="GQ53" s="240"/>
      <c r="GR53" s="240"/>
      <c r="GS53" s="240"/>
      <c r="GT53" s="240"/>
      <c r="GU53" s="240"/>
      <c r="GV53" s="240"/>
      <c r="GW53" s="240"/>
      <c r="GX53" s="243"/>
      <c r="GY53" s="243"/>
      <c r="GZ53" s="243"/>
      <c r="HA53" s="243"/>
      <c r="HB53" s="243"/>
      <c r="HC53" s="243"/>
      <c r="HD53" s="243"/>
      <c r="HE53" s="243"/>
    </row>
    <row r="54" spans="1:221" ht="15.75" thickBot="1" x14ac:dyDescent="0.3">
      <c r="A54" s="228"/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  <c r="BJ54" s="246"/>
      <c r="BK54" s="246"/>
      <c r="BL54" s="246"/>
      <c r="BM54" s="246"/>
      <c r="BN54" s="246"/>
      <c r="BO54" s="246"/>
      <c r="BP54" s="246"/>
      <c r="BQ54" s="246"/>
      <c r="BR54" s="246"/>
      <c r="BS54" s="246"/>
      <c r="BT54" s="246"/>
      <c r="BU54" s="246"/>
      <c r="BV54" s="246"/>
      <c r="BW54" s="246"/>
      <c r="BX54" s="246"/>
      <c r="BY54" s="246"/>
      <c r="BZ54" s="246"/>
      <c r="CA54" s="246"/>
      <c r="CB54" s="246"/>
      <c r="CC54" s="246"/>
      <c r="CD54" s="246"/>
      <c r="CE54" s="246"/>
      <c r="CF54" s="246"/>
      <c r="CG54" s="246"/>
      <c r="CH54" s="246"/>
      <c r="CI54" s="246"/>
      <c r="CJ54" s="246"/>
      <c r="CK54" s="246"/>
      <c r="CL54" s="246"/>
      <c r="CM54" s="246"/>
      <c r="CN54" s="246"/>
      <c r="CO54" s="246"/>
      <c r="CP54" s="246"/>
      <c r="CQ54" s="246"/>
      <c r="CR54" s="246"/>
      <c r="CS54" s="246"/>
      <c r="CT54" s="246"/>
      <c r="CU54" s="246"/>
      <c r="CV54" s="246"/>
      <c r="CW54" s="246"/>
      <c r="CX54" s="246"/>
      <c r="CY54" s="246"/>
      <c r="CZ54" s="246"/>
      <c r="DA54" s="246"/>
      <c r="DB54" s="246"/>
      <c r="DC54" s="246"/>
      <c r="DD54" s="246"/>
      <c r="DE54" s="246"/>
      <c r="DF54" s="246"/>
      <c r="DG54" s="246"/>
      <c r="DH54" s="246"/>
      <c r="DI54" s="246"/>
      <c r="DJ54" s="246"/>
      <c r="DK54" s="246"/>
      <c r="DL54" s="246"/>
      <c r="DM54" s="246"/>
      <c r="DN54" s="246"/>
      <c r="DO54" s="246"/>
      <c r="DP54" s="246"/>
      <c r="DQ54" s="246"/>
      <c r="DR54" s="246"/>
      <c r="DS54" s="246"/>
      <c r="DT54" s="246"/>
      <c r="DU54" s="246"/>
      <c r="DV54" s="246"/>
      <c r="DW54" s="246"/>
      <c r="DX54" s="246"/>
      <c r="DY54" s="246"/>
      <c r="DZ54" s="246"/>
      <c r="EA54" s="246"/>
      <c r="EB54" s="246"/>
      <c r="EC54" s="246"/>
      <c r="ED54" s="246"/>
      <c r="EE54" s="246"/>
      <c r="EF54" s="246"/>
      <c r="EG54" s="246"/>
      <c r="EH54" s="246"/>
      <c r="EI54" s="246"/>
      <c r="EJ54" s="246"/>
      <c r="EK54" s="246"/>
      <c r="EL54" s="246"/>
      <c r="EM54" s="246"/>
      <c r="EN54" s="246"/>
      <c r="EO54" s="246"/>
      <c r="EP54" s="246"/>
      <c r="EQ54" s="246"/>
      <c r="ER54" s="246"/>
      <c r="ES54" s="246"/>
      <c r="ET54" s="246"/>
      <c r="EU54" s="246"/>
      <c r="EV54" s="246"/>
      <c r="EW54" s="246"/>
      <c r="EX54" s="246"/>
      <c r="EY54" s="246"/>
      <c r="EZ54" s="246"/>
      <c r="FA54" s="246"/>
      <c r="FB54" s="246"/>
      <c r="FC54" s="246"/>
      <c r="FD54" s="246"/>
      <c r="FE54" s="246"/>
      <c r="FF54" s="246"/>
      <c r="FG54" s="246"/>
      <c r="FH54" s="246"/>
      <c r="FI54" s="246"/>
      <c r="FJ54" s="246"/>
      <c r="FK54" s="246"/>
      <c r="FL54" s="246"/>
      <c r="FM54" s="246"/>
      <c r="FN54" s="246"/>
      <c r="FO54" s="246"/>
      <c r="FP54" s="246"/>
      <c r="FQ54" s="246"/>
      <c r="FR54" s="246"/>
      <c r="FS54" s="246"/>
      <c r="FT54" s="246"/>
      <c r="FU54" s="246"/>
      <c r="FV54" s="246"/>
      <c r="FW54" s="246"/>
      <c r="FX54" s="246"/>
      <c r="FY54" s="246"/>
      <c r="FZ54" s="246"/>
      <c r="GA54" s="246"/>
      <c r="GB54" s="246"/>
      <c r="GC54" s="246"/>
      <c r="GD54" s="246"/>
      <c r="GE54" s="246"/>
      <c r="GF54" s="246"/>
      <c r="GG54" s="246"/>
      <c r="GH54" s="246"/>
      <c r="GI54" s="246"/>
      <c r="GJ54" s="246"/>
      <c r="GK54" s="246"/>
      <c r="GL54" s="246"/>
      <c r="GM54" s="246"/>
      <c r="GN54" s="246"/>
      <c r="GO54" s="246"/>
      <c r="GP54" s="246"/>
      <c r="GQ54" s="246"/>
      <c r="GR54" s="246"/>
      <c r="GS54" s="246"/>
      <c r="GT54" s="246"/>
      <c r="GU54" s="246"/>
      <c r="GV54" s="246"/>
      <c r="GW54" s="246"/>
      <c r="GX54" s="246"/>
      <c r="GY54" s="246"/>
      <c r="GZ54" s="246"/>
      <c r="HA54" s="246"/>
      <c r="HB54" s="246"/>
      <c r="HC54" s="246"/>
      <c r="HD54" s="246"/>
      <c r="HE54" s="246"/>
      <c r="HF54" s="246"/>
      <c r="HG54" s="246"/>
      <c r="HH54" s="246"/>
      <c r="HI54" s="246"/>
      <c r="HJ54" s="246"/>
      <c r="HK54" s="246"/>
      <c r="HL54" s="246"/>
      <c r="HM54" s="246"/>
    </row>
    <row r="55" spans="1:221" ht="15.75" thickTop="1" x14ac:dyDescent="0.25">
      <c r="GG55" s="224"/>
      <c r="GH55" s="224"/>
      <c r="GI55" s="224"/>
      <c r="GJ55" s="224"/>
      <c r="GK55" s="224"/>
    </row>
    <row r="56" spans="1:221" x14ac:dyDescent="0.25">
      <c r="A56" s="247" t="s">
        <v>347</v>
      </c>
    </row>
    <row r="57" spans="1:221" x14ac:dyDescent="0.25">
      <c r="A57" s="247" t="s">
        <v>348</v>
      </c>
    </row>
    <row r="58" spans="1:221" x14ac:dyDescent="0.25">
      <c r="A58" s="247" t="s">
        <v>349</v>
      </c>
    </row>
    <row r="59" spans="1:221" x14ac:dyDescent="0.25">
      <c r="A59" s="247" t="s">
        <v>350</v>
      </c>
    </row>
    <row r="60" spans="1:221" x14ac:dyDescent="0.25">
      <c r="A60" s="247" t="s">
        <v>351</v>
      </c>
    </row>
    <row r="61" spans="1:221" x14ac:dyDescent="0.25">
      <c r="A61" s="247" t="s">
        <v>352</v>
      </c>
    </row>
    <row r="62" spans="1:221" x14ac:dyDescent="0.25">
      <c r="A62" s="247" t="s">
        <v>353</v>
      </c>
    </row>
    <row r="63" spans="1:221" x14ac:dyDescent="0.25">
      <c r="A63" s="247"/>
    </row>
    <row r="64" spans="1:221" x14ac:dyDescent="0.25">
      <c r="A64" s="247" t="s">
        <v>354</v>
      </c>
    </row>
    <row r="65" spans="1:197" x14ac:dyDescent="0.25">
      <c r="A65" s="223"/>
    </row>
    <row r="66" spans="1:197" x14ac:dyDescent="0.25">
      <c r="A66" s="223"/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8"/>
      <c r="BI66" s="248"/>
      <c r="BJ66" s="248"/>
      <c r="BK66" s="248"/>
      <c r="BL66" s="248"/>
      <c r="BM66" s="248"/>
      <c r="BN66" s="248"/>
      <c r="BO66" s="248"/>
      <c r="BP66" s="248"/>
      <c r="BQ66" s="248"/>
      <c r="BR66" s="248"/>
      <c r="BS66" s="248"/>
      <c r="BT66" s="248"/>
      <c r="BU66" s="248"/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  <c r="CH66" s="248"/>
      <c r="CI66" s="248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  <c r="DC66" s="248"/>
      <c r="DD66" s="248"/>
      <c r="DE66" s="248"/>
      <c r="DF66" s="248"/>
      <c r="DG66" s="248"/>
      <c r="DH66" s="248"/>
      <c r="DI66" s="248"/>
      <c r="DJ66" s="248"/>
      <c r="DK66" s="248"/>
      <c r="DL66" s="248"/>
      <c r="DM66" s="248"/>
      <c r="DN66" s="248"/>
      <c r="DO66" s="248"/>
      <c r="DP66" s="248"/>
      <c r="DQ66" s="248"/>
      <c r="DR66" s="248"/>
      <c r="DS66" s="248"/>
      <c r="DT66" s="248"/>
      <c r="DU66" s="248"/>
      <c r="DV66" s="248"/>
      <c r="DW66" s="248"/>
      <c r="DX66" s="248"/>
      <c r="DY66" s="248"/>
      <c r="DZ66" s="248"/>
      <c r="EA66" s="248"/>
      <c r="EB66" s="248"/>
      <c r="EC66" s="248"/>
      <c r="ED66" s="248"/>
      <c r="EE66" s="248"/>
      <c r="EF66" s="248"/>
      <c r="EG66" s="248"/>
      <c r="EH66" s="248"/>
      <c r="EI66" s="248"/>
      <c r="EJ66" s="248"/>
      <c r="EK66" s="248"/>
      <c r="EL66" s="248"/>
      <c r="EM66" s="248"/>
      <c r="EN66" s="248"/>
      <c r="EO66" s="248"/>
      <c r="EP66" s="248"/>
      <c r="EQ66" s="248"/>
      <c r="ER66" s="248"/>
      <c r="ES66" s="248"/>
      <c r="ET66" s="248"/>
      <c r="EU66" s="248"/>
      <c r="EV66" s="248"/>
      <c r="EW66" s="248"/>
      <c r="EX66" s="248"/>
      <c r="EY66" s="248"/>
      <c r="EZ66" s="248"/>
      <c r="FA66" s="248"/>
      <c r="FB66" s="248"/>
      <c r="FC66" s="248"/>
      <c r="FD66" s="248"/>
      <c r="FE66" s="248"/>
      <c r="FF66" s="248"/>
      <c r="FG66" s="248"/>
      <c r="FH66" s="248"/>
      <c r="FI66" s="248"/>
      <c r="FJ66" s="248"/>
      <c r="FK66" s="248"/>
      <c r="FL66" s="248"/>
      <c r="FM66" s="248"/>
      <c r="FN66" s="248"/>
      <c r="FO66" s="248"/>
      <c r="FP66" s="248"/>
      <c r="FQ66" s="248"/>
      <c r="FR66" s="248"/>
      <c r="FS66" s="248"/>
      <c r="FT66" s="248"/>
      <c r="FU66" s="248"/>
      <c r="FV66" s="248"/>
      <c r="FW66" s="248"/>
      <c r="FX66" s="248"/>
      <c r="FY66" s="248"/>
      <c r="FZ66" s="248"/>
      <c r="GA66" s="248"/>
      <c r="GB66" s="248"/>
      <c r="GC66" s="248"/>
      <c r="GD66" s="248"/>
      <c r="GE66" s="248"/>
      <c r="GF66" s="248"/>
      <c r="GG66" s="248"/>
      <c r="GH66" s="248"/>
      <c r="GI66" s="248"/>
      <c r="GJ66" s="248"/>
      <c r="GK66" s="248"/>
      <c r="GL66" s="248"/>
      <c r="GM66" s="248"/>
      <c r="GN66" s="248"/>
      <c r="GO66" s="248"/>
    </row>
    <row r="67" spans="1:197" x14ac:dyDescent="0.25">
      <c r="A67" s="223"/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48"/>
      <c r="AI67" s="248"/>
      <c r="AJ67" s="248"/>
      <c r="AK67" s="248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8"/>
      <c r="BI67" s="248"/>
      <c r="BJ67" s="248"/>
      <c r="BK67" s="248"/>
      <c r="BL67" s="248"/>
      <c r="BM67" s="248"/>
      <c r="BN67" s="248"/>
      <c r="BO67" s="248"/>
      <c r="BP67" s="248"/>
      <c r="BQ67" s="248"/>
      <c r="BR67" s="248"/>
      <c r="BS67" s="248"/>
      <c r="BT67" s="248"/>
      <c r="BU67" s="248"/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  <c r="CH67" s="248"/>
      <c r="CI67" s="248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  <c r="DC67" s="248"/>
      <c r="DD67" s="248"/>
      <c r="DE67" s="248"/>
      <c r="DF67" s="248"/>
      <c r="DG67" s="248"/>
      <c r="DH67" s="248"/>
      <c r="DI67" s="248"/>
      <c r="DJ67" s="248"/>
      <c r="DK67" s="248"/>
      <c r="DL67" s="248"/>
      <c r="DM67" s="248"/>
      <c r="DN67" s="248"/>
      <c r="DO67" s="248"/>
      <c r="DP67" s="248"/>
      <c r="DQ67" s="248"/>
      <c r="DR67" s="248"/>
      <c r="DS67" s="248"/>
      <c r="DT67" s="248"/>
      <c r="DU67" s="248"/>
      <c r="DV67" s="248"/>
      <c r="DW67" s="248"/>
      <c r="DX67" s="248"/>
      <c r="DY67" s="248"/>
      <c r="DZ67" s="248"/>
      <c r="EA67" s="248"/>
      <c r="EB67" s="248"/>
      <c r="EC67" s="248"/>
      <c r="ED67" s="248"/>
      <c r="EE67" s="248"/>
      <c r="EF67" s="248"/>
      <c r="EG67" s="248"/>
      <c r="EH67" s="248"/>
      <c r="EI67" s="248"/>
      <c r="EJ67" s="248"/>
      <c r="EK67" s="248"/>
      <c r="EL67" s="248"/>
      <c r="EM67" s="248"/>
      <c r="EN67" s="248"/>
      <c r="EO67" s="248"/>
      <c r="EP67" s="248"/>
      <c r="EQ67" s="248"/>
      <c r="ER67" s="248"/>
      <c r="ES67" s="248"/>
      <c r="ET67" s="248"/>
      <c r="EU67" s="248"/>
      <c r="EV67" s="248"/>
      <c r="EW67" s="248"/>
      <c r="EX67" s="248"/>
      <c r="EY67" s="248"/>
      <c r="EZ67" s="248"/>
      <c r="FA67" s="248"/>
      <c r="FB67" s="248"/>
      <c r="FC67" s="248"/>
      <c r="FD67" s="248"/>
      <c r="FE67" s="248"/>
      <c r="FF67" s="248"/>
      <c r="FG67" s="248"/>
      <c r="FH67" s="248"/>
      <c r="FI67" s="248"/>
      <c r="FJ67" s="248"/>
      <c r="FK67" s="248"/>
      <c r="FL67" s="248"/>
      <c r="FM67" s="248"/>
      <c r="FN67" s="248"/>
      <c r="FO67" s="248"/>
      <c r="FP67" s="248"/>
      <c r="FQ67" s="248"/>
      <c r="FR67" s="248"/>
      <c r="FS67" s="248"/>
      <c r="FT67" s="248"/>
      <c r="FU67" s="248"/>
      <c r="FV67" s="248"/>
      <c r="FW67" s="248"/>
      <c r="FX67" s="248"/>
      <c r="FY67" s="248"/>
      <c r="FZ67" s="248"/>
      <c r="GA67" s="248"/>
      <c r="GB67" s="248"/>
      <c r="GC67" s="248"/>
      <c r="GD67" s="248"/>
      <c r="GE67" s="248"/>
      <c r="GF67" s="248"/>
      <c r="GG67" s="248"/>
      <c r="GH67" s="248"/>
      <c r="GI67" s="248"/>
      <c r="GJ67" s="248"/>
      <c r="GK67" s="248"/>
      <c r="GL67" s="248"/>
      <c r="GM67" s="248"/>
      <c r="GN67" s="248"/>
      <c r="GO67" s="248"/>
    </row>
    <row r="68" spans="1:197" x14ac:dyDescent="0.25">
      <c r="A68" s="222"/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8"/>
      <c r="BQ68" s="248"/>
      <c r="BR68" s="248"/>
      <c r="BS68" s="248"/>
      <c r="BT68" s="248"/>
      <c r="BU68" s="248"/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  <c r="CH68" s="248"/>
      <c r="CI68" s="248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  <c r="DC68" s="248"/>
      <c r="DD68" s="248"/>
      <c r="DE68" s="248"/>
      <c r="DF68" s="248"/>
      <c r="DG68" s="248"/>
      <c r="DH68" s="248"/>
      <c r="DI68" s="248"/>
      <c r="DJ68" s="248"/>
      <c r="DK68" s="248"/>
      <c r="DL68" s="248"/>
      <c r="DM68" s="248"/>
      <c r="DN68" s="248"/>
      <c r="DO68" s="248"/>
      <c r="DP68" s="248"/>
      <c r="DQ68" s="248"/>
      <c r="DR68" s="248"/>
      <c r="DS68" s="248"/>
      <c r="DT68" s="248"/>
      <c r="DU68" s="248"/>
      <c r="DV68" s="248"/>
      <c r="DW68" s="248"/>
      <c r="DX68" s="248"/>
      <c r="DY68" s="248"/>
      <c r="DZ68" s="248"/>
      <c r="EA68" s="248"/>
      <c r="EB68" s="248"/>
      <c r="EC68" s="248"/>
      <c r="ED68" s="248"/>
      <c r="EE68" s="248"/>
      <c r="EF68" s="248"/>
      <c r="EG68" s="248"/>
      <c r="EH68" s="248"/>
      <c r="EI68" s="248"/>
      <c r="EJ68" s="248"/>
      <c r="EK68" s="248"/>
      <c r="EL68" s="248"/>
      <c r="EM68" s="248"/>
      <c r="EN68" s="248"/>
      <c r="EO68" s="248"/>
      <c r="EP68" s="248"/>
      <c r="EQ68" s="248"/>
      <c r="ER68" s="248"/>
      <c r="ES68" s="248"/>
      <c r="ET68" s="248"/>
      <c r="EU68" s="248"/>
      <c r="EV68" s="248"/>
      <c r="EW68" s="248"/>
      <c r="EX68" s="248"/>
      <c r="EY68" s="248"/>
      <c r="EZ68" s="248"/>
      <c r="FA68" s="248"/>
      <c r="FB68" s="248"/>
      <c r="FC68" s="248"/>
      <c r="FD68" s="248"/>
      <c r="FE68" s="248"/>
      <c r="FF68" s="248"/>
      <c r="FG68" s="248"/>
      <c r="FH68" s="248"/>
      <c r="FI68" s="248"/>
      <c r="FJ68" s="248"/>
      <c r="FK68" s="248"/>
      <c r="FL68" s="248"/>
      <c r="FM68" s="248"/>
      <c r="FN68" s="248"/>
      <c r="FO68" s="248"/>
      <c r="FP68" s="248"/>
      <c r="FQ68" s="248"/>
      <c r="FR68" s="248"/>
      <c r="FS68" s="248"/>
      <c r="FT68" s="248"/>
      <c r="FU68" s="248"/>
      <c r="FV68" s="248"/>
      <c r="FW68" s="248"/>
      <c r="FX68" s="248"/>
      <c r="FY68" s="248"/>
      <c r="FZ68" s="248"/>
      <c r="GA68" s="248"/>
      <c r="GB68" s="248"/>
      <c r="GC68" s="248"/>
      <c r="GD68" s="248"/>
      <c r="GE68" s="248"/>
      <c r="GF68" s="248"/>
      <c r="GG68" s="248"/>
      <c r="GH68" s="248"/>
      <c r="GI68" s="248"/>
      <c r="GJ68" s="248"/>
      <c r="GK68" s="248"/>
      <c r="GL68" s="248"/>
      <c r="GM68" s="248"/>
      <c r="GN68" s="248"/>
      <c r="GO68" s="248"/>
    </row>
    <row r="69" spans="1:197" x14ac:dyDescent="0.25">
      <c r="A69" s="223"/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8"/>
      <c r="BI69" s="248"/>
      <c r="BJ69" s="248"/>
      <c r="BK69" s="248"/>
      <c r="BL69" s="248"/>
      <c r="BM69" s="248"/>
      <c r="BN69" s="248"/>
      <c r="BO69" s="248"/>
      <c r="BP69" s="248"/>
      <c r="BQ69" s="248"/>
      <c r="BR69" s="248"/>
      <c r="BS69" s="248"/>
      <c r="BT69" s="248"/>
      <c r="BU69" s="248"/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  <c r="CH69" s="248"/>
      <c r="CI69" s="248"/>
      <c r="CJ69" s="248"/>
      <c r="CK69" s="248"/>
      <c r="CL69" s="248"/>
      <c r="CM69" s="248"/>
      <c r="CN69" s="248"/>
      <c r="CO69" s="248"/>
      <c r="CP69" s="248"/>
      <c r="CQ69" s="248"/>
      <c r="CR69" s="248"/>
      <c r="CS69" s="248"/>
      <c r="CT69" s="248"/>
      <c r="CU69" s="248"/>
      <c r="CV69" s="248"/>
      <c r="CW69" s="248"/>
      <c r="CX69" s="248"/>
      <c r="CY69" s="248"/>
      <c r="CZ69" s="248"/>
      <c r="DA69" s="248"/>
      <c r="DB69" s="248"/>
      <c r="DC69" s="248"/>
      <c r="DD69" s="248"/>
      <c r="DE69" s="248"/>
      <c r="DF69" s="248"/>
      <c r="DG69" s="248"/>
      <c r="DH69" s="248"/>
      <c r="DI69" s="248"/>
      <c r="DJ69" s="248"/>
      <c r="DK69" s="248"/>
      <c r="DL69" s="248"/>
      <c r="DM69" s="248"/>
      <c r="DN69" s="248"/>
      <c r="DO69" s="248"/>
      <c r="DP69" s="248"/>
      <c r="DQ69" s="248"/>
      <c r="DR69" s="248"/>
      <c r="DS69" s="248"/>
      <c r="DT69" s="248"/>
      <c r="DU69" s="248"/>
      <c r="DV69" s="248"/>
      <c r="DW69" s="248"/>
      <c r="DX69" s="248"/>
      <c r="DY69" s="248"/>
      <c r="DZ69" s="248"/>
      <c r="EA69" s="248"/>
      <c r="EB69" s="248"/>
      <c r="EC69" s="248"/>
      <c r="ED69" s="248"/>
      <c r="EE69" s="248"/>
      <c r="EF69" s="248"/>
      <c r="EG69" s="248"/>
      <c r="EH69" s="248"/>
      <c r="EI69" s="248"/>
      <c r="EJ69" s="248"/>
      <c r="EK69" s="248"/>
      <c r="EL69" s="248"/>
      <c r="EM69" s="248"/>
      <c r="EN69" s="248"/>
      <c r="EO69" s="248"/>
      <c r="EP69" s="248"/>
      <c r="EQ69" s="248"/>
      <c r="ER69" s="248"/>
      <c r="ES69" s="248"/>
      <c r="ET69" s="248"/>
      <c r="EU69" s="248"/>
      <c r="EV69" s="248"/>
      <c r="EW69" s="248"/>
      <c r="EX69" s="248"/>
      <c r="EY69" s="248"/>
      <c r="EZ69" s="248"/>
      <c r="FA69" s="248"/>
      <c r="FB69" s="248"/>
      <c r="FC69" s="248"/>
      <c r="FD69" s="248"/>
      <c r="FE69" s="248"/>
      <c r="FF69" s="248"/>
      <c r="FG69" s="248"/>
      <c r="FH69" s="248"/>
      <c r="FI69" s="248"/>
      <c r="FJ69" s="248"/>
      <c r="FK69" s="248"/>
      <c r="FL69" s="248"/>
      <c r="FM69" s="248"/>
      <c r="FN69" s="248"/>
      <c r="FO69" s="248"/>
      <c r="FP69" s="248"/>
      <c r="FQ69" s="248"/>
      <c r="FR69" s="248"/>
      <c r="FS69" s="248"/>
      <c r="FT69" s="248"/>
      <c r="FU69" s="248"/>
      <c r="FV69" s="248"/>
      <c r="FW69" s="248"/>
      <c r="FX69" s="248"/>
      <c r="FY69" s="248"/>
      <c r="FZ69" s="248"/>
      <c r="GA69" s="248"/>
      <c r="GB69" s="248"/>
      <c r="GC69" s="248"/>
      <c r="GD69" s="248"/>
      <c r="GE69" s="248"/>
      <c r="GF69" s="248"/>
      <c r="GG69" s="248"/>
      <c r="GH69" s="248"/>
      <c r="GI69" s="248"/>
      <c r="GJ69" s="248"/>
      <c r="GK69" s="248"/>
      <c r="GL69" s="248"/>
      <c r="GM69" s="248"/>
      <c r="GN69" s="248"/>
      <c r="GO69" s="248"/>
    </row>
    <row r="70" spans="1:197" x14ac:dyDescent="0.25">
      <c r="A70" s="223"/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8"/>
      <c r="BI70" s="248"/>
      <c r="BJ70" s="248"/>
      <c r="BK70" s="248"/>
      <c r="BL70" s="248"/>
      <c r="BM70" s="248"/>
      <c r="BN70" s="248"/>
      <c r="BO70" s="248"/>
      <c r="BP70" s="248"/>
      <c r="BQ70" s="248"/>
      <c r="BR70" s="248"/>
      <c r="BS70" s="248"/>
      <c r="BT70" s="248"/>
      <c r="BU70" s="248"/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  <c r="CH70" s="248"/>
      <c r="CI70" s="248"/>
      <c r="CJ70" s="248"/>
      <c r="CK70" s="248"/>
      <c r="CL70" s="248"/>
      <c r="CM70" s="248"/>
      <c r="CN70" s="248"/>
      <c r="CO70" s="248"/>
      <c r="CP70" s="248"/>
      <c r="CQ70" s="248"/>
      <c r="CR70" s="248"/>
      <c r="CS70" s="248"/>
      <c r="CT70" s="248"/>
      <c r="CU70" s="248"/>
      <c r="CV70" s="248"/>
      <c r="CW70" s="248"/>
      <c r="CX70" s="248"/>
      <c r="CY70" s="248"/>
      <c r="CZ70" s="248"/>
      <c r="DA70" s="248"/>
      <c r="DB70" s="248"/>
      <c r="DC70" s="248"/>
      <c r="DD70" s="248"/>
      <c r="DE70" s="248"/>
      <c r="DF70" s="248"/>
      <c r="DG70" s="248"/>
      <c r="DH70" s="248"/>
      <c r="DI70" s="248"/>
      <c r="DJ70" s="248"/>
      <c r="DK70" s="248"/>
      <c r="DL70" s="248"/>
      <c r="DM70" s="248"/>
      <c r="DN70" s="248"/>
      <c r="DO70" s="248"/>
      <c r="DP70" s="248"/>
      <c r="DQ70" s="248"/>
      <c r="DR70" s="248"/>
      <c r="DS70" s="248"/>
      <c r="DT70" s="248"/>
      <c r="DU70" s="248"/>
      <c r="DV70" s="248"/>
      <c r="DW70" s="248"/>
      <c r="DX70" s="248"/>
      <c r="DY70" s="248"/>
      <c r="DZ70" s="248"/>
      <c r="EA70" s="248"/>
      <c r="EB70" s="248"/>
      <c r="EC70" s="248"/>
      <c r="ED70" s="248"/>
      <c r="EE70" s="248"/>
      <c r="EF70" s="248"/>
      <c r="EG70" s="248"/>
      <c r="EH70" s="248"/>
      <c r="EI70" s="248"/>
      <c r="EJ70" s="248"/>
      <c r="EK70" s="248"/>
      <c r="EL70" s="248"/>
      <c r="EM70" s="248"/>
      <c r="EN70" s="248"/>
      <c r="EO70" s="248"/>
      <c r="EP70" s="248"/>
      <c r="EQ70" s="248"/>
      <c r="ER70" s="248"/>
      <c r="ES70" s="248"/>
      <c r="ET70" s="248"/>
      <c r="EU70" s="248"/>
      <c r="EV70" s="248"/>
      <c r="EW70" s="248"/>
      <c r="EX70" s="248"/>
      <c r="EY70" s="248"/>
      <c r="EZ70" s="248"/>
      <c r="FA70" s="248"/>
      <c r="FB70" s="248"/>
      <c r="FC70" s="248"/>
      <c r="FD70" s="248"/>
      <c r="FE70" s="248"/>
      <c r="FF70" s="248"/>
      <c r="FG70" s="248"/>
      <c r="FH70" s="248"/>
      <c r="FI70" s="248"/>
      <c r="FJ70" s="248"/>
      <c r="FK70" s="248"/>
      <c r="FL70" s="248"/>
      <c r="FM70" s="248"/>
      <c r="FN70" s="248"/>
      <c r="FO70" s="248"/>
      <c r="FP70" s="248"/>
      <c r="FQ70" s="248"/>
      <c r="FR70" s="248"/>
      <c r="FS70" s="248"/>
      <c r="FT70" s="248"/>
      <c r="FU70" s="248"/>
      <c r="FV70" s="248"/>
      <c r="FW70" s="248"/>
      <c r="FX70" s="248"/>
      <c r="FY70" s="248"/>
      <c r="FZ70" s="248"/>
      <c r="GA70" s="248"/>
      <c r="GB70" s="248"/>
      <c r="GC70" s="248"/>
      <c r="GD70" s="248"/>
      <c r="GE70" s="248"/>
      <c r="GF70" s="248"/>
      <c r="GG70" s="248"/>
      <c r="GH70" s="248"/>
      <c r="GI70" s="248"/>
      <c r="GJ70" s="248"/>
      <c r="GK70" s="248"/>
      <c r="GL70" s="248"/>
      <c r="GM70" s="248"/>
      <c r="GN70" s="248"/>
      <c r="GO70" s="248"/>
    </row>
    <row r="71" spans="1:197" x14ac:dyDescent="0.25">
      <c r="A71" s="223"/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8"/>
      <c r="BQ71" s="248"/>
      <c r="BR71" s="248"/>
      <c r="BS71" s="248"/>
      <c r="BT71" s="248"/>
      <c r="BU71" s="248"/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  <c r="CH71" s="248"/>
      <c r="CI71" s="248"/>
      <c r="CJ71" s="248"/>
      <c r="CK71" s="248"/>
      <c r="CL71" s="248"/>
      <c r="CM71" s="248"/>
      <c r="CN71" s="248"/>
      <c r="CO71" s="248"/>
      <c r="CP71" s="248"/>
      <c r="CQ71" s="248"/>
      <c r="CR71" s="248"/>
      <c r="CS71" s="248"/>
      <c r="CT71" s="248"/>
      <c r="CU71" s="248"/>
      <c r="CV71" s="248"/>
      <c r="CW71" s="248"/>
      <c r="CX71" s="248"/>
      <c r="CY71" s="248"/>
      <c r="CZ71" s="248"/>
      <c r="DA71" s="248"/>
      <c r="DB71" s="248"/>
      <c r="DC71" s="248"/>
      <c r="DD71" s="248"/>
      <c r="DE71" s="248"/>
      <c r="DF71" s="248"/>
      <c r="DG71" s="248"/>
      <c r="DH71" s="248"/>
      <c r="DI71" s="248"/>
      <c r="DJ71" s="248"/>
      <c r="DK71" s="248"/>
      <c r="DL71" s="248"/>
      <c r="DM71" s="248"/>
      <c r="DN71" s="248"/>
      <c r="DO71" s="248"/>
      <c r="DP71" s="248"/>
      <c r="DQ71" s="248"/>
      <c r="DR71" s="248"/>
      <c r="DS71" s="248"/>
      <c r="DT71" s="248"/>
      <c r="DU71" s="248"/>
      <c r="DV71" s="248"/>
      <c r="DW71" s="248"/>
      <c r="DX71" s="248"/>
      <c r="DY71" s="248"/>
      <c r="DZ71" s="248"/>
      <c r="EA71" s="248"/>
      <c r="EB71" s="248"/>
      <c r="EC71" s="248"/>
      <c r="ED71" s="248"/>
      <c r="EE71" s="248"/>
      <c r="EF71" s="248"/>
      <c r="EG71" s="248"/>
      <c r="EH71" s="248"/>
      <c r="EI71" s="248"/>
      <c r="EJ71" s="248"/>
      <c r="EK71" s="248"/>
      <c r="EL71" s="248"/>
      <c r="EM71" s="248"/>
      <c r="EN71" s="248"/>
      <c r="EO71" s="248"/>
      <c r="EP71" s="248"/>
      <c r="EQ71" s="248"/>
      <c r="ER71" s="248"/>
      <c r="ES71" s="248"/>
      <c r="ET71" s="248"/>
      <c r="EU71" s="248"/>
      <c r="EV71" s="248"/>
      <c r="EW71" s="248"/>
      <c r="EX71" s="248"/>
      <c r="EY71" s="248"/>
      <c r="EZ71" s="248"/>
      <c r="FA71" s="248"/>
      <c r="FB71" s="248"/>
      <c r="FC71" s="248"/>
      <c r="FD71" s="248"/>
      <c r="FE71" s="248"/>
      <c r="FF71" s="248"/>
      <c r="FG71" s="248"/>
      <c r="FH71" s="248"/>
      <c r="FI71" s="248"/>
      <c r="FJ71" s="248"/>
      <c r="FK71" s="248"/>
      <c r="FL71" s="248"/>
      <c r="FM71" s="248"/>
      <c r="FN71" s="248"/>
      <c r="FO71" s="248"/>
      <c r="FP71" s="248"/>
      <c r="FQ71" s="248"/>
      <c r="FR71" s="248"/>
      <c r="FS71" s="248"/>
      <c r="FT71" s="248"/>
      <c r="FU71" s="248"/>
      <c r="FV71" s="248"/>
      <c r="FW71" s="248"/>
      <c r="FX71" s="248"/>
      <c r="FY71" s="248"/>
      <c r="FZ71" s="248"/>
      <c r="GA71" s="248"/>
      <c r="GB71" s="248"/>
      <c r="GC71" s="248"/>
      <c r="GD71" s="248"/>
      <c r="GE71" s="248"/>
      <c r="GF71" s="248"/>
      <c r="GG71" s="248"/>
      <c r="GH71" s="248"/>
      <c r="GI71" s="248"/>
      <c r="GJ71" s="248"/>
      <c r="GK71" s="248"/>
      <c r="GL71" s="248"/>
      <c r="GM71" s="248"/>
      <c r="GN71" s="248"/>
      <c r="GO71" s="248"/>
    </row>
    <row r="72" spans="1:197" x14ac:dyDescent="0.25">
      <c r="A72" s="222"/>
      <c r="B72" s="248"/>
      <c r="C72" s="248"/>
      <c r="D72" s="248"/>
      <c r="E72" s="248"/>
      <c r="F72" s="248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  <c r="AH72" s="248"/>
      <c r="AI72" s="248"/>
      <c r="AJ72" s="248"/>
      <c r="AK72" s="248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8"/>
      <c r="BI72" s="248"/>
      <c r="BJ72" s="248"/>
      <c r="BK72" s="248"/>
      <c r="BL72" s="248"/>
      <c r="BM72" s="248"/>
      <c r="BN72" s="248"/>
      <c r="BO72" s="248"/>
      <c r="BP72" s="248"/>
      <c r="BQ72" s="248"/>
      <c r="BR72" s="248"/>
      <c r="BS72" s="248"/>
      <c r="BT72" s="248"/>
      <c r="BU72" s="248"/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  <c r="CH72" s="248"/>
      <c r="CI72" s="248"/>
      <c r="CJ72" s="248"/>
      <c r="CK72" s="248"/>
      <c r="CL72" s="248"/>
      <c r="CM72" s="248"/>
      <c r="CN72" s="248"/>
      <c r="CO72" s="248"/>
      <c r="CP72" s="248"/>
      <c r="CQ72" s="248"/>
      <c r="CR72" s="248"/>
      <c r="CS72" s="248"/>
      <c r="CT72" s="248"/>
      <c r="CU72" s="248"/>
      <c r="CV72" s="248"/>
      <c r="CW72" s="248"/>
      <c r="CX72" s="248"/>
      <c r="CY72" s="248"/>
      <c r="CZ72" s="248"/>
      <c r="DA72" s="248"/>
      <c r="DB72" s="248"/>
      <c r="DC72" s="248"/>
      <c r="DD72" s="248"/>
      <c r="DE72" s="248"/>
      <c r="DF72" s="248"/>
      <c r="DG72" s="248"/>
      <c r="DH72" s="248"/>
      <c r="DI72" s="248"/>
      <c r="DJ72" s="248"/>
      <c r="DK72" s="248"/>
      <c r="DL72" s="248"/>
      <c r="DM72" s="248"/>
      <c r="DN72" s="248"/>
      <c r="DO72" s="248"/>
      <c r="DP72" s="248"/>
      <c r="DQ72" s="248"/>
      <c r="DR72" s="248"/>
      <c r="DS72" s="248"/>
      <c r="DT72" s="248"/>
      <c r="DU72" s="248"/>
      <c r="DV72" s="248"/>
      <c r="DW72" s="248"/>
      <c r="DX72" s="248"/>
      <c r="DY72" s="248"/>
      <c r="DZ72" s="248"/>
      <c r="EA72" s="248"/>
      <c r="EB72" s="248"/>
      <c r="EC72" s="248"/>
      <c r="ED72" s="248"/>
      <c r="EE72" s="248"/>
      <c r="EF72" s="248"/>
      <c r="EG72" s="248"/>
      <c r="EH72" s="248"/>
      <c r="EI72" s="248"/>
      <c r="EJ72" s="248"/>
      <c r="EK72" s="248"/>
      <c r="EL72" s="248"/>
      <c r="EM72" s="248"/>
      <c r="EN72" s="248"/>
      <c r="EO72" s="248"/>
      <c r="EP72" s="248"/>
      <c r="EQ72" s="248"/>
      <c r="ER72" s="248"/>
      <c r="ES72" s="248"/>
      <c r="ET72" s="248"/>
      <c r="EU72" s="248"/>
      <c r="EV72" s="248"/>
      <c r="EW72" s="248"/>
      <c r="EX72" s="248"/>
      <c r="EY72" s="248"/>
      <c r="EZ72" s="248"/>
      <c r="FA72" s="248"/>
      <c r="FB72" s="248"/>
      <c r="FC72" s="248"/>
      <c r="FD72" s="248"/>
      <c r="FE72" s="248"/>
      <c r="FF72" s="248"/>
      <c r="FG72" s="248"/>
      <c r="FH72" s="248"/>
      <c r="FI72" s="248"/>
      <c r="FJ72" s="248"/>
      <c r="FK72" s="248"/>
      <c r="FL72" s="248"/>
      <c r="FM72" s="248"/>
      <c r="FN72" s="248"/>
      <c r="FO72" s="248"/>
      <c r="FP72" s="248"/>
      <c r="FQ72" s="248"/>
      <c r="FR72" s="248"/>
      <c r="FS72" s="248"/>
      <c r="FT72" s="248"/>
      <c r="FU72" s="248"/>
      <c r="FV72" s="248"/>
      <c r="FW72" s="248"/>
      <c r="FX72" s="248"/>
      <c r="FY72" s="248"/>
      <c r="FZ72" s="248"/>
      <c r="GA72" s="248"/>
      <c r="GB72" s="248"/>
      <c r="GC72" s="248"/>
      <c r="GD72" s="248"/>
      <c r="GE72" s="248"/>
      <c r="GF72" s="248"/>
      <c r="GG72" s="248"/>
      <c r="GH72" s="248"/>
      <c r="GI72" s="248"/>
      <c r="GJ72" s="248"/>
      <c r="GK72" s="248"/>
      <c r="GL72" s="248"/>
      <c r="GM72" s="248"/>
      <c r="GN72" s="248"/>
      <c r="GO72" s="248"/>
    </row>
    <row r="73" spans="1:197" x14ac:dyDescent="0.25">
      <c r="A73" s="222"/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48"/>
      <c r="AH73" s="248"/>
      <c r="AI73" s="248"/>
      <c r="AJ73" s="248"/>
      <c r="AK73" s="248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8"/>
      <c r="BI73" s="248"/>
      <c r="BJ73" s="248"/>
      <c r="BK73" s="248"/>
      <c r="BL73" s="248"/>
      <c r="BM73" s="248"/>
      <c r="BN73" s="248"/>
      <c r="BO73" s="248"/>
      <c r="BP73" s="248"/>
      <c r="BQ73" s="248"/>
      <c r="BR73" s="248"/>
      <c r="BS73" s="248"/>
      <c r="BT73" s="248"/>
      <c r="BU73" s="248"/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  <c r="CH73" s="248"/>
      <c r="CI73" s="248"/>
      <c r="CJ73" s="248"/>
      <c r="CK73" s="248"/>
      <c r="CL73" s="248"/>
      <c r="CM73" s="248"/>
      <c r="CN73" s="248"/>
      <c r="CO73" s="248"/>
      <c r="CP73" s="248"/>
      <c r="CQ73" s="248"/>
      <c r="CR73" s="248"/>
      <c r="CS73" s="248"/>
      <c r="CT73" s="248"/>
      <c r="CU73" s="248"/>
      <c r="CV73" s="248"/>
      <c r="CW73" s="248"/>
      <c r="CX73" s="248"/>
      <c r="CY73" s="248"/>
      <c r="CZ73" s="248"/>
      <c r="DA73" s="248"/>
      <c r="DB73" s="248"/>
      <c r="DC73" s="248"/>
      <c r="DD73" s="248"/>
      <c r="DE73" s="248"/>
      <c r="DF73" s="248"/>
      <c r="DG73" s="248"/>
      <c r="DH73" s="248"/>
      <c r="DI73" s="248"/>
      <c r="DJ73" s="248"/>
      <c r="DK73" s="248"/>
      <c r="DL73" s="248"/>
      <c r="DM73" s="248"/>
      <c r="DN73" s="248"/>
      <c r="DO73" s="248"/>
      <c r="DP73" s="248"/>
      <c r="DQ73" s="248"/>
      <c r="DR73" s="248"/>
      <c r="DS73" s="248"/>
      <c r="DT73" s="248"/>
      <c r="DU73" s="248"/>
      <c r="DV73" s="248"/>
      <c r="DW73" s="248"/>
      <c r="DX73" s="248"/>
      <c r="DY73" s="248"/>
      <c r="DZ73" s="248"/>
      <c r="EA73" s="248"/>
      <c r="EB73" s="248"/>
      <c r="EC73" s="248"/>
      <c r="ED73" s="248"/>
      <c r="EE73" s="248"/>
      <c r="EF73" s="248"/>
      <c r="EG73" s="248"/>
      <c r="EH73" s="248"/>
      <c r="EI73" s="248"/>
      <c r="EJ73" s="248"/>
      <c r="EK73" s="248"/>
      <c r="EL73" s="248"/>
      <c r="EM73" s="248"/>
      <c r="EN73" s="248"/>
      <c r="EO73" s="248"/>
      <c r="EP73" s="248"/>
      <c r="EQ73" s="248"/>
      <c r="ER73" s="248"/>
      <c r="ES73" s="248"/>
      <c r="ET73" s="248"/>
      <c r="EU73" s="248"/>
      <c r="EV73" s="248"/>
      <c r="EW73" s="248"/>
      <c r="EX73" s="248"/>
      <c r="EY73" s="248"/>
      <c r="EZ73" s="248"/>
      <c r="FA73" s="248"/>
      <c r="FB73" s="248"/>
      <c r="FC73" s="248"/>
      <c r="FD73" s="248"/>
      <c r="FE73" s="248"/>
      <c r="FF73" s="248"/>
      <c r="FG73" s="248"/>
      <c r="FH73" s="248"/>
      <c r="FI73" s="248"/>
      <c r="FJ73" s="248"/>
      <c r="FK73" s="248"/>
      <c r="FL73" s="248"/>
      <c r="FM73" s="248"/>
      <c r="FN73" s="248"/>
      <c r="FO73" s="248"/>
      <c r="FP73" s="248"/>
      <c r="FQ73" s="248"/>
      <c r="FR73" s="248"/>
      <c r="FS73" s="248"/>
      <c r="FT73" s="248"/>
      <c r="FU73" s="248"/>
      <c r="FV73" s="248"/>
      <c r="FW73" s="248"/>
      <c r="FX73" s="248"/>
      <c r="FY73" s="248"/>
      <c r="FZ73" s="248"/>
      <c r="GA73" s="248"/>
      <c r="GB73" s="248"/>
      <c r="GC73" s="248"/>
      <c r="GD73" s="248"/>
      <c r="GE73" s="248"/>
      <c r="GF73" s="248"/>
      <c r="GG73" s="248"/>
      <c r="GH73" s="248"/>
      <c r="GI73" s="248"/>
      <c r="GJ73" s="248"/>
      <c r="GK73" s="248"/>
      <c r="GL73" s="248"/>
      <c r="GM73" s="248"/>
      <c r="GN73" s="248"/>
      <c r="GO73" s="248"/>
    </row>
    <row r="74" spans="1:197" x14ac:dyDescent="0.25">
      <c r="A74" s="222"/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8"/>
      <c r="BQ74" s="248"/>
      <c r="BR74" s="248"/>
      <c r="BS74" s="248"/>
      <c r="BT74" s="248"/>
      <c r="BU74" s="248"/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  <c r="CH74" s="248"/>
      <c r="CI74" s="248"/>
      <c r="CJ74" s="248"/>
      <c r="CK74" s="248"/>
      <c r="CL74" s="248"/>
      <c r="CM74" s="248"/>
      <c r="CN74" s="248"/>
      <c r="CO74" s="248"/>
      <c r="CP74" s="248"/>
      <c r="CQ74" s="248"/>
      <c r="CR74" s="248"/>
      <c r="CS74" s="248"/>
      <c r="CT74" s="248"/>
      <c r="CU74" s="248"/>
      <c r="CV74" s="248"/>
      <c r="CW74" s="248"/>
      <c r="CX74" s="248"/>
      <c r="CY74" s="248"/>
      <c r="CZ74" s="248"/>
      <c r="DA74" s="248"/>
      <c r="DB74" s="248"/>
      <c r="DC74" s="248"/>
      <c r="DD74" s="248"/>
      <c r="DE74" s="248"/>
      <c r="DF74" s="248"/>
      <c r="DG74" s="248"/>
      <c r="DH74" s="248"/>
      <c r="DI74" s="248"/>
      <c r="DJ74" s="248"/>
      <c r="DK74" s="248"/>
      <c r="DL74" s="248"/>
      <c r="DM74" s="248"/>
      <c r="DN74" s="248"/>
      <c r="DO74" s="248"/>
      <c r="DP74" s="248"/>
      <c r="DQ74" s="248"/>
      <c r="DR74" s="248"/>
      <c r="DS74" s="248"/>
      <c r="DT74" s="248"/>
      <c r="DU74" s="248"/>
      <c r="DV74" s="248"/>
      <c r="DW74" s="248"/>
      <c r="DX74" s="248"/>
      <c r="DY74" s="248"/>
      <c r="DZ74" s="248"/>
      <c r="EA74" s="248"/>
      <c r="EB74" s="248"/>
      <c r="EC74" s="248"/>
      <c r="ED74" s="248"/>
      <c r="EE74" s="248"/>
      <c r="EF74" s="248"/>
      <c r="EG74" s="248"/>
      <c r="EH74" s="248"/>
      <c r="EI74" s="248"/>
      <c r="EJ74" s="248"/>
      <c r="EK74" s="248"/>
      <c r="EL74" s="248"/>
      <c r="EM74" s="248"/>
      <c r="EN74" s="248"/>
      <c r="EO74" s="248"/>
      <c r="EP74" s="248"/>
      <c r="EQ74" s="248"/>
      <c r="ER74" s="248"/>
      <c r="ES74" s="248"/>
      <c r="ET74" s="248"/>
      <c r="EU74" s="248"/>
      <c r="EV74" s="248"/>
      <c r="EW74" s="248"/>
      <c r="EX74" s="248"/>
      <c r="EY74" s="248"/>
      <c r="EZ74" s="248"/>
      <c r="FA74" s="248"/>
      <c r="FB74" s="248"/>
      <c r="FC74" s="248"/>
      <c r="FD74" s="248"/>
      <c r="FE74" s="248"/>
      <c r="FF74" s="248"/>
      <c r="FG74" s="248"/>
      <c r="FH74" s="248"/>
      <c r="FI74" s="248"/>
      <c r="FJ74" s="248"/>
      <c r="FK74" s="248"/>
      <c r="FL74" s="248"/>
      <c r="FM74" s="248"/>
      <c r="FN74" s="248"/>
      <c r="FO74" s="248"/>
      <c r="FP74" s="248"/>
      <c r="FQ74" s="248"/>
      <c r="FR74" s="248"/>
      <c r="FS74" s="248"/>
      <c r="FT74" s="248"/>
      <c r="FU74" s="248"/>
      <c r="FV74" s="248"/>
      <c r="FW74" s="248"/>
      <c r="FX74" s="248"/>
      <c r="FY74" s="248"/>
      <c r="FZ74" s="248"/>
      <c r="GA74" s="248"/>
      <c r="GB74" s="248"/>
      <c r="GC74" s="248"/>
      <c r="GD74" s="248"/>
      <c r="GE74" s="248"/>
      <c r="GF74" s="248"/>
      <c r="GG74" s="248"/>
      <c r="GH74" s="248"/>
      <c r="GI74" s="248"/>
      <c r="GJ74" s="248"/>
      <c r="GK74" s="248"/>
      <c r="GL74" s="248"/>
      <c r="GM74" s="248"/>
      <c r="GN74" s="248"/>
      <c r="GO74" s="248"/>
    </row>
    <row r="75" spans="1:197" x14ac:dyDescent="0.25">
      <c r="A75" s="223"/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  <c r="AH75" s="248"/>
      <c r="AI75" s="248"/>
      <c r="AJ75" s="248"/>
      <c r="AK75" s="248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8"/>
      <c r="BI75" s="248"/>
      <c r="BJ75" s="248"/>
      <c r="BK75" s="248"/>
      <c r="BL75" s="248"/>
      <c r="BM75" s="248"/>
      <c r="BN75" s="248"/>
      <c r="BO75" s="248"/>
      <c r="BP75" s="248"/>
      <c r="BQ75" s="248"/>
      <c r="BR75" s="248"/>
      <c r="BS75" s="248"/>
      <c r="BT75" s="248"/>
      <c r="BU75" s="248"/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  <c r="CH75" s="248"/>
      <c r="CI75" s="248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  <c r="DC75" s="248"/>
      <c r="DD75" s="248"/>
      <c r="DE75" s="248"/>
      <c r="DF75" s="248"/>
      <c r="DG75" s="248"/>
      <c r="DH75" s="248"/>
      <c r="DI75" s="248"/>
      <c r="DJ75" s="248"/>
      <c r="DK75" s="248"/>
      <c r="DL75" s="248"/>
      <c r="DM75" s="248"/>
      <c r="DN75" s="248"/>
      <c r="DO75" s="248"/>
      <c r="DP75" s="248"/>
      <c r="DQ75" s="248"/>
      <c r="DR75" s="248"/>
      <c r="DS75" s="248"/>
      <c r="DT75" s="248"/>
      <c r="DU75" s="248"/>
      <c r="DV75" s="248"/>
      <c r="DW75" s="248"/>
      <c r="DX75" s="248"/>
      <c r="DY75" s="248"/>
      <c r="DZ75" s="248"/>
      <c r="EA75" s="248"/>
      <c r="EB75" s="248"/>
      <c r="EC75" s="248"/>
      <c r="ED75" s="248"/>
      <c r="EE75" s="248"/>
      <c r="EF75" s="248"/>
      <c r="EG75" s="248"/>
      <c r="EH75" s="248"/>
      <c r="EI75" s="248"/>
      <c r="EJ75" s="248"/>
      <c r="EK75" s="248"/>
      <c r="EL75" s="248"/>
      <c r="EM75" s="248"/>
      <c r="EN75" s="248"/>
      <c r="EO75" s="248"/>
      <c r="EP75" s="248"/>
      <c r="EQ75" s="248"/>
      <c r="ER75" s="248"/>
      <c r="ES75" s="248"/>
      <c r="ET75" s="248"/>
      <c r="EU75" s="248"/>
      <c r="EV75" s="248"/>
      <c r="EW75" s="248"/>
      <c r="EX75" s="248"/>
      <c r="EY75" s="248"/>
      <c r="EZ75" s="248"/>
      <c r="FA75" s="248"/>
      <c r="FB75" s="248"/>
      <c r="FC75" s="248"/>
      <c r="FD75" s="248"/>
      <c r="FE75" s="248"/>
      <c r="FF75" s="248"/>
      <c r="FG75" s="248"/>
      <c r="FH75" s="248"/>
      <c r="FI75" s="248"/>
      <c r="FJ75" s="248"/>
      <c r="FK75" s="248"/>
      <c r="FL75" s="248"/>
      <c r="FM75" s="248"/>
      <c r="FN75" s="248"/>
      <c r="FO75" s="248"/>
      <c r="FP75" s="248"/>
      <c r="FQ75" s="248"/>
      <c r="FR75" s="248"/>
      <c r="FS75" s="248"/>
      <c r="FT75" s="248"/>
      <c r="FU75" s="248"/>
      <c r="FV75" s="248"/>
      <c r="FW75" s="248"/>
      <c r="FX75" s="248"/>
      <c r="FY75" s="248"/>
      <c r="FZ75" s="248"/>
      <c r="GA75" s="248"/>
      <c r="GB75" s="248"/>
      <c r="GC75" s="248"/>
      <c r="GD75" s="248"/>
      <c r="GE75" s="248"/>
      <c r="GF75" s="248"/>
      <c r="GG75" s="248"/>
      <c r="GH75" s="248"/>
      <c r="GI75" s="248"/>
      <c r="GJ75" s="248"/>
      <c r="GK75" s="248"/>
      <c r="GL75" s="248"/>
      <c r="GM75" s="248"/>
      <c r="GN75" s="248"/>
      <c r="GO75" s="248"/>
    </row>
    <row r="76" spans="1:197" x14ac:dyDescent="0.25">
      <c r="A76" s="222"/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8"/>
      <c r="BI76" s="248"/>
      <c r="BJ76" s="248"/>
      <c r="BK76" s="248"/>
      <c r="BL76" s="248"/>
      <c r="BM76" s="248"/>
      <c r="BN76" s="248"/>
      <c r="BO76" s="248"/>
      <c r="BP76" s="248"/>
      <c r="BQ76" s="248"/>
      <c r="BR76" s="248"/>
      <c r="BS76" s="248"/>
      <c r="BT76" s="248"/>
      <c r="BU76" s="248"/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  <c r="CH76" s="248"/>
      <c r="CI76" s="248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  <c r="DC76" s="248"/>
      <c r="DD76" s="248"/>
      <c r="DE76" s="248"/>
      <c r="DF76" s="248"/>
      <c r="DG76" s="248"/>
      <c r="DH76" s="248"/>
      <c r="DI76" s="248"/>
      <c r="DJ76" s="248"/>
      <c r="DK76" s="248"/>
      <c r="DL76" s="248"/>
      <c r="DM76" s="248"/>
      <c r="DN76" s="248"/>
      <c r="DO76" s="248"/>
      <c r="DP76" s="248"/>
      <c r="DQ76" s="248"/>
      <c r="DR76" s="248"/>
      <c r="DS76" s="248"/>
      <c r="DT76" s="248"/>
      <c r="DU76" s="248"/>
      <c r="DV76" s="248"/>
      <c r="DW76" s="248"/>
      <c r="DX76" s="248"/>
      <c r="DY76" s="248"/>
      <c r="DZ76" s="248"/>
      <c r="EA76" s="248"/>
      <c r="EB76" s="248"/>
      <c r="EC76" s="248"/>
      <c r="ED76" s="248"/>
      <c r="EE76" s="248"/>
      <c r="EF76" s="248"/>
      <c r="EG76" s="248"/>
      <c r="EH76" s="248"/>
      <c r="EI76" s="248"/>
      <c r="EJ76" s="248"/>
      <c r="EK76" s="248"/>
      <c r="EL76" s="248"/>
      <c r="EM76" s="248"/>
      <c r="EN76" s="248"/>
      <c r="EO76" s="248"/>
      <c r="EP76" s="248"/>
      <c r="EQ76" s="248"/>
      <c r="ER76" s="248"/>
      <c r="ES76" s="248"/>
      <c r="ET76" s="248"/>
      <c r="EU76" s="248"/>
      <c r="EV76" s="248"/>
      <c r="EW76" s="248"/>
      <c r="EX76" s="248"/>
      <c r="EY76" s="248"/>
      <c r="EZ76" s="248"/>
      <c r="FA76" s="248"/>
      <c r="FB76" s="248"/>
      <c r="FC76" s="248"/>
      <c r="FD76" s="248"/>
      <c r="FE76" s="248"/>
      <c r="FF76" s="248"/>
      <c r="FG76" s="248"/>
      <c r="FH76" s="248"/>
      <c r="FI76" s="248"/>
      <c r="FJ76" s="248"/>
      <c r="FK76" s="248"/>
      <c r="FL76" s="248"/>
      <c r="FM76" s="248"/>
      <c r="FN76" s="248"/>
      <c r="FO76" s="248"/>
      <c r="FP76" s="248"/>
      <c r="FQ76" s="248"/>
      <c r="FR76" s="248"/>
      <c r="FS76" s="248"/>
      <c r="FT76" s="248"/>
      <c r="FU76" s="248"/>
      <c r="FV76" s="248"/>
      <c r="FW76" s="248"/>
      <c r="FX76" s="248"/>
      <c r="FY76" s="248"/>
      <c r="FZ76" s="248"/>
      <c r="GA76" s="248"/>
      <c r="GB76" s="248"/>
      <c r="GC76" s="248"/>
      <c r="GD76" s="248"/>
      <c r="GE76" s="248"/>
      <c r="GF76" s="248"/>
      <c r="GG76" s="248"/>
      <c r="GH76" s="248"/>
      <c r="GI76" s="248"/>
      <c r="GJ76" s="248"/>
      <c r="GK76" s="248"/>
      <c r="GL76" s="248"/>
      <c r="GM76" s="248"/>
      <c r="GN76" s="248"/>
      <c r="GO76" s="248"/>
    </row>
    <row r="77" spans="1:197" x14ac:dyDescent="0.25">
      <c r="A77" s="222"/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8"/>
      <c r="BQ77" s="248"/>
      <c r="BR77" s="248"/>
      <c r="BS77" s="248"/>
      <c r="BT77" s="248"/>
      <c r="BU77" s="248"/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  <c r="CH77" s="248"/>
      <c r="CI77" s="248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  <c r="DC77" s="248"/>
      <c r="DD77" s="248"/>
      <c r="DE77" s="248"/>
      <c r="DF77" s="248"/>
      <c r="DG77" s="248"/>
      <c r="DH77" s="248"/>
      <c r="DI77" s="248"/>
      <c r="DJ77" s="248"/>
      <c r="DK77" s="248"/>
      <c r="DL77" s="248"/>
      <c r="DM77" s="248"/>
      <c r="DN77" s="248"/>
      <c r="DO77" s="248"/>
      <c r="DP77" s="248"/>
      <c r="DQ77" s="248"/>
      <c r="DR77" s="248"/>
      <c r="DS77" s="248"/>
      <c r="DT77" s="248"/>
      <c r="DU77" s="248"/>
      <c r="DV77" s="248"/>
      <c r="DW77" s="248"/>
      <c r="DX77" s="248"/>
      <c r="DY77" s="248"/>
      <c r="DZ77" s="248"/>
      <c r="EA77" s="248"/>
      <c r="EB77" s="248"/>
      <c r="EC77" s="248"/>
      <c r="ED77" s="248"/>
      <c r="EE77" s="248"/>
      <c r="EF77" s="248"/>
      <c r="EG77" s="248"/>
      <c r="EH77" s="248"/>
      <c r="EI77" s="248"/>
      <c r="EJ77" s="248"/>
      <c r="EK77" s="248"/>
      <c r="EL77" s="248"/>
      <c r="EM77" s="248"/>
      <c r="EN77" s="248"/>
      <c r="EO77" s="248"/>
      <c r="EP77" s="248"/>
      <c r="EQ77" s="248"/>
      <c r="ER77" s="248"/>
      <c r="ES77" s="248"/>
      <c r="ET77" s="248"/>
      <c r="EU77" s="248"/>
      <c r="EV77" s="248"/>
      <c r="EW77" s="248"/>
      <c r="EX77" s="248"/>
      <c r="EY77" s="248"/>
      <c r="EZ77" s="248"/>
      <c r="FA77" s="248"/>
      <c r="FB77" s="248"/>
      <c r="FC77" s="248"/>
      <c r="FD77" s="248"/>
      <c r="FE77" s="248"/>
      <c r="FF77" s="248"/>
      <c r="FG77" s="248"/>
      <c r="FH77" s="248"/>
      <c r="FI77" s="248"/>
      <c r="FJ77" s="248"/>
      <c r="FK77" s="248"/>
      <c r="FL77" s="248"/>
      <c r="FM77" s="248"/>
      <c r="FN77" s="248"/>
      <c r="FO77" s="248"/>
      <c r="FP77" s="248"/>
      <c r="FQ77" s="248"/>
      <c r="FR77" s="248"/>
      <c r="FS77" s="248"/>
      <c r="FT77" s="248"/>
      <c r="FU77" s="248"/>
      <c r="FV77" s="248"/>
      <c r="FW77" s="248"/>
      <c r="FX77" s="248"/>
      <c r="FY77" s="248"/>
      <c r="FZ77" s="248"/>
      <c r="GA77" s="248"/>
      <c r="GB77" s="248"/>
      <c r="GC77" s="248"/>
      <c r="GD77" s="248"/>
      <c r="GE77" s="248"/>
      <c r="GF77" s="248"/>
      <c r="GG77" s="248"/>
      <c r="GH77" s="248"/>
      <c r="GI77" s="248"/>
      <c r="GJ77" s="248"/>
      <c r="GK77" s="248"/>
      <c r="GL77" s="248"/>
      <c r="GM77" s="248"/>
      <c r="GN77" s="248"/>
      <c r="GO77" s="248"/>
    </row>
    <row r="78" spans="1:197" x14ac:dyDescent="0.25">
      <c r="A78" s="222"/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8"/>
      <c r="BI78" s="248"/>
      <c r="BJ78" s="248"/>
      <c r="BK78" s="248"/>
      <c r="BL78" s="248"/>
      <c r="BM78" s="248"/>
      <c r="BN78" s="248"/>
      <c r="BO78" s="248"/>
      <c r="BP78" s="248"/>
      <c r="BQ78" s="248"/>
      <c r="BR78" s="248"/>
      <c r="BS78" s="248"/>
      <c r="BT78" s="248"/>
      <c r="BU78" s="248"/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  <c r="CH78" s="248"/>
      <c r="CI78" s="248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  <c r="DC78" s="248"/>
      <c r="DD78" s="248"/>
      <c r="DE78" s="248"/>
      <c r="DF78" s="248"/>
      <c r="DG78" s="248"/>
      <c r="DH78" s="248"/>
      <c r="DI78" s="248"/>
      <c r="DJ78" s="248"/>
      <c r="DK78" s="248"/>
      <c r="DL78" s="248"/>
      <c r="DM78" s="248"/>
      <c r="DN78" s="248"/>
      <c r="DO78" s="248"/>
      <c r="DP78" s="248"/>
      <c r="DQ78" s="248"/>
      <c r="DR78" s="248"/>
      <c r="DS78" s="248"/>
      <c r="DT78" s="248"/>
      <c r="DU78" s="248"/>
      <c r="DV78" s="248"/>
      <c r="DW78" s="248"/>
      <c r="DX78" s="248"/>
      <c r="DY78" s="248"/>
      <c r="DZ78" s="248"/>
      <c r="EA78" s="248"/>
      <c r="EB78" s="248"/>
      <c r="EC78" s="248"/>
      <c r="ED78" s="248"/>
      <c r="EE78" s="248"/>
      <c r="EF78" s="248"/>
      <c r="EG78" s="248"/>
      <c r="EH78" s="248"/>
      <c r="EI78" s="248"/>
      <c r="EJ78" s="248"/>
      <c r="EK78" s="248"/>
      <c r="EL78" s="248"/>
      <c r="EM78" s="248"/>
      <c r="EN78" s="248"/>
      <c r="EO78" s="248"/>
      <c r="EP78" s="248"/>
      <c r="EQ78" s="248"/>
      <c r="ER78" s="248"/>
      <c r="ES78" s="248"/>
      <c r="ET78" s="248"/>
      <c r="EU78" s="248"/>
      <c r="EV78" s="248"/>
      <c r="EW78" s="248"/>
      <c r="EX78" s="248"/>
      <c r="EY78" s="248"/>
      <c r="EZ78" s="248"/>
      <c r="FA78" s="248"/>
      <c r="FB78" s="248"/>
      <c r="FC78" s="248"/>
      <c r="FD78" s="248"/>
      <c r="FE78" s="248"/>
      <c r="FF78" s="248"/>
      <c r="FG78" s="248"/>
      <c r="FH78" s="248"/>
      <c r="FI78" s="248"/>
      <c r="FJ78" s="248"/>
      <c r="FK78" s="248"/>
      <c r="FL78" s="248"/>
      <c r="FM78" s="248"/>
      <c r="FN78" s="248"/>
      <c r="FO78" s="248"/>
      <c r="FP78" s="248"/>
      <c r="FQ78" s="248"/>
      <c r="FR78" s="248"/>
      <c r="FS78" s="248"/>
      <c r="FT78" s="248"/>
      <c r="FU78" s="248"/>
      <c r="FV78" s="248"/>
      <c r="FW78" s="248"/>
      <c r="FX78" s="248"/>
      <c r="FY78" s="248"/>
      <c r="FZ78" s="248"/>
      <c r="GA78" s="248"/>
      <c r="GB78" s="248"/>
      <c r="GC78" s="248"/>
      <c r="GD78" s="248"/>
      <c r="GE78" s="248"/>
      <c r="GF78" s="248"/>
      <c r="GG78" s="248"/>
      <c r="GH78" s="248"/>
      <c r="GI78" s="248"/>
      <c r="GJ78" s="248"/>
      <c r="GK78" s="248"/>
      <c r="GL78" s="248"/>
      <c r="GM78" s="248"/>
      <c r="GN78" s="248"/>
      <c r="GO78" s="248"/>
    </row>
    <row r="79" spans="1:197" x14ac:dyDescent="0.25">
      <c r="A79" s="222"/>
      <c r="B79" s="248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8"/>
      <c r="BI79" s="248"/>
      <c r="BJ79" s="248"/>
      <c r="BK79" s="248"/>
      <c r="BL79" s="248"/>
      <c r="BM79" s="248"/>
      <c r="BN79" s="248"/>
      <c r="BO79" s="248"/>
      <c r="BP79" s="248"/>
      <c r="BQ79" s="248"/>
      <c r="BR79" s="248"/>
      <c r="BS79" s="248"/>
      <c r="BT79" s="248"/>
      <c r="BU79" s="248"/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  <c r="CH79" s="248"/>
      <c r="CI79" s="248"/>
      <c r="CJ79" s="248"/>
      <c r="CK79" s="248"/>
      <c r="CL79" s="248"/>
      <c r="CM79" s="248"/>
      <c r="CN79" s="248"/>
      <c r="CO79" s="248"/>
      <c r="CP79" s="248"/>
      <c r="CQ79" s="248"/>
      <c r="CR79" s="248"/>
      <c r="CS79" s="248"/>
      <c r="CT79" s="248"/>
      <c r="CU79" s="248"/>
      <c r="CV79" s="248"/>
      <c r="CW79" s="248"/>
      <c r="CX79" s="248"/>
      <c r="CY79" s="248"/>
      <c r="CZ79" s="248"/>
      <c r="DA79" s="248"/>
      <c r="DB79" s="248"/>
      <c r="DC79" s="248"/>
      <c r="DD79" s="248"/>
      <c r="DE79" s="248"/>
      <c r="DF79" s="248"/>
      <c r="DG79" s="248"/>
      <c r="DH79" s="248"/>
      <c r="DI79" s="248"/>
      <c r="DJ79" s="248"/>
      <c r="DK79" s="248"/>
      <c r="DL79" s="248"/>
      <c r="DM79" s="248"/>
      <c r="DN79" s="248"/>
      <c r="DO79" s="248"/>
      <c r="DP79" s="248"/>
      <c r="DQ79" s="248"/>
      <c r="DR79" s="248"/>
      <c r="DS79" s="248"/>
      <c r="DT79" s="248"/>
      <c r="DU79" s="248"/>
      <c r="DV79" s="248"/>
      <c r="DW79" s="248"/>
      <c r="DX79" s="248"/>
      <c r="DY79" s="248"/>
      <c r="DZ79" s="248"/>
      <c r="EA79" s="248"/>
      <c r="EB79" s="248"/>
      <c r="EC79" s="248"/>
      <c r="ED79" s="248"/>
      <c r="EE79" s="248"/>
      <c r="EF79" s="248"/>
      <c r="EG79" s="248"/>
      <c r="EH79" s="248"/>
      <c r="EI79" s="248"/>
      <c r="EJ79" s="248"/>
      <c r="EK79" s="248"/>
      <c r="EL79" s="248"/>
      <c r="EM79" s="248"/>
      <c r="EN79" s="248"/>
      <c r="EO79" s="248"/>
      <c r="EP79" s="248"/>
      <c r="EQ79" s="248"/>
      <c r="ER79" s="248"/>
      <c r="ES79" s="248"/>
      <c r="ET79" s="248"/>
      <c r="EU79" s="248"/>
      <c r="EV79" s="248"/>
      <c r="EW79" s="248"/>
      <c r="EX79" s="248"/>
      <c r="EY79" s="248"/>
      <c r="EZ79" s="248"/>
      <c r="FA79" s="248"/>
      <c r="FB79" s="248"/>
      <c r="FC79" s="248"/>
      <c r="FD79" s="248"/>
      <c r="FE79" s="248"/>
      <c r="FF79" s="248"/>
      <c r="FG79" s="248"/>
      <c r="FH79" s="248"/>
      <c r="FI79" s="248"/>
      <c r="FJ79" s="248"/>
      <c r="FK79" s="248"/>
      <c r="FL79" s="248"/>
      <c r="FM79" s="248"/>
      <c r="FN79" s="248"/>
      <c r="FO79" s="248"/>
      <c r="FP79" s="248"/>
      <c r="FQ79" s="248"/>
      <c r="FR79" s="248"/>
      <c r="FS79" s="248"/>
      <c r="FT79" s="248"/>
      <c r="FU79" s="248"/>
      <c r="FV79" s="248"/>
      <c r="FW79" s="248"/>
      <c r="FX79" s="248"/>
      <c r="FY79" s="248"/>
      <c r="FZ79" s="248"/>
      <c r="GA79" s="248"/>
      <c r="GB79" s="248"/>
      <c r="GC79" s="248"/>
      <c r="GD79" s="248"/>
      <c r="GE79" s="248"/>
      <c r="GF79" s="248"/>
      <c r="GG79" s="248"/>
      <c r="GH79" s="248"/>
      <c r="GI79" s="248"/>
      <c r="GJ79" s="248"/>
      <c r="GK79" s="248"/>
      <c r="GL79" s="248"/>
      <c r="GM79" s="248"/>
      <c r="GN79" s="248"/>
      <c r="GO79" s="248"/>
    </row>
    <row r="80" spans="1:197" x14ac:dyDescent="0.25">
      <c r="A80" s="222"/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8"/>
      <c r="BQ80" s="248"/>
      <c r="BR80" s="248"/>
      <c r="BS80" s="248"/>
      <c r="BT80" s="248"/>
      <c r="BU80" s="248"/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  <c r="DC80" s="248"/>
      <c r="DD80" s="248"/>
      <c r="DE80" s="248"/>
      <c r="DF80" s="248"/>
      <c r="DG80" s="248"/>
      <c r="DH80" s="248"/>
      <c r="DI80" s="248"/>
      <c r="DJ80" s="248"/>
      <c r="DK80" s="248"/>
      <c r="DL80" s="248"/>
      <c r="DM80" s="248"/>
      <c r="DN80" s="248"/>
      <c r="DO80" s="248"/>
      <c r="DP80" s="248"/>
      <c r="DQ80" s="248"/>
      <c r="DR80" s="248"/>
      <c r="DS80" s="248"/>
      <c r="DT80" s="248"/>
      <c r="DU80" s="248"/>
      <c r="DV80" s="248"/>
      <c r="DW80" s="248"/>
      <c r="DX80" s="248"/>
      <c r="DY80" s="248"/>
      <c r="DZ80" s="248"/>
      <c r="EA80" s="248"/>
      <c r="EB80" s="248"/>
      <c r="EC80" s="248"/>
      <c r="ED80" s="248"/>
      <c r="EE80" s="248"/>
      <c r="EF80" s="248"/>
      <c r="EG80" s="248"/>
      <c r="EH80" s="248"/>
      <c r="EI80" s="248"/>
      <c r="EJ80" s="248"/>
      <c r="EK80" s="248"/>
      <c r="EL80" s="248"/>
      <c r="EM80" s="248"/>
      <c r="EN80" s="248"/>
      <c r="EO80" s="248"/>
      <c r="EP80" s="248"/>
      <c r="EQ80" s="248"/>
      <c r="ER80" s="248"/>
      <c r="ES80" s="248"/>
      <c r="ET80" s="248"/>
      <c r="EU80" s="248"/>
      <c r="EV80" s="248"/>
      <c r="EW80" s="248"/>
      <c r="EX80" s="248"/>
      <c r="EY80" s="248"/>
      <c r="EZ80" s="248"/>
      <c r="FA80" s="248"/>
      <c r="FB80" s="248"/>
      <c r="FC80" s="248"/>
      <c r="FD80" s="248"/>
      <c r="FE80" s="248"/>
      <c r="FF80" s="248"/>
      <c r="FG80" s="248"/>
      <c r="FH80" s="248"/>
      <c r="FI80" s="248"/>
      <c r="FJ80" s="248"/>
      <c r="FK80" s="248"/>
      <c r="FL80" s="248"/>
      <c r="FM80" s="248"/>
      <c r="FN80" s="248"/>
      <c r="FO80" s="248"/>
      <c r="FP80" s="248"/>
      <c r="FQ80" s="248"/>
      <c r="FR80" s="248"/>
      <c r="FS80" s="248"/>
      <c r="FT80" s="248"/>
      <c r="FU80" s="248"/>
      <c r="FV80" s="248"/>
      <c r="FW80" s="248"/>
      <c r="FX80" s="248"/>
      <c r="FY80" s="248"/>
      <c r="FZ80" s="248"/>
      <c r="GA80" s="248"/>
      <c r="GB80" s="248"/>
      <c r="GC80" s="248"/>
      <c r="GD80" s="248"/>
      <c r="GE80" s="248"/>
      <c r="GF80" s="248"/>
      <c r="GG80" s="248"/>
      <c r="GH80" s="248"/>
      <c r="GI80" s="248"/>
      <c r="GJ80" s="248"/>
      <c r="GK80" s="248"/>
      <c r="GL80" s="248"/>
      <c r="GM80" s="248"/>
      <c r="GN80" s="248"/>
      <c r="GO80" s="248"/>
    </row>
    <row r="81" spans="1:197" x14ac:dyDescent="0.25">
      <c r="A81" s="222"/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8"/>
      <c r="BI81" s="248"/>
      <c r="BJ81" s="248"/>
      <c r="BK81" s="248"/>
      <c r="BL81" s="248"/>
      <c r="BM81" s="248"/>
      <c r="BN81" s="248"/>
      <c r="BO81" s="248"/>
      <c r="BP81" s="248"/>
      <c r="BQ81" s="248"/>
      <c r="BR81" s="248"/>
      <c r="BS81" s="248"/>
      <c r="BT81" s="248"/>
      <c r="BU81" s="248"/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  <c r="DC81" s="248"/>
      <c r="DD81" s="248"/>
      <c r="DE81" s="248"/>
      <c r="DF81" s="248"/>
      <c r="DG81" s="248"/>
      <c r="DH81" s="248"/>
      <c r="DI81" s="248"/>
      <c r="DJ81" s="248"/>
      <c r="DK81" s="248"/>
      <c r="DL81" s="248"/>
      <c r="DM81" s="248"/>
      <c r="DN81" s="248"/>
      <c r="DO81" s="248"/>
      <c r="DP81" s="248"/>
      <c r="DQ81" s="248"/>
      <c r="DR81" s="248"/>
      <c r="DS81" s="248"/>
      <c r="DT81" s="248"/>
      <c r="DU81" s="248"/>
      <c r="DV81" s="248"/>
      <c r="DW81" s="248"/>
      <c r="DX81" s="248"/>
      <c r="DY81" s="248"/>
      <c r="DZ81" s="248"/>
      <c r="EA81" s="248"/>
      <c r="EB81" s="248"/>
      <c r="EC81" s="248"/>
      <c r="ED81" s="248"/>
      <c r="EE81" s="248"/>
      <c r="EF81" s="248"/>
      <c r="EG81" s="248"/>
      <c r="EH81" s="248"/>
      <c r="EI81" s="248"/>
      <c r="EJ81" s="248"/>
      <c r="EK81" s="248"/>
      <c r="EL81" s="248"/>
      <c r="EM81" s="248"/>
      <c r="EN81" s="248"/>
      <c r="EO81" s="248"/>
      <c r="EP81" s="248"/>
      <c r="EQ81" s="248"/>
      <c r="ER81" s="248"/>
      <c r="ES81" s="248"/>
      <c r="ET81" s="248"/>
      <c r="EU81" s="248"/>
      <c r="EV81" s="248"/>
      <c r="EW81" s="248"/>
      <c r="EX81" s="248"/>
      <c r="EY81" s="248"/>
      <c r="EZ81" s="248"/>
      <c r="FA81" s="248"/>
      <c r="FB81" s="248"/>
      <c r="FC81" s="248"/>
      <c r="FD81" s="248"/>
      <c r="FE81" s="248"/>
      <c r="FF81" s="248"/>
      <c r="FG81" s="248"/>
      <c r="FH81" s="248"/>
      <c r="FI81" s="248"/>
      <c r="FJ81" s="248"/>
      <c r="FK81" s="248"/>
      <c r="FL81" s="248"/>
      <c r="FM81" s="248"/>
      <c r="FN81" s="248"/>
      <c r="FO81" s="248"/>
      <c r="FP81" s="248"/>
      <c r="FQ81" s="248"/>
      <c r="FR81" s="248"/>
      <c r="FS81" s="248"/>
      <c r="FT81" s="248"/>
      <c r="FU81" s="248"/>
      <c r="FV81" s="248"/>
      <c r="FW81" s="248"/>
      <c r="FX81" s="248"/>
      <c r="FY81" s="248"/>
      <c r="FZ81" s="248"/>
      <c r="GA81" s="248"/>
      <c r="GB81" s="248"/>
      <c r="GC81" s="248"/>
      <c r="GD81" s="248"/>
      <c r="GE81" s="248"/>
      <c r="GF81" s="248"/>
      <c r="GG81" s="248"/>
      <c r="GH81" s="248"/>
      <c r="GI81" s="248"/>
      <c r="GJ81" s="248"/>
      <c r="GK81" s="248"/>
      <c r="GL81" s="248"/>
      <c r="GM81" s="248"/>
      <c r="GN81" s="248"/>
      <c r="GO81" s="248"/>
    </row>
    <row r="82" spans="1:197" x14ac:dyDescent="0.25">
      <c r="A82" s="222"/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  <c r="AH82" s="248"/>
      <c r="AI82" s="248"/>
      <c r="AJ82" s="248"/>
      <c r="AK82" s="248"/>
      <c r="AL82" s="248"/>
      <c r="AM82" s="248"/>
      <c r="AN82" s="248"/>
      <c r="AO82" s="248"/>
      <c r="AP82" s="248"/>
      <c r="AQ82" s="248"/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8"/>
      <c r="BI82" s="248"/>
      <c r="BJ82" s="248"/>
      <c r="BK82" s="248"/>
      <c r="BL82" s="248"/>
      <c r="BM82" s="248"/>
      <c r="BN82" s="248"/>
      <c r="BO82" s="248"/>
      <c r="BP82" s="248"/>
      <c r="BQ82" s="248"/>
      <c r="BR82" s="248"/>
      <c r="BS82" s="248"/>
      <c r="BT82" s="248"/>
      <c r="BU82" s="248"/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  <c r="DC82" s="248"/>
      <c r="DD82" s="248"/>
      <c r="DE82" s="248"/>
      <c r="DF82" s="248"/>
      <c r="DG82" s="248"/>
      <c r="DH82" s="248"/>
      <c r="DI82" s="248"/>
      <c r="DJ82" s="248"/>
      <c r="DK82" s="248"/>
      <c r="DL82" s="248"/>
      <c r="DM82" s="248"/>
      <c r="DN82" s="248"/>
      <c r="DO82" s="248"/>
      <c r="DP82" s="248"/>
      <c r="DQ82" s="248"/>
      <c r="DR82" s="248"/>
      <c r="DS82" s="248"/>
      <c r="DT82" s="248"/>
      <c r="DU82" s="248"/>
      <c r="DV82" s="248"/>
      <c r="DW82" s="248"/>
      <c r="DX82" s="248"/>
      <c r="DY82" s="248"/>
      <c r="DZ82" s="248"/>
      <c r="EA82" s="248"/>
      <c r="EB82" s="248"/>
      <c r="EC82" s="248"/>
      <c r="ED82" s="248"/>
      <c r="EE82" s="248"/>
      <c r="EF82" s="248"/>
      <c r="EG82" s="248"/>
      <c r="EH82" s="248"/>
      <c r="EI82" s="248"/>
      <c r="EJ82" s="248"/>
      <c r="EK82" s="248"/>
      <c r="EL82" s="248"/>
      <c r="EM82" s="248"/>
      <c r="EN82" s="248"/>
      <c r="EO82" s="248"/>
      <c r="EP82" s="248"/>
      <c r="EQ82" s="248"/>
      <c r="ER82" s="248"/>
      <c r="ES82" s="248"/>
      <c r="ET82" s="248"/>
      <c r="EU82" s="248"/>
      <c r="EV82" s="248"/>
      <c r="EW82" s="248"/>
      <c r="EX82" s="248"/>
      <c r="EY82" s="248"/>
      <c r="EZ82" s="248"/>
      <c r="FA82" s="248"/>
      <c r="FB82" s="248"/>
      <c r="FC82" s="248"/>
      <c r="FD82" s="248"/>
      <c r="FE82" s="248"/>
      <c r="FF82" s="248"/>
      <c r="FG82" s="248"/>
      <c r="FH82" s="248"/>
      <c r="FI82" s="248"/>
      <c r="FJ82" s="248"/>
      <c r="FK82" s="248"/>
      <c r="FL82" s="248"/>
      <c r="FM82" s="248"/>
      <c r="FN82" s="248"/>
      <c r="FO82" s="248"/>
      <c r="FP82" s="248"/>
      <c r="FQ82" s="248"/>
      <c r="FR82" s="248"/>
      <c r="FS82" s="248"/>
      <c r="FT82" s="248"/>
      <c r="FU82" s="248"/>
      <c r="FV82" s="248"/>
      <c r="FW82" s="248"/>
      <c r="FX82" s="248"/>
      <c r="FY82" s="248"/>
      <c r="FZ82" s="248"/>
      <c r="GA82" s="248"/>
      <c r="GB82" s="248"/>
      <c r="GC82" s="248"/>
      <c r="GD82" s="248"/>
      <c r="GE82" s="248"/>
      <c r="GF82" s="248"/>
      <c r="GG82" s="248"/>
      <c r="GH82" s="248"/>
      <c r="GI82" s="248"/>
      <c r="GJ82" s="248"/>
      <c r="GK82" s="248"/>
      <c r="GL82" s="248"/>
      <c r="GM82" s="248"/>
      <c r="GN82" s="248"/>
      <c r="GO82" s="248"/>
    </row>
    <row r="83" spans="1:197" x14ac:dyDescent="0.25">
      <c r="A83" s="222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8"/>
      <c r="BQ83" s="248"/>
      <c r="BR83" s="248"/>
      <c r="BS83" s="248"/>
      <c r="BT83" s="248"/>
      <c r="BU83" s="248"/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  <c r="CH83" s="248"/>
      <c r="CI83" s="248"/>
      <c r="CJ83" s="248"/>
      <c r="CK83" s="248"/>
      <c r="CL83" s="248"/>
      <c r="CM83" s="248"/>
      <c r="CN83" s="248"/>
      <c r="CO83" s="248"/>
      <c r="CP83" s="248"/>
      <c r="CQ83" s="248"/>
      <c r="CR83" s="248"/>
      <c r="CS83" s="248"/>
      <c r="CT83" s="248"/>
      <c r="CU83" s="248"/>
      <c r="CV83" s="248"/>
      <c r="CW83" s="248"/>
      <c r="CX83" s="248"/>
      <c r="CY83" s="248"/>
      <c r="CZ83" s="248"/>
      <c r="DA83" s="248"/>
      <c r="DB83" s="248"/>
      <c r="DC83" s="248"/>
      <c r="DD83" s="248"/>
      <c r="DE83" s="248"/>
      <c r="DF83" s="248"/>
      <c r="DG83" s="248"/>
      <c r="DH83" s="248"/>
      <c r="DI83" s="248"/>
      <c r="DJ83" s="248"/>
      <c r="DK83" s="248"/>
      <c r="DL83" s="248"/>
      <c r="DM83" s="248"/>
      <c r="DN83" s="248"/>
      <c r="DO83" s="248"/>
      <c r="DP83" s="248"/>
      <c r="DQ83" s="248"/>
      <c r="DR83" s="248"/>
      <c r="DS83" s="248"/>
      <c r="DT83" s="248"/>
      <c r="DU83" s="248"/>
      <c r="DV83" s="248"/>
      <c r="DW83" s="248"/>
      <c r="DX83" s="248"/>
      <c r="DY83" s="248"/>
      <c r="DZ83" s="248"/>
      <c r="EA83" s="248"/>
      <c r="EB83" s="248"/>
      <c r="EC83" s="248"/>
      <c r="ED83" s="248"/>
      <c r="EE83" s="248"/>
      <c r="EF83" s="248"/>
      <c r="EG83" s="248"/>
      <c r="EH83" s="248"/>
      <c r="EI83" s="248"/>
      <c r="EJ83" s="248"/>
      <c r="EK83" s="248"/>
      <c r="EL83" s="248"/>
      <c r="EM83" s="248"/>
      <c r="EN83" s="248"/>
      <c r="EO83" s="248"/>
      <c r="EP83" s="248"/>
      <c r="EQ83" s="248"/>
      <c r="ER83" s="248"/>
      <c r="ES83" s="248"/>
      <c r="ET83" s="248"/>
      <c r="EU83" s="248"/>
      <c r="EV83" s="248"/>
      <c r="EW83" s="248"/>
      <c r="EX83" s="248"/>
      <c r="EY83" s="248"/>
      <c r="EZ83" s="248"/>
      <c r="FA83" s="248"/>
      <c r="FB83" s="248"/>
      <c r="FC83" s="248"/>
      <c r="FD83" s="248"/>
      <c r="FE83" s="248"/>
      <c r="FF83" s="248"/>
      <c r="FG83" s="248"/>
      <c r="FH83" s="248"/>
      <c r="FI83" s="248"/>
      <c r="FJ83" s="248"/>
      <c r="FK83" s="248"/>
      <c r="FL83" s="248"/>
      <c r="FM83" s="248"/>
      <c r="FN83" s="248"/>
      <c r="FO83" s="248"/>
      <c r="FP83" s="248"/>
      <c r="FQ83" s="248"/>
      <c r="FR83" s="248"/>
      <c r="FS83" s="248"/>
      <c r="FT83" s="248"/>
      <c r="FU83" s="248"/>
      <c r="FV83" s="248"/>
      <c r="FW83" s="248"/>
      <c r="FX83" s="248"/>
      <c r="FY83" s="248"/>
      <c r="FZ83" s="248"/>
      <c r="GA83" s="248"/>
      <c r="GB83" s="248"/>
      <c r="GC83" s="248"/>
      <c r="GD83" s="248"/>
      <c r="GE83" s="248"/>
      <c r="GF83" s="248"/>
      <c r="GG83" s="248"/>
      <c r="GH83" s="248"/>
      <c r="GI83" s="248"/>
      <c r="GJ83" s="248"/>
      <c r="GK83" s="248"/>
      <c r="GL83" s="248"/>
      <c r="GM83" s="248"/>
      <c r="GN83" s="248"/>
      <c r="GO83" s="248"/>
    </row>
    <row r="84" spans="1:197" x14ac:dyDescent="0.25">
      <c r="A84" s="225"/>
      <c r="B84" s="248"/>
      <c r="C84" s="248"/>
      <c r="D84" s="248"/>
      <c r="E84" s="248"/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/>
      <c r="R84" s="248"/>
      <c r="S84" s="248"/>
      <c r="T84" s="248"/>
      <c r="U84" s="248"/>
      <c r="V84" s="248"/>
      <c r="W84" s="248"/>
      <c r="X84" s="248"/>
      <c r="Y84" s="248"/>
      <c r="Z84" s="248"/>
      <c r="AA84" s="248"/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8"/>
      <c r="BI84" s="248"/>
      <c r="BJ84" s="248"/>
      <c r="BK84" s="248"/>
      <c r="BL84" s="248"/>
      <c r="BM84" s="248"/>
      <c r="BN84" s="248"/>
      <c r="BO84" s="248"/>
      <c r="BP84" s="248"/>
      <c r="BQ84" s="248"/>
      <c r="BR84" s="248"/>
      <c r="BS84" s="248"/>
      <c r="BT84" s="248"/>
      <c r="BU84" s="248"/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  <c r="CH84" s="248"/>
      <c r="CI84" s="248"/>
      <c r="CJ84" s="248"/>
      <c r="CK84" s="248"/>
      <c r="CL84" s="248"/>
      <c r="CM84" s="248"/>
      <c r="CN84" s="248"/>
      <c r="CO84" s="248"/>
      <c r="CP84" s="248"/>
      <c r="CQ84" s="248"/>
      <c r="CR84" s="248"/>
      <c r="CS84" s="248"/>
      <c r="CT84" s="248"/>
      <c r="CU84" s="248"/>
      <c r="CV84" s="248"/>
      <c r="CW84" s="248"/>
      <c r="CX84" s="248"/>
      <c r="CY84" s="248"/>
      <c r="CZ84" s="248"/>
      <c r="DA84" s="248"/>
      <c r="DB84" s="248"/>
      <c r="DC84" s="248"/>
      <c r="DD84" s="248"/>
      <c r="DE84" s="248"/>
      <c r="DF84" s="248"/>
      <c r="DG84" s="248"/>
      <c r="DH84" s="248"/>
      <c r="DI84" s="248"/>
      <c r="DJ84" s="248"/>
      <c r="DK84" s="248"/>
      <c r="DL84" s="248"/>
      <c r="DM84" s="248"/>
      <c r="DN84" s="248"/>
      <c r="DO84" s="248"/>
      <c r="DP84" s="248"/>
      <c r="DQ84" s="248"/>
      <c r="DR84" s="248"/>
      <c r="DS84" s="248"/>
      <c r="DT84" s="248"/>
      <c r="DU84" s="248"/>
      <c r="DV84" s="248"/>
      <c r="DW84" s="248"/>
      <c r="DX84" s="248"/>
      <c r="DY84" s="248"/>
      <c r="DZ84" s="248"/>
      <c r="EA84" s="248"/>
      <c r="EB84" s="248"/>
      <c r="EC84" s="248"/>
      <c r="ED84" s="248"/>
      <c r="EE84" s="248"/>
      <c r="EF84" s="248"/>
      <c r="EG84" s="248"/>
      <c r="EH84" s="248"/>
      <c r="EI84" s="248"/>
      <c r="EJ84" s="248"/>
      <c r="EK84" s="248"/>
      <c r="EL84" s="248"/>
      <c r="EM84" s="248"/>
      <c r="EN84" s="248"/>
      <c r="EO84" s="248"/>
      <c r="EP84" s="248"/>
      <c r="EQ84" s="248"/>
      <c r="ER84" s="248"/>
      <c r="ES84" s="248"/>
      <c r="ET84" s="248"/>
      <c r="EU84" s="248"/>
      <c r="EV84" s="248"/>
      <c r="EW84" s="248"/>
      <c r="EX84" s="248"/>
      <c r="EY84" s="248"/>
      <c r="EZ84" s="248"/>
      <c r="FA84" s="248"/>
      <c r="FB84" s="248"/>
      <c r="FC84" s="248"/>
      <c r="FD84" s="248"/>
      <c r="FE84" s="248"/>
      <c r="FF84" s="248"/>
      <c r="FG84" s="248"/>
      <c r="FH84" s="248"/>
      <c r="FI84" s="248"/>
      <c r="FJ84" s="248"/>
      <c r="FK84" s="248"/>
      <c r="FL84" s="248"/>
      <c r="FM84" s="248"/>
      <c r="FN84" s="248"/>
      <c r="FO84" s="248"/>
      <c r="FP84" s="248"/>
      <c r="FQ84" s="248"/>
      <c r="FR84" s="248"/>
      <c r="FS84" s="248"/>
      <c r="FT84" s="248"/>
      <c r="FU84" s="248"/>
      <c r="FV84" s="248"/>
      <c r="FW84" s="248"/>
      <c r="FX84" s="248"/>
      <c r="FY84" s="248"/>
      <c r="FZ84" s="248"/>
      <c r="GA84" s="248"/>
      <c r="GB84" s="248"/>
      <c r="GC84" s="248"/>
      <c r="GD84" s="248"/>
      <c r="GE84" s="248"/>
      <c r="GF84" s="248"/>
      <c r="GG84" s="248"/>
      <c r="GH84" s="248"/>
      <c r="GI84" s="248"/>
      <c r="GJ84" s="248"/>
      <c r="GK84" s="248"/>
      <c r="GL84" s="248"/>
      <c r="GM84" s="248"/>
      <c r="GN84" s="248"/>
      <c r="GO84" s="248"/>
    </row>
    <row r="85" spans="1:197" x14ac:dyDescent="0.25">
      <c r="A85" s="223"/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  <c r="AA85" s="24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8"/>
      <c r="AL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8"/>
      <c r="BI85" s="248"/>
      <c r="BJ85" s="248"/>
      <c r="BK85" s="248"/>
      <c r="BL85" s="248"/>
      <c r="BM85" s="248"/>
      <c r="BN85" s="248"/>
      <c r="BO85" s="248"/>
      <c r="BP85" s="248"/>
      <c r="BQ85" s="248"/>
      <c r="BR85" s="248"/>
      <c r="BS85" s="248"/>
      <c r="BT85" s="248"/>
      <c r="BU85" s="248"/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  <c r="CH85" s="248"/>
      <c r="CI85" s="248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  <c r="DC85" s="248"/>
      <c r="DD85" s="248"/>
      <c r="DE85" s="248"/>
      <c r="DF85" s="248"/>
      <c r="DG85" s="248"/>
      <c r="DH85" s="248"/>
      <c r="DI85" s="248"/>
      <c r="DJ85" s="248"/>
      <c r="DK85" s="248"/>
      <c r="DL85" s="248"/>
      <c r="DM85" s="248"/>
      <c r="DN85" s="248"/>
      <c r="DO85" s="248"/>
      <c r="DP85" s="248"/>
      <c r="DQ85" s="248"/>
      <c r="DR85" s="248"/>
      <c r="DS85" s="248"/>
      <c r="DT85" s="248"/>
      <c r="DU85" s="248"/>
      <c r="DV85" s="248"/>
      <c r="DW85" s="248"/>
      <c r="DX85" s="248"/>
      <c r="DY85" s="248"/>
      <c r="DZ85" s="248"/>
      <c r="EA85" s="248"/>
      <c r="EB85" s="248"/>
      <c r="EC85" s="248"/>
      <c r="ED85" s="248"/>
      <c r="EE85" s="248"/>
      <c r="EF85" s="248"/>
      <c r="EG85" s="248"/>
      <c r="EH85" s="248"/>
      <c r="EI85" s="248"/>
      <c r="EJ85" s="248"/>
      <c r="EK85" s="248"/>
      <c r="EL85" s="248"/>
      <c r="EM85" s="248"/>
      <c r="EN85" s="248"/>
      <c r="EO85" s="248"/>
      <c r="EP85" s="248"/>
      <c r="EQ85" s="248"/>
      <c r="ER85" s="248"/>
      <c r="ES85" s="248"/>
      <c r="ET85" s="248"/>
      <c r="EU85" s="248"/>
      <c r="EV85" s="248"/>
      <c r="EW85" s="248"/>
      <c r="EX85" s="248"/>
      <c r="EY85" s="248"/>
      <c r="EZ85" s="248"/>
      <c r="FA85" s="248"/>
      <c r="FB85" s="248"/>
      <c r="FC85" s="248"/>
      <c r="FD85" s="248"/>
      <c r="FE85" s="248"/>
      <c r="FF85" s="248"/>
      <c r="FG85" s="248"/>
      <c r="FH85" s="248"/>
      <c r="FI85" s="248"/>
      <c r="FJ85" s="248"/>
      <c r="FK85" s="248"/>
      <c r="FL85" s="248"/>
      <c r="FM85" s="248"/>
      <c r="FN85" s="248"/>
      <c r="FO85" s="248"/>
      <c r="FP85" s="248"/>
      <c r="FQ85" s="248"/>
      <c r="FR85" s="248"/>
      <c r="FS85" s="248"/>
      <c r="FT85" s="248"/>
      <c r="FU85" s="248"/>
      <c r="FV85" s="248"/>
      <c r="FW85" s="248"/>
      <c r="FX85" s="248"/>
      <c r="FY85" s="248"/>
      <c r="FZ85" s="248"/>
      <c r="GA85" s="248"/>
      <c r="GB85" s="248"/>
      <c r="GC85" s="248"/>
      <c r="GD85" s="248"/>
      <c r="GE85" s="248"/>
      <c r="GF85" s="248"/>
      <c r="GG85" s="248"/>
      <c r="GH85" s="248"/>
      <c r="GI85" s="248"/>
      <c r="GJ85" s="248"/>
      <c r="GK85" s="248"/>
      <c r="GL85" s="248"/>
      <c r="GM85" s="248"/>
      <c r="GN85" s="248"/>
      <c r="GO85" s="248"/>
    </row>
    <row r="86" spans="1:197" x14ac:dyDescent="0.25">
      <c r="A86" s="223"/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8"/>
      <c r="BQ86" s="248"/>
      <c r="BR86" s="248"/>
      <c r="BS86" s="248"/>
      <c r="BT86" s="248"/>
      <c r="BU86" s="248"/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  <c r="CH86" s="248"/>
      <c r="CI86" s="248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  <c r="DC86" s="248"/>
      <c r="DD86" s="248"/>
      <c r="DE86" s="248"/>
      <c r="DF86" s="248"/>
      <c r="DG86" s="248"/>
      <c r="DH86" s="248"/>
      <c r="DI86" s="248"/>
      <c r="DJ86" s="248"/>
      <c r="DK86" s="248"/>
      <c r="DL86" s="248"/>
      <c r="DM86" s="248"/>
      <c r="DN86" s="248"/>
      <c r="DO86" s="248"/>
      <c r="DP86" s="248"/>
      <c r="DQ86" s="248"/>
      <c r="DR86" s="248"/>
      <c r="DS86" s="248"/>
      <c r="DT86" s="248"/>
      <c r="DU86" s="248"/>
      <c r="DV86" s="248"/>
      <c r="DW86" s="248"/>
      <c r="DX86" s="248"/>
      <c r="DY86" s="248"/>
      <c r="DZ86" s="248"/>
      <c r="EA86" s="248"/>
      <c r="EB86" s="248"/>
      <c r="EC86" s="248"/>
      <c r="ED86" s="248"/>
      <c r="EE86" s="248"/>
      <c r="EF86" s="248"/>
      <c r="EG86" s="248"/>
      <c r="EH86" s="248"/>
      <c r="EI86" s="248"/>
      <c r="EJ86" s="248"/>
      <c r="EK86" s="248"/>
      <c r="EL86" s="248"/>
      <c r="EM86" s="248"/>
      <c r="EN86" s="248"/>
      <c r="EO86" s="248"/>
      <c r="EP86" s="248"/>
      <c r="EQ86" s="248"/>
      <c r="ER86" s="248"/>
      <c r="ES86" s="248"/>
      <c r="ET86" s="248"/>
      <c r="EU86" s="248"/>
      <c r="EV86" s="248"/>
      <c r="EW86" s="248"/>
      <c r="EX86" s="248"/>
      <c r="EY86" s="248"/>
      <c r="EZ86" s="248"/>
      <c r="FA86" s="248"/>
      <c r="FB86" s="248"/>
      <c r="FC86" s="248"/>
      <c r="FD86" s="248"/>
      <c r="FE86" s="248"/>
      <c r="FF86" s="248"/>
      <c r="FG86" s="248"/>
      <c r="FH86" s="248"/>
      <c r="FI86" s="248"/>
      <c r="FJ86" s="248"/>
      <c r="FK86" s="248"/>
      <c r="FL86" s="248"/>
      <c r="FM86" s="248"/>
      <c r="FN86" s="248"/>
      <c r="FO86" s="248"/>
      <c r="FP86" s="248"/>
      <c r="FQ86" s="248"/>
      <c r="FR86" s="248"/>
      <c r="FS86" s="248"/>
      <c r="FT86" s="248"/>
      <c r="FU86" s="248"/>
      <c r="FV86" s="248"/>
      <c r="FW86" s="248"/>
      <c r="FX86" s="248"/>
      <c r="FY86" s="248"/>
      <c r="FZ86" s="248"/>
      <c r="GA86" s="248"/>
      <c r="GB86" s="248"/>
      <c r="GC86" s="248"/>
      <c r="GD86" s="248"/>
      <c r="GE86" s="248"/>
      <c r="GF86" s="248"/>
      <c r="GG86" s="248"/>
      <c r="GH86" s="248"/>
      <c r="GI86" s="248"/>
      <c r="GJ86" s="248"/>
      <c r="GK86" s="248"/>
      <c r="GL86" s="248"/>
      <c r="GM86" s="248"/>
      <c r="GN86" s="248"/>
      <c r="GO86" s="248"/>
    </row>
    <row r="87" spans="1:197" x14ac:dyDescent="0.25">
      <c r="A87" s="223"/>
      <c r="B87" s="248"/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  <c r="AG87" s="248"/>
      <c r="AH87" s="248"/>
      <c r="AI87" s="248"/>
      <c r="AJ87" s="248"/>
      <c r="AK87" s="248"/>
      <c r="AL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8"/>
      <c r="BI87" s="248"/>
      <c r="BJ87" s="248"/>
      <c r="BK87" s="248"/>
      <c r="BL87" s="248"/>
      <c r="BM87" s="248"/>
      <c r="BN87" s="248"/>
      <c r="BO87" s="248"/>
      <c r="BP87" s="248"/>
      <c r="BQ87" s="248"/>
      <c r="BR87" s="248"/>
      <c r="BS87" s="248"/>
      <c r="BT87" s="248"/>
      <c r="BU87" s="248"/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  <c r="CH87" s="248"/>
      <c r="CI87" s="248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  <c r="DC87" s="248"/>
      <c r="DD87" s="248"/>
      <c r="DE87" s="248"/>
      <c r="DF87" s="248"/>
      <c r="DG87" s="248"/>
      <c r="DH87" s="248"/>
      <c r="DI87" s="248"/>
      <c r="DJ87" s="248"/>
      <c r="DK87" s="248"/>
      <c r="DL87" s="248"/>
      <c r="DM87" s="248"/>
      <c r="DN87" s="248"/>
      <c r="DO87" s="248"/>
      <c r="DP87" s="248"/>
      <c r="DQ87" s="248"/>
      <c r="DR87" s="248"/>
      <c r="DS87" s="248"/>
      <c r="DT87" s="248"/>
      <c r="DU87" s="248"/>
      <c r="DV87" s="248"/>
      <c r="DW87" s="248"/>
      <c r="DX87" s="248"/>
      <c r="DY87" s="248"/>
      <c r="DZ87" s="248"/>
      <c r="EA87" s="248"/>
      <c r="EB87" s="248"/>
      <c r="EC87" s="248"/>
      <c r="ED87" s="248"/>
      <c r="EE87" s="248"/>
      <c r="EF87" s="248"/>
      <c r="EG87" s="248"/>
      <c r="EH87" s="248"/>
      <c r="EI87" s="248"/>
      <c r="EJ87" s="248"/>
      <c r="EK87" s="248"/>
      <c r="EL87" s="248"/>
      <c r="EM87" s="248"/>
      <c r="EN87" s="248"/>
      <c r="EO87" s="248"/>
      <c r="EP87" s="248"/>
      <c r="EQ87" s="248"/>
      <c r="ER87" s="248"/>
      <c r="ES87" s="248"/>
      <c r="ET87" s="248"/>
      <c r="EU87" s="248"/>
      <c r="EV87" s="248"/>
      <c r="EW87" s="248"/>
      <c r="EX87" s="248"/>
      <c r="EY87" s="248"/>
      <c r="EZ87" s="248"/>
      <c r="FA87" s="248"/>
      <c r="FB87" s="248"/>
      <c r="FC87" s="248"/>
      <c r="FD87" s="248"/>
      <c r="FE87" s="248"/>
      <c r="FF87" s="248"/>
      <c r="FG87" s="248"/>
      <c r="FH87" s="248"/>
      <c r="FI87" s="248"/>
      <c r="FJ87" s="248"/>
      <c r="FK87" s="248"/>
      <c r="FL87" s="248"/>
      <c r="FM87" s="248"/>
      <c r="FN87" s="248"/>
      <c r="FO87" s="248"/>
      <c r="FP87" s="248"/>
      <c r="FQ87" s="248"/>
      <c r="FR87" s="248"/>
      <c r="FS87" s="248"/>
      <c r="FT87" s="248"/>
      <c r="FU87" s="248"/>
      <c r="FV87" s="248"/>
      <c r="FW87" s="248"/>
      <c r="FX87" s="248"/>
      <c r="FY87" s="248"/>
      <c r="FZ87" s="248"/>
      <c r="GA87" s="248"/>
      <c r="GB87" s="248"/>
      <c r="GC87" s="248"/>
      <c r="GD87" s="248"/>
      <c r="GE87" s="248"/>
      <c r="GF87" s="248"/>
      <c r="GG87" s="248"/>
      <c r="GH87" s="248"/>
      <c r="GI87" s="248"/>
      <c r="GJ87" s="248"/>
      <c r="GK87" s="248"/>
      <c r="GL87" s="248"/>
      <c r="GM87" s="248"/>
      <c r="GN87" s="248"/>
      <c r="GO87" s="248"/>
    </row>
    <row r="88" spans="1:197" x14ac:dyDescent="0.25">
      <c r="A88" s="223"/>
      <c r="B88" s="248"/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  <c r="AH88" s="248"/>
      <c r="AI88" s="248"/>
      <c r="AJ88" s="248"/>
      <c r="AK88" s="248"/>
      <c r="AL88" s="248"/>
      <c r="AM88" s="248"/>
      <c r="AN88" s="248"/>
      <c r="AO88" s="248"/>
      <c r="AP88" s="248"/>
      <c r="AQ88" s="248"/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8"/>
      <c r="BI88" s="248"/>
      <c r="BJ88" s="248"/>
      <c r="BK88" s="248"/>
      <c r="BL88" s="248"/>
      <c r="BM88" s="248"/>
      <c r="BN88" s="248"/>
      <c r="BO88" s="248"/>
      <c r="BP88" s="248"/>
      <c r="BQ88" s="248"/>
      <c r="BR88" s="248"/>
      <c r="BS88" s="248"/>
      <c r="BT88" s="248"/>
      <c r="BU88" s="248"/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  <c r="CH88" s="248"/>
      <c r="CI88" s="248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  <c r="DC88" s="248"/>
      <c r="DD88" s="248"/>
      <c r="DE88" s="248"/>
      <c r="DF88" s="248"/>
      <c r="DG88" s="248"/>
      <c r="DH88" s="248"/>
      <c r="DI88" s="248"/>
      <c r="DJ88" s="248"/>
      <c r="DK88" s="248"/>
      <c r="DL88" s="248"/>
      <c r="DM88" s="248"/>
      <c r="DN88" s="248"/>
      <c r="DO88" s="248"/>
      <c r="DP88" s="248"/>
      <c r="DQ88" s="248"/>
      <c r="DR88" s="248"/>
      <c r="DS88" s="248"/>
      <c r="DT88" s="248"/>
      <c r="DU88" s="248"/>
      <c r="DV88" s="248"/>
      <c r="DW88" s="248"/>
      <c r="DX88" s="248"/>
      <c r="DY88" s="248"/>
      <c r="DZ88" s="248"/>
      <c r="EA88" s="248"/>
      <c r="EB88" s="248"/>
      <c r="EC88" s="248"/>
      <c r="ED88" s="248"/>
      <c r="EE88" s="248"/>
      <c r="EF88" s="248"/>
      <c r="EG88" s="248"/>
      <c r="EH88" s="248"/>
      <c r="EI88" s="248"/>
      <c r="EJ88" s="248"/>
      <c r="EK88" s="248"/>
      <c r="EL88" s="248"/>
      <c r="EM88" s="248"/>
      <c r="EN88" s="248"/>
      <c r="EO88" s="248"/>
      <c r="EP88" s="248"/>
      <c r="EQ88" s="248"/>
      <c r="ER88" s="248"/>
      <c r="ES88" s="248"/>
      <c r="ET88" s="248"/>
      <c r="EU88" s="248"/>
      <c r="EV88" s="248"/>
      <c r="EW88" s="248"/>
      <c r="EX88" s="248"/>
      <c r="EY88" s="248"/>
      <c r="EZ88" s="248"/>
      <c r="FA88" s="248"/>
      <c r="FB88" s="248"/>
      <c r="FC88" s="248"/>
      <c r="FD88" s="248"/>
      <c r="FE88" s="248"/>
      <c r="FF88" s="248"/>
      <c r="FG88" s="248"/>
      <c r="FH88" s="248"/>
      <c r="FI88" s="248"/>
      <c r="FJ88" s="248"/>
      <c r="FK88" s="248"/>
      <c r="FL88" s="248"/>
      <c r="FM88" s="248"/>
      <c r="FN88" s="248"/>
      <c r="FO88" s="248"/>
      <c r="FP88" s="248"/>
      <c r="FQ88" s="248"/>
      <c r="FR88" s="248"/>
      <c r="FS88" s="248"/>
      <c r="FT88" s="248"/>
      <c r="FU88" s="248"/>
      <c r="FV88" s="248"/>
      <c r="FW88" s="248"/>
      <c r="FX88" s="248"/>
      <c r="FY88" s="248"/>
      <c r="FZ88" s="248"/>
      <c r="GA88" s="248"/>
      <c r="GB88" s="248"/>
      <c r="GC88" s="248"/>
      <c r="GD88" s="248"/>
      <c r="GE88" s="248"/>
      <c r="GF88" s="248"/>
      <c r="GG88" s="248"/>
      <c r="GH88" s="248"/>
      <c r="GI88" s="248"/>
      <c r="GJ88" s="248"/>
      <c r="GK88" s="248"/>
      <c r="GL88" s="248"/>
      <c r="GM88" s="248"/>
      <c r="GN88" s="248"/>
      <c r="GO88" s="248"/>
    </row>
    <row r="89" spans="1:197" x14ac:dyDescent="0.25">
      <c r="A89" s="222"/>
      <c r="B89" s="248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8"/>
      <c r="BQ89" s="248"/>
      <c r="BR89" s="248"/>
      <c r="BS89" s="248"/>
      <c r="BT89" s="248"/>
      <c r="BU89" s="248"/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  <c r="CH89" s="248"/>
      <c r="CI89" s="248"/>
      <c r="CJ89" s="248"/>
      <c r="CK89" s="248"/>
      <c r="CL89" s="248"/>
      <c r="CM89" s="248"/>
      <c r="CN89" s="248"/>
      <c r="CO89" s="248"/>
      <c r="CP89" s="248"/>
      <c r="CQ89" s="248"/>
      <c r="CR89" s="248"/>
      <c r="CS89" s="248"/>
      <c r="CT89" s="248"/>
      <c r="CU89" s="248"/>
      <c r="CV89" s="248"/>
      <c r="CW89" s="248"/>
      <c r="CX89" s="248"/>
      <c r="CY89" s="248"/>
      <c r="CZ89" s="248"/>
      <c r="DA89" s="248"/>
      <c r="DB89" s="248"/>
      <c r="DC89" s="248"/>
      <c r="DD89" s="248"/>
      <c r="DE89" s="248"/>
      <c r="DF89" s="248"/>
      <c r="DG89" s="248"/>
      <c r="DH89" s="248"/>
      <c r="DI89" s="248"/>
      <c r="DJ89" s="248"/>
      <c r="DK89" s="248"/>
      <c r="DL89" s="248"/>
      <c r="DM89" s="248"/>
      <c r="DN89" s="248"/>
      <c r="DO89" s="248"/>
      <c r="DP89" s="248"/>
      <c r="DQ89" s="248"/>
      <c r="DR89" s="248"/>
      <c r="DS89" s="248"/>
      <c r="DT89" s="248"/>
      <c r="DU89" s="248"/>
      <c r="DV89" s="248"/>
      <c r="DW89" s="248"/>
      <c r="DX89" s="248"/>
      <c r="DY89" s="248"/>
      <c r="DZ89" s="248"/>
      <c r="EA89" s="248"/>
      <c r="EB89" s="248"/>
      <c r="EC89" s="248"/>
      <c r="ED89" s="248"/>
      <c r="EE89" s="248"/>
      <c r="EF89" s="248"/>
      <c r="EG89" s="248"/>
      <c r="EH89" s="248"/>
      <c r="EI89" s="248"/>
      <c r="EJ89" s="248"/>
      <c r="EK89" s="248"/>
      <c r="EL89" s="248"/>
      <c r="EM89" s="248"/>
      <c r="EN89" s="248"/>
      <c r="EO89" s="248"/>
      <c r="EP89" s="248"/>
      <c r="EQ89" s="248"/>
      <c r="ER89" s="248"/>
      <c r="ES89" s="248"/>
      <c r="ET89" s="248"/>
      <c r="EU89" s="248"/>
      <c r="EV89" s="248"/>
      <c r="EW89" s="248"/>
      <c r="EX89" s="248"/>
      <c r="EY89" s="248"/>
      <c r="EZ89" s="248"/>
      <c r="FA89" s="248"/>
      <c r="FB89" s="248"/>
      <c r="FC89" s="248"/>
      <c r="FD89" s="248"/>
      <c r="FE89" s="248"/>
      <c r="FF89" s="248"/>
      <c r="FG89" s="248"/>
      <c r="FH89" s="248"/>
      <c r="FI89" s="248"/>
      <c r="FJ89" s="248"/>
      <c r="FK89" s="248"/>
      <c r="FL89" s="248"/>
      <c r="FM89" s="248"/>
      <c r="FN89" s="248"/>
      <c r="FO89" s="248"/>
      <c r="FP89" s="248"/>
      <c r="FQ89" s="248"/>
      <c r="FR89" s="248"/>
      <c r="FS89" s="248"/>
      <c r="FT89" s="248"/>
      <c r="FU89" s="248"/>
      <c r="FV89" s="248"/>
      <c r="FW89" s="248"/>
      <c r="FX89" s="248"/>
      <c r="FY89" s="248"/>
      <c r="FZ89" s="248"/>
      <c r="GA89" s="248"/>
      <c r="GB89" s="248"/>
      <c r="GC89" s="248"/>
      <c r="GD89" s="248"/>
      <c r="GE89" s="248"/>
      <c r="GF89" s="248"/>
      <c r="GG89" s="248"/>
      <c r="GH89" s="248"/>
      <c r="GI89" s="248"/>
      <c r="GJ89" s="248"/>
      <c r="GK89" s="248"/>
      <c r="GL89" s="248"/>
      <c r="GM89" s="248"/>
      <c r="GN89" s="248"/>
      <c r="GO89" s="248"/>
    </row>
    <row r="90" spans="1:197" x14ac:dyDescent="0.25">
      <c r="A90" s="222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8"/>
      <c r="BI90" s="248"/>
      <c r="BJ90" s="248"/>
      <c r="BK90" s="248"/>
      <c r="BL90" s="248"/>
      <c r="BM90" s="248"/>
      <c r="BN90" s="248"/>
      <c r="BO90" s="248"/>
      <c r="BP90" s="248"/>
      <c r="BQ90" s="248"/>
      <c r="BR90" s="248"/>
      <c r="BS90" s="248"/>
      <c r="BT90" s="248"/>
      <c r="BU90" s="248"/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  <c r="CH90" s="248"/>
      <c r="CI90" s="248"/>
      <c r="CJ90" s="248"/>
      <c r="CK90" s="248"/>
      <c r="CL90" s="248"/>
      <c r="CM90" s="248"/>
      <c r="CN90" s="248"/>
      <c r="CO90" s="248"/>
      <c r="CP90" s="248"/>
      <c r="CQ90" s="248"/>
      <c r="CR90" s="248"/>
      <c r="CS90" s="248"/>
      <c r="CT90" s="248"/>
      <c r="CU90" s="248"/>
      <c r="CV90" s="248"/>
      <c r="CW90" s="248"/>
      <c r="CX90" s="248"/>
      <c r="CY90" s="248"/>
      <c r="CZ90" s="248"/>
      <c r="DA90" s="248"/>
      <c r="DB90" s="248"/>
      <c r="DC90" s="248"/>
      <c r="DD90" s="248"/>
      <c r="DE90" s="248"/>
      <c r="DF90" s="248"/>
      <c r="DG90" s="248"/>
      <c r="DH90" s="248"/>
      <c r="DI90" s="248"/>
      <c r="DJ90" s="248"/>
      <c r="DK90" s="248"/>
      <c r="DL90" s="248"/>
      <c r="DM90" s="248"/>
      <c r="DN90" s="248"/>
      <c r="DO90" s="248"/>
      <c r="DP90" s="248"/>
      <c r="DQ90" s="248"/>
      <c r="DR90" s="248"/>
      <c r="DS90" s="248"/>
      <c r="DT90" s="248"/>
      <c r="DU90" s="248"/>
      <c r="DV90" s="248"/>
      <c r="DW90" s="248"/>
      <c r="DX90" s="248"/>
      <c r="DY90" s="248"/>
      <c r="DZ90" s="248"/>
      <c r="EA90" s="248"/>
      <c r="EB90" s="248"/>
      <c r="EC90" s="248"/>
      <c r="ED90" s="248"/>
      <c r="EE90" s="248"/>
      <c r="EF90" s="248"/>
      <c r="EG90" s="248"/>
      <c r="EH90" s="248"/>
      <c r="EI90" s="248"/>
      <c r="EJ90" s="248"/>
      <c r="EK90" s="248"/>
      <c r="EL90" s="248"/>
      <c r="EM90" s="248"/>
      <c r="EN90" s="248"/>
      <c r="EO90" s="248"/>
      <c r="EP90" s="248"/>
      <c r="EQ90" s="248"/>
      <c r="ER90" s="248"/>
      <c r="ES90" s="248"/>
      <c r="ET90" s="248"/>
      <c r="EU90" s="248"/>
      <c r="EV90" s="248"/>
      <c r="EW90" s="248"/>
      <c r="EX90" s="248"/>
      <c r="EY90" s="248"/>
      <c r="EZ90" s="248"/>
      <c r="FA90" s="248"/>
      <c r="FB90" s="248"/>
      <c r="FC90" s="248"/>
      <c r="FD90" s="248"/>
      <c r="FE90" s="248"/>
      <c r="FF90" s="248"/>
      <c r="FG90" s="248"/>
      <c r="FH90" s="248"/>
      <c r="FI90" s="248"/>
      <c r="FJ90" s="248"/>
      <c r="FK90" s="248"/>
      <c r="FL90" s="248"/>
      <c r="FM90" s="248"/>
      <c r="FN90" s="248"/>
      <c r="FO90" s="248"/>
      <c r="FP90" s="248"/>
      <c r="FQ90" s="248"/>
      <c r="FR90" s="248"/>
      <c r="FS90" s="248"/>
      <c r="FT90" s="248"/>
      <c r="FU90" s="248"/>
      <c r="FV90" s="248"/>
      <c r="FW90" s="248"/>
      <c r="FX90" s="248"/>
      <c r="FY90" s="248"/>
      <c r="FZ90" s="248"/>
      <c r="GA90" s="248"/>
      <c r="GB90" s="248"/>
      <c r="GC90" s="248"/>
      <c r="GD90" s="248"/>
      <c r="GE90" s="248"/>
      <c r="GF90" s="248"/>
      <c r="GG90" s="248"/>
      <c r="GH90" s="248"/>
      <c r="GI90" s="248"/>
      <c r="GJ90" s="248"/>
      <c r="GK90" s="248"/>
      <c r="GL90" s="248"/>
      <c r="GM90" s="248"/>
      <c r="GN90" s="248"/>
      <c r="GO90" s="248"/>
    </row>
    <row r="91" spans="1:197" x14ac:dyDescent="0.25">
      <c r="A91" s="222"/>
      <c r="B91" s="248"/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8"/>
      <c r="BI91" s="248"/>
      <c r="BJ91" s="248"/>
      <c r="BK91" s="248"/>
      <c r="BL91" s="248"/>
      <c r="BM91" s="248"/>
      <c r="BN91" s="248"/>
      <c r="BO91" s="248"/>
      <c r="BP91" s="248"/>
      <c r="BQ91" s="248"/>
      <c r="BR91" s="248"/>
      <c r="BS91" s="248"/>
      <c r="BT91" s="248"/>
      <c r="BU91" s="248"/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  <c r="DC91" s="248"/>
      <c r="DD91" s="248"/>
      <c r="DE91" s="248"/>
      <c r="DF91" s="248"/>
      <c r="DG91" s="248"/>
      <c r="DH91" s="248"/>
      <c r="DI91" s="248"/>
      <c r="DJ91" s="248"/>
      <c r="DK91" s="248"/>
      <c r="DL91" s="248"/>
      <c r="DM91" s="248"/>
      <c r="DN91" s="248"/>
      <c r="DO91" s="248"/>
      <c r="DP91" s="248"/>
      <c r="DQ91" s="248"/>
      <c r="DR91" s="248"/>
      <c r="DS91" s="248"/>
      <c r="DT91" s="248"/>
      <c r="DU91" s="248"/>
      <c r="DV91" s="248"/>
      <c r="DW91" s="248"/>
      <c r="DX91" s="248"/>
      <c r="DY91" s="248"/>
      <c r="DZ91" s="248"/>
      <c r="EA91" s="248"/>
      <c r="EB91" s="248"/>
      <c r="EC91" s="248"/>
      <c r="ED91" s="248"/>
      <c r="EE91" s="248"/>
      <c r="EF91" s="248"/>
      <c r="EG91" s="248"/>
      <c r="EH91" s="248"/>
      <c r="EI91" s="248"/>
      <c r="EJ91" s="248"/>
      <c r="EK91" s="248"/>
      <c r="EL91" s="248"/>
      <c r="EM91" s="248"/>
      <c r="EN91" s="248"/>
      <c r="EO91" s="248"/>
      <c r="EP91" s="248"/>
      <c r="EQ91" s="248"/>
      <c r="ER91" s="248"/>
      <c r="ES91" s="248"/>
      <c r="ET91" s="248"/>
      <c r="EU91" s="248"/>
      <c r="EV91" s="248"/>
      <c r="EW91" s="248"/>
      <c r="EX91" s="248"/>
      <c r="EY91" s="248"/>
      <c r="EZ91" s="248"/>
      <c r="FA91" s="248"/>
      <c r="FB91" s="248"/>
      <c r="FC91" s="248"/>
      <c r="FD91" s="248"/>
      <c r="FE91" s="248"/>
      <c r="FF91" s="248"/>
      <c r="FG91" s="248"/>
      <c r="FH91" s="248"/>
      <c r="FI91" s="248"/>
      <c r="FJ91" s="248"/>
      <c r="FK91" s="248"/>
      <c r="FL91" s="248"/>
      <c r="FM91" s="248"/>
      <c r="FN91" s="248"/>
      <c r="FO91" s="248"/>
      <c r="FP91" s="248"/>
      <c r="FQ91" s="248"/>
      <c r="FR91" s="248"/>
      <c r="FS91" s="248"/>
      <c r="FT91" s="248"/>
      <c r="FU91" s="248"/>
      <c r="FV91" s="248"/>
      <c r="FW91" s="248"/>
      <c r="FX91" s="248"/>
      <c r="FY91" s="248"/>
      <c r="FZ91" s="248"/>
      <c r="GA91" s="248"/>
      <c r="GB91" s="248"/>
      <c r="GC91" s="248"/>
      <c r="GD91" s="248"/>
      <c r="GE91" s="248"/>
      <c r="GF91" s="248"/>
      <c r="GG91" s="248"/>
      <c r="GH91" s="248"/>
      <c r="GI91" s="248"/>
      <c r="GJ91" s="248"/>
      <c r="GK91" s="248"/>
      <c r="GL91" s="248"/>
      <c r="GM91" s="248"/>
      <c r="GN91" s="248"/>
      <c r="GO91" s="248"/>
    </row>
    <row r="92" spans="1:197" x14ac:dyDescent="0.25">
      <c r="A92" s="222"/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8"/>
      <c r="BQ92" s="248"/>
      <c r="BR92" s="248"/>
      <c r="BS92" s="248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  <c r="DC92" s="248"/>
      <c r="DD92" s="248"/>
      <c r="DE92" s="248"/>
      <c r="DF92" s="248"/>
      <c r="DG92" s="248"/>
      <c r="DH92" s="248"/>
      <c r="DI92" s="248"/>
      <c r="DJ92" s="248"/>
      <c r="DK92" s="248"/>
      <c r="DL92" s="248"/>
      <c r="DM92" s="248"/>
      <c r="DN92" s="248"/>
      <c r="DO92" s="248"/>
      <c r="DP92" s="248"/>
      <c r="DQ92" s="248"/>
      <c r="DR92" s="248"/>
      <c r="DS92" s="248"/>
      <c r="DT92" s="248"/>
      <c r="DU92" s="248"/>
      <c r="DV92" s="248"/>
      <c r="DW92" s="248"/>
      <c r="DX92" s="248"/>
      <c r="DY92" s="248"/>
      <c r="DZ92" s="248"/>
      <c r="EA92" s="248"/>
      <c r="EB92" s="248"/>
      <c r="EC92" s="248"/>
      <c r="ED92" s="248"/>
      <c r="EE92" s="248"/>
      <c r="EF92" s="248"/>
      <c r="EG92" s="248"/>
      <c r="EH92" s="248"/>
      <c r="EI92" s="248"/>
      <c r="EJ92" s="248"/>
      <c r="EK92" s="248"/>
      <c r="EL92" s="248"/>
      <c r="EM92" s="248"/>
      <c r="EN92" s="248"/>
      <c r="EO92" s="248"/>
      <c r="EP92" s="248"/>
      <c r="EQ92" s="248"/>
      <c r="ER92" s="248"/>
      <c r="ES92" s="248"/>
      <c r="ET92" s="248"/>
      <c r="EU92" s="248"/>
      <c r="EV92" s="248"/>
      <c r="EW92" s="248"/>
      <c r="EX92" s="248"/>
      <c r="EY92" s="248"/>
      <c r="EZ92" s="248"/>
      <c r="FA92" s="248"/>
      <c r="FB92" s="248"/>
      <c r="FC92" s="248"/>
      <c r="FD92" s="248"/>
      <c r="FE92" s="248"/>
      <c r="FF92" s="248"/>
      <c r="FG92" s="248"/>
      <c r="FH92" s="248"/>
      <c r="FI92" s="248"/>
      <c r="FJ92" s="248"/>
      <c r="FK92" s="248"/>
      <c r="FL92" s="248"/>
      <c r="FM92" s="248"/>
      <c r="FN92" s="248"/>
      <c r="FO92" s="248"/>
      <c r="FP92" s="248"/>
      <c r="FQ92" s="248"/>
      <c r="FR92" s="248"/>
      <c r="FS92" s="248"/>
      <c r="FT92" s="248"/>
      <c r="FU92" s="248"/>
      <c r="FV92" s="248"/>
      <c r="FW92" s="248"/>
      <c r="FX92" s="248"/>
      <c r="FY92" s="248"/>
      <c r="FZ92" s="248"/>
      <c r="GA92" s="248"/>
      <c r="GB92" s="248"/>
      <c r="GC92" s="248"/>
      <c r="GD92" s="248"/>
      <c r="GE92" s="248"/>
      <c r="GF92" s="248"/>
      <c r="GG92" s="248"/>
      <c r="GH92" s="248"/>
      <c r="GI92" s="248"/>
      <c r="GJ92" s="248"/>
      <c r="GK92" s="248"/>
      <c r="GL92" s="248"/>
      <c r="GM92" s="248"/>
      <c r="GN92" s="248"/>
      <c r="GO92" s="248"/>
    </row>
    <row r="93" spans="1:197" x14ac:dyDescent="0.25">
      <c r="A93" s="222"/>
      <c r="B93" s="248"/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8"/>
      <c r="BI93" s="248"/>
      <c r="BJ93" s="248"/>
      <c r="BK93" s="248"/>
      <c r="BL93" s="248"/>
      <c r="BM93" s="248"/>
      <c r="BN93" s="248"/>
      <c r="BO93" s="248"/>
      <c r="BP93" s="248"/>
      <c r="BQ93" s="248"/>
      <c r="BR93" s="248"/>
      <c r="BS93" s="248"/>
      <c r="BT93" s="248"/>
      <c r="BU93" s="248"/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  <c r="DC93" s="248"/>
      <c r="DD93" s="248"/>
      <c r="DE93" s="248"/>
      <c r="DF93" s="248"/>
      <c r="DG93" s="248"/>
      <c r="DH93" s="248"/>
      <c r="DI93" s="248"/>
      <c r="DJ93" s="248"/>
      <c r="DK93" s="248"/>
      <c r="DL93" s="248"/>
      <c r="DM93" s="248"/>
      <c r="DN93" s="248"/>
      <c r="DO93" s="248"/>
      <c r="DP93" s="248"/>
      <c r="DQ93" s="248"/>
      <c r="DR93" s="248"/>
      <c r="DS93" s="248"/>
      <c r="DT93" s="248"/>
      <c r="DU93" s="248"/>
      <c r="DV93" s="248"/>
      <c r="DW93" s="248"/>
      <c r="DX93" s="248"/>
      <c r="DY93" s="248"/>
      <c r="DZ93" s="248"/>
      <c r="EA93" s="248"/>
      <c r="EB93" s="248"/>
      <c r="EC93" s="248"/>
      <c r="ED93" s="248"/>
      <c r="EE93" s="248"/>
      <c r="EF93" s="248"/>
      <c r="EG93" s="248"/>
      <c r="EH93" s="248"/>
      <c r="EI93" s="248"/>
      <c r="EJ93" s="248"/>
      <c r="EK93" s="248"/>
      <c r="EL93" s="248"/>
      <c r="EM93" s="248"/>
      <c r="EN93" s="248"/>
      <c r="EO93" s="248"/>
      <c r="EP93" s="248"/>
      <c r="EQ93" s="248"/>
      <c r="ER93" s="248"/>
      <c r="ES93" s="248"/>
      <c r="ET93" s="248"/>
      <c r="EU93" s="248"/>
      <c r="EV93" s="248"/>
      <c r="EW93" s="248"/>
      <c r="EX93" s="248"/>
      <c r="EY93" s="248"/>
      <c r="EZ93" s="248"/>
      <c r="FA93" s="248"/>
      <c r="FB93" s="248"/>
      <c r="FC93" s="248"/>
      <c r="FD93" s="248"/>
      <c r="FE93" s="248"/>
      <c r="FF93" s="248"/>
      <c r="FG93" s="248"/>
      <c r="FH93" s="248"/>
      <c r="FI93" s="248"/>
      <c r="FJ93" s="248"/>
      <c r="FK93" s="248"/>
      <c r="FL93" s="248"/>
      <c r="FM93" s="248"/>
      <c r="FN93" s="248"/>
      <c r="FO93" s="248"/>
      <c r="FP93" s="248"/>
      <c r="FQ93" s="248"/>
      <c r="FR93" s="248"/>
      <c r="FS93" s="248"/>
      <c r="FT93" s="248"/>
      <c r="FU93" s="248"/>
      <c r="FV93" s="248"/>
      <c r="FW93" s="248"/>
      <c r="FX93" s="248"/>
      <c r="FY93" s="248"/>
      <c r="FZ93" s="248"/>
      <c r="GA93" s="248"/>
      <c r="GB93" s="248"/>
      <c r="GC93" s="248"/>
      <c r="GD93" s="248"/>
      <c r="GE93" s="248"/>
      <c r="GF93" s="248"/>
      <c r="GG93" s="248"/>
      <c r="GH93" s="248"/>
      <c r="GI93" s="248"/>
      <c r="GJ93" s="248"/>
      <c r="GK93" s="248"/>
      <c r="GL93" s="248"/>
      <c r="GM93" s="248"/>
      <c r="GN93" s="248"/>
      <c r="GO93" s="248"/>
    </row>
    <row r="94" spans="1:197" x14ac:dyDescent="0.25">
      <c r="A94" s="222"/>
      <c r="B94" s="248"/>
      <c r="C94" s="248"/>
      <c r="D94" s="248"/>
      <c r="E94" s="248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8"/>
      <c r="BI94" s="248"/>
      <c r="BJ94" s="248"/>
      <c r="BK94" s="248"/>
      <c r="BL94" s="248"/>
      <c r="BM94" s="248"/>
      <c r="BN94" s="248"/>
      <c r="BO94" s="248"/>
      <c r="BP94" s="248"/>
      <c r="BQ94" s="248"/>
      <c r="BR94" s="248"/>
      <c r="BS94" s="248"/>
      <c r="BT94" s="248"/>
      <c r="BU94" s="248"/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  <c r="CH94" s="248"/>
      <c r="CI94" s="248"/>
      <c r="CJ94" s="248"/>
      <c r="CK94" s="248"/>
      <c r="CL94" s="248"/>
      <c r="CM94" s="248"/>
      <c r="CN94" s="248"/>
      <c r="CO94" s="248"/>
      <c r="CP94" s="248"/>
      <c r="CQ94" s="248"/>
      <c r="CR94" s="248"/>
      <c r="CS94" s="248"/>
      <c r="CT94" s="248"/>
      <c r="CU94" s="248"/>
      <c r="CV94" s="248"/>
      <c r="CW94" s="248"/>
      <c r="CX94" s="248"/>
      <c r="CY94" s="248"/>
      <c r="CZ94" s="248"/>
      <c r="DA94" s="248"/>
      <c r="DB94" s="248"/>
      <c r="DC94" s="248"/>
      <c r="DD94" s="248"/>
      <c r="DE94" s="248"/>
      <c r="DF94" s="248"/>
      <c r="DG94" s="248"/>
      <c r="DH94" s="248"/>
      <c r="DI94" s="248"/>
      <c r="DJ94" s="248"/>
      <c r="DK94" s="248"/>
      <c r="DL94" s="248"/>
      <c r="DM94" s="248"/>
      <c r="DN94" s="248"/>
      <c r="DO94" s="248"/>
      <c r="DP94" s="248"/>
      <c r="DQ94" s="248"/>
      <c r="DR94" s="248"/>
      <c r="DS94" s="248"/>
      <c r="DT94" s="248"/>
      <c r="DU94" s="248"/>
      <c r="DV94" s="248"/>
      <c r="DW94" s="248"/>
      <c r="DX94" s="248"/>
      <c r="DY94" s="248"/>
      <c r="DZ94" s="248"/>
      <c r="EA94" s="248"/>
      <c r="EB94" s="248"/>
      <c r="EC94" s="248"/>
      <c r="ED94" s="248"/>
      <c r="EE94" s="248"/>
      <c r="EF94" s="248"/>
      <c r="EG94" s="248"/>
      <c r="EH94" s="248"/>
      <c r="EI94" s="248"/>
      <c r="EJ94" s="248"/>
      <c r="EK94" s="248"/>
      <c r="EL94" s="248"/>
      <c r="EM94" s="248"/>
      <c r="EN94" s="248"/>
      <c r="EO94" s="248"/>
      <c r="EP94" s="248"/>
      <c r="EQ94" s="248"/>
      <c r="ER94" s="248"/>
      <c r="ES94" s="248"/>
      <c r="ET94" s="248"/>
      <c r="EU94" s="248"/>
      <c r="EV94" s="248"/>
      <c r="EW94" s="248"/>
      <c r="EX94" s="248"/>
      <c r="EY94" s="248"/>
      <c r="EZ94" s="248"/>
      <c r="FA94" s="248"/>
      <c r="FB94" s="248"/>
      <c r="FC94" s="248"/>
      <c r="FD94" s="248"/>
      <c r="FE94" s="248"/>
      <c r="FF94" s="248"/>
      <c r="FG94" s="248"/>
      <c r="FH94" s="248"/>
      <c r="FI94" s="248"/>
      <c r="FJ94" s="248"/>
      <c r="FK94" s="248"/>
      <c r="FL94" s="248"/>
      <c r="FM94" s="248"/>
      <c r="FN94" s="248"/>
      <c r="FO94" s="248"/>
      <c r="FP94" s="248"/>
      <c r="FQ94" s="248"/>
      <c r="FR94" s="248"/>
      <c r="FS94" s="248"/>
      <c r="FT94" s="248"/>
      <c r="FU94" s="248"/>
      <c r="FV94" s="248"/>
      <c r="FW94" s="248"/>
      <c r="FX94" s="248"/>
      <c r="FY94" s="248"/>
      <c r="FZ94" s="248"/>
      <c r="GA94" s="248"/>
      <c r="GB94" s="248"/>
      <c r="GC94" s="248"/>
      <c r="GD94" s="248"/>
      <c r="GE94" s="248"/>
      <c r="GF94" s="248"/>
      <c r="GG94" s="248"/>
      <c r="GH94" s="248"/>
      <c r="GI94" s="248"/>
      <c r="GJ94" s="248"/>
      <c r="GK94" s="248"/>
      <c r="GL94" s="248"/>
      <c r="GM94" s="248"/>
      <c r="GN94" s="248"/>
      <c r="GO94" s="248"/>
    </row>
    <row r="95" spans="1:197" x14ac:dyDescent="0.25">
      <c r="A95" s="222"/>
      <c r="B95" s="248"/>
      <c r="C95" s="248"/>
      <c r="D95" s="248"/>
      <c r="E95" s="248"/>
      <c r="F95" s="248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8"/>
      <c r="BQ95" s="248"/>
      <c r="BR95" s="248"/>
      <c r="BS95" s="248"/>
      <c r="BT95" s="248"/>
      <c r="BU95" s="248"/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  <c r="CH95" s="248"/>
      <c r="CI95" s="248"/>
      <c r="CJ95" s="248"/>
      <c r="CK95" s="248"/>
      <c r="CL95" s="248"/>
      <c r="CM95" s="248"/>
      <c r="CN95" s="248"/>
      <c r="CO95" s="248"/>
      <c r="CP95" s="248"/>
      <c r="CQ95" s="248"/>
      <c r="CR95" s="248"/>
      <c r="CS95" s="248"/>
      <c r="CT95" s="248"/>
      <c r="CU95" s="248"/>
      <c r="CV95" s="248"/>
      <c r="CW95" s="248"/>
      <c r="CX95" s="248"/>
      <c r="CY95" s="248"/>
      <c r="CZ95" s="248"/>
      <c r="DA95" s="248"/>
      <c r="DB95" s="248"/>
      <c r="DC95" s="248"/>
      <c r="DD95" s="248"/>
      <c r="DE95" s="248"/>
      <c r="DF95" s="248"/>
      <c r="DG95" s="248"/>
      <c r="DH95" s="248"/>
      <c r="DI95" s="248"/>
      <c r="DJ95" s="248"/>
      <c r="DK95" s="248"/>
      <c r="DL95" s="248"/>
      <c r="DM95" s="248"/>
      <c r="DN95" s="248"/>
      <c r="DO95" s="248"/>
      <c r="DP95" s="248"/>
      <c r="DQ95" s="248"/>
      <c r="DR95" s="248"/>
      <c r="DS95" s="248"/>
      <c r="DT95" s="248"/>
      <c r="DU95" s="248"/>
      <c r="DV95" s="248"/>
      <c r="DW95" s="248"/>
      <c r="DX95" s="248"/>
      <c r="DY95" s="248"/>
      <c r="DZ95" s="248"/>
      <c r="EA95" s="248"/>
      <c r="EB95" s="248"/>
      <c r="EC95" s="248"/>
      <c r="ED95" s="248"/>
      <c r="EE95" s="248"/>
      <c r="EF95" s="248"/>
      <c r="EG95" s="248"/>
      <c r="EH95" s="248"/>
      <c r="EI95" s="248"/>
      <c r="EJ95" s="248"/>
      <c r="EK95" s="248"/>
      <c r="EL95" s="248"/>
      <c r="EM95" s="248"/>
      <c r="EN95" s="248"/>
      <c r="EO95" s="248"/>
      <c r="EP95" s="248"/>
      <c r="EQ95" s="248"/>
      <c r="ER95" s="248"/>
      <c r="ES95" s="248"/>
      <c r="ET95" s="248"/>
      <c r="EU95" s="248"/>
      <c r="EV95" s="248"/>
      <c r="EW95" s="248"/>
      <c r="EX95" s="248"/>
      <c r="EY95" s="248"/>
      <c r="EZ95" s="248"/>
      <c r="FA95" s="248"/>
      <c r="FB95" s="248"/>
      <c r="FC95" s="248"/>
      <c r="FD95" s="248"/>
      <c r="FE95" s="248"/>
      <c r="FF95" s="248"/>
      <c r="FG95" s="248"/>
      <c r="FH95" s="248"/>
      <c r="FI95" s="248"/>
      <c r="FJ95" s="248"/>
      <c r="FK95" s="248"/>
      <c r="FL95" s="248"/>
      <c r="FM95" s="248"/>
      <c r="FN95" s="248"/>
      <c r="FO95" s="248"/>
      <c r="FP95" s="248"/>
      <c r="FQ95" s="248"/>
      <c r="FR95" s="248"/>
      <c r="FS95" s="248"/>
      <c r="FT95" s="248"/>
      <c r="FU95" s="248"/>
      <c r="FV95" s="248"/>
      <c r="FW95" s="248"/>
      <c r="FX95" s="248"/>
      <c r="FY95" s="248"/>
      <c r="FZ95" s="248"/>
      <c r="GA95" s="248"/>
      <c r="GB95" s="248"/>
      <c r="GC95" s="248"/>
      <c r="GD95" s="248"/>
      <c r="GE95" s="248"/>
      <c r="GF95" s="248"/>
      <c r="GG95" s="248"/>
      <c r="GH95" s="248"/>
      <c r="GI95" s="248"/>
      <c r="GJ95" s="248"/>
      <c r="GK95" s="248"/>
      <c r="GL95" s="248"/>
      <c r="GM95" s="248"/>
      <c r="GN95" s="248"/>
      <c r="GO95" s="248"/>
    </row>
    <row r="96" spans="1:197" x14ac:dyDescent="0.25">
      <c r="A96" s="222"/>
      <c r="B96" s="248"/>
      <c r="C96" s="248"/>
      <c r="D96" s="248"/>
      <c r="E96" s="248"/>
      <c r="F96" s="248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  <c r="CH96" s="248"/>
      <c r="CI96" s="248"/>
      <c r="CJ96" s="248"/>
      <c r="CK96" s="248"/>
      <c r="CL96" s="248"/>
      <c r="CM96" s="248"/>
      <c r="CN96" s="248"/>
      <c r="CO96" s="248"/>
      <c r="CP96" s="248"/>
      <c r="CQ96" s="248"/>
      <c r="CR96" s="248"/>
      <c r="CS96" s="248"/>
      <c r="CT96" s="248"/>
      <c r="CU96" s="248"/>
      <c r="CV96" s="248"/>
      <c r="CW96" s="248"/>
      <c r="CX96" s="248"/>
      <c r="CY96" s="248"/>
      <c r="CZ96" s="248"/>
      <c r="DA96" s="248"/>
      <c r="DB96" s="248"/>
      <c r="DC96" s="248"/>
      <c r="DD96" s="248"/>
      <c r="DE96" s="248"/>
      <c r="DF96" s="248"/>
      <c r="DG96" s="248"/>
      <c r="DH96" s="248"/>
      <c r="DI96" s="248"/>
      <c r="DJ96" s="248"/>
      <c r="DK96" s="248"/>
      <c r="DL96" s="248"/>
      <c r="DM96" s="248"/>
      <c r="DN96" s="248"/>
      <c r="DO96" s="248"/>
      <c r="DP96" s="248"/>
      <c r="DQ96" s="248"/>
      <c r="DR96" s="248"/>
      <c r="DS96" s="248"/>
      <c r="DT96" s="248"/>
      <c r="DU96" s="248"/>
      <c r="DV96" s="248"/>
      <c r="DW96" s="248"/>
      <c r="DX96" s="248"/>
      <c r="DY96" s="248"/>
      <c r="DZ96" s="248"/>
      <c r="EA96" s="248"/>
      <c r="EB96" s="248"/>
      <c r="EC96" s="248"/>
      <c r="ED96" s="248"/>
      <c r="EE96" s="248"/>
      <c r="EF96" s="248"/>
      <c r="EG96" s="248"/>
      <c r="EH96" s="248"/>
      <c r="EI96" s="248"/>
      <c r="EJ96" s="248"/>
      <c r="EK96" s="248"/>
      <c r="EL96" s="248"/>
      <c r="EM96" s="248"/>
      <c r="EN96" s="248"/>
      <c r="EO96" s="248"/>
      <c r="EP96" s="248"/>
      <c r="EQ96" s="248"/>
      <c r="ER96" s="248"/>
      <c r="ES96" s="248"/>
      <c r="ET96" s="248"/>
      <c r="EU96" s="248"/>
      <c r="EV96" s="248"/>
      <c r="EW96" s="248"/>
      <c r="EX96" s="248"/>
      <c r="EY96" s="248"/>
      <c r="EZ96" s="248"/>
      <c r="FA96" s="248"/>
      <c r="FB96" s="248"/>
      <c r="FC96" s="248"/>
      <c r="FD96" s="248"/>
      <c r="FE96" s="248"/>
      <c r="FF96" s="248"/>
      <c r="FG96" s="248"/>
      <c r="FH96" s="248"/>
      <c r="FI96" s="248"/>
      <c r="FJ96" s="248"/>
      <c r="FK96" s="248"/>
      <c r="FL96" s="248"/>
      <c r="FM96" s="248"/>
      <c r="FN96" s="248"/>
      <c r="FO96" s="248"/>
      <c r="FP96" s="248"/>
      <c r="FQ96" s="248"/>
      <c r="FR96" s="248"/>
      <c r="FS96" s="248"/>
      <c r="FT96" s="248"/>
      <c r="FU96" s="248"/>
      <c r="FV96" s="248"/>
      <c r="FW96" s="248"/>
      <c r="FX96" s="248"/>
      <c r="FY96" s="248"/>
      <c r="FZ96" s="248"/>
      <c r="GA96" s="248"/>
      <c r="GB96" s="248"/>
      <c r="GC96" s="248"/>
      <c r="GD96" s="248"/>
      <c r="GE96" s="248"/>
      <c r="GF96" s="248"/>
      <c r="GG96" s="248"/>
      <c r="GH96" s="248"/>
      <c r="GI96" s="248"/>
      <c r="GJ96" s="248"/>
      <c r="GK96" s="248"/>
      <c r="GL96" s="248"/>
      <c r="GM96" s="248"/>
      <c r="GN96" s="248"/>
      <c r="GO96" s="248"/>
    </row>
    <row r="97" spans="1:197" x14ac:dyDescent="0.25">
      <c r="A97" s="223"/>
      <c r="B97" s="248"/>
      <c r="C97" s="248"/>
      <c r="D97" s="248"/>
      <c r="E97" s="248"/>
      <c r="F97" s="248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  <c r="AA97" s="248"/>
      <c r="AB97" s="248"/>
      <c r="AC97" s="248"/>
      <c r="AD97" s="248"/>
      <c r="AE97" s="248"/>
      <c r="AF97" s="248"/>
      <c r="AG97" s="248"/>
      <c r="AH97" s="248"/>
      <c r="AI97" s="248"/>
      <c r="AJ97" s="248"/>
      <c r="AK97" s="248"/>
      <c r="AL97" s="248"/>
      <c r="AM97" s="248"/>
      <c r="AN97" s="248"/>
      <c r="AO97" s="248"/>
      <c r="AP97" s="248"/>
      <c r="AQ97" s="248"/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8"/>
      <c r="BI97" s="248"/>
      <c r="BJ97" s="248"/>
      <c r="BK97" s="248"/>
      <c r="BL97" s="248"/>
      <c r="BM97" s="248"/>
      <c r="BN97" s="248"/>
      <c r="BO97" s="248"/>
      <c r="BP97" s="248"/>
      <c r="BQ97" s="248"/>
      <c r="BR97" s="248"/>
      <c r="BS97" s="248"/>
      <c r="BT97" s="248"/>
      <c r="BU97" s="248"/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  <c r="CH97" s="248"/>
      <c r="CI97" s="248"/>
      <c r="CJ97" s="248"/>
      <c r="CK97" s="248"/>
      <c r="CL97" s="248"/>
      <c r="CM97" s="248"/>
      <c r="CN97" s="248"/>
      <c r="CO97" s="248"/>
      <c r="CP97" s="248"/>
      <c r="CQ97" s="248"/>
      <c r="CR97" s="248"/>
      <c r="CS97" s="248"/>
      <c r="CT97" s="248"/>
      <c r="CU97" s="248"/>
      <c r="CV97" s="248"/>
      <c r="CW97" s="248"/>
      <c r="CX97" s="248"/>
      <c r="CY97" s="248"/>
      <c r="CZ97" s="248"/>
      <c r="DA97" s="248"/>
      <c r="DB97" s="248"/>
      <c r="DC97" s="248"/>
      <c r="DD97" s="248"/>
      <c r="DE97" s="248"/>
      <c r="DF97" s="248"/>
      <c r="DG97" s="248"/>
      <c r="DH97" s="248"/>
      <c r="DI97" s="248"/>
      <c r="DJ97" s="248"/>
      <c r="DK97" s="248"/>
      <c r="DL97" s="248"/>
      <c r="DM97" s="248"/>
      <c r="DN97" s="248"/>
      <c r="DO97" s="248"/>
      <c r="DP97" s="248"/>
      <c r="DQ97" s="248"/>
      <c r="DR97" s="248"/>
      <c r="DS97" s="248"/>
      <c r="DT97" s="248"/>
      <c r="DU97" s="248"/>
      <c r="DV97" s="248"/>
      <c r="DW97" s="248"/>
      <c r="DX97" s="248"/>
      <c r="DY97" s="248"/>
      <c r="DZ97" s="248"/>
      <c r="EA97" s="248"/>
      <c r="EB97" s="248"/>
      <c r="EC97" s="248"/>
      <c r="ED97" s="248"/>
      <c r="EE97" s="248"/>
      <c r="EF97" s="248"/>
      <c r="EG97" s="248"/>
      <c r="EH97" s="248"/>
      <c r="EI97" s="248"/>
      <c r="EJ97" s="248"/>
      <c r="EK97" s="248"/>
      <c r="EL97" s="248"/>
      <c r="EM97" s="248"/>
      <c r="EN97" s="248"/>
      <c r="EO97" s="248"/>
      <c r="EP97" s="248"/>
      <c r="EQ97" s="248"/>
      <c r="ER97" s="248"/>
      <c r="ES97" s="248"/>
      <c r="ET97" s="248"/>
      <c r="EU97" s="248"/>
      <c r="EV97" s="248"/>
      <c r="EW97" s="248"/>
      <c r="EX97" s="248"/>
      <c r="EY97" s="248"/>
      <c r="EZ97" s="248"/>
      <c r="FA97" s="248"/>
      <c r="FB97" s="248"/>
      <c r="FC97" s="248"/>
      <c r="FD97" s="248"/>
      <c r="FE97" s="248"/>
      <c r="FF97" s="248"/>
      <c r="FG97" s="248"/>
      <c r="FH97" s="248"/>
      <c r="FI97" s="248"/>
      <c r="FJ97" s="248"/>
      <c r="FK97" s="248"/>
      <c r="FL97" s="248"/>
      <c r="FM97" s="248"/>
      <c r="FN97" s="248"/>
      <c r="FO97" s="248"/>
      <c r="FP97" s="248"/>
      <c r="FQ97" s="248"/>
      <c r="FR97" s="248"/>
      <c r="FS97" s="248"/>
      <c r="FT97" s="248"/>
      <c r="FU97" s="248"/>
      <c r="FV97" s="248"/>
      <c r="FW97" s="248"/>
      <c r="FX97" s="248"/>
      <c r="FY97" s="248"/>
      <c r="FZ97" s="248"/>
      <c r="GA97" s="248"/>
      <c r="GB97" s="248"/>
      <c r="GC97" s="248"/>
      <c r="GD97" s="248"/>
      <c r="GE97" s="248"/>
      <c r="GF97" s="248"/>
      <c r="GG97" s="248"/>
      <c r="GH97" s="248"/>
      <c r="GI97" s="248"/>
      <c r="GJ97" s="248"/>
      <c r="GK97" s="248"/>
      <c r="GL97" s="248"/>
      <c r="GM97" s="248"/>
      <c r="GN97" s="248"/>
      <c r="GO97" s="248"/>
    </row>
    <row r="98" spans="1:197" x14ac:dyDescent="0.25">
      <c r="A98" s="223"/>
      <c r="B98" s="248"/>
      <c r="C98" s="248"/>
      <c r="D98" s="248"/>
      <c r="E98" s="248"/>
      <c r="F98" s="248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8"/>
      <c r="BQ98" s="248"/>
      <c r="BR98" s="248"/>
      <c r="BS98" s="248"/>
      <c r="BT98" s="248"/>
      <c r="BU98" s="248"/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  <c r="CH98" s="248"/>
      <c r="CI98" s="248"/>
      <c r="CJ98" s="248"/>
      <c r="CK98" s="248"/>
      <c r="CL98" s="248"/>
      <c r="CM98" s="248"/>
      <c r="CN98" s="248"/>
      <c r="CO98" s="248"/>
      <c r="CP98" s="248"/>
      <c r="CQ98" s="248"/>
      <c r="CR98" s="248"/>
      <c r="CS98" s="248"/>
      <c r="CT98" s="248"/>
      <c r="CU98" s="248"/>
      <c r="CV98" s="248"/>
      <c r="CW98" s="248"/>
      <c r="CX98" s="248"/>
      <c r="CY98" s="248"/>
      <c r="CZ98" s="248"/>
      <c r="DA98" s="248"/>
      <c r="DB98" s="248"/>
      <c r="DC98" s="248"/>
      <c r="DD98" s="248"/>
      <c r="DE98" s="248"/>
      <c r="DF98" s="248"/>
      <c r="DG98" s="248"/>
      <c r="DH98" s="248"/>
      <c r="DI98" s="248"/>
      <c r="DJ98" s="248"/>
      <c r="DK98" s="248"/>
      <c r="DL98" s="248"/>
      <c r="DM98" s="248"/>
      <c r="DN98" s="248"/>
      <c r="DO98" s="248"/>
      <c r="DP98" s="248"/>
      <c r="DQ98" s="248"/>
      <c r="DR98" s="248"/>
      <c r="DS98" s="248"/>
      <c r="DT98" s="248"/>
      <c r="DU98" s="248"/>
      <c r="DV98" s="248"/>
      <c r="DW98" s="248"/>
      <c r="DX98" s="248"/>
      <c r="DY98" s="248"/>
      <c r="DZ98" s="248"/>
      <c r="EA98" s="248"/>
      <c r="EB98" s="248"/>
      <c r="EC98" s="248"/>
      <c r="ED98" s="248"/>
      <c r="EE98" s="248"/>
      <c r="EF98" s="248"/>
      <c r="EG98" s="248"/>
      <c r="EH98" s="248"/>
      <c r="EI98" s="248"/>
      <c r="EJ98" s="248"/>
      <c r="EK98" s="248"/>
      <c r="EL98" s="248"/>
      <c r="EM98" s="248"/>
      <c r="EN98" s="248"/>
      <c r="EO98" s="248"/>
      <c r="EP98" s="248"/>
      <c r="EQ98" s="248"/>
      <c r="ER98" s="248"/>
      <c r="ES98" s="248"/>
      <c r="ET98" s="248"/>
      <c r="EU98" s="248"/>
      <c r="EV98" s="248"/>
      <c r="EW98" s="248"/>
      <c r="EX98" s="248"/>
      <c r="EY98" s="248"/>
      <c r="EZ98" s="248"/>
      <c r="FA98" s="248"/>
      <c r="FB98" s="248"/>
      <c r="FC98" s="248"/>
      <c r="FD98" s="248"/>
      <c r="FE98" s="248"/>
      <c r="FF98" s="248"/>
      <c r="FG98" s="248"/>
      <c r="FH98" s="248"/>
      <c r="FI98" s="248"/>
      <c r="FJ98" s="248"/>
      <c r="FK98" s="248"/>
      <c r="FL98" s="248"/>
      <c r="FM98" s="248"/>
      <c r="FN98" s="248"/>
      <c r="FO98" s="248"/>
      <c r="FP98" s="248"/>
      <c r="FQ98" s="248"/>
      <c r="FR98" s="248"/>
      <c r="FS98" s="248"/>
      <c r="FT98" s="248"/>
      <c r="FU98" s="248"/>
      <c r="FV98" s="248"/>
      <c r="FW98" s="248"/>
      <c r="FX98" s="248"/>
      <c r="FY98" s="248"/>
      <c r="FZ98" s="248"/>
      <c r="GA98" s="248"/>
      <c r="GB98" s="248"/>
      <c r="GC98" s="248"/>
      <c r="GD98" s="248"/>
      <c r="GE98" s="248"/>
      <c r="GF98" s="248"/>
      <c r="GG98" s="248"/>
      <c r="GH98" s="248"/>
      <c r="GI98" s="248"/>
      <c r="GJ98" s="248"/>
      <c r="GK98" s="248"/>
      <c r="GL98" s="248"/>
      <c r="GM98" s="248"/>
      <c r="GN98" s="248"/>
      <c r="GO98" s="248"/>
    </row>
    <row r="99" spans="1:197" x14ac:dyDescent="0.25">
      <c r="A99" s="222"/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  <c r="AA99" s="248"/>
      <c r="AB99" s="248"/>
      <c r="AC99" s="248"/>
      <c r="AD99" s="248"/>
      <c r="AE99" s="248"/>
      <c r="AF99" s="248"/>
      <c r="AG99" s="248"/>
      <c r="AH99" s="248"/>
      <c r="AI99" s="248"/>
      <c r="AJ99" s="248"/>
      <c r="AK99" s="248"/>
      <c r="AL99" s="248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8"/>
      <c r="BI99" s="248"/>
      <c r="BJ99" s="248"/>
      <c r="BK99" s="248"/>
      <c r="BL99" s="248"/>
      <c r="BM99" s="248"/>
      <c r="BN99" s="248"/>
      <c r="BO99" s="248"/>
      <c r="BP99" s="248"/>
      <c r="BQ99" s="248"/>
      <c r="BR99" s="248"/>
      <c r="BS99" s="248"/>
      <c r="BT99" s="248"/>
      <c r="BU99" s="248"/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  <c r="CH99" s="248"/>
      <c r="CI99" s="248"/>
      <c r="CJ99" s="248"/>
      <c r="CK99" s="248"/>
      <c r="CL99" s="248"/>
      <c r="CM99" s="248"/>
      <c r="CN99" s="248"/>
      <c r="CO99" s="248"/>
      <c r="CP99" s="248"/>
      <c r="CQ99" s="248"/>
      <c r="CR99" s="248"/>
      <c r="CS99" s="248"/>
      <c r="CT99" s="248"/>
      <c r="CU99" s="248"/>
      <c r="CV99" s="248"/>
      <c r="CW99" s="248"/>
      <c r="CX99" s="248"/>
      <c r="CY99" s="248"/>
      <c r="CZ99" s="248"/>
      <c r="DA99" s="248"/>
      <c r="DB99" s="248"/>
      <c r="DC99" s="248"/>
      <c r="DD99" s="248"/>
      <c r="DE99" s="248"/>
      <c r="DF99" s="248"/>
      <c r="DG99" s="248"/>
      <c r="DH99" s="248"/>
      <c r="DI99" s="248"/>
      <c r="DJ99" s="248"/>
      <c r="DK99" s="248"/>
      <c r="DL99" s="248"/>
      <c r="DM99" s="248"/>
      <c r="DN99" s="248"/>
      <c r="DO99" s="248"/>
      <c r="DP99" s="248"/>
      <c r="DQ99" s="248"/>
      <c r="DR99" s="248"/>
      <c r="DS99" s="248"/>
      <c r="DT99" s="248"/>
      <c r="DU99" s="248"/>
      <c r="DV99" s="248"/>
      <c r="DW99" s="248"/>
      <c r="DX99" s="248"/>
      <c r="DY99" s="248"/>
      <c r="DZ99" s="248"/>
      <c r="EA99" s="248"/>
      <c r="EB99" s="248"/>
      <c r="EC99" s="248"/>
      <c r="ED99" s="248"/>
      <c r="EE99" s="248"/>
      <c r="EF99" s="248"/>
      <c r="EG99" s="248"/>
      <c r="EH99" s="248"/>
      <c r="EI99" s="248"/>
      <c r="EJ99" s="248"/>
      <c r="EK99" s="248"/>
      <c r="EL99" s="248"/>
      <c r="EM99" s="248"/>
      <c r="EN99" s="248"/>
      <c r="EO99" s="248"/>
      <c r="EP99" s="248"/>
      <c r="EQ99" s="248"/>
      <c r="ER99" s="248"/>
      <c r="ES99" s="248"/>
      <c r="ET99" s="248"/>
      <c r="EU99" s="248"/>
      <c r="EV99" s="248"/>
      <c r="EW99" s="248"/>
      <c r="EX99" s="248"/>
      <c r="EY99" s="248"/>
      <c r="EZ99" s="248"/>
      <c r="FA99" s="248"/>
      <c r="FB99" s="248"/>
      <c r="FC99" s="248"/>
      <c r="FD99" s="248"/>
      <c r="FE99" s="248"/>
      <c r="FF99" s="248"/>
      <c r="FG99" s="248"/>
      <c r="FH99" s="248"/>
      <c r="FI99" s="248"/>
      <c r="FJ99" s="248"/>
      <c r="FK99" s="248"/>
      <c r="FL99" s="248"/>
      <c r="FM99" s="248"/>
      <c r="FN99" s="248"/>
      <c r="FO99" s="248"/>
      <c r="FP99" s="248"/>
      <c r="FQ99" s="248"/>
      <c r="FR99" s="248"/>
      <c r="FS99" s="248"/>
      <c r="FT99" s="248"/>
      <c r="FU99" s="248"/>
      <c r="FV99" s="248"/>
      <c r="FW99" s="248"/>
      <c r="FX99" s="248"/>
      <c r="FY99" s="248"/>
      <c r="FZ99" s="248"/>
      <c r="GA99" s="248"/>
      <c r="GB99" s="248"/>
      <c r="GC99" s="248"/>
      <c r="GD99" s="248"/>
      <c r="GE99" s="248"/>
      <c r="GF99" s="248"/>
      <c r="GG99" s="248"/>
      <c r="GH99" s="248"/>
      <c r="GI99" s="248"/>
      <c r="GJ99" s="248"/>
      <c r="GK99" s="248"/>
      <c r="GL99" s="248"/>
      <c r="GM99" s="248"/>
      <c r="GN99" s="248"/>
      <c r="GO99" s="248"/>
    </row>
    <row r="100" spans="1:197" x14ac:dyDescent="0.25">
      <c r="A100" s="222"/>
      <c r="B100" s="248"/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8"/>
      <c r="BI100" s="248"/>
      <c r="BJ100" s="248"/>
      <c r="BK100" s="248"/>
      <c r="BL100" s="248"/>
      <c r="BM100" s="248"/>
      <c r="BN100" s="248"/>
      <c r="BO100" s="248"/>
      <c r="BP100" s="248"/>
      <c r="BQ100" s="248"/>
      <c r="BR100" s="248"/>
      <c r="BS100" s="248"/>
      <c r="BT100" s="248"/>
      <c r="BU100" s="248"/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  <c r="CH100" s="248"/>
      <c r="CI100" s="2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248"/>
      <c r="CT100" s="248"/>
      <c r="CU100" s="248"/>
      <c r="CV100" s="248"/>
      <c r="CW100" s="248"/>
      <c r="CX100" s="248"/>
      <c r="CY100" s="248"/>
      <c r="CZ100" s="248"/>
      <c r="DA100" s="248"/>
      <c r="DB100" s="248"/>
      <c r="DC100" s="248"/>
      <c r="DD100" s="248"/>
      <c r="DE100" s="248"/>
      <c r="DF100" s="248"/>
      <c r="DG100" s="248"/>
      <c r="DH100" s="248"/>
      <c r="DI100" s="248"/>
      <c r="DJ100" s="248"/>
      <c r="DK100" s="248"/>
      <c r="DL100" s="248"/>
      <c r="DM100" s="248"/>
      <c r="DN100" s="248"/>
      <c r="DO100" s="248"/>
      <c r="DP100" s="248"/>
      <c r="DQ100" s="248"/>
      <c r="DR100" s="248"/>
      <c r="DS100" s="248"/>
      <c r="DT100" s="248"/>
      <c r="DU100" s="248"/>
      <c r="DV100" s="248"/>
      <c r="DW100" s="248"/>
      <c r="DX100" s="248"/>
      <c r="DY100" s="248"/>
      <c r="DZ100" s="248"/>
      <c r="EA100" s="248"/>
      <c r="EB100" s="248"/>
      <c r="EC100" s="248"/>
      <c r="ED100" s="248"/>
      <c r="EE100" s="248"/>
      <c r="EF100" s="248"/>
      <c r="EG100" s="248"/>
      <c r="EH100" s="248"/>
      <c r="EI100" s="248"/>
      <c r="EJ100" s="248"/>
      <c r="EK100" s="248"/>
      <c r="EL100" s="248"/>
      <c r="EM100" s="248"/>
      <c r="EN100" s="248"/>
      <c r="EO100" s="248"/>
      <c r="EP100" s="248"/>
      <c r="EQ100" s="248"/>
      <c r="ER100" s="248"/>
      <c r="ES100" s="248"/>
      <c r="ET100" s="248"/>
      <c r="EU100" s="248"/>
      <c r="EV100" s="248"/>
      <c r="EW100" s="248"/>
      <c r="EX100" s="248"/>
      <c r="EY100" s="248"/>
      <c r="EZ100" s="248"/>
      <c r="FA100" s="248"/>
      <c r="FB100" s="248"/>
      <c r="FC100" s="248"/>
      <c r="FD100" s="248"/>
      <c r="FE100" s="248"/>
      <c r="FF100" s="248"/>
      <c r="FG100" s="248"/>
      <c r="FH100" s="248"/>
      <c r="FI100" s="248"/>
      <c r="FJ100" s="248"/>
      <c r="FK100" s="248"/>
      <c r="FL100" s="248"/>
      <c r="FM100" s="248"/>
      <c r="FN100" s="248"/>
      <c r="FO100" s="248"/>
      <c r="FP100" s="248"/>
      <c r="FQ100" s="248"/>
      <c r="FR100" s="248"/>
      <c r="FS100" s="248"/>
      <c r="FT100" s="248"/>
      <c r="FU100" s="248"/>
      <c r="FV100" s="248"/>
      <c r="FW100" s="248"/>
      <c r="FX100" s="248"/>
      <c r="FY100" s="248"/>
      <c r="FZ100" s="248"/>
      <c r="GA100" s="248"/>
      <c r="GB100" s="248"/>
      <c r="GC100" s="248"/>
      <c r="GD100" s="248"/>
      <c r="GE100" s="248"/>
      <c r="GF100" s="248"/>
      <c r="GG100" s="248"/>
      <c r="GH100" s="248"/>
      <c r="GI100" s="248"/>
      <c r="GJ100" s="248"/>
      <c r="GK100" s="248"/>
      <c r="GL100" s="248"/>
      <c r="GM100" s="248"/>
      <c r="GN100" s="248"/>
      <c r="GO100" s="248"/>
    </row>
    <row r="101" spans="1:197" x14ac:dyDescent="0.25">
      <c r="A101" s="222"/>
      <c r="B101" s="248"/>
      <c r="C101" s="248"/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8"/>
      <c r="BQ101" s="248"/>
      <c r="BR101" s="248"/>
      <c r="BS101" s="248"/>
      <c r="BT101" s="248"/>
      <c r="BU101" s="248"/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  <c r="CH101" s="248"/>
      <c r="CI101" s="248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248"/>
      <c r="CT101" s="248"/>
      <c r="CU101" s="248"/>
      <c r="CV101" s="248"/>
      <c r="CW101" s="248"/>
      <c r="CX101" s="248"/>
      <c r="CY101" s="248"/>
      <c r="CZ101" s="248"/>
      <c r="DA101" s="248"/>
      <c r="DB101" s="248"/>
      <c r="DC101" s="248"/>
      <c r="DD101" s="248"/>
      <c r="DE101" s="248"/>
      <c r="DF101" s="248"/>
      <c r="DG101" s="248"/>
      <c r="DH101" s="248"/>
      <c r="DI101" s="248"/>
      <c r="DJ101" s="248"/>
      <c r="DK101" s="248"/>
      <c r="DL101" s="248"/>
      <c r="DM101" s="248"/>
      <c r="DN101" s="248"/>
      <c r="DO101" s="248"/>
      <c r="DP101" s="248"/>
      <c r="DQ101" s="248"/>
      <c r="DR101" s="248"/>
      <c r="DS101" s="248"/>
      <c r="DT101" s="248"/>
      <c r="DU101" s="248"/>
      <c r="DV101" s="248"/>
      <c r="DW101" s="248"/>
      <c r="DX101" s="248"/>
      <c r="DY101" s="248"/>
      <c r="DZ101" s="248"/>
      <c r="EA101" s="248"/>
      <c r="EB101" s="248"/>
      <c r="EC101" s="248"/>
      <c r="ED101" s="248"/>
      <c r="EE101" s="248"/>
      <c r="EF101" s="248"/>
      <c r="EG101" s="248"/>
      <c r="EH101" s="248"/>
      <c r="EI101" s="248"/>
      <c r="EJ101" s="248"/>
      <c r="EK101" s="248"/>
      <c r="EL101" s="248"/>
      <c r="EM101" s="248"/>
      <c r="EN101" s="248"/>
      <c r="EO101" s="248"/>
      <c r="EP101" s="248"/>
      <c r="EQ101" s="248"/>
      <c r="ER101" s="248"/>
      <c r="ES101" s="248"/>
      <c r="ET101" s="248"/>
      <c r="EU101" s="248"/>
      <c r="EV101" s="248"/>
      <c r="EW101" s="248"/>
      <c r="EX101" s="248"/>
      <c r="EY101" s="248"/>
      <c r="EZ101" s="248"/>
      <c r="FA101" s="248"/>
      <c r="FB101" s="248"/>
      <c r="FC101" s="248"/>
      <c r="FD101" s="248"/>
      <c r="FE101" s="248"/>
      <c r="FF101" s="248"/>
      <c r="FG101" s="248"/>
      <c r="FH101" s="248"/>
      <c r="FI101" s="248"/>
      <c r="FJ101" s="248"/>
      <c r="FK101" s="248"/>
      <c r="FL101" s="248"/>
      <c r="FM101" s="248"/>
      <c r="FN101" s="248"/>
      <c r="FO101" s="248"/>
      <c r="FP101" s="248"/>
      <c r="FQ101" s="248"/>
      <c r="FR101" s="248"/>
      <c r="FS101" s="248"/>
      <c r="FT101" s="248"/>
      <c r="FU101" s="248"/>
      <c r="FV101" s="248"/>
      <c r="FW101" s="248"/>
      <c r="FX101" s="248"/>
      <c r="FY101" s="248"/>
      <c r="FZ101" s="248"/>
      <c r="GA101" s="248"/>
      <c r="GB101" s="248"/>
      <c r="GC101" s="248"/>
      <c r="GD101" s="248"/>
      <c r="GE101" s="248"/>
      <c r="GF101" s="248"/>
      <c r="GG101" s="248"/>
      <c r="GH101" s="248"/>
      <c r="GI101" s="248"/>
      <c r="GJ101" s="248"/>
      <c r="GK101" s="248"/>
      <c r="GL101" s="248"/>
      <c r="GM101" s="248"/>
      <c r="GN101" s="248"/>
      <c r="GO101" s="248"/>
    </row>
    <row r="102" spans="1:197" x14ac:dyDescent="0.25">
      <c r="A102" s="222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8"/>
      <c r="BI102" s="248"/>
      <c r="BJ102" s="248"/>
      <c r="BK102" s="248"/>
      <c r="BL102" s="248"/>
      <c r="BM102" s="248"/>
      <c r="BN102" s="248"/>
      <c r="BO102" s="248"/>
      <c r="BP102" s="248"/>
      <c r="BQ102" s="248"/>
      <c r="BR102" s="248"/>
      <c r="BS102" s="248"/>
      <c r="BT102" s="248"/>
      <c r="BU102" s="248"/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  <c r="CH102" s="248"/>
      <c r="CI102" s="248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248"/>
      <c r="CT102" s="248"/>
      <c r="CU102" s="248"/>
      <c r="CV102" s="248"/>
      <c r="CW102" s="248"/>
      <c r="CX102" s="248"/>
      <c r="CY102" s="248"/>
      <c r="CZ102" s="248"/>
      <c r="DA102" s="248"/>
      <c r="DB102" s="248"/>
      <c r="DC102" s="248"/>
      <c r="DD102" s="248"/>
      <c r="DE102" s="248"/>
      <c r="DF102" s="248"/>
      <c r="DG102" s="248"/>
      <c r="DH102" s="248"/>
      <c r="DI102" s="248"/>
      <c r="DJ102" s="248"/>
      <c r="DK102" s="248"/>
      <c r="DL102" s="248"/>
      <c r="DM102" s="248"/>
      <c r="DN102" s="248"/>
      <c r="DO102" s="248"/>
      <c r="DP102" s="248"/>
      <c r="DQ102" s="248"/>
      <c r="DR102" s="248"/>
      <c r="DS102" s="248"/>
      <c r="DT102" s="248"/>
      <c r="DU102" s="248"/>
      <c r="DV102" s="248"/>
      <c r="DW102" s="248"/>
      <c r="DX102" s="248"/>
      <c r="DY102" s="248"/>
      <c r="DZ102" s="248"/>
      <c r="EA102" s="248"/>
      <c r="EB102" s="248"/>
      <c r="EC102" s="248"/>
      <c r="ED102" s="248"/>
      <c r="EE102" s="248"/>
      <c r="EF102" s="248"/>
      <c r="EG102" s="248"/>
      <c r="EH102" s="248"/>
      <c r="EI102" s="248"/>
      <c r="EJ102" s="248"/>
      <c r="EK102" s="248"/>
      <c r="EL102" s="248"/>
      <c r="EM102" s="248"/>
      <c r="EN102" s="248"/>
      <c r="EO102" s="248"/>
      <c r="EP102" s="248"/>
      <c r="EQ102" s="248"/>
      <c r="ER102" s="248"/>
      <c r="ES102" s="248"/>
      <c r="ET102" s="248"/>
      <c r="EU102" s="248"/>
      <c r="EV102" s="248"/>
      <c r="EW102" s="248"/>
      <c r="EX102" s="248"/>
      <c r="EY102" s="248"/>
      <c r="EZ102" s="248"/>
      <c r="FA102" s="248"/>
      <c r="FB102" s="248"/>
      <c r="FC102" s="248"/>
      <c r="FD102" s="248"/>
      <c r="FE102" s="248"/>
      <c r="FF102" s="248"/>
      <c r="FG102" s="248"/>
      <c r="FH102" s="248"/>
      <c r="FI102" s="248"/>
      <c r="FJ102" s="248"/>
      <c r="FK102" s="248"/>
      <c r="FL102" s="248"/>
      <c r="FM102" s="248"/>
      <c r="FN102" s="248"/>
      <c r="FO102" s="248"/>
      <c r="FP102" s="248"/>
      <c r="FQ102" s="248"/>
      <c r="FR102" s="248"/>
      <c r="FS102" s="248"/>
      <c r="FT102" s="248"/>
      <c r="FU102" s="248"/>
      <c r="FV102" s="248"/>
      <c r="FW102" s="248"/>
      <c r="FX102" s="248"/>
      <c r="FY102" s="248"/>
      <c r="FZ102" s="248"/>
      <c r="GA102" s="248"/>
      <c r="GB102" s="248"/>
      <c r="GC102" s="248"/>
      <c r="GD102" s="248"/>
      <c r="GE102" s="248"/>
      <c r="GF102" s="248"/>
      <c r="GG102" s="248"/>
      <c r="GH102" s="248"/>
      <c r="GI102" s="248"/>
      <c r="GJ102" s="248"/>
      <c r="GK102" s="248"/>
      <c r="GL102" s="248"/>
      <c r="GM102" s="248"/>
      <c r="GN102" s="248"/>
      <c r="GO102" s="248"/>
    </row>
    <row r="103" spans="1:197" x14ac:dyDescent="0.25">
      <c r="A103" s="223"/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  <c r="AA103" s="248"/>
      <c r="AB103" s="248"/>
      <c r="AC103" s="248"/>
      <c r="AD103" s="248"/>
      <c r="AE103" s="248"/>
      <c r="AF103" s="248"/>
      <c r="AG103" s="248"/>
      <c r="AH103" s="248"/>
      <c r="AI103" s="248"/>
      <c r="AJ103" s="248"/>
      <c r="AK103" s="248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8"/>
      <c r="BI103" s="248"/>
      <c r="BJ103" s="248"/>
      <c r="BK103" s="248"/>
      <c r="BL103" s="248"/>
      <c r="BM103" s="248"/>
      <c r="BN103" s="248"/>
      <c r="BO103" s="248"/>
      <c r="BP103" s="248"/>
      <c r="BQ103" s="248"/>
      <c r="BR103" s="248"/>
      <c r="BS103" s="248"/>
      <c r="BT103" s="248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  <c r="CH103" s="248"/>
      <c r="CI103" s="248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248"/>
      <c r="CT103" s="248"/>
      <c r="CU103" s="248"/>
      <c r="CV103" s="248"/>
      <c r="CW103" s="248"/>
      <c r="CX103" s="248"/>
      <c r="CY103" s="248"/>
      <c r="CZ103" s="248"/>
      <c r="DA103" s="248"/>
      <c r="DB103" s="248"/>
      <c r="DC103" s="248"/>
      <c r="DD103" s="248"/>
      <c r="DE103" s="248"/>
      <c r="DF103" s="248"/>
      <c r="DG103" s="248"/>
      <c r="DH103" s="248"/>
      <c r="DI103" s="248"/>
      <c r="DJ103" s="248"/>
      <c r="DK103" s="248"/>
      <c r="DL103" s="248"/>
      <c r="DM103" s="248"/>
      <c r="DN103" s="248"/>
      <c r="DO103" s="248"/>
      <c r="DP103" s="248"/>
      <c r="DQ103" s="248"/>
      <c r="DR103" s="248"/>
      <c r="DS103" s="248"/>
      <c r="DT103" s="248"/>
      <c r="DU103" s="248"/>
      <c r="DV103" s="248"/>
      <c r="DW103" s="248"/>
      <c r="DX103" s="248"/>
      <c r="DY103" s="248"/>
      <c r="DZ103" s="248"/>
      <c r="EA103" s="248"/>
      <c r="EB103" s="248"/>
      <c r="EC103" s="248"/>
      <c r="ED103" s="248"/>
      <c r="EE103" s="248"/>
      <c r="EF103" s="248"/>
      <c r="EG103" s="248"/>
      <c r="EH103" s="248"/>
      <c r="EI103" s="248"/>
      <c r="EJ103" s="248"/>
      <c r="EK103" s="248"/>
      <c r="EL103" s="248"/>
      <c r="EM103" s="248"/>
      <c r="EN103" s="248"/>
      <c r="EO103" s="248"/>
      <c r="EP103" s="248"/>
      <c r="EQ103" s="248"/>
      <c r="ER103" s="248"/>
      <c r="ES103" s="248"/>
      <c r="ET103" s="248"/>
      <c r="EU103" s="248"/>
      <c r="EV103" s="248"/>
      <c r="EW103" s="248"/>
      <c r="EX103" s="248"/>
      <c r="EY103" s="248"/>
      <c r="EZ103" s="248"/>
      <c r="FA103" s="248"/>
      <c r="FB103" s="248"/>
      <c r="FC103" s="248"/>
      <c r="FD103" s="248"/>
      <c r="FE103" s="248"/>
      <c r="FF103" s="248"/>
      <c r="FG103" s="248"/>
      <c r="FH103" s="248"/>
      <c r="FI103" s="248"/>
      <c r="FJ103" s="248"/>
      <c r="FK103" s="248"/>
      <c r="FL103" s="248"/>
      <c r="FM103" s="248"/>
      <c r="FN103" s="248"/>
      <c r="FO103" s="248"/>
      <c r="FP103" s="248"/>
      <c r="FQ103" s="248"/>
      <c r="FR103" s="248"/>
      <c r="FS103" s="248"/>
      <c r="FT103" s="248"/>
      <c r="FU103" s="248"/>
      <c r="FV103" s="248"/>
      <c r="FW103" s="248"/>
      <c r="FX103" s="248"/>
      <c r="FY103" s="248"/>
      <c r="FZ103" s="248"/>
      <c r="GA103" s="248"/>
      <c r="GB103" s="248"/>
      <c r="GC103" s="248"/>
      <c r="GD103" s="248"/>
      <c r="GE103" s="248"/>
      <c r="GF103" s="248"/>
      <c r="GG103" s="248"/>
      <c r="GH103" s="248"/>
      <c r="GI103" s="248"/>
      <c r="GJ103" s="248"/>
      <c r="GK103" s="248"/>
      <c r="GL103" s="248"/>
      <c r="GM103" s="248"/>
      <c r="GN103" s="248"/>
      <c r="GO103" s="248"/>
    </row>
    <row r="104" spans="1:197" x14ac:dyDescent="0.25">
      <c r="A104" s="223"/>
      <c r="B104" s="248"/>
      <c r="C104" s="248"/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8"/>
      <c r="BQ104" s="248"/>
      <c r="BR104" s="248"/>
      <c r="BS104" s="248"/>
      <c r="BT104" s="248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  <c r="CH104" s="248"/>
      <c r="CI104" s="248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248"/>
      <c r="CT104" s="248"/>
      <c r="CU104" s="248"/>
      <c r="CV104" s="248"/>
      <c r="CW104" s="248"/>
      <c r="CX104" s="248"/>
      <c r="CY104" s="248"/>
      <c r="CZ104" s="248"/>
      <c r="DA104" s="248"/>
      <c r="DB104" s="248"/>
      <c r="DC104" s="248"/>
      <c r="DD104" s="248"/>
      <c r="DE104" s="248"/>
      <c r="DF104" s="248"/>
      <c r="DG104" s="248"/>
      <c r="DH104" s="248"/>
      <c r="DI104" s="248"/>
      <c r="DJ104" s="248"/>
      <c r="DK104" s="248"/>
      <c r="DL104" s="248"/>
      <c r="DM104" s="248"/>
      <c r="DN104" s="248"/>
      <c r="DO104" s="248"/>
      <c r="DP104" s="248"/>
      <c r="DQ104" s="248"/>
      <c r="DR104" s="248"/>
      <c r="DS104" s="248"/>
      <c r="DT104" s="248"/>
      <c r="DU104" s="248"/>
      <c r="DV104" s="248"/>
      <c r="DW104" s="248"/>
      <c r="DX104" s="248"/>
      <c r="DY104" s="248"/>
      <c r="DZ104" s="248"/>
      <c r="EA104" s="248"/>
      <c r="EB104" s="248"/>
      <c r="EC104" s="248"/>
      <c r="ED104" s="248"/>
      <c r="EE104" s="248"/>
      <c r="EF104" s="248"/>
      <c r="EG104" s="248"/>
      <c r="EH104" s="248"/>
      <c r="EI104" s="248"/>
      <c r="EJ104" s="248"/>
      <c r="EK104" s="248"/>
      <c r="EL104" s="248"/>
      <c r="EM104" s="248"/>
      <c r="EN104" s="248"/>
      <c r="EO104" s="248"/>
      <c r="EP104" s="248"/>
      <c r="EQ104" s="248"/>
      <c r="ER104" s="248"/>
      <c r="ES104" s="248"/>
      <c r="ET104" s="248"/>
      <c r="EU104" s="248"/>
      <c r="EV104" s="248"/>
      <c r="EW104" s="248"/>
      <c r="EX104" s="248"/>
      <c r="EY104" s="248"/>
      <c r="EZ104" s="248"/>
      <c r="FA104" s="248"/>
      <c r="FB104" s="248"/>
      <c r="FC104" s="248"/>
      <c r="FD104" s="248"/>
      <c r="FE104" s="248"/>
      <c r="FF104" s="248"/>
      <c r="FG104" s="248"/>
      <c r="FH104" s="248"/>
      <c r="FI104" s="248"/>
      <c r="FJ104" s="248"/>
      <c r="FK104" s="248"/>
      <c r="FL104" s="248"/>
      <c r="FM104" s="248"/>
      <c r="FN104" s="248"/>
      <c r="FO104" s="248"/>
      <c r="FP104" s="248"/>
      <c r="FQ104" s="248"/>
      <c r="FR104" s="248"/>
      <c r="FS104" s="248"/>
      <c r="FT104" s="248"/>
      <c r="FU104" s="248"/>
      <c r="FV104" s="248"/>
      <c r="FW104" s="248"/>
      <c r="FX104" s="248"/>
      <c r="FY104" s="248"/>
      <c r="FZ104" s="248"/>
      <c r="GA104" s="248"/>
      <c r="GB104" s="248"/>
      <c r="GC104" s="248"/>
      <c r="GD104" s="248"/>
      <c r="GE104" s="248"/>
      <c r="GF104" s="248"/>
      <c r="GG104" s="248"/>
      <c r="GH104" s="248"/>
      <c r="GI104" s="248"/>
      <c r="GJ104" s="248"/>
      <c r="GK104" s="248"/>
      <c r="GL104" s="248"/>
      <c r="GM104" s="248"/>
      <c r="GN104" s="248"/>
      <c r="GO104" s="248"/>
    </row>
    <row r="105" spans="1:197" x14ac:dyDescent="0.25">
      <c r="A105" s="227"/>
      <c r="B105" s="248"/>
      <c r="C105" s="248"/>
      <c r="D105" s="248"/>
      <c r="E105" s="248"/>
      <c r="F105" s="248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  <c r="AH105" s="248"/>
      <c r="AI105" s="248"/>
      <c r="AJ105" s="248"/>
      <c r="AK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8"/>
      <c r="BI105" s="248"/>
      <c r="BJ105" s="248"/>
      <c r="BK105" s="248"/>
      <c r="BL105" s="248"/>
      <c r="BM105" s="248"/>
      <c r="BN105" s="248"/>
      <c r="BO105" s="248"/>
      <c r="BP105" s="248"/>
      <c r="BQ105" s="248"/>
      <c r="BR105" s="248"/>
      <c r="BS105" s="248"/>
      <c r="BT105" s="248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  <c r="CH105" s="248"/>
      <c r="CI105" s="248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248"/>
      <c r="CT105" s="248"/>
      <c r="CU105" s="248"/>
      <c r="CV105" s="248"/>
      <c r="CW105" s="248"/>
      <c r="CX105" s="248"/>
      <c r="CY105" s="248"/>
      <c r="CZ105" s="248"/>
      <c r="DA105" s="248"/>
      <c r="DB105" s="248"/>
      <c r="DC105" s="248"/>
      <c r="DD105" s="248"/>
      <c r="DE105" s="248"/>
      <c r="DF105" s="248"/>
      <c r="DG105" s="248"/>
      <c r="DH105" s="248"/>
      <c r="DI105" s="248"/>
      <c r="DJ105" s="248"/>
      <c r="DK105" s="248"/>
      <c r="DL105" s="248"/>
      <c r="DM105" s="248"/>
      <c r="DN105" s="248"/>
      <c r="DO105" s="248"/>
      <c r="DP105" s="248"/>
      <c r="DQ105" s="248"/>
      <c r="DR105" s="248"/>
      <c r="DS105" s="248"/>
      <c r="DT105" s="248"/>
      <c r="DU105" s="248"/>
      <c r="DV105" s="248"/>
      <c r="DW105" s="248"/>
      <c r="DX105" s="248"/>
      <c r="DY105" s="248"/>
      <c r="DZ105" s="248"/>
      <c r="EA105" s="248"/>
      <c r="EB105" s="248"/>
      <c r="EC105" s="248"/>
      <c r="ED105" s="248"/>
      <c r="EE105" s="248"/>
      <c r="EF105" s="248"/>
      <c r="EG105" s="248"/>
      <c r="EH105" s="248"/>
      <c r="EI105" s="248"/>
      <c r="EJ105" s="248"/>
      <c r="EK105" s="248"/>
      <c r="EL105" s="248"/>
      <c r="EM105" s="248"/>
      <c r="EN105" s="248"/>
      <c r="EO105" s="248"/>
      <c r="EP105" s="248"/>
      <c r="EQ105" s="248"/>
      <c r="ER105" s="248"/>
      <c r="ES105" s="248"/>
      <c r="ET105" s="248"/>
      <c r="EU105" s="248"/>
      <c r="EV105" s="248"/>
      <c r="EW105" s="248"/>
      <c r="EX105" s="248"/>
      <c r="EY105" s="248"/>
      <c r="EZ105" s="248"/>
      <c r="FA105" s="248"/>
      <c r="FB105" s="248"/>
      <c r="FC105" s="248"/>
      <c r="FD105" s="248"/>
      <c r="FE105" s="248"/>
      <c r="FF105" s="248"/>
      <c r="FG105" s="248"/>
      <c r="FH105" s="248"/>
      <c r="FI105" s="248"/>
      <c r="FJ105" s="248"/>
      <c r="FK105" s="248"/>
      <c r="FL105" s="248"/>
      <c r="FM105" s="248"/>
      <c r="FN105" s="248"/>
      <c r="FO105" s="248"/>
      <c r="FP105" s="248"/>
      <c r="FQ105" s="248"/>
      <c r="FR105" s="248"/>
      <c r="FS105" s="248"/>
      <c r="FT105" s="248"/>
      <c r="FU105" s="248"/>
      <c r="FV105" s="248"/>
      <c r="FW105" s="248"/>
      <c r="FX105" s="248"/>
      <c r="FY105" s="248"/>
      <c r="FZ105" s="248"/>
      <c r="GA105" s="248"/>
      <c r="GB105" s="248"/>
      <c r="GC105" s="248"/>
      <c r="GD105" s="248"/>
      <c r="GE105" s="248"/>
      <c r="GF105" s="248"/>
      <c r="GG105" s="248"/>
      <c r="GH105" s="248"/>
      <c r="GI105" s="248"/>
      <c r="GJ105" s="248"/>
      <c r="GK105" s="248"/>
      <c r="GL105" s="248"/>
      <c r="GM105" s="248"/>
      <c r="GN105" s="248"/>
      <c r="GO105" s="248"/>
    </row>
    <row r="106" spans="1:197" x14ac:dyDescent="0.25">
      <c r="A106" s="223"/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8"/>
      <c r="AQ106" s="248"/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8"/>
      <c r="BI106" s="248"/>
      <c r="BJ106" s="248"/>
      <c r="BK106" s="248"/>
      <c r="BL106" s="248"/>
      <c r="BM106" s="248"/>
      <c r="BN106" s="248"/>
      <c r="BO106" s="248"/>
      <c r="BP106" s="248"/>
      <c r="BQ106" s="248"/>
      <c r="BR106" s="248"/>
      <c r="BS106" s="248"/>
      <c r="BT106" s="248"/>
      <c r="BU106" s="248"/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  <c r="CH106" s="248"/>
      <c r="CI106" s="248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248"/>
      <c r="CT106" s="248"/>
      <c r="CU106" s="248"/>
      <c r="CV106" s="248"/>
      <c r="CW106" s="248"/>
      <c r="CX106" s="248"/>
      <c r="CY106" s="248"/>
      <c r="CZ106" s="248"/>
      <c r="DA106" s="248"/>
      <c r="DB106" s="248"/>
      <c r="DC106" s="248"/>
      <c r="DD106" s="248"/>
      <c r="DE106" s="248"/>
      <c r="DF106" s="248"/>
      <c r="DG106" s="248"/>
      <c r="DH106" s="248"/>
      <c r="DI106" s="248"/>
      <c r="DJ106" s="248"/>
      <c r="DK106" s="248"/>
      <c r="DL106" s="248"/>
      <c r="DM106" s="248"/>
      <c r="DN106" s="248"/>
      <c r="DO106" s="248"/>
      <c r="DP106" s="248"/>
      <c r="DQ106" s="248"/>
      <c r="DR106" s="248"/>
      <c r="DS106" s="248"/>
      <c r="DT106" s="248"/>
      <c r="DU106" s="248"/>
      <c r="DV106" s="248"/>
      <c r="DW106" s="248"/>
      <c r="DX106" s="248"/>
      <c r="DY106" s="248"/>
      <c r="DZ106" s="248"/>
      <c r="EA106" s="248"/>
      <c r="EB106" s="248"/>
      <c r="EC106" s="248"/>
      <c r="ED106" s="248"/>
      <c r="EE106" s="248"/>
      <c r="EF106" s="248"/>
      <c r="EG106" s="248"/>
      <c r="EH106" s="248"/>
      <c r="EI106" s="248"/>
      <c r="EJ106" s="248"/>
      <c r="EK106" s="248"/>
      <c r="EL106" s="248"/>
      <c r="EM106" s="248"/>
      <c r="EN106" s="248"/>
      <c r="EO106" s="248"/>
      <c r="EP106" s="248"/>
      <c r="EQ106" s="248"/>
      <c r="ER106" s="248"/>
      <c r="ES106" s="248"/>
      <c r="ET106" s="248"/>
      <c r="EU106" s="248"/>
      <c r="EV106" s="248"/>
      <c r="EW106" s="248"/>
      <c r="EX106" s="248"/>
      <c r="EY106" s="248"/>
      <c r="EZ106" s="248"/>
      <c r="FA106" s="248"/>
      <c r="FB106" s="248"/>
      <c r="FC106" s="248"/>
      <c r="FD106" s="248"/>
      <c r="FE106" s="248"/>
      <c r="FF106" s="248"/>
      <c r="FG106" s="248"/>
      <c r="FH106" s="248"/>
      <c r="FI106" s="248"/>
      <c r="FJ106" s="248"/>
      <c r="FK106" s="248"/>
      <c r="FL106" s="248"/>
      <c r="FM106" s="248"/>
      <c r="FN106" s="248"/>
      <c r="FO106" s="248"/>
      <c r="FP106" s="248"/>
      <c r="FQ106" s="248"/>
      <c r="FR106" s="248"/>
      <c r="FS106" s="248"/>
      <c r="FT106" s="248"/>
      <c r="FU106" s="248"/>
      <c r="FV106" s="248"/>
      <c r="FW106" s="248"/>
      <c r="FX106" s="248"/>
      <c r="FY106" s="248"/>
      <c r="FZ106" s="248"/>
      <c r="GA106" s="248"/>
      <c r="GB106" s="248"/>
      <c r="GC106" s="248"/>
      <c r="GD106" s="248"/>
      <c r="GE106" s="248"/>
      <c r="GF106" s="248"/>
      <c r="GG106" s="248"/>
      <c r="GH106" s="248"/>
      <c r="GI106" s="248"/>
      <c r="GJ106" s="248"/>
      <c r="GK106" s="248"/>
      <c r="GL106" s="248"/>
      <c r="GM106" s="248"/>
      <c r="GN106" s="248"/>
      <c r="GO106" s="248"/>
    </row>
    <row r="107" spans="1:197" x14ac:dyDescent="0.25">
      <c r="A107" s="227"/>
      <c r="B107" s="248"/>
      <c r="C107" s="248"/>
      <c r="D107" s="248"/>
      <c r="E107" s="248"/>
      <c r="F107" s="248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8"/>
      <c r="BQ107" s="248"/>
      <c r="BR107" s="248"/>
      <c r="BS107" s="248"/>
      <c r="BT107" s="248"/>
      <c r="BU107" s="248"/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  <c r="CH107" s="248"/>
      <c r="CI107" s="248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248"/>
      <c r="CT107" s="248"/>
      <c r="CU107" s="248"/>
      <c r="CV107" s="248"/>
      <c r="CW107" s="248"/>
      <c r="CX107" s="248"/>
      <c r="CY107" s="248"/>
      <c r="CZ107" s="248"/>
      <c r="DA107" s="248"/>
      <c r="DB107" s="248"/>
      <c r="DC107" s="248"/>
      <c r="DD107" s="248"/>
      <c r="DE107" s="248"/>
      <c r="DF107" s="248"/>
      <c r="DG107" s="248"/>
      <c r="DH107" s="248"/>
      <c r="DI107" s="248"/>
      <c r="DJ107" s="248"/>
      <c r="DK107" s="248"/>
      <c r="DL107" s="248"/>
      <c r="DM107" s="248"/>
      <c r="DN107" s="248"/>
      <c r="DO107" s="248"/>
      <c r="DP107" s="248"/>
      <c r="DQ107" s="248"/>
      <c r="DR107" s="248"/>
      <c r="DS107" s="248"/>
      <c r="DT107" s="248"/>
      <c r="DU107" s="248"/>
      <c r="DV107" s="248"/>
      <c r="DW107" s="248"/>
      <c r="DX107" s="248"/>
      <c r="DY107" s="248"/>
      <c r="DZ107" s="248"/>
      <c r="EA107" s="248"/>
      <c r="EB107" s="248"/>
      <c r="EC107" s="248"/>
      <c r="ED107" s="248"/>
      <c r="EE107" s="248"/>
      <c r="EF107" s="248"/>
      <c r="EG107" s="248"/>
      <c r="EH107" s="248"/>
      <c r="EI107" s="248"/>
      <c r="EJ107" s="248"/>
      <c r="EK107" s="248"/>
      <c r="EL107" s="248"/>
      <c r="EM107" s="248"/>
      <c r="EN107" s="248"/>
      <c r="EO107" s="248"/>
      <c r="EP107" s="248"/>
      <c r="EQ107" s="248"/>
      <c r="ER107" s="248"/>
      <c r="ES107" s="248"/>
      <c r="ET107" s="248"/>
      <c r="EU107" s="248"/>
      <c r="EV107" s="248"/>
      <c r="EW107" s="248"/>
      <c r="EX107" s="248"/>
      <c r="EY107" s="248"/>
      <c r="EZ107" s="248"/>
      <c r="FA107" s="248"/>
      <c r="FB107" s="248"/>
      <c r="FC107" s="248"/>
      <c r="FD107" s="248"/>
      <c r="FE107" s="248"/>
      <c r="FF107" s="248"/>
      <c r="FG107" s="248"/>
      <c r="FH107" s="248"/>
      <c r="FI107" s="248"/>
      <c r="FJ107" s="248"/>
      <c r="FK107" s="248"/>
      <c r="FL107" s="248"/>
      <c r="FM107" s="248"/>
      <c r="FN107" s="248"/>
      <c r="FO107" s="248"/>
      <c r="FP107" s="248"/>
      <c r="FQ107" s="248"/>
      <c r="FR107" s="248"/>
      <c r="FS107" s="248"/>
      <c r="FT107" s="248"/>
      <c r="FU107" s="248"/>
      <c r="FV107" s="248"/>
      <c r="FW107" s="248"/>
      <c r="FX107" s="248"/>
      <c r="FY107" s="248"/>
      <c r="FZ107" s="248"/>
      <c r="GA107" s="248"/>
      <c r="GB107" s="248"/>
      <c r="GC107" s="248"/>
      <c r="GD107" s="248"/>
      <c r="GE107" s="248"/>
      <c r="GF107" s="248"/>
      <c r="GG107" s="248"/>
      <c r="GH107" s="248"/>
      <c r="GI107" s="248"/>
      <c r="GJ107" s="248"/>
      <c r="GK107" s="248"/>
      <c r="GL107" s="248"/>
      <c r="GM107" s="248"/>
      <c r="GN107" s="248"/>
      <c r="GO107" s="248"/>
    </row>
    <row r="108" spans="1:197" x14ac:dyDescent="0.25">
      <c r="A108" s="222"/>
      <c r="B108" s="248"/>
      <c r="C108" s="248"/>
      <c r="D108" s="248"/>
      <c r="E108" s="248"/>
      <c r="F108" s="248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  <c r="AH108" s="248"/>
      <c r="AI108" s="248"/>
      <c r="AJ108" s="248"/>
      <c r="AK108" s="248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8"/>
      <c r="BI108" s="248"/>
      <c r="BJ108" s="248"/>
      <c r="BK108" s="248"/>
      <c r="BL108" s="248"/>
      <c r="BM108" s="248"/>
      <c r="BN108" s="248"/>
      <c r="BO108" s="248"/>
      <c r="BP108" s="248"/>
      <c r="BQ108" s="248"/>
      <c r="BR108" s="248"/>
      <c r="BS108" s="248"/>
      <c r="BT108" s="248"/>
      <c r="BU108" s="248"/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  <c r="CH108" s="248"/>
      <c r="CI108" s="248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248"/>
      <c r="CT108" s="248"/>
      <c r="CU108" s="248"/>
      <c r="CV108" s="248"/>
      <c r="CW108" s="248"/>
      <c r="CX108" s="248"/>
      <c r="CY108" s="248"/>
      <c r="CZ108" s="248"/>
      <c r="DA108" s="248"/>
      <c r="DB108" s="248"/>
      <c r="DC108" s="248"/>
      <c r="DD108" s="248"/>
      <c r="DE108" s="248"/>
      <c r="DF108" s="248"/>
      <c r="DG108" s="248"/>
      <c r="DH108" s="248"/>
      <c r="DI108" s="248"/>
      <c r="DJ108" s="248"/>
      <c r="DK108" s="248"/>
      <c r="DL108" s="248"/>
      <c r="DM108" s="248"/>
      <c r="DN108" s="248"/>
      <c r="DO108" s="248"/>
      <c r="DP108" s="248"/>
      <c r="DQ108" s="248"/>
      <c r="DR108" s="248"/>
      <c r="DS108" s="248"/>
      <c r="DT108" s="248"/>
      <c r="DU108" s="248"/>
      <c r="DV108" s="248"/>
      <c r="DW108" s="248"/>
      <c r="DX108" s="248"/>
      <c r="DY108" s="248"/>
      <c r="DZ108" s="248"/>
      <c r="EA108" s="248"/>
      <c r="EB108" s="248"/>
      <c r="EC108" s="248"/>
      <c r="ED108" s="248"/>
      <c r="EE108" s="248"/>
      <c r="EF108" s="248"/>
      <c r="EG108" s="248"/>
      <c r="EH108" s="248"/>
      <c r="EI108" s="248"/>
      <c r="EJ108" s="248"/>
      <c r="EK108" s="248"/>
      <c r="EL108" s="248"/>
      <c r="EM108" s="248"/>
      <c r="EN108" s="248"/>
      <c r="EO108" s="248"/>
      <c r="EP108" s="248"/>
      <c r="EQ108" s="248"/>
      <c r="ER108" s="248"/>
      <c r="ES108" s="248"/>
      <c r="ET108" s="248"/>
      <c r="EU108" s="248"/>
      <c r="EV108" s="248"/>
      <c r="EW108" s="248"/>
      <c r="EX108" s="248"/>
      <c r="EY108" s="248"/>
      <c r="EZ108" s="248"/>
      <c r="FA108" s="248"/>
      <c r="FB108" s="248"/>
      <c r="FC108" s="248"/>
      <c r="FD108" s="248"/>
      <c r="FE108" s="248"/>
      <c r="FF108" s="248"/>
      <c r="FG108" s="248"/>
      <c r="FH108" s="248"/>
      <c r="FI108" s="248"/>
      <c r="FJ108" s="248"/>
      <c r="FK108" s="248"/>
      <c r="FL108" s="248"/>
      <c r="FM108" s="248"/>
      <c r="FN108" s="248"/>
      <c r="FO108" s="248"/>
      <c r="FP108" s="248"/>
      <c r="FQ108" s="248"/>
      <c r="FR108" s="248"/>
      <c r="FS108" s="248"/>
      <c r="FT108" s="248"/>
      <c r="FU108" s="248"/>
      <c r="FV108" s="248"/>
      <c r="FW108" s="248"/>
      <c r="FX108" s="248"/>
      <c r="FY108" s="248"/>
      <c r="FZ108" s="248"/>
      <c r="GA108" s="248"/>
      <c r="GB108" s="248"/>
      <c r="GC108" s="248"/>
      <c r="GD108" s="248"/>
      <c r="GE108" s="248"/>
      <c r="GF108" s="248"/>
      <c r="GG108" s="248"/>
      <c r="GH108" s="248"/>
      <c r="GI108" s="248"/>
      <c r="GJ108" s="248"/>
      <c r="GK108" s="248"/>
      <c r="GL108" s="248"/>
      <c r="GM108" s="248"/>
      <c r="GN108" s="248"/>
      <c r="GO108" s="248"/>
    </row>
    <row r="109" spans="1:197" x14ac:dyDescent="0.25">
      <c r="A109" s="222"/>
      <c r="B109" s="248"/>
      <c r="C109" s="248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/>
      <c r="AJ109" s="248"/>
      <c r="AK109" s="248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8"/>
      <c r="BI109" s="248"/>
      <c r="BJ109" s="248"/>
      <c r="BK109" s="248"/>
      <c r="BL109" s="248"/>
      <c r="BM109" s="248"/>
      <c r="BN109" s="248"/>
      <c r="BO109" s="248"/>
      <c r="BP109" s="248"/>
      <c r="BQ109" s="248"/>
      <c r="BR109" s="248"/>
      <c r="BS109" s="248"/>
      <c r="BT109" s="248"/>
      <c r="BU109" s="248"/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  <c r="CH109" s="248"/>
      <c r="CI109" s="248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248"/>
      <c r="CT109" s="248"/>
      <c r="CU109" s="248"/>
      <c r="CV109" s="248"/>
      <c r="CW109" s="248"/>
      <c r="CX109" s="248"/>
      <c r="CY109" s="248"/>
      <c r="CZ109" s="248"/>
      <c r="DA109" s="248"/>
      <c r="DB109" s="248"/>
      <c r="DC109" s="248"/>
      <c r="DD109" s="248"/>
      <c r="DE109" s="248"/>
      <c r="DF109" s="248"/>
      <c r="DG109" s="248"/>
      <c r="DH109" s="248"/>
      <c r="DI109" s="248"/>
      <c r="DJ109" s="248"/>
      <c r="DK109" s="248"/>
      <c r="DL109" s="248"/>
      <c r="DM109" s="248"/>
      <c r="DN109" s="248"/>
      <c r="DO109" s="248"/>
      <c r="DP109" s="248"/>
      <c r="DQ109" s="248"/>
      <c r="DR109" s="248"/>
      <c r="DS109" s="248"/>
      <c r="DT109" s="248"/>
      <c r="DU109" s="248"/>
      <c r="DV109" s="248"/>
      <c r="DW109" s="248"/>
      <c r="DX109" s="248"/>
      <c r="DY109" s="248"/>
      <c r="DZ109" s="248"/>
      <c r="EA109" s="248"/>
      <c r="EB109" s="248"/>
      <c r="EC109" s="248"/>
      <c r="ED109" s="248"/>
      <c r="EE109" s="248"/>
      <c r="EF109" s="248"/>
      <c r="EG109" s="248"/>
      <c r="EH109" s="248"/>
      <c r="EI109" s="248"/>
      <c r="EJ109" s="248"/>
      <c r="EK109" s="248"/>
      <c r="EL109" s="248"/>
      <c r="EM109" s="248"/>
      <c r="EN109" s="248"/>
      <c r="EO109" s="248"/>
      <c r="EP109" s="248"/>
      <c r="EQ109" s="248"/>
      <c r="ER109" s="248"/>
      <c r="ES109" s="248"/>
      <c r="ET109" s="248"/>
      <c r="EU109" s="248"/>
      <c r="EV109" s="248"/>
      <c r="EW109" s="248"/>
      <c r="EX109" s="248"/>
      <c r="EY109" s="248"/>
      <c r="EZ109" s="248"/>
      <c r="FA109" s="248"/>
      <c r="FB109" s="248"/>
      <c r="FC109" s="248"/>
      <c r="FD109" s="248"/>
      <c r="FE109" s="248"/>
      <c r="FF109" s="248"/>
      <c r="FG109" s="248"/>
      <c r="FH109" s="248"/>
      <c r="FI109" s="248"/>
      <c r="FJ109" s="248"/>
      <c r="FK109" s="248"/>
      <c r="FL109" s="248"/>
      <c r="FM109" s="248"/>
      <c r="FN109" s="248"/>
      <c r="FO109" s="248"/>
      <c r="FP109" s="248"/>
      <c r="FQ109" s="248"/>
      <c r="FR109" s="248"/>
      <c r="FS109" s="248"/>
      <c r="FT109" s="248"/>
      <c r="FU109" s="248"/>
      <c r="FV109" s="248"/>
      <c r="FW109" s="248"/>
      <c r="FX109" s="248"/>
      <c r="FY109" s="248"/>
      <c r="FZ109" s="248"/>
      <c r="GA109" s="248"/>
      <c r="GB109" s="248"/>
      <c r="GC109" s="248"/>
      <c r="GD109" s="248"/>
      <c r="GE109" s="248"/>
      <c r="GF109" s="248"/>
      <c r="GG109" s="248"/>
      <c r="GH109" s="248"/>
      <c r="GI109" s="248"/>
      <c r="GJ109" s="248"/>
      <c r="GK109" s="248"/>
      <c r="GL109" s="248"/>
      <c r="GM109" s="248"/>
      <c r="GN109" s="248"/>
      <c r="GO109" s="248"/>
    </row>
    <row r="110" spans="1:197" x14ac:dyDescent="0.25">
      <c r="A110" s="222"/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  <c r="AH110" s="248"/>
      <c r="AI110" s="248"/>
      <c r="AJ110" s="248"/>
      <c r="AK110" s="248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8"/>
      <c r="BI110" s="248"/>
      <c r="BJ110" s="248"/>
      <c r="BK110" s="248"/>
      <c r="BL110" s="248"/>
      <c r="BM110" s="248"/>
      <c r="BN110" s="248"/>
      <c r="BO110" s="248"/>
      <c r="BP110" s="248"/>
      <c r="BQ110" s="248"/>
      <c r="BR110" s="248"/>
      <c r="BS110" s="248"/>
      <c r="BT110" s="248"/>
      <c r="BU110" s="248"/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  <c r="CH110" s="248"/>
      <c r="CI110" s="248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248"/>
      <c r="CT110" s="248"/>
      <c r="CU110" s="248"/>
      <c r="CV110" s="248"/>
      <c r="CW110" s="248"/>
      <c r="CX110" s="248"/>
      <c r="CY110" s="248"/>
      <c r="CZ110" s="248"/>
      <c r="DA110" s="248"/>
      <c r="DB110" s="248"/>
      <c r="DC110" s="248"/>
      <c r="DD110" s="248"/>
      <c r="DE110" s="248"/>
      <c r="DF110" s="248"/>
      <c r="DG110" s="248"/>
      <c r="DH110" s="248"/>
      <c r="DI110" s="248"/>
      <c r="DJ110" s="248"/>
      <c r="DK110" s="248"/>
      <c r="DL110" s="248"/>
      <c r="DM110" s="248"/>
      <c r="DN110" s="248"/>
      <c r="DO110" s="248"/>
      <c r="DP110" s="248"/>
      <c r="DQ110" s="248"/>
      <c r="DR110" s="248"/>
      <c r="DS110" s="248"/>
      <c r="DT110" s="248"/>
      <c r="DU110" s="248"/>
      <c r="DV110" s="248"/>
      <c r="DW110" s="248"/>
      <c r="DX110" s="248"/>
      <c r="DY110" s="248"/>
      <c r="DZ110" s="248"/>
      <c r="EA110" s="248"/>
      <c r="EB110" s="248"/>
      <c r="EC110" s="248"/>
      <c r="ED110" s="248"/>
      <c r="EE110" s="248"/>
      <c r="EF110" s="248"/>
      <c r="EG110" s="248"/>
      <c r="EH110" s="248"/>
      <c r="EI110" s="248"/>
      <c r="EJ110" s="248"/>
      <c r="EK110" s="248"/>
      <c r="EL110" s="248"/>
      <c r="EM110" s="248"/>
      <c r="EN110" s="248"/>
      <c r="EO110" s="248"/>
      <c r="EP110" s="248"/>
      <c r="EQ110" s="248"/>
      <c r="ER110" s="248"/>
      <c r="ES110" s="248"/>
      <c r="ET110" s="248"/>
      <c r="EU110" s="248"/>
      <c r="EV110" s="248"/>
      <c r="EW110" s="248"/>
      <c r="EX110" s="248"/>
      <c r="EY110" s="248"/>
      <c r="EZ110" s="248"/>
      <c r="FA110" s="248"/>
      <c r="FB110" s="248"/>
      <c r="FC110" s="248"/>
      <c r="FD110" s="248"/>
      <c r="FE110" s="248"/>
      <c r="FF110" s="248"/>
      <c r="FG110" s="248"/>
      <c r="FH110" s="248"/>
      <c r="FI110" s="248"/>
      <c r="FJ110" s="248"/>
      <c r="FK110" s="248"/>
      <c r="FL110" s="248"/>
      <c r="FM110" s="248"/>
      <c r="FN110" s="248"/>
      <c r="FO110" s="248"/>
      <c r="FP110" s="248"/>
      <c r="FQ110" s="248"/>
      <c r="FR110" s="248"/>
      <c r="FS110" s="248"/>
      <c r="FT110" s="248"/>
      <c r="FU110" s="248"/>
      <c r="FV110" s="248"/>
      <c r="FW110" s="248"/>
      <c r="FX110" s="248"/>
      <c r="FY110" s="248"/>
      <c r="FZ110" s="248"/>
      <c r="GA110" s="248"/>
      <c r="GB110" s="248"/>
      <c r="GC110" s="248"/>
      <c r="GD110" s="248"/>
      <c r="GE110" s="248"/>
      <c r="GF110" s="248"/>
      <c r="GG110" s="248"/>
      <c r="GH110" s="248"/>
      <c r="GI110" s="248"/>
      <c r="GJ110" s="248"/>
      <c r="GK110" s="248"/>
      <c r="GL110" s="248"/>
      <c r="GM110" s="248"/>
      <c r="GN110" s="248"/>
      <c r="GO110" s="248"/>
    </row>
    <row r="111" spans="1:197" x14ac:dyDescent="0.25">
      <c r="A111" s="223"/>
      <c r="B111" s="248"/>
      <c r="C111" s="248"/>
      <c r="D111" s="248"/>
      <c r="E111" s="248"/>
      <c r="F111" s="248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  <c r="AA111" s="248"/>
      <c r="AB111" s="248"/>
      <c r="AC111" s="248"/>
      <c r="AD111" s="248"/>
      <c r="AE111" s="248"/>
      <c r="AF111" s="248"/>
      <c r="AG111" s="248"/>
      <c r="AH111" s="248"/>
      <c r="AI111" s="248"/>
      <c r="AJ111" s="248"/>
      <c r="AK111" s="248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8"/>
      <c r="BI111" s="248"/>
      <c r="BJ111" s="248"/>
      <c r="BK111" s="248"/>
      <c r="BL111" s="248"/>
      <c r="BM111" s="248"/>
      <c r="BN111" s="248"/>
      <c r="BO111" s="248"/>
      <c r="BP111" s="248"/>
      <c r="BQ111" s="248"/>
      <c r="BR111" s="248"/>
      <c r="BS111" s="248"/>
      <c r="BT111" s="248"/>
      <c r="BU111" s="248"/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  <c r="CH111" s="248"/>
      <c r="CI111" s="248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248"/>
      <c r="CT111" s="248"/>
      <c r="CU111" s="248"/>
      <c r="CV111" s="248"/>
      <c r="CW111" s="248"/>
      <c r="CX111" s="248"/>
      <c r="CY111" s="248"/>
      <c r="CZ111" s="248"/>
      <c r="DA111" s="248"/>
      <c r="DB111" s="248"/>
      <c r="DC111" s="248"/>
      <c r="DD111" s="248"/>
      <c r="DE111" s="248"/>
      <c r="DF111" s="248"/>
      <c r="DG111" s="248"/>
      <c r="DH111" s="248"/>
      <c r="DI111" s="248"/>
      <c r="DJ111" s="248"/>
      <c r="DK111" s="248"/>
      <c r="DL111" s="248"/>
      <c r="DM111" s="248"/>
      <c r="DN111" s="248"/>
      <c r="DO111" s="248"/>
      <c r="DP111" s="248"/>
      <c r="DQ111" s="248"/>
      <c r="DR111" s="248"/>
      <c r="DS111" s="248"/>
      <c r="DT111" s="248"/>
      <c r="DU111" s="248"/>
      <c r="DV111" s="248"/>
      <c r="DW111" s="248"/>
      <c r="DX111" s="248"/>
      <c r="DY111" s="248"/>
      <c r="DZ111" s="248"/>
      <c r="EA111" s="248"/>
      <c r="EB111" s="248"/>
      <c r="EC111" s="248"/>
      <c r="ED111" s="248"/>
      <c r="EE111" s="248"/>
      <c r="EF111" s="248"/>
      <c r="EG111" s="248"/>
      <c r="EH111" s="248"/>
      <c r="EI111" s="248"/>
      <c r="EJ111" s="248"/>
      <c r="EK111" s="248"/>
      <c r="EL111" s="248"/>
      <c r="EM111" s="248"/>
      <c r="EN111" s="248"/>
      <c r="EO111" s="248"/>
      <c r="EP111" s="248"/>
      <c r="EQ111" s="248"/>
      <c r="ER111" s="248"/>
      <c r="ES111" s="248"/>
      <c r="ET111" s="248"/>
      <c r="EU111" s="248"/>
      <c r="EV111" s="248"/>
      <c r="EW111" s="248"/>
      <c r="EX111" s="248"/>
      <c r="EY111" s="248"/>
      <c r="EZ111" s="248"/>
      <c r="FA111" s="248"/>
      <c r="FB111" s="248"/>
      <c r="FC111" s="248"/>
      <c r="FD111" s="248"/>
      <c r="FE111" s="248"/>
      <c r="FF111" s="248"/>
      <c r="FG111" s="248"/>
      <c r="FH111" s="248"/>
      <c r="FI111" s="248"/>
      <c r="FJ111" s="248"/>
      <c r="FK111" s="248"/>
      <c r="FL111" s="248"/>
      <c r="FM111" s="248"/>
      <c r="FN111" s="248"/>
      <c r="FO111" s="248"/>
      <c r="FP111" s="248"/>
      <c r="FQ111" s="248"/>
      <c r="FR111" s="248"/>
      <c r="FS111" s="248"/>
      <c r="FT111" s="248"/>
      <c r="FU111" s="248"/>
      <c r="FV111" s="248"/>
      <c r="FW111" s="248"/>
      <c r="FX111" s="248"/>
      <c r="FY111" s="248"/>
      <c r="FZ111" s="248"/>
      <c r="GA111" s="248"/>
      <c r="GB111" s="248"/>
      <c r="GC111" s="248"/>
      <c r="GD111" s="248"/>
      <c r="GE111" s="248"/>
      <c r="GF111" s="248"/>
      <c r="GG111" s="248"/>
      <c r="GH111" s="248"/>
      <c r="GI111" s="248"/>
      <c r="GJ111" s="248"/>
      <c r="GK111" s="248"/>
      <c r="GL111" s="248"/>
      <c r="GM111" s="248"/>
      <c r="GN111" s="248"/>
      <c r="GO111" s="248"/>
    </row>
    <row r="112" spans="1:197" x14ac:dyDescent="0.25">
      <c r="A112" s="223"/>
      <c r="B112" s="248"/>
      <c r="C112" s="248"/>
      <c r="D112" s="248"/>
      <c r="E112" s="248"/>
      <c r="F112" s="248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8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8"/>
      <c r="BI112" s="248"/>
      <c r="BJ112" s="248"/>
      <c r="BK112" s="248"/>
      <c r="BL112" s="248"/>
      <c r="BM112" s="248"/>
      <c r="BN112" s="248"/>
      <c r="BO112" s="248"/>
      <c r="BP112" s="248"/>
      <c r="BQ112" s="248"/>
      <c r="BR112" s="248"/>
      <c r="BS112" s="248"/>
      <c r="BT112" s="248"/>
      <c r="BU112" s="248"/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  <c r="CH112" s="248"/>
      <c r="CI112" s="248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248"/>
      <c r="CT112" s="248"/>
      <c r="CU112" s="248"/>
      <c r="CV112" s="248"/>
      <c r="CW112" s="248"/>
      <c r="CX112" s="248"/>
      <c r="CY112" s="248"/>
      <c r="CZ112" s="248"/>
      <c r="DA112" s="248"/>
      <c r="DB112" s="248"/>
      <c r="DC112" s="248"/>
      <c r="DD112" s="248"/>
      <c r="DE112" s="248"/>
      <c r="DF112" s="248"/>
      <c r="DG112" s="248"/>
      <c r="DH112" s="248"/>
      <c r="DI112" s="248"/>
      <c r="DJ112" s="248"/>
      <c r="DK112" s="248"/>
      <c r="DL112" s="248"/>
      <c r="DM112" s="248"/>
      <c r="DN112" s="248"/>
      <c r="DO112" s="248"/>
      <c r="DP112" s="248"/>
      <c r="DQ112" s="248"/>
      <c r="DR112" s="248"/>
      <c r="DS112" s="248"/>
      <c r="DT112" s="248"/>
      <c r="DU112" s="248"/>
      <c r="DV112" s="248"/>
      <c r="DW112" s="248"/>
      <c r="DX112" s="248"/>
      <c r="DY112" s="248"/>
      <c r="DZ112" s="248"/>
      <c r="EA112" s="248"/>
      <c r="EB112" s="248"/>
      <c r="EC112" s="248"/>
      <c r="ED112" s="248"/>
      <c r="EE112" s="248"/>
      <c r="EF112" s="248"/>
      <c r="EG112" s="248"/>
      <c r="EH112" s="248"/>
      <c r="EI112" s="248"/>
      <c r="EJ112" s="248"/>
      <c r="EK112" s="248"/>
      <c r="EL112" s="248"/>
      <c r="EM112" s="248"/>
      <c r="EN112" s="248"/>
      <c r="EO112" s="248"/>
      <c r="EP112" s="248"/>
      <c r="EQ112" s="248"/>
      <c r="ER112" s="248"/>
      <c r="ES112" s="248"/>
      <c r="ET112" s="248"/>
      <c r="EU112" s="248"/>
      <c r="EV112" s="248"/>
      <c r="EW112" s="248"/>
      <c r="EX112" s="248"/>
      <c r="EY112" s="248"/>
      <c r="EZ112" s="248"/>
      <c r="FA112" s="248"/>
      <c r="FB112" s="248"/>
      <c r="FC112" s="248"/>
      <c r="FD112" s="248"/>
      <c r="FE112" s="248"/>
      <c r="FF112" s="248"/>
      <c r="FG112" s="248"/>
      <c r="FH112" s="248"/>
      <c r="FI112" s="248"/>
      <c r="FJ112" s="248"/>
      <c r="FK112" s="248"/>
      <c r="FL112" s="248"/>
      <c r="FM112" s="248"/>
      <c r="FN112" s="248"/>
      <c r="FO112" s="248"/>
      <c r="FP112" s="248"/>
      <c r="FQ112" s="248"/>
      <c r="FR112" s="248"/>
      <c r="FS112" s="248"/>
      <c r="FT112" s="248"/>
      <c r="FU112" s="248"/>
      <c r="FV112" s="248"/>
      <c r="FW112" s="248"/>
      <c r="FX112" s="248"/>
      <c r="FY112" s="248"/>
      <c r="FZ112" s="248"/>
      <c r="GA112" s="248"/>
      <c r="GB112" s="248"/>
      <c r="GC112" s="248"/>
      <c r="GD112" s="248"/>
      <c r="GE112" s="248"/>
      <c r="GF112" s="248"/>
      <c r="GG112" s="248"/>
      <c r="GH112" s="248"/>
      <c r="GI112" s="248"/>
      <c r="GJ112" s="248"/>
      <c r="GK112" s="248"/>
      <c r="GL112" s="248"/>
      <c r="GM112" s="248"/>
      <c r="GN112" s="248"/>
      <c r="GO112" s="248"/>
    </row>
    <row r="113" spans="1:205" x14ac:dyDescent="0.25">
      <c r="A113" s="223"/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  <c r="AA113" s="248"/>
      <c r="AB113" s="248"/>
      <c r="AC113" s="248"/>
      <c r="AD113" s="248"/>
      <c r="AE113" s="248"/>
      <c r="AF113" s="248"/>
      <c r="AG113" s="248"/>
      <c r="AH113" s="248"/>
      <c r="AI113" s="248"/>
      <c r="AJ113" s="248"/>
      <c r="AK113" s="248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8"/>
      <c r="BI113" s="248"/>
      <c r="BJ113" s="248"/>
      <c r="BK113" s="248"/>
      <c r="BL113" s="248"/>
      <c r="BM113" s="248"/>
      <c r="BN113" s="248"/>
      <c r="BO113" s="248"/>
      <c r="BP113" s="248"/>
      <c r="BQ113" s="248"/>
      <c r="BR113" s="248"/>
      <c r="BS113" s="248"/>
      <c r="BT113" s="248"/>
      <c r="BU113" s="248"/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  <c r="CH113" s="248"/>
      <c r="CI113" s="248"/>
      <c r="CJ113" s="248"/>
      <c r="CK113" s="248"/>
      <c r="CL113" s="248"/>
      <c r="CM113" s="248"/>
      <c r="CN113" s="248"/>
      <c r="CO113" s="248"/>
      <c r="CP113" s="248"/>
      <c r="CQ113" s="248"/>
      <c r="CR113" s="248"/>
      <c r="CS113" s="248"/>
      <c r="CT113" s="248"/>
      <c r="CU113" s="248"/>
      <c r="CV113" s="248"/>
      <c r="CW113" s="248"/>
      <c r="CX113" s="248"/>
      <c r="CY113" s="248"/>
      <c r="CZ113" s="248"/>
      <c r="DA113" s="248"/>
      <c r="DB113" s="248"/>
      <c r="DC113" s="248"/>
      <c r="DD113" s="248"/>
      <c r="DE113" s="248"/>
      <c r="DF113" s="248"/>
      <c r="DG113" s="248"/>
      <c r="DH113" s="248"/>
      <c r="DI113" s="248"/>
      <c r="DJ113" s="248"/>
      <c r="DK113" s="248"/>
      <c r="DL113" s="248"/>
      <c r="DM113" s="248"/>
      <c r="DN113" s="248"/>
      <c r="DO113" s="248"/>
      <c r="DP113" s="248"/>
      <c r="DQ113" s="248"/>
      <c r="DR113" s="248"/>
      <c r="DS113" s="248"/>
      <c r="DT113" s="248"/>
      <c r="DU113" s="248"/>
      <c r="DV113" s="248"/>
      <c r="DW113" s="248"/>
      <c r="DX113" s="248"/>
      <c r="DY113" s="248"/>
      <c r="DZ113" s="248"/>
      <c r="EA113" s="248"/>
      <c r="EB113" s="248"/>
      <c r="EC113" s="248"/>
      <c r="ED113" s="248"/>
      <c r="EE113" s="248"/>
      <c r="EF113" s="248"/>
      <c r="EG113" s="248"/>
      <c r="EH113" s="248"/>
      <c r="EI113" s="248"/>
      <c r="EJ113" s="248"/>
      <c r="EK113" s="248"/>
      <c r="EL113" s="248"/>
      <c r="EM113" s="248"/>
      <c r="EN113" s="248"/>
      <c r="EO113" s="248"/>
      <c r="EP113" s="248"/>
      <c r="EQ113" s="248"/>
      <c r="ER113" s="248"/>
      <c r="ES113" s="248"/>
      <c r="ET113" s="248"/>
      <c r="EU113" s="248"/>
      <c r="EV113" s="248"/>
      <c r="EW113" s="248"/>
      <c r="EX113" s="248"/>
      <c r="EY113" s="248"/>
      <c r="EZ113" s="248"/>
      <c r="FA113" s="248"/>
      <c r="FB113" s="248"/>
      <c r="FC113" s="248"/>
      <c r="FD113" s="248"/>
      <c r="FE113" s="248"/>
      <c r="FF113" s="248"/>
      <c r="FG113" s="248"/>
      <c r="FH113" s="248"/>
      <c r="FI113" s="248"/>
      <c r="FJ113" s="248"/>
      <c r="FK113" s="248"/>
      <c r="FL113" s="248"/>
      <c r="FM113" s="248"/>
      <c r="FN113" s="248"/>
      <c r="FO113" s="248"/>
      <c r="FP113" s="248"/>
      <c r="FQ113" s="248"/>
      <c r="FR113" s="248"/>
      <c r="FS113" s="248"/>
      <c r="FT113" s="248"/>
      <c r="FU113" s="248"/>
      <c r="FV113" s="248"/>
      <c r="FW113" s="248"/>
      <c r="FX113" s="248"/>
      <c r="FY113" s="248"/>
      <c r="FZ113" s="248"/>
      <c r="GA113" s="248"/>
      <c r="GB113" s="248"/>
      <c r="GC113" s="248"/>
      <c r="GD113" s="248"/>
      <c r="GE113" s="248"/>
      <c r="GF113" s="248"/>
      <c r="GG113" s="248"/>
      <c r="GH113" s="248"/>
      <c r="GI113" s="248"/>
      <c r="GJ113" s="248"/>
      <c r="GK113" s="248"/>
      <c r="GL113" s="248"/>
      <c r="GM113" s="248"/>
      <c r="GN113" s="248"/>
      <c r="GO113" s="248"/>
    </row>
    <row r="114" spans="1:205" x14ac:dyDescent="0.25">
      <c r="B114" s="248"/>
      <c r="C114" s="248"/>
      <c r="D114" s="248"/>
      <c r="E114" s="248"/>
      <c r="F114" s="248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8"/>
      <c r="BI114" s="248"/>
      <c r="BJ114" s="248"/>
      <c r="BK114" s="248"/>
      <c r="BL114" s="248"/>
      <c r="BM114" s="248"/>
      <c r="BN114" s="248"/>
      <c r="BO114" s="248"/>
      <c r="BP114" s="248"/>
      <c r="BQ114" s="248"/>
      <c r="BR114" s="248"/>
      <c r="BS114" s="248"/>
      <c r="BT114" s="248"/>
      <c r="BU114" s="248"/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  <c r="CH114" s="248"/>
      <c r="CI114" s="2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248"/>
      <c r="CT114" s="248"/>
      <c r="CU114" s="248"/>
      <c r="CV114" s="248"/>
      <c r="CW114" s="248"/>
      <c r="CX114" s="248"/>
      <c r="CY114" s="248"/>
      <c r="CZ114" s="248"/>
      <c r="DA114" s="248"/>
      <c r="DB114" s="248"/>
      <c r="DC114" s="248"/>
      <c r="DD114" s="248"/>
      <c r="DE114" s="248"/>
      <c r="DF114" s="248"/>
      <c r="DG114" s="248"/>
      <c r="DH114" s="248"/>
      <c r="DI114" s="248"/>
      <c r="DJ114" s="248"/>
      <c r="DK114" s="248"/>
      <c r="DL114" s="248"/>
      <c r="DM114" s="248"/>
      <c r="DN114" s="248"/>
      <c r="DO114" s="248"/>
      <c r="DP114" s="248"/>
      <c r="DQ114" s="248"/>
      <c r="DR114" s="248"/>
      <c r="DS114" s="248"/>
      <c r="DT114" s="248"/>
      <c r="DU114" s="248"/>
      <c r="DV114" s="248"/>
      <c r="DW114" s="248"/>
      <c r="DX114" s="248"/>
      <c r="DY114" s="248"/>
      <c r="DZ114" s="248"/>
      <c r="EA114" s="248"/>
      <c r="EB114" s="248"/>
      <c r="EC114" s="248"/>
      <c r="ED114" s="248"/>
      <c r="EE114" s="248"/>
      <c r="EF114" s="248"/>
      <c r="EG114" s="248"/>
      <c r="EH114" s="248"/>
      <c r="EI114" s="248"/>
      <c r="EJ114" s="248"/>
      <c r="EK114" s="248"/>
      <c r="EL114" s="248"/>
      <c r="EM114" s="248"/>
      <c r="EN114" s="248"/>
      <c r="EO114" s="248"/>
      <c r="EP114" s="248"/>
      <c r="EQ114" s="248"/>
      <c r="ER114" s="248"/>
      <c r="ES114" s="248"/>
      <c r="ET114" s="248"/>
      <c r="EU114" s="248"/>
      <c r="EV114" s="248"/>
      <c r="EW114" s="248"/>
      <c r="EX114" s="248"/>
      <c r="EY114" s="248"/>
      <c r="EZ114" s="248"/>
      <c r="FA114" s="248"/>
      <c r="FB114" s="248"/>
      <c r="FC114" s="248"/>
      <c r="FD114" s="248"/>
      <c r="FE114" s="248"/>
      <c r="FF114" s="248"/>
      <c r="FG114" s="248"/>
      <c r="FH114" s="248"/>
      <c r="FI114" s="248"/>
      <c r="FJ114" s="248"/>
      <c r="FK114" s="248"/>
      <c r="FL114" s="248"/>
      <c r="FM114" s="248"/>
      <c r="FN114" s="248"/>
      <c r="FO114" s="248"/>
      <c r="FP114" s="248"/>
      <c r="FQ114" s="248"/>
      <c r="FR114" s="248"/>
      <c r="FS114" s="248"/>
      <c r="FT114" s="248"/>
      <c r="FU114" s="248"/>
      <c r="FV114" s="248"/>
      <c r="FW114" s="248"/>
      <c r="FX114" s="248"/>
      <c r="FY114" s="248"/>
      <c r="FZ114" s="248"/>
      <c r="GA114" s="248"/>
      <c r="GB114" s="248"/>
      <c r="GC114" s="248"/>
      <c r="GD114" s="248"/>
      <c r="GE114" s="248"/>
      <c r="GF114" s="248"/>
      <c r="GG114" s="248"/>
      <c r="GH114" s="248"/>
      <c r="GI114" s="248"/>
      <c r="GJ114" s="248"/>
      <c r="GK114" s="248"/>
      <c r="GL114" s="248"/>
      <c r="GM114" s="248"/>
      <c r="GN114" s="248"/>
      <c r="GO114" s="248"/>
      <c r="GP114" s="248"/>
      <c r="GQ114" s="248"/>
      <c r="GR114" s="248"/>
      <c r="GS114" s="248"/>
      <c r="GT114" s="248"/>
      <c r="GU114" s="248"/>
      <c r="GV114" s="248"/>
      <c r="GW114" s="248"/>
    </row>
    <row r="115" spans="1:205" x14ac:dyDescent="0.25"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  <c r="AH115" s="248"/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8"/>
      <c r="BI115" s="248"/>
      <c r="BJ115" s="248"/>
      <c r="BK115" s="248"/>
      <c r="BL115" s="248"/>
      <c r="BM115" s="248"/>
      <c r="BN115" s="248"/>
      <c r="BO115" s="248"/>
      <c r="BP115" s="248"/>
      <c r="BQ115" s="248"/>
      <c r="BR115" s="248"/>
      <c r="BS115" s="248"/>
      <c r="BT115" s="248"/>
      <c r="BU115" s="248"/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  <c r="CH115" s="248"/>
      <c r="CI115" s="248"/>
      <c r="CJ115" s="248"/>
      <c r="CK115" s="248"/>
      <c r="CL115" s="248"/>
      <c r="CM115" s="248"/>
      <c r="CN115" s="248"/>
      <c r="CO115" s="248"/>
      <c r="CP115" s="248"/>
      <c r="CQ115" s="248"/>
      <c r="CR115" s="248"/>
      <c r="CS115" s="248"/>
      <c r="CT115" s="248"/>
      <c r="CU115" s="248"/>
      <c r="CV115" s="248"/>
      <c r="CW115" s="248"/>
      <c r="CX115" s="248"/>
      <c r="CY115" s="248"/>
      <c r="CZ115" s="248"/>
      <c r="DA115" s="248"/>
      <c r="DB115" s="248"/>
      <c r="DC115" s="248"/>
      <c r="DD115" s="248"/>
      <c r="DE115" s="248"/>
      <c r="DF115" s="248"/>
      <c r="DG115" s="248"/>
      <c r="DH115" s="248"/>
      <c r="DI115" s="248"/>
      <c r="DJ115" s="248"/>
      <c r="DK115" s="248"/>
      <c r="DL115" s="248"/>
      <c r="DM115" s="248"/>
      <c r="DN115" s="248"/>
      <c r="DO115" s="248"/>
      <c r="DP115" s="248"/>
      <c r="DQ115" s="248"/>
      <c r="DR115" s="248"/>
      <c r="DS115" s="248"/>
      <c r="DT115" s="248"/>
      <c r="DU115" s="248"/>
      <c r="DV115" s="248"/>
      <c r="DW115" s="248"/>
      <c r="DX115" s="248"/>
      <c r="DY115" s="248"/>
      <c r="DZ115" s="248"/>
      <c r="EA115" s="248"/>
      <c r="EB115" s="248"/>
      <c r="EC115" s="248"/>
      <c r="ED115" s="248"/>
      <c r="EE115" s="248"/>
      <c r="EF115" s="248"/>
      <c r="EG115" s="248"/>
      <c r="EH115" s="248"/>
      <c r="EI115" s="248"/>
      <c r="EJ115" s="248"/>
      <c r="EK115" s="248"/>
      <c r="EL115" s="248"/>
      <c r="EM115" s="248"/>
      <c r="EN115" s="248"/>
      <c r="EO115" s="248"/>
      <c r="EP115" s="248"/>
      <c r="EQ115" s="248"/>
      <c r="ER115" s="248"/>
      <c r="ES115" s="248"/>
      <c r="ET115" s="248"/>
      <c r="EU115" s="248"/>
      <c r="EV115" s="248"/>
      <c r="EW115" s="248"/>
      <c r="EX115" s="248"/>
      <c r="EY115" s="248"/>
      <c r="EZ115" s="248"/>
      <c r="FA115" s="248"/>
      <c r="FB115" s="248"/>
      <c r="FC115" s="248"/>
      <c r="FD115" s="248"/>
      <c r="FE115" s="248"/>
      <c r="FF115" s="248"/>
      <c r="FG115" s="248"/>
      <c r="FH115" s="248"/>
      <c r="FI115" s="248"/>
      <c r="FJ115" s="248"/>
      <c r="FK115" s="248"/>
      <c r="FL115" s="248"/>
      <c r="FM115" s="248"/>
      <c r="FN115" s="248"/>
      <c r="FO115" s="248"/>
      <c r="FP115" s="248"/>
      <c r="FQ115" s="248"/>
      <c r="FR115" s="248"/>
      <c r="FS115" s="248"/>
      <c r="FT115" s="248"/>
      <c r="FU115" s="248"/>
      <c r="FV115" s="248"/>
      <c r="FW115" s="248"/>
      <c r="FX115" s="248"/>
      <c r="FY115" s="248"/>
      <c r="FZ115" s="248"/>
      <c r="GA115" s="248"/>
      <c r="GB115" s="248"/>
      <c r="GC115" s="248"/>
      <c r="GD115" s="248"/>
      <c r="GE115" s="248"/>
      <c r="GF115" s="248"/>
      <c r="GG115" s="248"/>
      <c r="GH115" s="248"/>
      <c r="GI115" s="248"/>
      <c r="GJ115" s="248"/>
      <c r="GK115" s="248"/>
      <c r="GL115" s="248"/>
      <c r="GM115" s="248"/>
      <c r="GN115" s="248"/>
      <c r="GO115" s="248"/>
      <c r="GP115" s="248"/>
      <c r="GQ115" s="248"/>
      <c r="GR115" s="248"/>
      <c r="GS115" s="248"/>
      <c r="GT115" s="248"/>
      <c r="GU115" s="248"/>
      <c r="GV115" s="248"/>
      <c r="GW115" s="248"/>
    </row>
    <row r="116" spans="1:205" x14ac:dyDescent="0.25">
      <c r="B116" s="248"/>
      <c r="C116" s="248"/>
      <c r="D116" s="248"/>
      <c r="E116" s="248"/>
      <c r="F116" s="248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  <c r="AH116" s="248"/>
      <c r="AI116" s="248"/>
      <c r="AJ116" s="248"/>
      <c r="AK116" s="248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8"/>
      <c r="BI116" s="248"/>
      <c r="BJ116" s="248"/>
      <c r="BK116" s="248"/>
      <c r="BL116" s="248"/>
      <c r="BM116" s="248"/>
      <c r="BN116" s="248"/>
      <c r="BO116" s="248"/>
      <c r="BP116" s="248"/>
      <c r="BQ116" s="248"/>
      <c r="BR116" s="248"/>
      <c r="BS116" s="248"/>
      <c r="BT116" s="248"/>
      <c r="BU116" s="248"/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  <c r="CH116" s="248"/>
      <c r="CI116" s="2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248"/>
      <c r="CT116" s="248"/>
      <c r="CU116" s="248"/>
      <c r="CV116" s="248"/>
      <c r="CW116" s="248"/>
      <c r="CX116" s="248"/>
      <c r="CY116" s="248"/>
      <c r="CZ116" s="248"/>
      <c r="DA116" s="248"/>
      <c r="DB116" s="248"/>
      <c r="DC116" s="248"/>
      <c r="DD116" s="248"/>
      <c r="DE116" s="248"/>
      <c r="DF116" s="248"/>
      <c r="DG116" s="248"/>
      <c r="DH116" s="248"/>
      <c r="DI116" s="248"/>
      <c r="DJ116" s="248"/>
      <c r="DK116" s="248"/>
      <c r="DL116" s="248"/>
      <c r="DM116" s="248"/>
      <c r="DN116" s="248"/>
      <c r="DO116" s="248"/>
      <c r="DP116" s="248"/>
      <c r="DQ116" s="248"/>
      <c r="DR116" s="248"/>
      <c r="DS116" s="248"/>
      <c r="DT116" s="248"/>
      <c r="DU116" s="248"/>
      <c r="DV116" s="248"/>
      <c r="DW116" s="248"/>
      <c r="DX116" s="248"/>
      <c r="DY116" s="248"/>
      <c r="DZ116" s="248"/>
      <c r="EA116" s="248"/>
      <c r="EB116" s="248"/>
      <c r="EC116" s="248"/>
      <c r="ED116" s="248"/>
      <c r="EE116" s="248"/>
      <c r="EF116" s="248"/>
      <c r="EG116" s="248"/>
      <c r="EH116" s="248"/>
      <c r="EI116" s="248"/>
      <c r="EJ116" s="248"/>
      <c r="EK116" s="248"/>
      <c r="EL116" s="248"/>
      <c r="EM116" s="248"/>
      <c r="EN116" s="248"/>
      <c r="EO116" s="248"/>
      <c r="EP116" s="248"/>
      <c r="EQ116" s="248"/>
      <c r="ER116" s="248"/>
      <c r="ES116" s="248"/>
      <c r="ET116" s="248"/>
      <c r="EU116" s="248"/>
      <c r="EV116" s="248"/>
      <c r="EW116" s="248"/>
      <c r="EX116" s="248"/>
      <c r="EY116" s="248"/>
      <c r="EZ116" s="248"/>
      <c r="FA116" s="248"/>
      <c r="FB116" s="248"/>
      <c r="FC116" s="248"/>
      <c r="FD116" s="248"/>
      <c r="FE116" s="248"/>
      <c r="FF116" s="248"/>
      <c r="FG116" s="248"/>
      <c r="FH116" s="248"/>
      <c r="FI116" s="248"/>
      <c r="FJ116" s="248"/>
      <c r="FK116" s="248"/>
      <c r="FL116" s="248"/>
      <c r="FM116" s="248"/>
      <c r="FN116" s="248"/>
      <c r="FO116" s="248"/>
      <c r="FP116" s="248"/>
      <c r="FQ116" s="248"/>
      <c r="FR116" s="248"/>
      <c r="FS116" s="248"/>
      <c r="FT116" s="248"/>
      <c r="FU116" s="248"/>
      <c r="FV116" s="248"/>
      <c r="FW116" s="248"/>
      <c r="FX116" s="248"/>
      <c r="FY116" s="248"/>
      <c r="FZ116" s="248"/>
      <c r="GA116" s="248"/>
      <c r="GB116" s="248"/>
      <c r="GC116" s="248"/>
      <c r="GD116" s="248"/>
      <c r="GE116" s="248"/>
      <c r="GF116" s="248"/>
      <c r="GG116" s="248"/>
      <c r="GH116" s="248"/>
      <c r="GI116" s="248"/>
      <c r="GJ116" s="248"/>
      <c r="GK116" s="248"/>
      <c r="GL116" s="248"/>
      <c r="GM116" s="248"/>
      <c r="GN116" s="248"/>
      <c r="GO116" s="248"/>
      <c r="GP116" s="248"/>
      <c r="GQ116" s="248"/>
      <c r="GR116" s="248"/>
      <c r="GS116" s="248"/>
      <c r="GT116" s="248"/>
      <c r="GU116" s="248"/>
      <c r="GV116" s="248"/>
      <c r="GW116" s="248"/>
    </row>
    <row r="117" spans="1:205" x14ac:dyDescent="0.25">
      <c r="B117" s="248"/>
      <c r="C117" s="248"/>
      <c r="D117" s="248"/>
      <c r="E117" s="248"/>
      <c r="F117" s="248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  <c r="AH117" s="248"/>
      <c r="AI117" s="248"/>
      <c r="AJ117" s="248"/>
      <c r="AK117" s="248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8"/>
      <c r="BI117" s="248"/>
      <c r="BJ117" s="248"/>
      <c r="BK117" s="248"/>
      <c r="BL117" s="248"/>
      <c r="BM117" s="248"/>
      <c r="BN117" s="248"/>
      <c r="BO117" s="248"/>
      <c r="BP117" s="248"/>
      <c r="BQ117" s="248"/>
      <c r="BR117" s="248"/>
      <c r="BS117" s="248"/>
      <c r="BT117" s="248"/>
      <c r="BU117" s="248"/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  <c r="CH117" s="248"/>
      <c r="CI117" s="248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248"/>
      <c r="CT117" s="248"/>
      <c r="CU117" s="248"/>
      <c r="CV117" s="248"/>
      <c r="CW117" s="248"/>
      <c r="CX117" s="248"/>
      <c r="CY117" s="248"/>
      <c r="CZ117" s="248"/>
      <c r="DA117" s="248"/>
      <c r="DB117" s="248"/>
      <c r="DC117" s="248"/>
      <c r="DD117" s="248"/>
      <c r="DE117" s="248"/>
      <c r="DF117" s="248"/>
      <c r="DG117" s="248"/>
      <c r="DH117" s="248"/>
      <c r="DI117" s="248"/>
      <c r="DJ117" s="248"/>
      <c r="DK117" s="248"/>
      <c r="DL117" s="248"/>
      <c r="DM117" s="248"/>
      <c r="DN117" s="248"/>
      <c r="DO117" s="248"/>
      <c r="DP117" s="248"/>
      <c r="DQ117" s="248"/>
      <c r="DR117" s="248"/>
      <c r="DS117" s="248"/>
      <c r="DT117" s="248"/>
      <c r="DU117" s="248"/>
      <c r="DV117" s="248"/>
      <c r="DW117" s="248"/>
      <c r="DX117" s="248"/>
      <c r="DY117" s="248"/>
      <c r="DZ117" s="248"/>
      <c r="EA117" s="248"/>
      <c r="EB117" s="248"/>
      <c r="EC117" s="248"/>
      <c r="ED117" s="248"/>
      <c r="EE117" s="248"/>
      <c r="EF117" s="248"/>
      <c r="EG117" s="248"/>
      <c r="EH117" s="248"/>
      <c r="EI117" s="248"/>
      <c r="EJ117" s="248"/>
      <c r="EK117" s="248"/>
      <c r="EL117" s="248"/>
      <c r="EM117" s="248"/>
      <c r="EN117" s="248"/>
      <c r="EO117" s="248"/>
      <c r="EP117" s="248"/>
      <c r="EQ117" s="248"/>
      <c r="ER117" s="248"/>
      <c r="ES117" s="248"/>
      <c r="ET117" s="248"/>
      <c r="EU117" s="248"/>
      <c r="EV117" s="248"/>
      <c r="EW117" s="248"/>
      <c r="EX117" s="248"/>
      <c r="EY117" s="248"/>
      <c r="EZ117" s="248"/>
      <c r="FA117" s="248"/>
      <c r="FB117" s="248"/>
      <c r="FC117" s="248"/>
      <c r="FD117" s="248"/>
      <c r="FE117" s="248"/>
      <c r="FF117" s="248"/>
      <c r="FG117" s="248"/>
      <c r="FH117" s="248"/>
      <c r="FI117" s="248"/>
      <c r="FJ117" s="248"/>
      <c r="FK117" s="248"/>
      <c r="FL117" s="248"/>
      <c r="FM117" s="248"/>
      <c r="FN117" s="248"/>
      <c r="FO117" s="248"/>
      <c r="FP117" s="248"/>
      <c r="FQ117" s="248"/>
      <c r="FR117" s="248"/>
      <c r="FS117" s="248"/>
      <c r="FT117" s="248"/>
      <c r="FU117" s="248"/>
      <c r="FV117" s="248"/>
      <c r="FW117" s="248"/>
      <c r="FX117" s="248"/>
      <c r="FY117" s="248"/>
      <c r="FZ117" s="248"/>
      <c r="GA117" s="248"/>
      <c r="GB117" s="248"/>
      <c r="GC117" s="248"/>
      <c r="GD117" s="248"/>
      <c r="GE117" s="248"/>
      <c r="GF117" s="248"/>
      <c r="GG117" s="248"/>
      <c r="GH117" s="248"/>
      <c r="GI117" s="248"/>
      <c r="GJ117" s="248"/>
      <c r="GK117" s="248"/>
      <c r="GL117" s="248"/>
      <c r="GM117" s="248"/>
      <c r="GN117" s="248"/>
      <c r="GO117" s="248"/>
      <c r="GP117" s="248"/>
      <c r="GQ117" s="248"/>
      <c r="GR117" s="248"/>
      <c r="GS117" s="248"/>
      <c r="GT117" s="248"/>
      <c r="GU117" s="248"/>
      <c r="GV117" s="248"/>
      <c r="GW117" s="248"/>
    </row>
    <row r="118" spans="1:205" x14ac:dyDescent="0.25">
      <c r="B118" s="248"/>
      <c r="C118" s="248"/>
      <c r="D118" s="248"/>
      <c r="E118" s="248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8"/>
      <c r="BI118" s="248"/>
      <c r="BJ118" s="248"/>
      <c r="BK118" s="248"/>
      <c r="BL118" s="248"/>
      <c r="BM118" s="248"/>
      <c r="BN118" s="248"/>
      <c r="BO118" s="248"/>
      <c r="BP118" s="248"/>
      <c r="BQ118" s="248"/>
      <c r="BR118" s="248"/>
      <c r="BS118" s="248"/>
      <c r="BT118" s="248"/>
      <c r="BU118" s="248"/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  <c r="CH118" s="248"/>
      <c r="CI118" s="248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248"/>
      <c r="CT118" s="248"/>
      <c r="CU118" s="248"/>
      <c r="CV118" s="248"/>
      <c r="CW118" s="248"/>
      <c r="CX118" s="248"/>
      <c r="CY118" s="248"/>
      <c r="CZ118" s="248"/>
      <c r="DA118" s="248"/>
      <c r="DB118" s="248"/>
      <c r="DC118" s="248"/>
      <c r="DD118" s="248"/>
      <c r="DE118" s="248"/>
      <c r="DF118" s="248"/>
      <c r="DG118" s="248"/>
      <c r="DH118" s="248"/>
      <c r="DI118" s="248"/>
      <c r="DJ118" s="248"/>
      <c r="DK118" s="248"/>
      <c r="DL118" s="248"/>
      <c r="DM118" s="248"/>
      <c r="DN118" s="248"/>
      <c r="DO118" s="248"/>
      <c r="DP118" s="248"/>
      <c r="DQ118" s="248"/>
      <c r="DR118" s="248"/>
      <c r="DS118" s="248"/>
      <c r="DT118" s="248"/>
      <c r="DU118" s="248"/>
      <c r="DV118" s="248"/>
      <c r="DW118" s="248"/>
      <c r="DX118" s="248"/>
      <c r="DY118" s="248"/>
      <c r="DZ118" s="248"/>
      <c r="EA118" s="248"/>
      <c r="EB118" s="248"/>
      <c r="EC118" s="248"/>
      <c r="ED118" s="248"/>
      <c r="EE118" s="248"/>
      <c r="EF118" s="248"/>
      <c r="EG118" s="248"/>
      <c r="EH118" s="248"/>
      <c r="EI118" s="248"/>
      <c r="EJ118" s="248"/>
      <c r="EK118" s="248"/>
      <c r="EL118" s="248"/>
      <c r="EM118" s="248"/>
      <c r="EN118" s="248"/>
      <c r="EO118" s="248"/>
      <c r="EP118" s="248"/>
      <c r="EQ118" s="248"/>
      <c r="ER118" s="248"/>
      <c r="ES118" s="248"/>
      <c r="ET118" s="248"/>
      <c r="EU118" s="248"/>
      <c r="EV118" s="248"/>
      <c r="EW118" s="248"/>
      <c r="EX118" s="248"/>
      <c r="EY118" s="248"/>
      <c r="EZ118" s="248"/>
      <c r="FA118" s="248"/>
      <c r="FB118" s="248"/>
      <c r="FC118" s="248"/>
      <c r="FD118" s="248"/>
      <c r="FE118" s="248"/>
      <c r="FF118" s="248"/>
      <c r="FG118" s="248"/>
      <c r="FH118" s="248"/>
      <c r="FI118" s="248"/>
      <c r="FJ118" s="248"/>
      <c r="FK118" s="248"/>
      <c r="FL118" s="248"/>
      <c r="FM118" s="248"/>
      <c r="FN118" s="248"/>
      <c r="FO118" s="248"/>
      <c r="FP118" s="248"/>
      <c r="FQ118" s="248"/>
      <c r="FR118" s="248"/>
      <c r="FS118" s="248"/>
      <c r="FT118" s="248"/>
      <c r="FU118" s="248"/>
      <c r="FV118" s="248"/>
      <c r="FW118" s="248"/>
      <c r="FX118" s="248"/>
      <c r="FY118" s="248"/>
      <c r="FZ118" s="248"/>
      <c r="GA118" s="248"/>
      <c r="GB118" s="248"/>
      <c r="GC118" s="248"/>
      <c r="GD118" s="248"/>
      <c r="GE118" s="248"/>
      <c r="GF118" s="248"/>
      <c r="GG118" s="248"/>
      <c r="GH118" s="248"/>
      <c r="GI118" s="248"/>
      <c r="GJ118" s="248"/>
      <c r="GK118" s="248"/>
      <c r="GL118" s="248"/>
      <c r="GM118" s="248"/>
      <c r="GN118" s="248"/>
      <c r="GO118" s="248"/>
      <c r="GP118" s="248"/>
      <c r="GQ118" s="248"/>
      <c r="GR118" s="248"/>
      <c r="GS118" s="248"/>
      <c r="GT118" s="248"/>
      <c r="GU118" s="248"/>
      <c r="GV118" s="248"/>
      <c r="GW118" s="248"/>
    </row>
    <row r="119" spans="1:205" x14ac:dyDescent="0.25">
      <c r="B119" s="248"/>
      <c r="C119" s="248"/>
      <c r="D119" s="248"/>
      <c r="E119" s="248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8"/>
      <c r="BI119" s="248"/>
      <c r="BJ119" s="248"/>
      <c r="BK119" s="248"/>
      <c r="BL119" s="248"/>
      <c r="BM119" s="248"/>
      <c r="BN119" s="248"/>
      <c r="BO119" s="248"/>
      <c r="BP119" s="248"/>
      <c r="BQ119" s="248"/>
      <c r="BR119" s="248"/>
      <c r="BS119" s="248"/>
      <c r="BT119" s="248"/>
      <c r="BU119" s="248"/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  <c r="CH119" s="248"/>
      <c r="CI119" s="248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248"/>
      <c r="CT119" s="248"/>
      <c r="CU119" s="248"/>
      <c r="CV119" s="248"/>
      <c r="CW119" s="248"/>
      <c r="CX119" s="248"/>
      <c r="CY119" s="248"/>
      <c r="CZ119" s="248"/>
      <c r="DA119" s="248"/>
      <c r="DB119" s="248"/>
      <c r="DC119" s="248"/>
      <c r="DD119" s="248"/>
      <c r="DE119" s="248"/>
      <c r="DF119" s="248"/>
      <c r="DG119" s="248"/>
      <c r="DH119" s="248"/>
      <c r="DI119" s="248"/>
      <c r="DJ119" s="248"/>
      <c r="DK119" s="248"/>
      <c r="DL119" s="248"/>
      <c r="DM119" s="248"/>
      <c r="DN119" s="248"/>
      <c r="DO119" s="248"/>
      <c r="DP119" s="248"/>
      <c r="DQ119" s="248"/>
      <c r="DR119" s="248"/>
      <c r="DS119" s="248"/>
      <c r="DT119" s="248"/>
      <c r="DU119" s="248"/>
      <c r="DV119" s="248"/>
      <c r="DW119" s="248"/>
      <c r="DX119" s="248"/>
      <c r="DY119" s="248"/>
      <c r="DZ119" s="248"/>
      <c r="EA119" s="248"/>
      <c r="EB119" s="248"/>
      <c r="EC119" s="248"/>
      <c r="ED119" s="248"/>
      <c r="EE119" s="248"/>
      <c r="EF119" s="248"/>
      <c r="EG119" s="248"/>
      <c r="EH119" s="248"/>
      <c r="EI119" s="248"/>
      <c r="EJ119" s="248"/>
      <c r="EK119" s="248"/>
      <c r="EL119" s="248"/>
      <c r="EM119" s="248"/>
      <c r="EN119" s="248"/>
      <c r="EO119" s="248"/>
      <c r="EP119" s="248"/>
      <c r="EQ119" s="248"/>
      <c r="ER119" s="248"/>
      <c r="ES119" s="248"/>
      <c r="ET119" s="248"/>
      <c r="EU119" s="248"/>
      <c r="EV119" s="248"/>
      <c r="EW119" s="248"/>
      <c r="EX119" s="248"/>
      <c r="EY119" s="248"/>
      <c r="EZ119" s="248"/>
      <c r="FA119" s="248"/>
      <c r="FB119" s="248"/>
      <c r="FC119" s="248"/>
      <c r="FD119" s="248"/>
      <c r="FE119" s="248"/>
      <c r="FF119" s="248"/>
      <c r="FG119" s="248"/>
      <c r="FH119" s="248"/>
      <c r="FI119" s="248"/>
      <c r="FJ119" s="248"/>
      <c r="FK119" s="248"/>
      <c r="FL119" s="248"/>
      <c r="FM119" s="248"/>
      <c r="FN119" s="248"/>
      <c r="FO119" s="248"/>
      <c r="FP119" s="248"/>
      <c r="FQ119" s="248"/>
      <c r="FR119" s="248"/>
      <c r="FS119" s="248"/>
      <c r="FT119" s="248"/>
      <c r="FU119" s="248"/>
      <c r="FV119" s="248"/>
      <c r="FW119" s="248"/>
      <c r="FX119" s="248"/>
      <c r="FY119" s="248"/>
      <c r="FZ119" s="248"/>
      <c r="GA119" s="248"/>
      <c r="GB119" s="248"/>
      <c r="GC119" s="248"/>
      <c r="GD119" s="248"/>
      <c r="GE119" s="248"/>
      <c r="GF119" s="248"/>
      <c r="GG119" s="248"/>
      <c r="GH119" s="248"/>
      <c r="GI119" s="248"/>
      <c r="GJ119" s="248"/>
      <c r="GK119" s="248"/>
      <c r="GL119" s="248"/>
      <c r="GM119" s="248"/>
      <c r="GN119" s="248"/>
      <c r="GO119" s="248"/>
      <c r="GP119" s="248"/>
      <c r="GQ119" s="248"/>
      <c r="GR119" s="248"/>
      <c r="GS119" s="248"/>
      <c r="GT119" s="248"/>
      <c r="GU119" s="248"/>
      <c r="GV119" s="248"/>
      <c r="GW119" s="248"/>
    </row>
    <row r="120" spans="1:205" x14ac:dyDescent="0.25">
      <c r="B120" s="248"/>
      <c r="C120" s="248"/>
      <c r="D120" s="248"/>
      <c r="E120" s="248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8"/>
      <c r="BI120" s="248"/>
      <c r="BJ120" s="248"/>
      <c r="BK120" s="248"/>
      <c r="BL120" s="248"/>
      <c r="BM120" s="248"/>
      <c r="BN120" s="248"/>
      <c r="BO120" s="248"/>
      <c r="BP120" s="248"/>
      <c r="BQ120" s="248"/>
      <c r="BR120" s="248"/>
      <c r="BS120" s="248"/>
      <c r="BT120" s="248"/>
      <c r="BU120" s="248"/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  <c r="CH120" s="248"/>
      <c r="CI120" s="248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248"/>
      <c r="CT120" s="248"/>
      <c r="CU120" s="248"/>
      <c r="CV120" s="248"/>
      <c r="CW120" s="248"/>
      <c r="CX120" s="248"/>
      <c r="CY120" s="248"/>
      <c r="CZ120" s="248"/>
      <c r="DA120" s="248"/>
      <c r="DB120" s="248"/>
      <c r="DC120" s="248"/>
      <c r="DD120" s="248"/>
      <c r="DE120" s="248"/>
      <c r="DF120" s="248"/>
      <c r="DG120" s="248"/>
      <c r="DH120" s="248"/>
      <c r="DI120" s="248"/>
      <c r="DJ120" s="248"/>
      <c r="DK120" s="248"/>
      <c r="DL120" s="248"/>
      <c r="DM120" s="248"/>
      <c r="DN120" s="248"/>
      <c r="DO120" s="248"/>
      <c r="DP120" s="248"/>
      <c r="DQ120" s="248"/>
      <c r="DR120" s="248"/>
      <c r="DS120" s="248"/>
      <c r="DT120" s="248"/>
      <c r="DU120" s="248"/>
      <c r="DV120" s="248"/>
      <c r="DW120" s="248"/>
      <c r="DX120" s="248"/>
      <c r="DY120" s="248"/>
      <c r="DZ120" s="248"/>
      <c r="EA120" s="248"/>
      <c r="EB120" s="248"/>
      <c r="EC120" s="248"/>
      <c r="ED120" s="248"/>
      <c r="EE120" s="248"/>
      <c r="EF120" s="248"/>
      <c r="EG120" s="248"/>
      <c r="EH120" s="248"/>
      <c r="EI120" s="248"/>
      <c r="EJ120" s="248"/>
      <c r="EK120" s="248"/>
      <c r="EL120" s="248"/>
      <c r="EM120" s="248"/>
      <c r="EN120" s="248"/>
      <c r="EO120" s="248"/>
      <c r="EP120" s="248"/>
      <c r="EQ120" s="248"/>
      <c r="ER120" s="248"/>
      <c r="ES120" s="248"/>
      <c r="ET120" s="248"/>
      <c r="EU120" s="248"/>
      <c r="EV120" s="248"/>
      <c r="EW120" s="248"/>
      <c r="EX120" s="248"/>
      <c r="EY120" s="248"/>
      <c r="EZ120" s="248"/>
      <c r="FA120" s="248"/>
      <c r="FB120" s="248"/>
      <c r="FC120" s="248"/>
      <c r="FD120" s="248"/>
      <c r="FE120" s="248"/>
      <c r="FF120" s="248"/>
      <c r="FG120" s="248"/>
      <c r="FH120" s="248"/>
      <c r="FI120" s="248"/>
      <c r="FJ120" s="248"/>
      <c r="FK120" s="248"/>
      <c r="FL120" s="248"/>
      <c r="FM120" s="248"/>
      <c r="FN120" s="248"/>
      <c r="FO120" s="248"/>
      <c r="FP120" s="248"/>
      <c r="FQ120" s="248"/>
      <c r="FR120" s="248"/>
      <c r="FS120" s="248"/>
      <c r="FT120" s="248"/>
      <c r="FU120" s="248"/>
      <c r="FV120" s="248"/>
      <c r="FW120" s="248"/>
      <c r="FX120" s="248"/>
      <c r="FY120" s="248"/>
      <c r="FZ120" s="248"/>
      <c r="GA120" s="248"/>
      <c r="GB120" s="248"/>
      <c r="GC120" s="248"/>
      <c r="GD120" s="248"/>
      <c r="GE120" s="248"/>
      <c r="GF120" s="248"/>
      <c r="GG120" s="248"/>
      <c r="GH120" s="248"/>
      <c r="GI120" s="248"/>
      <c r="GJ120" s="248"/>
      <c r="GK120" s="248"/>
      <c r="GL120" s="248"/>
      <c r="GM120" s="248"/>
      <c r="GN120" s="248"/>
      <c r="GO120" s="248"/>
      <c r="GP120" s="248"/>
      <c r="GQ120" s="248"/>
      <c r="GR120" s="248"/>
      <c r="GS120" s="248"/>
      <c r="GT120" s="248"/>
      <c r="GU120" s="248"/>
      <c r="GV120" s="248"/>
      <c r="GW120" s="248"/>
    </row>
    <row r="121" spans="1:205" x14ac:dyDescent="0.25">
      <c r="B121" s="248"/>
      <c r="C121" s="248"/>
      <c r="D121" s="248"/>
      <c r="E121" s="248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8"/>
      <c r="BI121" s="248"/>
      <c r="BJ121" s="248"/>
      <c r="BK121" s="248"/>
      <c r="BL121" s="248"/>
      <c r="BM121" s="248"/>
      <c r="BN121" s="248"/>
      <c r="BO121" s="248"/>
      <c r="BP121" s="248"/>
      <c r="BQ121" s="248"/>
      <c r="BR121" s="248"/>
      <c r="BS121" s="248"/>
      <c r="BT121" s="248"/>
      <c r="BU121" s="248"/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248"/>
      <c r="CT121" s="248"/>
      <c r="CU121" s="248"/>
      <c r="CV121" s="248"/>
      <c r="CW121" s="248"/>
      <c r="CX121" s="248"/>
      <c r="CY121" s="248"/>
      <c r="CZ121" s="248"/>
      <c r="DA121" s="248"/>
      <c r="DB121" s="248"/>
      <c r="DC121" s="248"/>
      <c r="DD121" s="248"/>
      <c r="DE121" s="248"/>
      <c r="DF121" s="248"/>
      <c r="DG121" s="248"/>
      <c r="DH121" s="248"/>
      <c r="DI121" s="248"/>
      <c r="DJ121" s="248"/>
      <c r="DK121" s="248"/>
      <c r="DL121" s="248"/>
      <c r="DM121" s="248"/>
      <c r="DN121" s="248"/>
      <c r="DO121" s="248"/>
      <c r="DP121" s="248"/>
      <c r="DQ121" s="248"/>
      <c r="DR121" s="248"/>
      <c r="DS121" s="248"/>
      <c r="DT121" s="248"/>
      <c r="DU121" s="248"/>
      <c r="DV121" s="248"/>
      <c r="DW121" s="248"/>
      <c r="DX121" s="248"/>
      <c r="DY121" s="248"/>
      <c r="DZ121" s="248"/>
      <c r="EA121" s="248"/>
      <c r="EB121" s="248"/>
      <c r="EC121" s="248"/>
      <c r="ED121" s="248"/>
      <c r="EE121" s="248"/>
      <c r="EF121" s="248"/>
      <c r="EG121" s="248"/>
      <c r="EH121" s="248"/>
      <c r="EI121" s="248"/>
      <c r="EJ121" s="248"/>
      <c r="EK121" s="248"/>
      <c r="EL121" s="248"/>
      <c r="EM121" s="248"/>
      <c r="EN121" s="248"/>
      <c r="EO121" s="248"/>
      <c r="EP121" s="248"/>
      <c r="EQ121" s="248"/>
      <c r="ER121" s="248"/>
      <c r="ES121" s="248"/>
      <c r="ET121" s="248"/>
      <c r="EU121" s="248"/>
      <c r="EV121" s="248"/>
      <c r="EW121" s="248"/>
      <c r="EX121" s="248"/>
      <c r="EY121" s="248"/>
      <c r="EZ121" s="248"/>
      <c r="FA121" s="248"/>
      <c r="FB121" s="248"/>
      <c r="FC121" s="248"/>
      <c r="FD121" s="248"/>
      <c r="FE121" s="248"/>
      <c r="FF121" s="248"/>
      <c r="FG121" s="248"/>
      <c r="FH121" s="248"/>
      <c r="FI121" s="248"/>
      <c r="FJ121" s="248"/>
      <c r="FK121" s="248"/>
      <c r="FL121" s="248"/>
      <c r="FM121" s="248"/>
      <c r="FN121" s="248"/>
      <c r="FO121" s="248"/>
      <c r="FP121" s="248"/>
      <c r="FQ121" s="248"/>
      <c r="FR121" s="248"/>
      <c r="FS121" s="248"/>
      <c r="FT121" s="248"/>
      <c r="FU121" s="248"/>
      <c r="FV121" s="248"/>
      <c r="FW121" s="248"/>
      <c r="FX121" s="248"/>
      <c r="FY121" s="248"/>
      <c r="FZ121" s="248"/>
      <c r="GA121" s="248"/>
      <c r="GB121" s="248"/>
      <c r="GC121" s="248"/>
      <c r="GD121" s="248"/>
      <c r="GE121" s="248"/>
      <c r="GF121" s="248"/>
      <c r="GG121" s="248"/>
      <c r="GH121" s="248"/>
      <c r="GI121" s="248"/>
      <c r="GJ121" s="248"/>
      <c r="GK121" s="248"/>
      <c r="GL121" s="248"/>
      <c r="GM121" s="248"/>
      <c r="GN121" s="248"/>
      <c r="GO121" s="248"/>
      <c r="GP121" s="248"/>
      <c r="GQ121" s="248"/>
      <c r="GR121" s="248"/>
      <c r="GS121" s="248"/>
      <c r="GT121" s="248"/>
      <c r="GU121" s="248"/>
      <c r="GV121" s="248"/>
      <c r="GW121" s="248"/>
    </row>
    <row r="122" spans="1:205" x14ac:dyDescent="0.25">
      <c r="B122" s="248"/>
      <c r="C122" s="248"/>
      <c r="D122" s="248"/>
      <c r="E122" s="248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8"/>
      <c r="BI122" s="248"/>
      <c r="BJ122" s="248"/>
      <c r="BK122" s="248"/>
      <c r="BL122" s="248"/>
      <c r="BM122" s="248"/>
      <c r="BN122" s="248"/>
      <c r="BO122" s="248"/>
      <c r="BP122" s="248"/>
      <c r="BQ122" s="248"/>
      <c r="BR122" s="248"/>
      <c r="BS122" s="248"/>
      <c r="BT122" s="248"/>
      <c r="BU122" s="248"/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  <c r="CH122" s="248"/>
      <c r="CI122" s="248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248"/>
      <c r="CT122" s="248"/>
      <c r="CU122" s="248"/>
      <c r="CV122" s="248"/>
      <c r="CW122" s="248"/>
      <c r="CX122" s="248"/>
      <c r="CY122" s="248"/>
      <c r="CZ122" s="248"/>
      <c r="DA122" s="248"/>
      <c r="DB122" s="248"/>
      <c r="DC122" s="248"/>
      <c r="DD122" s="248"/>
      <c r="DE122" s="248"/>
      <c r="DF122" s="248"/>
      <c r="DG122" s="248"/>
      <c r="DH122" s="248"/>
      <c r="DI122" s="248"/>
      <c r="DJ122" s="248"/>
      <c r="DK122" s="248"/>
      <c r="DL122" s="248"/>
      <c r="DM122" s="248"/>
      <c r="DN122" s="248"/>
      <c r="DO122" s="248"/>
      <c r="DP122" s="248"/>
      <c r="DQ122" s="248"/>
      <c r="DR122" s="248"/>
      <c r="DS122" s="248"/>
      <c r="DT122" s="248"/>
      <c r="DU122" s="248"/>
      <c r="DV122" s="248"/>
      <c r="DW122" s="248"/>
      <c r="DX122" s="248"/>
      <c r="DY122" s="248"/>
      <c r="DZ122" s="248"/>
      <c r="EA122" s="248"/>
      <c r="EB122" s="248"/>
      <c r="EC122" s="248"/>
      <c r="ED122" s="248"/>
      <c r="EE122" s="248"/>
      <c r="EF122" s="248"/>
      <c r="EG122" s="248"/>
      <c r="EH122" s="248"/>
      <c r="EI122" s="248"/>
      <c r="EJ122" s="248"/>
      <c r="EK122" s="248"/>
      <c r="EL122" s="248"/>
      <c r="EM122" s="248"/>
      <c r="EN122" s="248"/>
      <c r="EO122" s="248"/>
      <c r="EP122" s="248"/>
      <c r="EQ122" s="248"/>
      <c r="ER122" s="248"/>
      <c r="ES122" s="248"/>
      <c r="ET122" s="248"/>
      <c r="EU122" s="248"/>
      <c r="EV122" s="248"/>
      <c r="EW122" s="248"/>
      <c r="EX122" s="248"/>
      <c r="EY122" s="248"/>
      <c r="EZ122" s="248"/>
      <c r="FA122" s="248"/>
      <c r="FB122" s="248"/>
      <c r="FC122" s="248"/>
      <c r="FD122" s="248"/>
      <c r="FE122" s="248"/>
      <c r="FF122" s="248"/>
      <c r="FG122" s="248"/>
      <c r="FH122" s="248"/>
      <c r="FI122" s="248"/>
      <c r="FJ122" s="248"/>
      <c r="FK122" s="248"/>
      <c r="FL122" s="248"/>
      <c r="FM122" s="248"/>
      <c r="FN122" s="248"/>
      <c r="FO122" s="248"/>
      <c r="FP122" s="248"/>
      <c r="FQ122" s="248"/>
      <c r="FR122" s="248"/>
      <c r="FS122" s="248"/>
      <c r="FT122" s="248"/>
      <c r="FU122" s="248"/>
      <c r="FV122" s="248"/>
      <c r="FW122" s="248"/>
      <c r="FX122" s="248"/>
      <c r="FY122" s="248"/>
      <c r="FZ122" s="248"/>
      <c r="GA122" s="248"/>
      <c r="GB122" s="248"/>
      <c r="GC122" s="248"/>
      <c r="GD122" s="248"/>
      <c r="GE122" s="248"/>
      <c r="GF122" s="248"/>
      <c r="GG122" s="248"/>
      <c r="GH122" s="248"/>
      <c r="GI122" s="248"/>
      <c r="GJ122" s="248"/>
      <c r="GK122" s="248"/>
      <c r="GL122" s="248"/>
      <c r="GM122" s="248"/>
      <c r="GN122" s="248"/>
      <c r="GO122" s="248"/>
      <c r="GP122" s="248"/>
      <c r="GQ122" s="248"/>
      <c r="GR122" s="248"/>
      <c r="GS122" s="248"/>
      <c r="GT122" s="248"/>
      <c r="GU122" s="248"/>
      <c r="GV122" s="248"/>
      <c r="GW122" s="248"/>
    </row>
    <row r="123" spans="1:205" x14ac:dyDescent="0.25">
      <c r="B123" s="248"/>
      <c r="C123" s="248"/>
      <c r="D123" s="248"/>
      <c r="E123" s="248"/>
      <c r="F123" s="248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8"/>
      <c r="BI123" s="248"/>
      <c r="BJ123" s="248"/>
      <c r="BK123" s="248"/>
      <c r="BL123" s="248"/>
      <c r="BM123" s="248"/>
      <c r="BN123" s="248"/>
      <c r="BO123" s="248"/>
      <c r="BP123" s="248"/>
      <c r="BQ123" s="248"/>
      <c r="BR123" s="248"/>
      <c r="BS123" s="248"/>
      <c r="BT123" s="248"/>
      <c r="BU123" s="248"/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  <c r="DC123" s="248"/>
      <c r="DD123" s="248"/>
      <c r="DE123" s="248"/>
      <c r="DF123" s="248"/>
      <c r="DG123" s="248"/>
      <c r="DH123" s="248"/>
      <c r="DI123" s="248"/>
      <c r="DJ123" s="248"/>
      <c r="DK123" s="248"/>
      <c r="DL123" s="248"/>
      <c r="DM123" s="248"/>
      <c r="DN123" s="248"/>
      <c r="DO123" s="248"/>
      <c r="DP123" s="248"/>
      <c r="DQ123" s="248"/>
      <c r="DR123" s="248"/>
      <c r="DS123" s="248"/>
      <c r="DT123" s="248"/>
      <c r="DU123" s="248"/>
      <c r="DV123" s="248"/>
      <c r="DW123" s="248"/>
      <c r="DX123" s="248"/>
      <c r="DY123" s="248"/>
      <c r="DZ123" s="248"/>
      <c r="EA123" s="248"/>
      <c r="EB123" s="248"/>
      <c r="EC123" s="248"/>
      <c r="ED123" s="248"/>
      <c r="EE123" s="248"/>
      <c r="EF123" s="248"/>
      <c r="EG123" s="248"/>
      <c r="EH123" s="248"/>
      <c r="EI123" s="248"/>
      <c r="EJ123" s="248"/>
      <c r="EK123" s="248"/>
      <c r="EL123" s="248"/>
      <c r="EM123" s="248"/>
      <c r="EN123" s="248"/>
      <c r="EO123" s="248"/>
      <c r="EP123" s="248"/>
      <c r="EQ123" s="248"/>
      <c r="ER123" s="248"/>
      <c r="ES123" s="248"/>
      <c r="ET123" s="248"/>
      <c r="EU123" s="248"/>
      <c r="EV123" s="248"/>
      <c r="EW123" s="248"/>
      <c r="EX123" s="248"/>
      <c r="EY123" s="248"/>
      <c r="EZ123" s="248"/>
      <c r="FA123" s="248"/>
      <c r="FB123" s="248"/>
      <c r="FC123" s="248"/>
      <c r="FD123" s="248"/>
      <c r="FE123" s="248"/>
      <c r="FF123" s="248"/>
      <c r="FG123" s="248"/>
      <c r="FH123" s="248"/>
      <c r="FI123" s="248"/>
      <c r="FJ123" s="248"/>
      <c r="FK123" s="248"/>
      <c r="FL123" s="248"/>
      <c r="FM123" s="248"/>
      <c r="FN123" s="248"/>
      <c r="FO123" s="248"/>
      <c r="FP123" s="248"/>
      <c r="FQ123" s="248"/>
      <c r="FR123" s="248"/>
      <c r="FS123" s="248"/>
      <c r="FT123" s="248"/>
      <c r="FU123" s="248"/>
      <c r="FV123" s="248"/>
      <c r="FW123" s="248"/>
      <c r="FX123" s="248"/>
      <c r="FY123" s="248"/>
      <c r="FZ123" s="248"/>
      <c r="GA123" s="248"/>
      <c r="GB123" s="248"/>
      <c r="GC123" s="248"/>
      <c r="GD123" s="248"/>
      <c r="GE123" s="248"/>
      <c r="GF123" s="248"/>
      <c r="GG123" s="248"/>
      <c r="GH123" s="248"/>
      <c r="GI123" s="248"/>
      <c r="GJ123" s="248"/>
      <c r="GK123" s="248"/>
      <c r="GL123" s="248"/>
      <c r="GM123" s="248"/>
      <c r="GN123" s="248"/>
      <c r="GO123" s="248"/>
      <c r="GP123" s="248"/>
      <c r="GQ123" s="248"/>
      <c r="GR123" s="248"/>
      <c r="GS123" s="248"/>
      <c r="GT123" s="248"/>
      <c r="GU123" s="248"/>
      <c r="GV123" s="248"/>
      <c r="GW123" s="248"/>
    </row>
    <row r="124" spans="1:205" x14ac:dyDescent="0.25">
      <c r="B124" s="248"/>
      <c r="C124" s="248"/>
      <c r="D124" s="248"/>
      <c r="E124" s="248"/>
      <c r="F124" s="248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  <c r="AH124" s="248"/>
      <c r="AI124" s="248"/>
      <c r="AJ124" s="248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8"/>
      <c r="BI124" s="248"/>
      <c r="BJ124" s="248"/>
      <c r="BK124" s="248"/>
      <c r="BL124" s="248"/>
      <c r="BM124" s="248"/>
      <c r="BN124" s="248"/>
      <c r="BO124" s="248"/>
      <c r="BP124" s="248"/>
      <c r="BQ124" s="248"/>
      <c r="BR124" s="248"/>
      <c r="BS124" s="248"/>
      <c r="BT124" s="248"/>
      <c r="BU124" s="248"/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8"/>
      <c r="DC124" s="248"/>
      <c r="DD124" s="248"/>
      <c r="DE124" s="248"/>
      <c r="DF124" s="248"/>
      <c r="DG124" s="248"/>
      <c r="DH124" s="248"/>
      <c r="DI124" s="248"/>
      <c r="DJ124" s="248"/>
      <c r="DK124" s="248"/>
      <c r="DL124" s="248"/>
      <c r="DM124" s="248"/>
      <c r="DN124" s="248"/>
      <c r="DO124" s="248"/>
      <c r="DP124" s="248"/>
      <c r="DQ124" s="248"/>
      <c r="DR124" s="248"/>
      <c r="DS124" s="248"/>
      <c r="DT124" s="248"/>
      <c r="DU124" s="248"/>
      <c r="DV124" s="248"/>
      <c r="DW124" s="248"/>
      <c r="DX124" s="248"/>
      <c r="DY124" s="248"/>
      <c r="DZ124" s="248"/>
      <c r="EA124" s="248"/>
      <c r="EB124" s="248"/>
      <c r="EC124" s="248"/>
      <c r="ED124" s="248"/>
      <c r="EE124" s="248"/>
      <c r="EF124" s="248"/>
      <c r="EG124" s="248"/>
      <c r="EH124" s="248"/>
      <c r="EI124" s="248"/>
      <c r="EJ124" s="248"/>
      <c r="EK124" s="248"/>
      <c r="EL124" s="248"/>
      <c r="EM124" s="248"/>
      <c r="EN124" s="248"/>
      <c r="EO124" s="248"/>
      <c r="EP124" s="248"/>
      <c r="EQ124" s="248"/>
      <c r="ER124" s="248"/>
      <c r="ES124" s="248"/>
      <c r="ET124" s="248"/>
      <c r="EU124" s="248"/>
      <c r="EV124" s="248"/>
      <c r="EW124" s="248"/>
      <c r="EX124" s="248"/>
      <c r="EY124" s="248"/>
      <c r="EZ124" s="248"/>
      <c r="FA124" s="248"/>
      <c r="FB124" s="248"/>
      <c r="FC124" s="248"/>
      <c r="FD124" s="248"/>
      <c r="FE124" s="248"/>
      <c r="FF124" s="248"/>
      <c r="FG124" s="248"/>
      <c r="FH124" s="248"/>
      <c r="FI124" s="248"/>
      <c r="FJ124" s="248"/>
      <c r="FK124" s="248"/>
      <c r="FL124" s="248"/>
      <c r="FM124" s="248"/>
      <c r="FN124" s="248"/>
      <c r="FO124" s="248"/>
      <c r="FP124" s="248"/>
      <c r="FQ124" s="248"/>
      <c r="FR124" s="248"/>
      <c r="FS124" s="248"/>
      <c r="FT124" s="248"/>
      <c r="FU124" s="248"/>
      <c r="FV124" s="248"/>
      <c r="FW124" s="248"/>
      <c r="FX124" s="248"/>
      <c r="FY124" s="248"/>
      <c r="FZ124" s="248"/>
      <c r="GA124" s="248"/>
      <c r="GB124" s="248"/>
      <c r="GC124" s="248"/>
      <c r="GD124" s="248"/>
      <c r="GE124" s="248"/>
      <c r="GF124" s="248"/>
      <c r="GG124" s="248"/>
      <c r="GH124" s="248"/>
      <c r="GI124" s="248"/>
      <c r="GJ124" s="248"/>
      <c r="GK124" s="248"/>
      <c r="GL124" s="248"/>
      <c r="GM124" s="248"/>
      <c r="GN124" s="248"/>
      <c r="GO124" s="248"/>
      <c r="GP124" s="248"/>
      <c r="GQ124" s="248"/>
      <c r="GR124" s="248"/>
      <c r="GS124" s="248"/>
      <c r="GT124" s="248"/>
      <c r="GU124" s="248"/>
      <c r="GV124" s="248"/>
      <c r="GW124" s="248"/>
    </row>
    <row r="125" spans="1:205" x14ac:dyDescent="0.25">
      <c r="B125" s="248"/>
      <c r="C125" s="248"/>
      <c r="D125" s="248"/>
      <c r="E125" s="248"/>
      <c r="F125" s="248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8"/>
      <c r="BI125" s="248"/>
      <c r="BJ125" s="248"/>
      <c r="BK125" s="248"/>
      <c r="BL125" s="248"/>
      <c r="BM125" s="248"/>
      <c r="BN125" s="248"/>
      <c r="BO125" s="248"/>
      <c r="BP125" s="248"/>
      <c r="BQ125" s="248"/>
      <c r="BR125" s="248"/>
      <c r="BS125" s="248"/>
      <c r="BT125" s="248"/>
      <c r="BU125" s="248"/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  <c r="DC125" s="248"/>
      <c r="DD125" s="248"/>
      <c r="DE125" s="248"/>
      <c r="DF125" s="248"/>
      <c r="DG125" s="248"/>
      <c r="DH125" s="248"/>
      <c r="DI125" s="248"/>
      <c r="DJ125" s="248"/>
      <c r="DK125" s="248"/>
      <c r="DL125" s="248"/>
      <c r="DM125" s="248"/>
      <c r="DN125" s="248"/>
      <c r="DO125" s="248"/>
      <c r="DP125" s="248"/>
      <c r="DQ125" s="248"/>
      <c r="DR125" s="248"/>
      <c r="DS125" s="248"/>
      <c r="DT125" s="248"/>
      <c r="DU125" s="248"/>
      <c r="DV125" s="248"/>
      <c r="DW125" s="248"/>
      <c r="DX125" s="248"/>
      <c r="DY125" s="248"/>
      <c r="DZ125" s="248"/>
      <c r="EA125" s="248"/>
      <c r="EB125" s="248"/>
      <c r="EC125" s="248"/>
      <c r="ED125" s="248"/>
      <c r="EE125" s="248"/>
      <c r="EF125" s="248"/>
      <c r="EG125" s="248"/>
      <c r="EH125" s="248"/>
      <c r="EI125" s="248"/>
      <c r="EJ125" s="248"/>
      <c r="EK125" s="248"/>
      <c r="EL125" s="248"/>
      <c r="EM125" s="248"/>
      <c r="EN125" s="248"/>
      <c r="EO125" s="248"/>
      <c r="EP125" s="248"/>
      <c r="EQ125" s="248"/>
      <c r="ER125" s="248"/>
      <c r="ES125" s="248"/>
      <c r="ET125" s="248"/>
      <c r="EU125" s="248"/>
      <c r="EV125" s="248"/>
      <c r="EW125" s="248"/>
      <c r="EX125" s="248"/>
      <c r="EY125" s="248"/>
      <c r="EZ125" s="248"/>
      <c r="FA125" s="248"/>
      <c r="FB125" s="248"/>
      <c r="FC125" s="248"/>
      <c r="FD125" s="248"/>
      <c r="FE125" s="248"/>
      <c r="FF125" s="248"/>
      <c r="FG125" s="248"/>
      <c r="FH125" s="248"/>
      <c r="FI125" s="248"/>
      <c r="FJ125" s="248"/>
      <c r="FK125" s="248"/>
      <c r="FL125" s="248"/>
      <c r="FM125" s="248"/>
      <c r="FN125" s="248"/>
      <c r="FO125" s="248"/>
      <c r="FP125" s="248"/>
      <c r="FQ125" s="248"/>
      <c r="FR125" s="248"/>
      <c r="FS125" s="248"/>
      <c r="FT125" s="248"/>
      <c r="FU125" s="248"/>
      <c r="FV125" s="248"/>
      <c r="FW125" s="248"/>
      <c r="FX125" s="248"/>
      <c r="FY125" s="248"/>
      <c r="FZ125" s="248"/>
      <c r="GA125" s="248"/>
      <c r="GB125" s="248"/>
      <c r="GC125" s="248"/>
      <c r="GD125" s="248"/>
      <c r="GE125" s="248"/>
      <c r="GF125" s="248"/>
      <c r="GG125" s="248"/>
      <c r="GH125" s="248"/>
      <c r="GI125" s="248"/>
      <c r="GJ125" s="248"/>
      <c r="GK125" s="248"/>
      <c r="GL125" s="248"/>
      <c r="GM125" s="248"/>
      <c r="GN125" s="248"/>
      <c r="GO125" s="248"/>
      <c r="GP125" s="248"/>
      <c r="GQ125" s="248"/>
      <c r="GR125" s="248"/>
      <c r="GS125" s="248"/>
      <c r="GT125" s="248"/>
      <c r="GU125" s="248"/>
      <c r="GV125" s="248"/>
      <c r="GW125" s="248"/>
    </row>
    <row r="126" spans="1:205" x14ac:dyDescent="0.25">
      <c r="B126" s="248"/>
      <c r="C126" s="248"/>
      <c r="D126" s="248"/>
      <c r="E126" s="248"/>
      <c r="F126" s="248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8"/>
      <c r="BI126" s="248"/>
      <c r="BJ126" s="248"/>
      <c r="BK126" s="248"/>
      <c r="BL126" s="248"/>
      <c r="BM126" s="248"/>
      <c r="BN126" s="248"/>
      <c r="BO126" s="248"/>
      <c r="BP126" s="248"/>
      <c r="BQ126" s="248"/>
      <c r="BR126" s="248"/>
      <c r="BS126" s="248"/>
      <c r="BT126" s="248"/>
      <c r="BU126" s="248"/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  <c r="CH126" s="248"/>
      <c r="CI126" s="248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248"/>
      <c r="CT126" s="248"/>
      <c r="CU126" s="248"/>
      <c r="CV126" s="248"/>
      <c r="CW126" s="248"/>
      <c r="CX126" s="248"/>
      <c r="CY126" s="248"/>
      <c r="CZ126" s="248"/>
      <c r="DA126" s="248"/>
      <c r="DB126" s="248"/>
      <c r="DC126" s="248"/>
      <c r="DD126" s="248"/>
      <c r="DE126" s="248"/>
      <c r="DF126" s="248"/>
      <c r="DG126" s="248"/>
      <c r="DH126" s="248"/>
      <c r="DI126" s="248"/>
      <c r="DJ126" s="248"/>
      <c r="DK126" s="248"/>
      <c r="DL126" s="248"/>
      <c r="DM126" s="248"/>
      <c r="DN126" s="248"/>
      <c r="DO126" s="248"/>
      <c r="DP126" s="248"/>
      <c r="DQ126" s="248"/>
      <c r="DR126" s="248"/>
      <c r="DS126" s="248"/>
      <c r="DT126" s="248"/>
      <c r="DU126" s="248"/>
      <c r="DV126" s="248"/>
      <c r="DW126" s="248"/>
      <c r="DX126" s="248"/>
      <c r="DY126" s="248"/>
      <c r="DZ126" s="248"/>
      <c r="EA126" s="248"/>
      <c r="EB126" s="248"/>
      <c r="EC126" s="248"/>
      <c r="ED126" s="248"/>
      <c r="EE126" s="248"/>
      <c r="EF126" s="248"/>
      <c r="EG126" s="248"/>
      <c r="EH126" s="248"/>
      <c r="EI126" s="248"/>
      <c r="EJ126" s="248"/>
      <c r="EK126" s="248"/>
      <c r="EL126" s="248"/>
      <c r="EM126" s="248"/>
      <c r="EN126" s="248"/>
      <c r="EO126" s="248"/>
      <c r="EP126" s="248"/>
      <c r="EQ126" s="248"/>
      <c r="ER126" s="248"/>
      <c r="ES126" s="248"/>
      <c r="ET126" s="248"/>
      <c r="EU126" s="248"/>
      <c r="EV126" s="248"/>
      <c r="EW126" s="248"/>
      <c r="EX126" s="248"/>
      <c r="EY126" s="248"/>
      <c r="EZ126" s="248"/>
      <c r="FA126" s="248"/>
      <c r="FB126" s="248"/>
      <c r="FC126" s="248"/>
      <c r="FD126" s="248"/>
      <c r="FE126" s="248"/>
      <c r="FF126" s="248"/>
      <c r="FG126" s="248"/>
      <c r="FH126" s="248"/>
      <c r="FI126" s="248"/>
      <c r="FJ126" s="248"/>
      <c r="FK126" s="248"/>
      <c r="FL126" s="248"/>
      <c r="FM126" s="248"/>
      <c r="FN126" s="248"/>
      <c r="FO126" s="248"/>
      <c r="FP126" s="248"/>
      <c r="FQ126" s="248"/>
      <c r="FR126" s="248"/>
      <c r="FS126" s="248"/>
      <c r="FT126" s="248"/>
      <c r="FU126" s="248"/>
      <c r="FV126" s="248"/>
      <c r="FW126" s="248"/>
      <c r="FX126" s="248"/>
      <c r="FY126" s="248"/>
      <c r="FZ126" s="248"/>
      <c r="GA126" s="248"/>
      <c r="GB126" s="248"/>
      <c r="GC126" s="248"/>
      <c r="GD126" s="248"/>
      <c r="GE126" s="248"/>
      <c r="GF126" s="248"/>
      <c r="GG126" s="248"/>
      <c r="GH126" s="248"/>
      <c r="GI126" s="248"/>
      <c r="GJ126" s="248"/>
      <c r="GK126" s="248"/>
      <c r="GL126" s="248"/>
      <c r="GM126" s="248"/>
      <c r="GN126" s="248"/>
      <c r="GO126" s="248"/>
      <c r="GP126" s="248"/>
      <c r="GQ126" s="248"/>
      <c r="GR126" s="248"/>
      <c r="GS126" s="248"/>
      <c r="GT126" s="248"/>
      <c r="GU126" s="248"/>
      <c r="GV126" s="248"/>
      <c r="GW126" s="248"/>
    </row>
    <row r="127" spans="1:205" x14ac:dyDescent="0.25">
      <c r="B127" s="248"/>
      <c r="C127" s="248"/>
      <c r="D127" s="248"/>
      <c r="E127" s="248"/>
      <c r="F127" s="248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8"/>
      <c r="BI127" s="248"/>
      <c r="BJ127" s="248"/>
      <c r="BK127" s="248"/>
      <c r="BL127" s="248"/>
      <c r="BM127" s="248"/>
      <c r="BN127" s="248"/>
      <c r="BO127" s="248"/>
      <c r="BP127" s="248"/>
      <c r="BQ127" s="248"/>
      <c r="BR127" s="248"/>
      <c r="BS127" s="248"/>
      <c r="BT127" s="248"/>
      <c r="BU127" s="248"/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  <c r="CH127" s="248"/>
      <c r="CI127" s="248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248"/>
      <c r="CT127" s="248"/>
      <c r="CU127" s="248"/>
      <c r="CV127" s="248"/>
      <c r="CW127" s="248"/>
      <c r="CX127" s="248"/>
      <c r="CY127" s="248"/>
      <c r="CZ127" s="248"/>
      <c r="DA127" s="248"/>
      <c r="DB127" s="248"/>
      <c r="DC127" s="248"/>
      <c r="DD127" s="248"/>
      <c r="DE127" s="248"/>
      <c r="DF127" s="248"/>
      <c r="DG127" s="248"/>
      <c r="DH127" s="248"/>
      <c r="DI127" s="248"/>
      <c r="DJ127" s="248"/>
      <c r="DK127" s="248"/>
      <c r="DL127" s="248"/>
      <c r="DM127" s="248"/>
      <c r="DN127" s="248"/>
      <c r="DO127" s="248"/>
      <c r="DP127" s="248"/>
      <c r="DQ127" s="248"/>
      <c r="DR127" s="248"/>
      <c r="DS127" s="248"/>
      <c r="DT127" s="248"/>
      <c r="DU127" s="248"/>
      <c r="DV127" s="248"/>
      <c r="DW127" s="248"/>
      <c r="DX127" s="248"/>
      <c r="DY127" s="248"/>
      <c r="DZ127" s="248"/>
      <c r="EA127" s="248"/>
      <c r="EB127" s="248"/>
      <c r="EC127" s="248"/>
      <c r="ED127" s="248"/>
      <c r="EE127" s="248"/>
      <c r="EF127" s="248"/>
      <c r="EG127" s="248"/>
      <c r="EH127" s="248"/>
      <c r="EI127" s="248"/>
      <c r="EJ127" s="248"/>
      <c r="EK127" s="248"/>
      <c r="EL127" s="248"/>
      <c r="EM127" s="248"/>
      <c r="EN127" s="248"/>
      <c r="EO127" s="248"/>
      <c r="EP127" s="248"/>
      <c r="EQ127" s="248"/>
      <c r="ER127" s="248"/>
      <c r="ES127" s="248"/>
      <c r="ET127" s="248"/>
      <c r="EU127" s="248"/>
      <c r="EV127" s="248"/>
      <c r="EW127" s="248"/>
      <c r="EX127" s="248"/>
      <c r="EY127" s="248"/>
      <c r="EZ127" s="248"/>
      <c r="FA127" s="248"/>
      <c r="FB127" s="248"/>
      <c r="FC127" s="248"/>
      <c r="FD127" s="248"/>
      <c r="FE127" s="248"/>
      <c r="FF127" s="248"/>
      <c r="FG127" s="248"/>
      <c r="FH127" s="248"/>
      <c r="FI127" s="248"/>
      <c r="FJ127" s="248"/>
      <c r="FK127" s="248"/>
      <c r="FL127" s="248"/>
      <c r="FM127" s="248"/>
      <c r="FN127" s="248"/>
      <c r="FO127" s="248"/>
      <c r="FP127" s="248"/>
      <c r="FQ127" s="248"/>
      <c r="FR127" s="248"/>
      <c r="FS127" s="248"/>
      <c r="FT127" s="248"/>
      <c r="FU127" s="248"/>
      <c r="FV127" s="248"/>
      <c r="FW127" s="248"/>
      <c r="FX127" s="248"/>
      <c r="FY127" s="248"/>
      <c r="FZ127" s="248"/>
      <c r="GA127" s="248"/>
      <c r="GB127" s="248"/>
      <c r="GC127" s="248"/>
      <c r="GD127" s="248"/>
      <c r="GE127" s="248"/>
      <c r="GF127" s="248"/>
      <c r="GG127" s="248"/>
      <c r="GH127" s="248"/>
      <c r="GI127" s="248"/>
      <c r="GJ127" s="248"/>
      <c r="GK127" s="248"/>
      <c r="GL127" s="248"/>
      <c r="GM127" s="248"/>
      <c r="GN127" s="248"/>
      <c r="GO127" s="248"/>
      <c r="GP127" s="248"/>
      <c r="GQ127" s="248"/>
      <c r="GR127" s="248"/>
      <c r="GS127" s="248"/>
      <c r="GT127" s="248"/>
      <c r="GU127" s="248"/>
      <c r="GV127" s="248"/>
      <c r="GW127" s="248"/>
    </row>
    <row r="128" spans="1:205" x14ac:dyDescent="0.25">
      <c r="B128" s="248"/>
      <c r="C128" s="248"/>
      <c r="D128" s="248"/>
      <c r="E128" s="248"/>
      <c r="F128" s="248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8"/>
      <c r="BI128" s="248"/>
      <c r="BJ128" s="248"/>
      <c r="BK128" s="248"/>
      <c r="BL128" s="248"/>
      <c r="BM128" s="248"/>
      <c r="BN128" s="248"/>
      <c r="BO128" s="248"/>
      <c r="BP128" s="248"/>
      <c r="BQ128" s="248"/>
      <c r="BR128" s="248"/>
      <c r="BS128" s="248"/>
      <c r="BT128" s="248"/>
      <c r="BU128" s="248"/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  <c r="CH128" s="248"/>
      <c r="CI128" s="248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248"/>
      <c r="CT128" s="248"/>
      <c r="CU128" s="248"/>
      <c r="CV128" s="248"/>
      <c r="CW128" s="248"/>
      <c r="CX128" s="248"/>
      <c r="CY128" s="248"/>
      <c r="CZ128" s="248"/>
      <c r="DA128" s="248"/>
      <c r="DB128" s="248"/>
      <c r="DC128" s="248"/>
      <c r="DD128" s="248"/>
      <c r="DE128" s="248"/>
      <c r="DF128" s="248"/>
      <c r="DG128" s="248"/>
      <c r="DH128" s="248"/>
      <c r="DI128" s="248"/>
      <c r="DJ128" s="248"/>
      <c r="DK128" s="248"/>
      <c r="DL128" s="248"/>
      <c r="DM128" s="248"/>
      <c r="DN128" s="248"/>
      <c r="DO128" s="248"/>
      <c r="DP128" s="248"/>
      <c r="DQ128" s="248"/>
      <c r="DR128" s="248"/>
      <c r="DS128" s="248"/>
      <c r="DT128" s="248"/>
      <c r="DU128" s="248"/>
      <c r="DV128" s="248"/>
      <c r="DW128" s="248"/>
      <c r="DX128" s="248"/>
      <c r="DY128" s="248"/>
      <c r="DZ128" s="248"/>
      <c r="EA128" s="248"/>
      <c r="EB128" s="248"/>
      <c r="EC128" s="248"/>
      <c r="ED128" s="248"/>
      <c r="EE128" s="248"/>
      <c r="EF128" s="248"/>
      <c r="EG128" s="248"/>
      <c r="EH128" s="248"/>
      <c r="EI128" s="248"/>
      <c r="EJ128" s="248"/>
      <c r="EK128" s="248"/>
      <c r="EL128" s="248"/>
      <c r="EM128" s="248"/>
      <c r="EN128" s="248"/>
      <c r="EO128" s="248"/>
      <c r="EP128" s="248"/>
      <c r="EQ128" s="248"/>
      <c r="ER128" s="248"/>
      <c r="ES128" s="248"/>
      <c r="ET128" s="248"/>
      <c r="EU128" s="248"/>
      <c r="EV128" s="248"/>
      <c r="EW128" s="248"/>
      <c r="EX128" s="248"/>
      <c r="EY128" s="248"/>
      <c r="EZ128" s="248"/>
      <c r="FA128" s="248"/>
      <c r="FB128" s="248"/>
      <c r="FC128" s="248"/>
      <c r="FD128" s="248"/>
      <c r="FE128" s="248"/>
      <c r="FF128" s="248"/>
      <c r="FG128" s="248"/>
      <c r="FH128" s="248"/>
      <c r="FI128" s="248"/>
      <c r="FJ128" s="248"/>
      <c r="FK128" s="248"/>
      <c r="FL128" s="248"/>
      <c r="FM128" s="248"/>
      <c r="FN128" s="248"/>
      <c r="FO128" s="248"/>
      <c r="FP128" s="248"/>
      <c r="FQ128" s="248"/>
      <c r="FR128" s="248"/>
      <c r="FS128" s="248"/>
      <c r="FT128" s="248"/>
      <c r="FU128" s="248"/>
      <c r="FV128" s="248"/>
      <c r="FW128" s="248"/>
      <c r="FX128" s="248"/>
      <c r="FY128" s="248"/>
      <c r="FZ128" s="248"/>
      <c r="GA128" s="248"/>
      <c r="GB128" s="248"/>
      <c r="GC128" s="248"/>
      <c r="GD128" s="248"/>
      <c r="GE128" s="248"/>
      <c r="GF128" s="248"/>
      <c r="GG128" s="248"/>
      <c r="GH128" s="248"/>
      <c r="GI128" s="248"/>
      <c r="GJ128" s="248"/>
      <c r="GK128" s="248"/>
      <c r="GL128" s="248"/>
      <c r="GM128" s="248"/>
      <c r="GN128" s="248"/>
      <c r="GO128" s="248"/>
      <c r="GP128" s="248"/>
      <c r="GQ128" s="248"/>
      <c r="GR128" s="248"/>
      <c r="GS128" s="248"/>
      <c r="GT128" s="248"/>
      <c r="GU128" s="248"/>
      <c r="GV128" s="248"/>
      <c r="GW128" s="248"/>
    </row>
    <row r="129" spans="2:205" x14ac:dyDescent="0.25">
      <c r="B129" s="248"/>
      <c r="C129" s="248"/>
      <c r="D129" s="248"/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8"/>
      <c r="BI129" s="248"/>
      <c r="BJ129" s="248"/>
      <c r="BK129" s="248"/>
      <c r="BL129" s="248"/>
      <c r="BM129" s="248"/>
      <c r="BN129" s="248"/>
      <c r="BO129" s="248"/>
      <c r="BP129" s="248"/>
      <c r="BQ129" s="248"/>
      <c r="BR129" s="248"/>
      <c r="BS129" s="248"/>
      <c r="BT129" s="248"/>
      <c r="BU129" s="248"/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  <c r="CH129" s="248"/>
      <c r="CI129" s="248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248"/>
      <c r="CT129" s="248"/>
      <c r="CU129" s="248"/>
      <c r="CV129" s="248"/>
      <c r="CW129" s="248"/>
      <c r="CX129" s="248"/>
      <c r="CY129" s="248"/>
      <c r="CZ129" s="248"/>
      <c r="DA129" s="248"/>
      <c r="DB129" s="248"/>
      <c r="DC129" s="248"/>
      <c r="DD129" s="248"/>
      <c r="DE129" s="248"/>
      <c r="DF129" s="248"/>
      <c r="DG129" s="248"/>
      <c r="DH129" s="248"/>
      <c r="DI129" s="248"/>
      <c r="DJ129" s="248"/>
      <c r="DK129" s="248"/>
      <c r="DL129" s="248"/>
      <c r="DM129" s="248"/>
      <c r="DN129" s="248"/>
      <c r="DO129" s="248"/>
      <c r="DP129" s="248"/>
      <c r="DQ129" s="248"/>
      <c r="DR129" s="248"/>
      <c r="DS129" s="248"/>
      <c r="DT129" s="248"/>
      <c r="DU129" s="248"/>
      <c r="DV129" s="248"/>
      <c r="DW129" s="248"/>
      <c r="DX129" s="248"/>
      <c r="DY129" s="248"/>
      <c r="DZ129" s="248"/>
      <c r="EA129" s="248"/>
      <c r="EB129" s="248"/>
      <c r="EC129" s="248"/>
      <c r="ED129" s="248"/>
      <c r="EE129" s="248"/>
      <c r="EF129" s="248"/>
      <c r="EG129" s="248"/>
      <c r="EH129" s="248"/>
      <c r="EI129" s="248"/>
      <c r="EJ129" s="248"/>
      <c r="EK129" s="248"/>
      <c r="EL129" s="248"/>
      <c r="EM129" s="248"/>
      <c r="EN129" s="248"/>
      <c r="EO129" s="248"/>
      <c r="EP129" s="248"/>
      <c r="EQ129" s="248"/>
      <c r="ER129" s="248"/>
      <c r="ES129" s="248"/>
      <c r="ET129" s="248"/>
      <c r="EU129" s="248"/>
      <c r="EV129" s="248"/>
      <c r="EW129" s="248"/>
      <c r="EX129" s="248"/>
      <c r="EY129" s="248"/>
      <c r="EZ129" s="248"/>
      <c r="FA129" s="248"/>
      <c r="FB129" s="248"/>
      <c r="FC129" s="248"/>
      <c r="FD129" s="248"/>
      <c r="FE129" s="248"/>
      <c r="FF129" s="248"/>
      <c r="FG129" s="248"/>
      <c r="FH129" s="248"/>
      <c r="FI129" s="248"/>
      <c r="FJ129" s="248"/>
      <c r="FK129" s="248"/>
      <c r="FL129" s="248"/>
      <c r="FM129" s="248"/>
      <c r="FN129" s="248"/>
      <c r="FO129" s="248"/>
      <c r="FP129" s="248"/>
      <c r="FQ129" s="248"/>
      <c r="FR129" s="248"/>
      <c r="FS129" s="248"/>
      <c r="FT129" s="248"/>
      <c r="FU129" s="248"/>
      <c r="FV129" s="248"/>
      <c r="FW129" s="248"/>
      <c r="FX129" s="248"/>
      <c r="FY129" s="248"/>
      <c r="FZ129" s="248"/>
      <c r="GA129" s="248"/>
      <c r="GB129" s="248"/>
      <c r="GC129" s="248"/>
      <c r="GD129" s="248"/>
      <c r="GE129" s="248"/>
      <c r="GF129" s="248"/>
      <c r="GG129" s="248"/>
      <c r="GH129" s="248"/>
      <c r="GI129" s="248"/>
      <c r="GJ129" s="248"/>
      <c r="GK129" s="248"/>
      <c r="GL129" s="248"/>
      <c r="GM129" s="248"/>
      <c r="GN129" s="248"/>
      <c r="GO129" s="248"/>
      <c r="GP129" s="248"/>
      <c r="GQ129" s="248"/>
      <c r="GR129" s="248"/>
      <c r="GS129" s="248"/>
      <c r="GT129" s="248"/>
      <c r="GU129" s="248"/>
      <c r="GV129" s="248"/>
      <c r="GW129" s="248"/>
    </row>
    <row r="130" spans="2:205" x14ac:dyDescent="0.25">
      <c r="B130" s="248"/>
      <c r="C130" s="248"/>
      <c r="D130" s="248"/>
      <c r="E130" s="248"/>
      <c r="F130" s="248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8"/>
      <c r="BI130" s="248"/>
      <c r="BJ130" s="248"/>
      <c r="BK130" s="248"/>
      <c r="BL130" s="248"/>
      <c r="BM130" s="248"/>
      <c r="BN130" s="248"/>
      <c r="BO130" s="248"/>
      <c r="BP130" s="248"/>
      <c r="BQ130" s="248"/>
      <c r="BR130" s="248"/>
      <c r="BS130" s="248"/>
      <c r="BT130" s="248"/>
      <c r="BU130" s="248"/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  <c r="CH130" s="248"/>
      <c r="CI130" s="248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248"/>
      <c r="CT130" s="248"/>
      <c r="CU130" s="248"/>
      <c r="CV130" s="248"/>
      <c r="CW130" s="248"/>
      <c r="CX130" s="248"/>
      <c r="CY130" s="248"/>
      <c r="CZ130" s="248"/>
      <c r="DA130" s="248"/>
      <c r="DB130" s="248"/>
      <c r="DC130" s="248"/>
      <c r="DD130" s="248"/>
      <c r="DE130" s="248"/>
      <c r="DF130" s="248"/>
      <c r="DG130" s="248"/>
      <c r="DH130" s="248"/>
      <c r="DI130" s="248"/>
      <c r="DJ130" s="248"/>
      <c r="DK130" s="248"/>
      <c r="DL130" s="248"/>
      <c r="DM130" s="248"/>
      <c r="DN130" s="248"/>
      <c r="DO130" s="248"/>
      <c r="DP130" s="248"/>
      <c r="DQ130" s="248"/>
      <c r="DR130" s="248"/>
      <c r="DS130" s="248"/>
      <c r="DT130" s="248"/>
      <c r="DU130" s="248"/>
      <c r="DV130" s="248"/>
      <c r="DW130" s="248"/>
      <c r="DX130" s="248"/>
      <c r="DY130" s="248"/>
      <c r="DZ130" s="248"/>
      <c r="EA130" s="248"/>
      <c r="EB130" s="248"/>
      <c r="EC130" s="248"/>
      <c r="ED130" s="248"/>
      <c r="EE130" s="248"/>
      <c r="EF130" s="248"/>
      <c r="EG130" s="248"/>
      <c r="EH130" s="248"/>
      <c r="EI130" s="248"/>
      <c r="EJ130" s="248"/>
      <c r="EK130" s="248"/>
      <c r="EL130" s="248"/>
      <c r="EM130" s="248"/>
      <c r="EN130" s="248"/>
      <c r="EO130" s="248"/>
      <c r="EP130" s="248"/>
      <c r="EQ130" s="248"/>
      <c r="ER130" s="248"/>
      <c r="ES130" s="248"/>
      <c r="ET130" s="248"/>
      <c r="EU130" s="248"/>
      <c r="EV130" s="248"/>
      <c r="EW130" s="248"/>
      <c r="EX130" s="248"/>
      <c r="EY130" s="248"/>
      <c r="EZ130" s="248"/>
      <c r="FA130" s="248"/>
      <c r="FB130" s="248"/>
      <c r="FC130" s="248"/>
      <c r="FD130" s="248"/>
      <c r="FE130" s="248"/>
      <c r="FF130" s="248"/>
      <c r="FG130" s="248"/>
      <c r="FH130" s="248"/>
      <c r="FI130" s="248"/>
      <c r="FJ130" s="248"/>
      <c r="FK130" s="248"/>
      <c r="FL130" s="248"/>
      <c r="FM130" s="248"/>
      <c r="FN130" s="248"/>
      <c r="FO130" s="248"/>
      <c r="FP130" s="248"/>
      <c r="FQ130" s="248"/>
      <c r="FR130" s="248"/>
      <c r="FS130" s="248"/>
      <c r="FT130" s="248"/>
      <c r="FU130" s="248"/>
      <c r="FV130" s="248"/>
      <c r="FW130" s="248"/>
      <c r="FX130" s="248"/>
      <c r="FY130" s="248"/>
      <c r="FZ130" s="248"/>
      <c r="GA130" s="248"/>
      <c r="GB130" s="248"/>
      <c r="GC130" s="248"/>
      <c r="GD130" s="248"/>
      <c r="GE130" s="248"/>
      <c r="GF130" s="248"/>
      <c r="GG130" s="248"/>
      <c r="GH130" s="248"/>
      <c r="GI130" s="248"/>
      <c r="GJ130" s="248"/>
      <c r="GK130" s="248"/>
      <c r="GL130" s="248"/>
      <c r="GM130" s="248"/>
      <c r="GN130" s="248"/>
      <c r="GO130" s="248"/>
      <c r="GP130" s="248"/>
      <c r="GQ130" s="248"/>
      <c r="GR130" s="248"/>
      <c r="GS130" s="248"/>
      <c r="GT130" s="248"/>
      <c r="GU130" s="248"/>
      <c r="GV130" s="248"/>
      <c r="GW130" s="248"/>
    </row>
    <row r="131" spans="2:205" x14ac:dyDescent="0.25"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8"/>
      <c r="BI131" s="248"/>
      <c r="BJ131" s="248"/>
      <c r="BK131" s="248"/>
      <c r="BL131" s="248"/>
      <c r="BM131" s="248"/>
      <c r="BN131" s="248"/>
      <c r="BO131" s="248"/>
      <c r="BP131" s="248"/>
      <c r="BQ131" s="248"/>
      <c r="BR131" s="248"/>
      <c r="BS131" s="248"/>
      <c r="BT131" s="248"/>
      <c r="BU131" s="248"/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  <c r="CH131" s="248"/>
      <c r="CI131" s="248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248"/>
      <c r="CT131" s="248"/>
      <c r="CU131" s="248"/>
      <c r="CV131" s="248"/>
      <c r="CW131" s="248"/>
      <c r="CX131" s="248"/>
      <c r="CY131" s="248"/>
      <c r="CZ131" s="248"/>
      <c r="DA131" s="248"/>
      <c r="DB131" s="248"/>
      <c r="DC131" s="248"/>
      <c r="DD131" s="248"/>
      <c r="DE131" s="248"/>
      <c r="DF131" s="248"/>
      <c r="DG131" s="248"/>
      <c r="DH131" s="248"/>
      <c r="DI131" s="248"/>
      <c r="DJ131" s="248"/>
      <c r="DK131" s="248"/>
      <c r="DL131" s="248"/>
      <c r="DM131" s="248"/>
      <c r="DN131" s="248"/>
      <c r="DO131" s="248"/>
      <c r="DP131" s="248"/>
      <c r="DQ131" s="248"/>
      <c r="DR131" s="248"/>
      <c r="DS131" s="248"/>
      <c r="DT131" s="248"/>
      <c r="DU131" s="248"/>
      <c r="DV131" s="248"/>
      <c r="DW131" s="248"/>
      <c r="DX131" s="248"/>
      <c r="DY131" s="248"/>
      <c r="DZ131" s="248"/>
      <c r="EA131" s="248"/>
      <c r="EB131" s="248"/>
      <c r="EC131" s="248"/>
      <c r="ED131" s="248"/>
      <c r="EE131" s="248"/>
      <c r="EF131" s="248"/>
      <c r="EG131" s="248"/>
      <c r="EH131" s="248"/>
      <c r="EI131" s="248"/>
      <c r="EJ131" s="248"/>
      <c r="EK131" s="248"/>
      <c r="EL131" s="248"/>
      <c r="EM131" s="248"/>
      <c r="EN131" s="248"/>
      <c r="EO131" s="248"/>
      <c r="EP131" s="248"/>
      <c r="EQ131" s="248"/>
      <c r="ER131" s="248"/>
      <c r="ES131" s="248"/>
      <c r="ET131" s="248"/>
      <c r="EU131" s="248"/>
      <c r="EV131" s="248"/>
      <c r="EW131" s="248"/>
      <c r="EX131" s="248"/>
      <c r="EY131" s="248"/>
      <c r="EZ131" s="248"/>
      <c r="FA131" s="248"/>
      <c r="FB131" s="248"/>
      <c r="FC131" s="248"/>
      <c r="FD131" s="248"/>
      <c r="FE131" s="248"/>
      <c r="FF131" s="248"/>
      <c r="FG131" s="248"/>
      <c r="FH131" s="248"/>
      <c r="FI131" s="248"/>
      <c r="FJ131" s="248"/>
      <c r="FK131" s="248"/>
      <c r="FL131" s="248"/>
      <c r="FM131" s="248"/>
      <c r="FN131" s="248"/>
      <c r="FO131" s="248"/>
      <c r="FP131" s="248"/>
      <c r="FQ131" s="248"/>
      <c r="FR131" s="248"/>
      <c r="FS131" s="248"/>
      <c r="FT131" s="248"/>
      <c r="FU131" s="248"/>
      <c r="FV131" s="248"/>
      <c r="FW131" s="248"/>
      <c r="FX131" s="248"/>
      <c r="FY131" s="248"/>
      <c r="FZ131" s="248"/>
      <c r="GA131" s="248"/>
      <c r="GB131" s="248"/>
      <c r="GC131" s="248"/>
      <c r="GD131" s="248"/>
      <c r="GE131" s="248"/>
      <c r="GF131" s="248"/>
      <c r="GG131" s="248"/>
      <c r="GH131" s="248"/>
      <c r="GI131" s="248"/>
      <c r="GJ131" s="248"/>
      <c r="GK131" s="248"/>
      <c r="GL131" s="248"/>
      <c r="GM131" s="248"/>
      <c r="GN131" s="248"/>
      <c r="GO131" s="248"/>
      <c r="GP131" s="248"/>
      <c r="GQ131" s="248"/>
      <c r="GR131" s="248"/>
      <c r="GS131" s="248"/>
      <c r="GT131" s="248"/>
      <c r="GU131" s="248"/>
      <c r="GV131" s="248"/>
      <c r="GW131" s="248"/>
    </row>
    <row r="132" spans="2:205" x14ac:dyDescent="0.25">
      <c r="B132" s="248"/>
      <c r="C132" s="248"/>
      <c r="D132" s="248"/>
      <c r="E132" s="248"/>
      <c r="F132" s="248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8"/>
      <c r="BI132" s="248"/>
      <c r="BJ132" s="248"/>
      <c r="BK132" s="248"/>
      <c r="BL132" s="248"/>
      <c r="BM132" s="248"/>
      <c r="BN132" s="248"/>
      <c r="BO132" s="248"/>
      <c r="BP132" s="248"/>
      <c r="BQ132" s="248"/>
      <c r="BR132" s="248"/>
      <c r="BS132" s="248"/>
      <c r="BT132" s="248"/>
      <c r="BU132" s="248"/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  <c r="CH132" s="248"/>
      <c r="CI132" s="248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248"/>
      <c r="CT132" s="248"/>
      <c r="CU132" s="248"/>
      <c r="CV132" s="248"/>
      <c r="CW132" s="248"/>
      <c r="CX132" s="248"/>
      <c r="CY132" s="248"/>
      <c r="CZ132" s="248"/>
      <c r="DA132" s="248"/>
      <c r="DB132" s="248"/>
      <c r="DC132" s="248"/>
      <c r="DD132" s="248"/>
      <c r="DE132" s="248"/>
      <c r="DF132" s="248"/>
      <c r="DG132" s="248"/>
      <c r="DH132" s="248"/>
      <c r="DI132" s="248"/>
      <c r="DJ132" s="248"/>
      <c r="DK132" s="248"/>
      <c r="DL132" s="248"/>
      <c r="DM132" s="248"/>
      <c r="DN132" s="248"/>
      <c r="DO132" s="248"/>
      <c r="DP132" s="248"/>
      <c r="DQ132" s="248"/>
      <c r="DR132" s="248"/>
      <c r="DS132" s="248"/>
      <c r="DT132" s="248"/>
      <c r="DU132" s="248"/>
      <c r="DV132" s="248"/>
      <c r="DW132" s="248"/>
      <c r="DX132" s="248"/>
      <c r="DY132" s="248"/>
      <c r="DZ132" s="248"/>
      <c r="EA132" s="248"/>
      <c r="EB132" s="248"/>
      <c r="EC132" s="248"/>
      <c r="ED132" s="248"/>
      <c r="EE132" s="248"/>
      <c r="EF132" s="248"/>
      <c r="EG132" s="248"/>
      <c r="EH132" s="248"/>
      <c r="EI132" s="248"/>
      <c r="EJ132" s="248"/>
      <c r="EK132" s="248"/>
      <c r="EL132" s="248"/>
      <c r="EM132" s="248"/>
      <c r="EN132" s="248"/>
      <c r="EO132" s="248"/>
      <c r="EP132" s="248"/>
      <c r="EQ132" s="248"/>
      <c r="ER132" s="248"/>
      <c r="ES132" s="248"/>
      <c r="ET132" s="248"/>
      <c r="EU132" s="248"/>
      <c r="EV132" s="248"/>
      <c r="EW132" s="248"/>
      <c r="EX132" s="248"/>
      <c r="EY132" s="248"/>
      <c r="EZ132" s="248"/>
      <c r="FA132" s="248"/>
      <c r="FB132" s="248"/>
      <c r="FC132" s="248"/>
      <c r="FD132" s="248"/>
      <c r="FE132" s="248"/>
      <c r="FF132" s="248"/>
      <c r="FG132" s="248"/>
      <c r="FH132" s="248"/>
      <c r="FI132" s="248"/>
      <c r="FJ132" s="248"/>
      <c r="FK132" s="248"/>
      <c r="FL132" s="248"/>
      <c r="FM132" s="248"/>
      <c r="FN132" s="248"/>
      <c r="FO132" s="248"/>
      <c r="FP132" s="248"/>
      <c r="FQ132" s="248"/>
      <c r="FR132" s="248"/>
      <c r="FS132" s="248"/>
      <c r="FT132" s="248"/>
      <c r="FU132" s="248"/>
      <c r="FV132" s="248"/>
      <c r="FW132" s="248"/>
      <c r="FX132" s="248"/>
      <c r="FY132" s="248"/>
      <c r="FZ132" s="248"/>
      <c r="GA132" s="248"/>
      <c r="GB132" s="248"/>
      <c r="GC132" s="248"/>
      <c r="GD132" s="248"/>
      <c r="GE132" s="248"/>
      <c r="GF132" s="248"/>
      <c r="GG132" s="248"/>
      <c r="GH132" s="248"/>
      <c r="GI132" s="248"/>
      <c r="GJ132" s="248"/>
      <c r="GK132" s="248"/>
      <c r="GL132" s="248"/>
      <c r="GM132" s="248"/>
      <c r="GN132" s="248"/>
      <c r="GO132" s="248"/>
      <c r="GP132" s="248"/>
      <c r="GQ132" s="248"/>
      <c r="GR132" s="248"/>
      <c r="GS132" s="248"/>
      <c r="GT132" s="248"/>
      <c r="GU132" s="248"/>
      <c r="GV132" s="248"/>
      <c r="GW132" s="248"/>
    </row>
    <row r="133" spans="2:205" x14ac:dyDescent="0.25">
      <c r="B133" s="248"/>
      <c r="C133" s="248"/>
      <c r="D133" s="248"/>
      <c r="E133" s="248"/>
      <c r="F133" s="248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8"/>
      <c r="BI133" s="248"/>
      <c r="BJ133" s="248"/>
      <c r="BK133" s="248"/>
      <c r="BL133" s="248"/>
      <c r="BM133" s="248"/>
      <c r="BN133" s="248"/>
      <c r="BO133" s="248"/>
      <c r="BP133" s="248"/>
      <c r="BQ133" s="248"/>
      <c r="BR133" s="248"/>
      <c r="BS133" s="248"/>
      <c r="BT133" s="248"/>
      <c r="BU133" s="248"/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  <c r="CH133" s="248"/>
      <c r="CI133" s="248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248"/>
      <c r="CT133" s="248"/>
      <c r="CU133" s="248"/>
      <c r="CV133" s="248"/>
      <c r="CW133" s="248"/>
      <c r="CX133" s="248"/>
      <c r="CY133" s="248"/>
      <c r="CZ133" s="248"/>
      <c r="DA133" s="248"/>
      <c r="DB133" s="248"/>
      <c r="DC133" s="248"/>
      <c r="DD133" s="248"/>
      <c r="DE133" s="248"/>
      <c r="DF133" s="248"/>
      <c r="DG133" s="248"/>
      <c r="DH133" s="248"/>
      <c r="DI133" s="248"/>
      <c r="DJ133" s="248"/>
      <c r="DK133" s="248"/>
      <c r="DL133" s="248"/>
      <c r="DM133" s="248"/>
      <c r="DN133" s="248"/>
      <c r="DO133" s="248"/>
      <c r="DP133" s="248"/>
      <c r="DQ133" s="248"/>
      <c r="DR133" s="248"/>
      <c r="DS133" s="248"/>
      <c r="DT133" s="248"/>
      <c r="DU133" s="248"/>
      <c r="DV133" s="248"/>
      <c r="DW133" s="248"/>
      <c r="DX133" s="248"/>
      <c r="DY133" s="248"/>
      <c r="DZ133" s="248"/>
      <c r="EA133" s="248"/>
      <c r="EB133" s="248"/>
      <c r="EC133" s="248"/>
      <c r="ED133" s="248"/>
      <c r="EE133" s="248"/>
      <c r="EF133" s="248"/>
      <c r="EG133" s="248"/>
      <c r="EH133" s="248"/>
      <c r="EI133" s="248"/>
      <c r="EJ133" s="248"/>
      <c r="EK133" s="248"/>
      <c r="EL133" s="248"/>
      <c r="EM133" s="248"/>
      <c r="EN133" s="248"/>
      <c r="EO133" s="248"/>
      <c r="EP133" s="248"/>
      <c r="EQ133" s="248"/>
      <c r="ER133" s="248"/>
      <c r="ES133" s="248"/>
      <c r="ET133" s="248"/>
      <c r="EU133" s="248"/>
      <c r="EV133" s="248"/>
      <c r="EW133" s="248"/>
      <c r="EX133" s="248"/>
      <c r="EY133" s="248"/>
      <c r="EZ133" s="248"/>
      <c r="FA133" s="248"/>
      <c r="FB133" s="248"/>
      <c r="FC133" s="248"/>
      <c r="FD133" s="248"/>
      <c r="FE133" s="248"/>
      <c r="FF133" s="248"/>
      <c r="FG133" s="248"/>
      <c r="FH133" s="248"/>
      <c r="FI133" s="248"/>
      <c r="FJ133" s="248"/>
      <c r="FK133" s="248"/>
      <c r="FL133" s="248"/>
      <c r="FM133" s="248"/>
      <c r="FN133" s="248"/>
      <c r="FO133" s="248"/>
      <c r="FP133" s="248"/>
      <c r="FQ133" s="248"/>
      <c r="FR133" s="248"/>
      <c r="FS133" s="248"/>
      <c r="FT133" s="248"/>
      <c r="FU133" s="248"/>
      <c r="FV133" s="248"/>
      <c r="FW133" s="248"/>
      <c r="FX133" s="248"/>
      <c r="FY133" s="248"/>
      <c r="FZ133" s="248"/>
      <c r="GA133" s="248"/>
      <c r="GB133" s="248"/>
      <c r="GC133" s="248"/>
      <c r="GD133" s="248"/>
      <c r="GE133" s="248"/>
      <c r="GF133" s="248"/>
      <c r="GG133" s="248"/>
      <c r="GH133" s="248"/>
      <c r="GI133" s="248"/>
      <c r="GJ133" s="248"/>
      <c r="GK133" s="248"/>
      <c r="GL133" s="248"/>
      <c r="GM133" s="248"/>
      <c r="GN133" s="248"/>
      <c r="GO133" s="248"/>
      <c r="GP133" s="248"/>
      <c r="GQ133" s="248"/>
      <c r="GR133" s="248"/>
      <c r="GS133" s="248"/>
      <c r="GT133" s="248"/>
      <c r="GU133" s="248"/>
      <c r="GV133" s="248"/>
      <c r="GW133" s="248"/>
    </row>
    <row r="134" spans="2:205" x14ac:dyDescent="0.25"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8"/>
      <c r="BI134" s="248"/>
      <c r="BJ134" s="248"/>
      <c r="BK134" s="248"/>
      <c r="BL134" s="248"/>
      <c r="BM134" s="248"/>
      <c r="BN134" s="248"/>
      <c r="BO134" s="248"/>
      <c r="BP134" s="248"/>
      <c r="BQ134" s="248"/>
      <c r="BR134" s="248"/>
      <c r="BS134" s="248"/>
      <c r="BT134" s="248"/>
      <c r="BU134" s="248"/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  <c r="CH134" s="248"/>
      <c r="CI134" s="248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248"/>
      <c r="CT134" s="248"/>
      <c r="CU134" s="248"/>
      <c r="CV134" s="248"/>
      <c r="CW134" s="248"/>
      <c r="CX134" s="248"/>
      <c r="CY134" s="248"/>
      <c r="CZ134" s="248"/>
      <c r="DA134" s="248"/>
      <c r="DB134" s="248"/>
      <c r="DC134" s="248"/>
      <c r="DD134" s="248"/>
      <c r="DE134" s="248"/>
      <c r="DF134" s="248"/>
      <c r="DG134" s="248"/>
      <c r="DH134" s="248"/>
      <c r="DI134" s="248"/>
      <c r="DJ134" s="248"/>
      <c r="DK134" s="248"/>
      <c r="DL134" s="248"/>
      <c r="DM134" s="248"/>
      <c r="DN134" s="248"/>
      <c r="DO134" s="248"/>
      <c r="DP134" s="248"/>
      <c r="DQ134" s="248"/>
      <c r="DR134" s="248"/>
      <c r="DS134" s="248"/>
      <c r="DT134" s="248"/>
      <c r="DU134" s="248"/>
      <c r="DV134" s="248"/>
      <c r="DW134" s="248"/>
      <c r="DX134" s="248"/>
      <c r="DY134" s="248"/>
      <c r="DZ134" s="248"/>
      <c r="EA134" s="248"/>
      <c r="EB134" s="248"/>
      <c r="EC134" s="248"/>
      <c r="ED134" s="248"/>
      <c r="EE134" s="248"/>
      <c r="EF134" s="248"/>
      <c r="EG134" s="248"/>
      <c r="EH134" s="248"/>
      <c r="EI134" s="248"/>
      <c r="EJ134" s="248"/>
      <c r="EK134" s="248"/>
      <c r="EL134" s="248"/>
      <c r="EM134" s="248"/>
      <c r="EN134" s="248"/>
      <c r="EO134" s="248"/>
      <c r="EP134" s="248"/>
      <c r="EQ134" s="248"/>
      <c r="ER134" s="248"/>
      <c r="ES134" s="248"/>
      <c r="ET134" s="248"/>
      <c r="EU134" s="248"/>
      <c r="EV134" s="248"/>
      <c r="EW134" s="248"/>
      <c r="EX134" s="248"/>
      <c r="EY134" s="248"/>
      <c r="EZ134" s="248"/>
      <c r="FA134" s="248"/>
      <c r="FB134" s="248"/>
      <c r="FC134" s="248"/>
      <c r="FD134" s="248"/>
      <c r="FE134" s="248"/>
      <c r="FF134" s="248"/>
      <c r="FG134" s="248"/>
      <c r="FH134" s="248"/>
      <c r="FI134" s="248"/>
      <c r="FJ134" s="248"/>
      <c r="FK134" s="248"/>
      <c r="FL134" s="248"/>
      <c r="FM134" s="248"/>
      <c r="FN134" s="248"/>
      <c r="FO134" s="248"/>
      <c r="FP134" s="248"/>
      <c r="FQ134" s="248"/>
      <c r="FR134" s="248"/>
      <c r="FS134" s="248"/>
      <c r="FT134" s="248"/>
      <c r="FU134" s="248"/>
      <c r="FV134" s="248"/>
      <c r="FW134" s="248"/>
      <c r="FX134" s="248"/>
      <c r="FY134" s="248"/>
      <c r="FZ134" s="248"/>
      <c r="GA134" s="248"/>
      <c r="GB134" s="248"/>
      <c r="GC134" s="248"/>
      <c r="GD134" s="248"/>
      <c r="GE134" s="248"/>
      <c r="GF134" s="248"/>
      <c r="GG134" s="248"/>
      <c r="GH134" s="248"/>
      <c r="GI134" s="248"/>
      <c r="GJ134" s="248"/>
      <c r="GK134" s="248"/>
      <c r="GL134" s="248"/>
      <c r="GM134" s="248"/>
      <c r="GN134" s="248"/>
      <c r="GO134" s="248"/>
      <c r="GP134" s="248"/>
      <c r="GQ134" s="248"/>
      <c r="GR134" s="248"/>
      <c r="GS134" s="248"/>
      <c r="GT134" s="248"/>
      <c r="GU134" s="248"/>
      <c r="GV134" s="248"/>
      <c r="GW134" s="248"/>
    </row>
    <row r="135" spans="2:205" x14ac:dyDescent="0.25">
      <c r="B135" s="248"/>
      <c r="C135" s="248"/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8"/>
      <c r="BI135" s="248"/>
      <c r="BJ135" s="248"/>
      <c r="BK135" s="248"/>
      <c r="BL135" s="248"/>
      <c r="BM135" s="248"/>
      <c r="BN135" s="248"/>
      <c r="BO135" s="248"/>
      <c r="BP135" s="248"/>
      <c r="BQ135" s="248"/>
      <c r="BR135" s="248"/>
      <c r="BS135" s="248"/>
      <c r="BT135" s="248"/>
      <c r="BU135" s="248"/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  <c r="CH135" s="248"/>
      <c r="CI135" s="248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248"/>
      <c r="CT135" s="248"/>
      <c r="CU135" s="248"/>
      <c r="CV135" s="248"/>
      <c r="CW135" s="248"/>
      <c r="CX135" s="248"/>
      <c r="CY135" s="248"/>
      <c r="CZ135" s="248"/>
      <c r="DA135" s="248"/>
      <c r="DB135" s="248"/>
      <c r="DC135" s="248"/>
      <c r="DD135" s="248"/>
      <c r="DE135" s="248"/>
      <c r="DF135" s="248"/>
      <c r="DG135" s="248"/>
      <c r="DH135" s="248"/>
      <c r="DI135" s="248"/>
      <c r="DJ135" s="248"/>
      <c r="DK135" s="248"/>
      <c r="DL135" s="248"/>
      <c r="DM135" s="248"/>
      <c r="DN135" s="248"/>
      <c r="DO135" s="248"/>
      <c r="DP135" s="248"/>
      <c r="DQ135" s="248"/>
      <c r="DR135" s="248"/>
      <c r="DS135" s="248"/>
      <c r="DT135" s="248"/>
      <c r="DU135" s="248"/>
      <c r="DV135" s="248"/>
      <c r="DW135" s="248"/>
      <c r="DX135" s="248"/>
      <c r="DY135" s="248"/>
      <c r="DZ135" s="248"/>
      <c r="EA135" s="248"/>
      <c r="EB135" s="248"/>
      <c r="EC135" s="248"/>
      <c r="ED135" s="248"/>
      <c r="EE135" s="248"/>
      <c r="EF135" s="248"/>
      <c r="EG135" s="248"/>
      <c r="EH135" s="248"/>
      <c r="EI135" s="248"/>
      <c r="EJ135" s="248"/>
      <c r="EK135" s="248"/>
      <c r="EL135" s="248"/>
      <c r="EM135" s="248"/>
      <c r="EN135" s="248"/>
      <c r="EO135" s="248"/>
      <c r="EP135" s="248"/>
      <c r="EQ135" s="248"/>
      <c r="ER135" s="248"/>
      <c r="ES135" s="248"/>
      <c r="ET135" s="248"/>
      <c r="EU135" s="248"/>
      <c r="EV135" s="248"/>
      <c r="EW135" s="248"/>
      <c r="EX135" s="248"/>
      <c r="EY135" s="248"/>
      <c r="EZ135" s="248"/>
      <c r="FA135" s="248"/>
      <c r="FB135" s="248"/>
      <c r="FC135" s="248"/>
      <c r="FD135" s="248"/>
      <c r="FE135" s="248"/>
      <c r="FF135" s="248"/>
      <c r="FG135" s="248"/>
      <c r="FH135" s="248"/>
      <c r="FI135" s="248"/>
      <c r="FJ135" s="248"/>
      <c r="FK135" s="248"/>
      <c r="FL135" s="248"/>
      <c r="FM135" s="248"/>
      <c r="FN135" s="248"/>
      <c r="FO135" s="248"/>
      <c r="FP135" s="248"/>
      <c r="FQ135" s="248"/>
      <c r="FR135" s="248"/>
      <c r="FS135" s="248"/>
      <c r="FT135" s="248"/>
      <c r="FU135" s="248"/>
      <c r="FV135" s="248"/>
      <c r="FW135" s="248"/>
      <c r="FX135" s="248"/>
      <c r="FY135" s="248"/>
      <c r="FZ135" s="248"/>
      <c r="GA135" s="248"/>
      <c r="GB135" s="248"/>
      <c r="GC135" s="248"/>
      <c r="GD135" s="248"/>
      <c r="GE135" s="248"/>
      <c r="GF135" s="248"/>
      <c r="GG135" s="248"/>
      <c r="GH135" s="248"/>
      <c r="GI135" s="248"/>
      <c r="GJ135" s="248"/>
      <c r="GK135" s="248"/>
      <c r="GL135" s="248"/>
      <c r="GM135" s="248"/>
      <c r="GN135" s="248"/>
      <c r="GO135" s="248"/>
      <c r="GP135" s="248"/>
      <c r="GQ135" s="248"/>
      <c r="GR135" s="248"/>
      <c r="GS135" s="248"/>
      <c r="GT135" s="248"/>
      <c r="GU135" s="248"/>
      <c r="GV135" s="248"/>
      <c r="GW135" s="248"/>
    </row>
    <row r="136" spans="2:205" x14ac:dyDescent="0.25">
      <c r="B136" s="248"/>
      <c r="C136" s="248"/>
      <c r="D136" s="248"/>
      <c r="E136" s="248"/>
      <c r="F136" s="248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8"/>
      <c r="AQ136" s="248"/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8"/>
      <c r="BI136" s="248"/>
      <c r="BJ136" s="248"/>
      <c r="BK136" s="248"/>
      <c r="BL136" s="248"/>
      <c r="BM136" s="248"/>
      <c r="BN136" s="248"/>
      <c r="BO136" s="248"/>
      <c r="BP136" s="248"/>
      <c r="BQ136" s="248"/>
      <c r="BR136" s="248"/>
      <c r="BS136" s="248"/>
      <c r="BT136" s="248"/>
      <c r="BU136" s="248"/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  <c r="CH136" s="248"/>
      <c r="CI136" s="248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248"/>
      <c r="CT136" s="248"/>
      <c r="CU136" s="248"/>
      <c r="CV136" s="248"/>
      <c r="CW136" s="248"/>
      <c r="CX136" s="248"/>
      <c r="CY136" s="248"/>
      <c r="CZ136" s="248"/>
      <c r="DA136" s="248"/>
      <c r="DB136" s="248"/>
      <c r="DC136" s="248"/>
      <c r="DD136" s="248"/>
      <c r="DE136" s="248"/>
      <c r="DF136" s="248"/>
      <c r="DG136" s="248"/>
      <c r="DH136" s="248"/>
      <c r="DI136" s="248"/>
      <c r="DJ136" s="248"/>
      <c r="DK136" s="248"/>
      <c r="DL136" s="248"/>
      <c r="DM136" s="248"/>
      <c r="DN136" s="248"/>
      <c r="DO136" s="248"/>
      <c r="DP136" s="248"/>
      <c r="DQ136" s="248"/>
      <c r="DR136" s="248"/>
      <c r="DS136" s="248"/>
      <c r="DT136" s="248"/>
      <c r="DU136" s="248"/>
      <c r="DV136" s="248"/>
      <c r="DW136" s="248"/>
      <c r="DX136" s="248"/>
      <c r="DY136" s="248"/>
      <c r="DZ136" s="248"/>
      <c r="EA136" s="248"/>
      <c r="EB136" s="248"/>
      <c r="EC136" s="248"/>
      <c r="ED136" s="248"/>
      <c r="EE136" s="248"/>
      <c r="EF136" s="248"/>
      <c r="EG136" s="248"/>
      <c r="EH136" s="248"/>
      <c r="EI136" s="248"/>
      <c r="EJ136" s="248"/>
      <c r="EK136" s="248"/>
      <c r="EL136" s="248"/>
      <c r="EM136" s="248"/>
      <c r="EN136" s="248"/>
      <c r="EO136" s="248"/>
      <c r="EP136" s="248"/>
      <c r="EQ136" s="248"/>
      <c r="ER136" s="248"/>
      <c r="ES136" s="248"/>
      <c r="ET136" s="248"/>
      <c r="EU136" s="248"/>
      <c r="EV136" s="248"/>
      <c r="EW136" s="248"/>
      <c r="EX136" s="248"/>
      <c r="EY136" s="248"/>
      <c r="EZ136" s="248"/>
      <c r="FA136" s="248"/>
      <c r="FB136" s="248"/>
      <c r="FC136" s="248"/>
      <c r="FD136" s="248"/>
      <c r="FE136" s="248"/>
      <c r="FF136" s="248"/>
      <c r="FG136" s="248"/>
      <c r="FH136" s="248"/>
      <c r="FI136" s="248"/>
      <c r="FJ136" s="248"/>
      <c r="FK136" s="248"/>
      <c r="FL136" s="248"/>
      <c r="FM136" s="248"/>
      <c r="FN136" s="248"/>
      <c r="FO136" s="248"/>
      <c r="FP136" s="248"/>
      <c r="FQ136" s="248"/>
      <c r="FR136" s="248"/>
      <c r="FS136" s="248"/>
      <c r="FT136" s="248"/>
      <c r="FU136" s="248"/>
      <c r="FV136" s="248"/>
      <c r="FW136" s="248"/>
      <c r="FX136" s="248"/>
      <c r="FY136" s="248"/>
      <c r="FZ136" s="248"/>
      <c r="GA136" s="248"/>
      <c r="GB136" s="248"/>
      <c r="GC136" s="248"/>
      <c r="GD136" s="248"/>
      <c r="GE136" s="248"/>
      <c r="GF136" s="248"/>
      <c r="GG136" s="248"/>
      <c r="GH136" s="248"/>
      <c r="GI136" s="248"/>
      <c r="GJ136" s="248"/>
      <c r="GK136" s="248"/>
      <c r="GL136" s="248"/>
      <c r="GM136" s="248"/>
      <c r="GN136" s="248"/>
      <c r="GO136" s="248"/>
      <c r="GP136" s="248"/>
      <c r="GQ136" s="248"/>
      <c r="GR136" s="248"/>
      <c r="GS136" s="248"/>
      <c r="GT136" s="248"/>
      <c r="GU136" s="248"/>
      <c r="GV136" s="248"/>
      <c r="GW136" s="248"/>
    </row>
    <row r="137" spans="2:205" x14ac:dyDescent="0.25">
      <c r="B137" s="248"/>
      <c r="C137" s="248"/>
      <c r="D137" s="248"/>
      <c r="E137" s="248"/>
      <c r="F137" s="248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8"/>
      <c r="BI137" s="248"/>
      <c r="BJ137" s="248"/>
      <c r="BK137" s="248"/>
      <c r="BL137" s="248"/>
      <c r="BM137" s="248"/>
      <c r="BN137" s="248"/>
      <c r="BO137" s="248"/>
      <c r="BP137" s="248"/>
      <c r="BQ137" s="248"/>
      <c r="BR137" s="248"/>
      <c r="BS137" s="248"/>
      <c r="BT137" s="248"/>
      <c r="BU137" s="248"/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  <c r="CH137" s="248"/>
      <c r="CI137" s="248"/>
      <c r="CJ137" s="248"/>
      <c r="CK137" s="248"/>
      <c r="CL137" s="248"/>
      <c r="CM137" s="248"/>
      <c r="CN137" s="248"/>
      <c r="CO137" s="248"/>
      <c r="CP137" s="248"/>
      <c r="CQ137" s="248"/>
      <c r="CR137" s="248"/>
      <c r="CS137" s="248"/>
      <c r="CT137" s="248"/>
      <c r="CU137" s="248"/>
      <c r="CV137" s="248"/>
      <c r="CW137" s="248"/>
      <c r="CX137" s="248"/>
      <c r="CY137" s="248"/>
      <c r="CZ137" s="248"/>
      <c r="DA137" s="248"/>
      <c r="DB137" s="248"/>
      <c r="DC137" s="248"/>
      <c r="DD137" s="248"/>
      <c r="DE137" s="248"/>
      <c r="DF137" s="248"/>
      <c r="DG137" s="248"/>
      <c r="DH137" s="248"/>
      <c r="DI137" s="248"/>
      <c r="DJ137" s="248"/>
      <c r="DK137" s="248"/>
      <c r="DL137" s="248"/>
      <c r="DM137" s="248"/>
      <c r="DN137" s="248"/>
      <c r="DO137" s="248"/>
      <c r="DP137" s="248"/>
      <c r="DQ137" s="248"/>
      <c r="DR137" s="248"/>
      <c r="DS137" s="248"/>
      <c r="DT137" s="248"/>
      <c r="DU137" s="248"/>
      <c r="DV137" s="248"/>
      <c r="DW137" s="248"/>
      <c r="DX137" s="248"/>
      <c r="DY137" s="248"/>
      <c r="DZ137" s="248"/>
      <c r="EA137" s="248"/>
      <c r="EB137" s="248"/>
      <c r="EC137" s="248"/>
      <c r="ED137" s="248"/>
      <c r="EE137" s="248"/>
      <c r="EF137" s="248"/>
      <c r="EG137" s="248"/>
      <c r="EH137" s="248"/>
      <c r="EI137" s="248"/>
      <c r="EJ137" s="248"/>
      <c r="EK137" s="248"/>
      <c r="EL137" s="248"/>
      <c r="EM137" s="248"/>
      <c r="EN137" s="248"/>
      <c r="EO137" s="248"/>
      <c r="EP137" s="248"/>
      <c r="EQ137" s="248"/>
      <c r="ER137" s="248"/>
      <c r="ES137" s="248"/>
      <c r="ET137" s="248"/>
      <c r="EU137" s="248"/>
      <c r="EV137" s="248"/>
      <c r="EW137" s="248"/>
      <c r="EX137" s="248"/>
      <c r="EY137" s="248"/>
      <c r="EZ137" s="248"/>
      <c r="FA137" s="248"/>
      <c r="FB137" s="248"/>
      <c r="FC137" s="248"/>
      <c r="FD137" s="248"/>
      <c r="FE137" s="248"/>
      <c r="FF137" s="248"/>
      <c r="FG137" s="248"/>
      <c r="FH137" s="248"/>
      <c r="FI137" s="248"/>
      <c r="FJ137" s="248"/>
      <c r="FK137" s="248"/>
      <c r="FL137" s="248"/>
      <c r="FM137" s="248"/>
      <c r="FN137" s="248"/>
      <c r="FO137" s="248"/>
      <c r="FP137" s="248"/>
      <c r="FQ137" s="248"/>
      <c r="FR137" s="248"/>
      <c r="FS137" s="248"/>
      <c r="FT137" s="248"/>
      <c r="FU137" s="248"/>
      <c r="FV137" s="248"/>
      <c r="FW137" s="248"/>
      <c r="FX137" s="248"/>
      <c r="FY137" s="248"/>
      <c r="FZ137" s="248"/>
      <c r="GA137" s="248"/>
      <c r="GB137" s="248"/>
      <c r="GC137" s="248"/>
      <c r="GD137" s="248"/>
      <c r="GE137" s="248"/>
      <c r="GF137" s="248"/>
      <c r="GG137" s="248"/>
      <c r="GH137" s="248"/>
      <c r="GI137" s="248"/>
      <c r="GJ137" s="248"/>
      <c r="GK137" s="248"/>
      <c r="GL137" s="248"/>
      <c r="GM137" s="248"/>
      <c r="GN137" s="248"/>
      <c r="GO137" s="248"/>
      <c r="GP137" s="248"/>
      <c r="GQ137" s="248"/>
      <c r="GR137" s="248"/>
      <c r="GS137" s="248"/>
      <c r="GT137" s="248"/>
      <c r="GU137" s="248"/>
      <c r="GV137" s="248"/>
      <c r="GW137" s="248"/>
    </row>
    <row r="138" spans="2:205" x14ac:dyDescent="0.25">
      <c r="B138" s="248"/>
      <c r="C138" s="248"/>
      <c r="D138" s="248"/>
      <c r="E138" s="248"/>
      <c r="F138" s="248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8"/>
      <c r="BI138" s="248"/>
      <c r="BJ138" s="248"/>
      <c r="BK138" s="248"/>
      <c r="BL138" s="248"/>
      <c r="BM138" s="248"/>
      <c r="BN138" s="248"/>
      <c r="BO138" s="248"/>
      <c r="BP138" s="248"/>
      <c r="BQ138" s="248"/>
      <c r="BR138" s="248"/>
      <c r="BS138" s="248"/>
      <c r="BT138" s="248"/>
      <c r="BU138" s="248"/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  <c r="CH138" s="248"/>
      <c r="CI138" s="248"/>
      <c r="CJ138" s="248"/>
      <c r="CK138" s="248"/>
      <c r="CL138" s="248"/>
      <c r="CM138" s="248"/>
      <c r="CN138" s="248"/>
      <c r="CO138" s="248"/>
      <c r="CP138" s="248"/>
      <c r="CQ138" s="248"/>
      <c r="CR138" s="248"/>
      <c r="CS138" s="248"/>
      <c r="CT138" s="248"/>
      <c r="CU138" s="248"/>
      <c r="CV138" s="248"/>
      <c r="CW138" s="248"/>
      <c r="CX138" s="248"/>
      <c r="CY138" s="248"/>
      <c r="CZ138" s="248"/>
      <c r="DA138" s="248"/>
      <c r="DB138" s="248"/>
      <c r="DC138" s="248"/>
      <c r="DD138" s="248"/>
      <c r="DE138" s="248"/>
      <c r="DF138" s="248"/>
      <c r="DG138" s="248"/>
      <c r="DH138" s="248"/>
      <c r="DI138" s="248"/>
      <c r="DJ138" s="248"/>
      <c r="DK138" s="248"/>
      <c r="DL138" s="248"/>
      <c r="DM138" s="248"/>
      <c r="DN138" s="248"/>
      <c r="DO138" s="248"/>
      <c r="DP138" s="248"/>
      <c r="DQ138" s="248"/>
      <c r="DR138" s="248"/>
      <c r="DS138" s="248"/>
      <c r="DT138" s="248"/>
      <c r="DU138" s="248"/>
      <c r="DV138" s="248"/>
      <c r="DW138" s="248"/>
      <c r="DX138" s="248"/>
      <c r="DY138" s="248"/>
      <c r="DZ138" s="248"/>
      <c r="EA138" s="248"/>
      <c r="EB138" s="248"/>
      <c r="EC138" s="248"/>
      <c r="ED138" s="248"/>
      <c r="EE138" s="248"/>
      <c r="EF138" s="248"/>
      <c r="EG138" s="248"/>
      <c r="EH138" s="248"/>
      <c r="EI138" s="248"/>
      <c r="EJ138" s="248"/>
      <c r="EK138" s="248"/>
      <c r="EL138" s="248"/>
      <c r="EM138" s="248"/>
      <c r="EN138" s="248"/>
      <c r="EO138" s="248"/>
      <c r="EP138" s="248"/>
      <c r="EQ138" s="248"/>
      <c r="ER138" s="248"/>
      <c r="ES138" s="248"/>
      <c r="ET138" s="248"/>
      <c r="EU138" s="248"/>
      <c r="EV138" s="248"/>
      <c r="EW138" s="248"/>
      <c r="EX138" s="248"/>
      <c r="EY138" s="248"/>
      <c r="EZ138" s="248"/>
      <c r="FA138" s="248"/>
      <c r="FB138" s="248"/>
      <c r="FC138" s="248"/>
      <c r="FD138" s="248"/>
      <c r="FE138" s="248"/>
      <c r="FF138" s="248"/>
      <c r="FG138" s="248"/>
      <c r="FH138" s="248"/>
      <c r="FI138" s="248"/>
      <c r="FJ138" s="248"/>
      <c r="FK138" s="248"/>
      <c r="FL138" s="248"/>
      <c r="FM138" s="248"/>
      <c r="FN138" s="248"/>
      <c r="FO138" s="248"/>
      <c r="FP138" s="248"/>
      <c r="FQ138" s="248"/>
      <c r="FR138" s="248"/>
      <c r="FS138" s="248"/>
      <c r="FT138" s="248"/>
      <c r="FU138" s="248"/>
      <c r="FV138" s="248"/>
      <c r="FW138" s="248"/>
      <c r="FX138" s="248"/>
      <c r="FY138" s="248"/>
      <c r="FZ138" s="248"/>
      <c r="GA138" s="248"/>
      <c r="GB138" s="248"/>
      <c r="GC138" s="248"/>
      <c r="GD138" s="248"/>
      <c r="GE138" s="248"/>
      <c r="GF138" s="248"/>
      <c r="GG138" s="248"/>
      <c r="GH138" s="248"/>
      <c r="GI138" s="248"/>
      <c r="GJ138" s="248"/>
      <c r="GK138" s="248"/>
      <c r="GL138" s="248"/>
      <c r="GM138" s="248"/>
      <c r="GN138" s="248"/>
      <c r="GO138" s="248"/>
      <c r="GP138" s="248"/>
      <c r="GQ138" s="248"/>
      <c r="GR138" s="248"/>
      <c r="GS138" s="248"/>
      <c r="GT138" s="248"/>
      <c r="GU138" s="248"/>
      <c r="GV138" s="248"/>
      <c r="GW138" s="248"/>
    </row>
    <row r="139" spans="2:205" x14ac:dyDescent="0.25">
      <c r="B139" s="248"/>
      <c r="C139" s="248"/>
      <c r="D139" s="248"/>
      <c r="E139" s="248"/>
      <c r="F139" s="248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8"/>
      <c r="BI139" s="248"/>
      <c r="BJ139" s="248"/>
      <c r="BK139" s="248"/>
      <c r="BL139" s="248"/>
      <c r="BM139" s="248"/>
      <c r="BN139" s="248"/>
      <c r="BO139" s="248"/>
      <c r="BP139" s="248"/>
      <c r="BQ139" s="248"/>
      <c r="BR139" s="248"/>
      <c r="BS139" s="248"/>
      <c r="BT139" s="248"/>
      <c r="BU139" s="248"/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  <c r="CH139" s="248"/>
      <c r="CI139" s="248"/>
      <c r="CJ139" s="248"/>
      <c r="CK139" s="248"/>
      <c r="CL139" s="248"/>
      <c r="CM139" s="248"/>
      <c r="CN139" s="248"/>
      <c r="CO139" s="248"/>
      <c r="CP139" s="248"/>
      <c r="CQ139" s="248"/>
      <c r="CR139" s="248"/>
      <c r="CS139" s="248"/>
      <c r="CT139" s="248"/>
      <c r="CU139" s="248"/>
      <c r="CV139" s="248"/>
      <c r="CW139" s="248"/>
      <c r="CX139" s="248"/>
      <c r="CY139" s="248"/>
      <c r="CZ139" s="248"/>
      <c r="DA139" s="248"/>
      <c r="DB139" s="248"/>
      <c r="DC139" s="248"/>
      <c r="DD139" s="248"/>
      <c r="DE139" s="248"/>
      <c r="DF139" s="248"/>
      <c r="DG139" s="248"/>
      <c r="DH139" s="248"/>
      <c r="DI139" s="248"/>
      <c r="DJ139" s="248"/>
      <c r="DK139" s="248"/>
      <c r="DL139" s="248"/>
      <c r="DM139" s="248"/>
      <c r="DN139" s="248"/>
      <c r="DO139" s="248"/>
      <c r="DP139" s="248"/>
      <c r="DQ139" s="248"/>
      <c r="DR139" s="248"/>
      <c r="DS139" s="248"/>
      <c r="DT139" s="248"/>
      <c r="DU139" s="248"/>
      <c r="DV139" s="248"/>
      <c r="DW139" s="248"/>
      <c r="DX139" s="248"/>
      <c r="DY139" s="248"/>
      <c r="DZ139" s="248"/>
      <c r="EA139" s="248"/>
      <c r="EB139" s="248"/>
      <c r="EC139" s="248"/>
      <c r="ED139" s="248"/>
      <c r="EE139" s="248"/>
      <c r="EF139" s="248"/>
      <c r="EG139" s="248"/>
      <c r="EH139" s="248"/>
      <c r="EI139" s="248"/>
      <c r="EJ139" s="248"/>
      <c r="EK139" s="248"/>
      <c r="EL139" s="248"/>
      <c r="EM139" s="248"/>
      <c r="EN139" s="248"/>
      <c r="EO139" s="248"/>
      <c r="EP139" s="248"/>
      <c r="EQ139" s="248"/>
      <c r="ER139" s="248"/>
      <c r="ES139" s="248"/>
      <c r="ET139" s="248"/>
      <c r="EU139" s="248"/>
      <c r="EV139" s="248"/>
      <c r="EW139" s="248"/>
      <c r="EX139" s="248"/>
      <c r="EY139" s="248"/>
      <c r="EZ139" s="248"/>
      <c r="FA139" s="248"/>
      <c r="FB139" s="248"/>
      <c r="FC139" s="248"/>
      <c r="FD139" s="248"/>
      <c r="FE139" s="248"/>
      <c r="FF139" s="248"/>
      <c r="FG139" s="248"/>
      <c r="FH139" s="248"/>
      <c r="FI139" s="248"/>
      <c r="FJ139" s="248"/>
      <c r="FK139" s="248"/>
      <c r="FL139" s="248"/>
      <c r="FM139" s="248"/>
      <c r="FN139" s="248"/>
      <c r="FO139" s="248"/>
      <c r="FP139" s="248"/>
      <c r="FQ139" s="248"/>
      <c r="FR139" s="248"/>
      <c r="FS139" s="248"/>
      <c r="FT139" s="248"/>
      <c r="FU139" s="248"/>
      <c r="FV139" s="248"/>
      <c r="FW139" s="248"/>
      <c r="FX139" s="248"/>
      <c r="FY139" s="248"/>
      <c r="FZ139" s="248"/>
      <c r="GA139" s="248"/>
      <c r="GB139" s="248"/>
      <c r="GC139" s="248"/>
      <c r="GD139" s="248"/>
      <c r="GE139" s="248"/>
      <c r="GF139" s="248"/>
      <c r="GG139" s="248"/>
      <c r="GH139" s="248"/>
      <c r="GI139" s="248"/>
      <c r="GJ139" s="248"/>
      <c r="GK139" s="248"/>
      <c r="GL139" s="248"/>
      <c r="GM139" s="248"/>
      <c r="GN139" s="248"/>
      <c r="GO139" s="248"/>
      <c r="GP139" s="248"/>
      <c r="GQ139" s="248"/>
      <c r="GR139" s="248"/>
      <c r="GS139" s="248"/>
      <c r="GT139" s="248"/>
      <c r="GU139" s="248"/>
      <c r="GV139" s="248"/>
      <c r="GW139" s="248"/>
    </row>
    <row r="140" spans="2:205" x14ac:dyDescent="0.25">
      <c r="B140" s="248"/>
      <c r="C140" s="248"/>
      <c r="D140" s="248"/>
      <c r="E140" s="248"/>
      <c r="F140" s="248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  <c r="AH140" s="248"/>
      <c r="AI140" s="248"/>
      <c r="AJ140" s="248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8"/>
      <c r="BI140" s="248"/>
      <c r="BJ140" s="248"/>
      <c r="BK140" s="248"/>
      <c r="BL140" s="248"/>
      <c r="BM140" s="248"/>
      <c r="BN140" s="248"/>
      <c r="BO140" s="248"/>
      <c r="BP140" s="248"/>
      <c r="BQ140" s="248"/>
      <c r="BR140" s="248"/>
      <c r="BS140" s="248"/>
      <c r="BT140" s="248"/>
      <c r="BU140" s="248"/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  <c r="CH140" s="248"/>
      <c r="CI140" s="248"/>
      <c r="CJ140" s="248"/>
      <c r="CK140" s="248"/>
      <c r="CL140" s="248"/>
      <c r="CM140" s="248"/>
      <c r="CN140" s="248"/>
      <c r="CO140" s="248"/>
      <c r="CP140" s="248"/>
      <c r="CQ140" s="248"/>
      <c r="CR140" s="248"/>
      <c r="CS140" s="248"/>
      <c r="CT140" s="248"/>
      <c r="CU140" s="248"/>
      <c r="CV140" s="248"/>
      <c r="CW140" s="248"/>
      <c r="CX140" s="248"/>
      <c r="CY140" s="248"/>
      <c r="CZ140" s="248"/>
      <c r="DA140" s="248"/>
      <c r="DB140" s="248"/>
      <c r="DC140" s="248"/>
      <c r="DD140" s="248"/>
      <c r="DE140" s="248"/>
      <c r="DF140" s="248"/>
      <c r="DG140" s="248"/>
      <c r="DH140" s="248"/>
      <c r="DI140" s="248"/>
      <c r="DJ140" s="248"/>
      <c r="DK140" s="248"/>
      <c r="DL140" s="248"/>
      <c r="DM140" s="248"/>
      <c r="DN140" s="248"/>
      <c r="DO140" s="248"/>
      <c r="DP140" s="248"/>
      <c r="DQ140" s="248"/>
      <c r="DR140" s="248"/>
      <c r="DS140" s="248"/>
      <c r="DT140" s="248"/>
      <c r="DU140" s="248"/>
      <c r="DV140" s="248"/>
      <c r="DW140" s="248"/>
      <c r="DX140" s="248"/>
      <c r="DY140" s="248"/>
      <c r="DZ140" s="248"/>
      <c r="EA140" s="248"/>
      <c r="EB140" s="248"/>
      <c r="EC140" s="248"/>
      <c r="ED140" s="248"/>
      <c r="EE140" s="248"/>
      <c r="EF140" s="248"/>
      <c r="EG140" s="248"/>
      <c r="EH140" s="248"/>
      <c r="EI140" s="248"/>
      <c r="EJ140" s="248"/>
      <c r="EK140" s="248"/>
      <c r="EL140" s="248"/>
      <c r="EM140" s="248"/>
      <c r="EN140" s="248"/>
      <c r="EO140" s="248"/>
      <c r="EP140" s="248"/>
      <c r="EQ140" s="248"/>
      <c r="ER140" s="248"/>
      <c r="ES140" s="248"/>
      <c r="ET140" s="248"/>
      <c r="EU140" s="248"/>
      <c r="EV140" s="248"/>
      <c r="EW140" s="248"/>
      <c r="EX140" s="248"/>
      <c r="EY140" s="248"/>
      <c r="EZ140" s="248"/>
      <c r="FA140" s="248"/>
      <c r="FB140" s="248"/>
      <c r="FC140" s="248"/>
      <c r="FD140" s="248"/>
      <c r="FE140" s="248"/>
      <c r="FF140" s="248"/>
      <c r="FG140" s="248"/>
      <c r="FH140" s="248"/>
      <c r="FI140" s="248"/>
      <c r="FJ140" s="248"/>
      <c r="FK140" s="248"/>
      <c r="FL140" s="248"/>
      <c r="FM140" s="248"/>
      <c r="FN140" s="248"/>
      <c r="FO140" s="248"/>
      <c r="FP140" s="248"/>
      <c r="FQ140" s="248"/>
      <c r="FR140" s="248"/>
      <c r="FS140" s="248"/>
      <c r="FT140" s="248"/>
      <c r="FU140" s="248"/>
      <c r="FV140" s="248"/>
      <c r="FW140" s="248"/>
      <c r="FX140" s="248"/>
      <c r="FY140" s="248"/>
      <c r="FZ140" s="248"/>
      <c r="GA140" s="248"/>
      <c r="GB140" s="248"/>
      <c r="GC140" s="248"/>
      <c r="GD140" s="248"/>
      <c r="GE140" s="248"/>
      <c r="GF140" s="248"/>
      <c r="GG140" s="248"/>
      <c r="GH140" s="248"/>
      <c r="GI140" s="248"/>
      <c r="GJ140" s="248"/>
      <c r="GK140" s="248"/>
      <c r="GL140" s="248"/>
      <c r="GM140" s="248"/>
      <c r="GN140" s="248"/>
      <c r="GO140" s="248"/>
      <c r="GP140" s="248"/>
      <c r="GQ140" s="248"/>
      <c r="GR140" s="248"/>
      <c r="GS140" s="248"/>
      <c r="GT140" s="248"/>
      <c r="GU140" s="248"/>
      <c r="GV140" s="248"/>
      <c r="GW140" s="248"/>
    </row>
    <row r="141" spans="2:205" x14ac:dyDescent="0.25">
      <c r="B141" s="248"/>
      <c r="C141" s="248"/>
      <c r="D141" s="248"/>
      <c r="E141" s="248"/>
      <c r="F141" s="248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8"/>
      <c r="BI141" s="248"/>
      <c r="BJ141" s="248"/>
      <c r="BK141" s="248"/>
      <c r="BL141" s="248"/>
      <c r="BM141" s="248"/>
      <c r="BN141" s="248"/>
      <c r="BO141" s="248"/>
      <c r="BP141" s="248"/>
      <c r="BQ141" s="248"/>
      <c r="BR141" s="248"/>
      <c r="BS141" s="248"/>
      <c r="BT141" s="248"/>
      <c r="BU141" s="248"/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  <c r="CH141" s="248"/>
      <c r="CI141" s="248"/>
      <c r="CJ141" s="248"/>
      <c r="CK141" s="248"/>
      <c r="CL141" s="248"/>
      <c r="CM141" s="248"/>
      <c r="CN141" s="248"/>
      <c r="CO141" s="248"/>
      <c r="CP141" s="248"/>
      <c r="CQ141" s="248"/>
      <c r="CR141" s="248"/>
      <c r="CS141" s="248"/>
      <c r="CT141" s="248"/>
      <c r="CU141" s="248"/>
      <c r="CV141" s="248"/>
      <c r="CW141" s="248"/>
      <c r="CX141" s="248"/>
      <c r="CY141" s="248"/>
      <c r="CZ141" s="248"/>
      <c r="DA141" s="248"/>
      <c r="DB141" s="248"/>
      <c r="DC141" s="248"/>
      <c r="DD141" s="248"/>
      <c r="DE141" s="248"/>
      <c r="DF141" s="248"/>
      <c r="DG141" s="248"/>
      <c r="DH141" s="248"/>
      <c r="DI141" s="248"/>
      <c r="DJ141" s="248"/>
      <c r="DK141" s="248"/>
      <c r="DL141" s="248"/>
      <c r="DM141" s="248"/>
      <c r="DN141" s="248"/>
      <c r="DO141" s="248"/>
      <c r="DP141" s="248"/>
      <c r="DQ141" s="248"/>
      <c r="DR141" s="248"/>
      <c r="DS141" s="248"/>
      <c r="DT141" s="248"/>
      <c r="DU141" s="248"/>
      <c r="DV141" s="248"/>
      <c r="DW141" s="248"/>
      <c r="DX141" s="248"/>
      <c r="DY141" s="248"/>
      <c r="DZ141" s="248"/>
      <c r="EA141" s="248"/>
      <c r="EB141" s="248"/>
      <c r="EC141" s="248"/>
      <c r="ED141" s="248"/>
      <c r="EE141" s="248"/>
      <c r="EF141" s="248"/>
      <c r="EG141" s="248"/>
      <c r="EH141" s="248"/>
      <c r="EI141" s="248"/>
      <c r="EJ141" s="248"/>
      <c r="EK141" s="248"/>
      <c r="EL141" s="248"/>
      <c r="EM141" s="248"/>
      <c r="EN141" s="248"/>
      <c r="EO141" s="248"/>
      <c r="EP141" s="248"/>
      <c r="EQ141" s="248"/>
      <c r="ER141" s="248"/>
      <c r="ES141" s="248"/>
      <c r="ET141" s="248"/>
      <c r="EU141" s="248"/>
      <c r="EV141" s="248"/>
      <c r="EW141" s="248"/>
      <c r="EX141" s="248"/>
      <c r="EY141" s="248"/>
      <c r="EZ141" s="248"/>
      <c r="FA141" s="248"/>
      <c r="FB141" s="248"/>
      <c r="FC141" s="248"/>
      <c r="FD141" s="248"/>
      <c r="FE141" s="248"/>
      <c r="FF141" s="248"/>
      <c r="FG141" s="248"/>
      <c r="FH141" s="248"/>
      <c r="FI141" s="248"/>
      <c r="FJ141" s="248"/>
      <c r="FK141" s="248"/>
      <c r="FL141" s="248"/>
      <c r="FM141" s="248"/>
      <c r="FN141" s="248"/>
      <c r="FO141" s="248"/>
      <c r="FP141" s="248"/>
      <c r="FQ141" s="248"/>
      <c r="FR141" s="248"/>
      <c r="FS141" s="248"/>
      <c r="FT141" s="248"/>
      <c r="FU141" s="248"/>
      <c r="FV141" s="248"/>
      <c r="FW141" s="248"/>
      <c r="FX141" s="248"/>
      <c r="FY141" s="248"/>
      <c r="FZ141" s="248"/>
      <c r="GA141" s="248"/>
      <c r="GB141" s="248"/>
      <c r="GC141" s="248"/>
      <c r="GD141" s="248"/>
      <c r="GE141" s="248"/>
      <c r="GF141" s="248"/>
      <c r="GG141" s="248"/>
      <c r="GH141" s="248"/>
      <c r="GI141" s="248"/>
      <c r="GJ141" s="248"/>
      <c r="GK141" s="248"/>
      <c r="GL141" s="248"/>
      <c r="GM141" s="248"/>
      <c r="GN141" s="248"/>
      <c r="GO141" s="248"/>
      <c r="GP141" s="248"/>
      <c r="GQ141" s="248"/>
      <c r="GR141" s="248"/>
      <c r="GS141" s="248"/>
      <c r="GT141" s="248"/>
      <c r="GU141" s="248"/>
      <c r="GV141" s="248"/>
      <c r="GW141" s="248"/>
    </row>
    <row r="142" spans="2:205" x14ac:dyDescent="0.25"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  <c r="AH142" s="248"/>
      <c r="AI142" s="248"/>
      <c r="AJ142" s="248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8"/>
      <c r="BI142" s="248"/>
      <c r="BJ142" s="248"/>
      <c r="BK142" s="248"/>
      <c r="BL142" s="248"/>
      <c r="BM142" s="248"/>
      <c r="BN142" s="248"/>
      <c r="BO142" s="248"/>
      <c r="BP142" s="248"/>
      <c r="BQ142" s="248"/>
      <c r="BR142" s="248"/>
      <c r="BS142" s="248"/>
      <c r="BT142" s="248"/>
      <c r="BU142" s="248"/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  <c r="CH142" s="248"/>
      <c r="CI142" s="248"/>
      <c r="CJ142" s="248"/>
      <c r="CK142" s="248"/>
      <c r="CL142" s="248"/>
      <c r="CM142" s="248"/>
      <c r="CN142" s="248"/>
      <c r="CO142" s="248"/>
      <c r="CP142" s="248"/>
      <c r="CQ142" s="248"/>
      <c r="CR142" s="248"/>
      <c r="CS142" s="248"/>
      <c r="CT142" s="248"/>
      <c r="CU142" s="248"/>
      <c r="CV142" s="248"/>
      <c r="CW142" s="248"/>
      <c r="CX142" s="248"/>
      <c r="CY142" s="248"/>
      <c r="CZ142" s="248"/>
      <c r="DA142" s="248"/>
      <c r="DB142" s="248"/>
      <c r="DC142" s="248"/>
      <c r="DD142" s="248"/>
      <c r="DE142" s="248"/>
      <c r="DF142" s="248"/>
      <c r="DG142" s="248"/>
      <c r="DH142" s="248"/>
      <c r="DI142" s="248"/>
      <c r="DJ142" s="248"/>
      <c r="DK142" s="248"/>
      <c r="DL142" s="248"/>
      <c r="DM142" s="248"/>
      <c r="DN142" s="248"/>
      <c r="DO142" s="248"/>
      <c r="DP142" s="248"/>
      <c r="DQ142" s="248"/>
      <c r="DR142" s="248"/>
      <c r="DS142" s="248"/>
      <c r="DT142" s="248"/>
      <c r="DU142" s="248"/>
      <c r="DV142" s="248"/>
      <c r="DW142" s="248"/>
      <c r="DX142" s="248"/>
      <c r="DY142" s="248"/>
      <c r="DZ142" s="248"/>
      <c r="EA142" s="248"/>
      <c r="EB142" s="248"/>
      <c r="EC142" s="248"/>
      <c r="ED142" s="248"/>
      <c r="EE142" s="248"/>
      <c r="EF142" s="248"/>
      <c r="EG142" s="248"/>
      <c r="EH142" s="248"/>
      <c r="EI142" s="248"/>
      <c r="EJ142" s="248"/>
      <c r="EK142" s="248"/>
      <c r="EL142" s="248"/>
      <c r="EM142" s="248"/>
      <c r="EN142" s="248"/>
      <c r="EO142" s="248"/>
      <c r="EP142" s="248"/>
      <c r="EQ142" s="248"/>
      <c r="ER142" s="248"/>
      <c r="ES142" s="248"/>
      <c r="ET142" s="248"/>
      <c r="EU142" s="248"/>
      <c r="EV142" s="248"/>
      <c r="EW142" s="248"/>
      <c r="EX142" s="248"/>
      <c r="EY142" s="248"/>
      <c r="EZ142" s="248"/>
      <c r="FA142" s="248"/>
      <c r="FB142" s="248"/>
      <c r="FC142" s="248"/>
      <c r="FD142" s="248"/>
      <c r="FE142" s="248"/>
      <c r="FF142" s="248"/>
      <c r="FG142" s="248"/>
      <c r="FH142" s="248"/>
      <c r="FI142" s="248"/>
      <c r="FJ142" s="248"/>
      <c r="FK142" s="248"/>
      <c r="FL142" s="248"/>
      <c r="FM142" s="248"/>
      <c r="FN142" s="248"/>
      <c r="FO142" s="248"/>
      <c r="FP142" s="248"/>
      <c r="FQ142" s="248"/>
      <c r="FR142" s="248"/>
      <c r="FS142" s="248"/>
      <c r="FT142" s="248"/>
      <c r="FU142" s="248"/>
      <c r="FV142" s="248"/>
      <c r="FW142" s="248"/>
      <c r="FX142" s="248"/>
      <c r="FY142" s="248"/>
      <c r="FZ142" s="248"/>
      <c r="GA142" s="248"/>
      <c r="GB142" s="248"/>
      <c r="GC142" s="248"/>
      <c r="GD142" s="248"/>
      <c r="GE142" s="248"/>
      <c r="GF142" s="248"/>
      <c r="GG142" s="248"/>
      <c r="GH142" s="248"/>
      <c r="GI142" s="248"/>
      <c r="GJ142" s="248"/>
      <c r="GK142" s="248"/>
      <c r="GL142" s="248"/>
      <c r="GM142" s="248"/>
      <c r="GN142" s="248"/>
      <c r="GO142" s="248"/>
      <c r="GP142" s="248"/>
      <c r="GQ142" s="248"/>
      <c r="GR142" s="248"/>
      <c r="GS142" s="248"/>
      <c r="GT142" s="248"/>
      <c r="GU142" s="248"/>
      <c r="GV142" s="248"/>
      <c r="GW142" s="248"/>
    </row>
    <row r="143" spans="2:205" x14ac:dyDescent="0.25">
      <c r="B143" s="248"/>
      <c r="C143" s="248"/>
      <c r="D143" s="248"/>
      <c r="E143" s="248"/>
      <c r="F143" s="248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8"/>
      <c r="BF143" s="248"/>
      <c r="BG143" s="248"/>
      <c r="BH143" s="248"/>
      <c r="BI143" s="248"/>
      <c r="BJ143" s="248"/>
      <c r="BK143" s="248"/>
      <c r="BL143" s="248"/>
      <c r="BM143" s="248"/>
      <c r="BN143" s="248"/>
      <c r="BO143" s="248"/>
      <c r="BP143" s="248"/>
      <c r="BQ143" s="248"/>
      <c r="BR143" s="248"/>
      <c r="BS143" s="248"/>
      <c r="BT143" s="248"/>
      <c r="BU143" s="248"/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  <c r="CH143" s="248"/>
      <c r="CI143" s="248"/>
      <c r="CJ143" s="248"/>
      <c r="CK143" s="248"/>
      <c r="CL143" s="248"/>
      <c r="CM143" s="248"/>
      <c r="CN143" s="248"/>
      <c r="CO143" s="248"/>
      <c r="CP143" s="248"/>
      <c r="CQ143" s="248"/>
      <c r="CR143" s="248"/>
      <c r="CS143" s="248"/>
      <c r="CT143" s="248"/>
      <c r="CU143" s="248"/>
      <c r="CV143" s="248"/>
      <c r="CW143" s="248"/>
      <c r="CX143" s="248"/>
      <c r="CY143" s="248"/>
      <c r="CZ143" s="248"/>
      <c r="DA143" s="248"/>
      <c r="DB143" s="248"/>
      <c r="DC143" s="248"/>
      <c r="DD143" s="248"/>
      <c r="DE143" s="248"/>
      <c r="DF143" s="248"/>
      <c r="DG143" s="248"/>
      <c r="DH143" s="248"/>
      <c r="DI143" s="248"/>
      <c r="DJ143" s="248"/>
      <c r="DK143" s="248"/>
      <c r="DL143" s="248"/>
      <c r="DM143" s="248"/>
      <c r="DN143" s="248"/>
      <c r="DO143" s="248"/>
      <c r="DP143" s="248"/>
      <c r="DQ143" s="248"/>
      <c r="DR143" s="248"/>
      <c r="DS143" s="248"/>
      <c r="DT143" s="248"/>
      <c r="DU143" s="248"/>
      <c r="DV143" s="248"/>
      <c r="DW143" s="248"/>
      <c r="DX143" s="248"/>
      <c r="DY143" s="248"/>
      <c r="DZ143" s="248"/>
      <c r="EA143" s="248"/>
      <c r="EB143" s="248"/>
      <c r="EC143" s="248"/>
      <c r="ED143" s="248"/>
      <c r="EE143" s="248"/>
      <c r="EF143" s="248"/>
      <c r="EG143" s="248"/>
      <c r="EH143" s="248"/>
      <c r="EI143" s="248"/>
      <c r="EJ143" s="248"/>
      <c r="EK143" s="248"/>
      <c r="EL143" s="248"/>
      <c r="EM143" s="248"/>
      <c r="EN143" s="248"/>
      <c r="EO143" s="248"/>
      <c r="EP143" s="248"/>
      <c r="EQ143" s="248"/>
      <c r="ER143" s="248"/>
      <c r="ES143" s="248"/>
      <c r="ET143" s="248"/>
      <c r="EU143" s="248"/>
      <c r="EV143" s="248"/>
      <c r="EW143" s="248"/>
      <c r="EX143" s="248"/>
      <c r="EY143" s="248"/>
      <c r="EZ143" s="248"/>
      <c r="FA143" s="248"/>
      <c r="FB143" s="248"/>
      <c r="FC143" s="248"/>
      <c r="FD143" s="248"/>
      <c r="FE143" s="248"/>
      <c r="FF143" s="248"/>
      <c r="FG143" s="248"/>
      <c r="FH143" s="248"/>
      <c r="FI143" s="248"/>
      <c r="FJ143" s="248"/>
      <c r="FK143" s="248"/>
      <c r="FL143" s="248"/>
      <c r="FM143" s="248"/>
      <c r="FN143" s="248"/>
      <c r="FO143" s="248"/>
      <c r="FP143" s="248"/>
      <c r="FQ143" s="248"/>
      <c r="FR143" s="248"/>
      <c r="FS143" s="248"/>
      <c r="FT143" s="248"/>
      <c r="FU143" s="248"/>
      <c r="FV143" s="248"/>
      <c r="FW143" s="248"/>
      <c r="FX143" s="248"/>
      <c r="FY143" s="248"/>
      <c r="FZ143" s="248"/>
      <c r="GA143" s="248"/>
      <c r="GB143" s="248"/>
      <c r="GC143" s="248"/>
      <c r="GD143" s="248"/>
      <c r="GE143" s="248"/>
      <c r="GF143" s="248"/>
      <c r="GG143" s="248"/>
      <c r="GH143" s="248"/>
      <c r="GI143" s="248"/>
      <c r="GJ143" s="248"/>
      <c r="GK143" s="248"/>
      <c r="GL143" s="248"/>
      <c r="GM143" s="248"/>
      <c r="GN143" s="248"/>
      <c r="GO143" s="248"/>
      <c r="GP143" s="248"/>
      <c r="GQ143" s="248"/>
      <c r="GR143" s="248"/>
      <c r="GS143" s="248"/>
      <c r="GT143" s="248"/>
      <c r="GU143" s="248"/>
      <c r="GV143" s="248"/>
      <c r="GW143" s="248"/>
    </row>
    <row r="144" spans="2:205" x14ac:dyDescent="0.25">
      <c r="B144" s="248"/>
      <c r="C144" s="248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  <c r="AX144" s="248"/>
      <c r="AY144" s="248"/>
      <c r="AZ144" s="248"/>
      <c r="BA144" s="248"/>
      <c r="BB144" s="248"/>
      <c r="BC144" s="248"/>
      <c r="BD144" s="248"/>
      <c r="BE144" s="248"/>
      <c r="BF144" s="248"/>
      <c r="BG144" s="248"/>
      <c r="BH144" s="248"/>
      <c r="BI144" s="248"/>
      <c r="BJ144" s="248"/>
      <c r="BK144" s="248"/>
      <c r="BL144" s="248"/>
      <c r="BM144" s="248"/>
      <c r="BN144" s="248"/>
      <c r="BO144" s="248"/>
      <c r="BP144" s="248"/>
      <c r="BQ144" s="248"/>
      <c r="BR144" s="248"/>
      <c r="BS144" s="248"/>
      <c r="BT144" s="248"/>
      <c r="BU144" s="248"/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  <c r="CH144" s="248"/>
      <c r="CI144" s="248"/>
      <c r="CJ144" s="248"/>
      <c r="CK144" s="248"/>
      <c r="CL144" s="248"/>
      <c r="CM144" s="248"/>
      <c r="CN144" s="248"/>
      <c r="CO144" s="248"/>
      <c r="CP144" s="248"/>
      <c r="CQ144" s="248"/>
      <c r="CR144" s="248"/>
      <c r="CS144" s="248"/>
      <c r="CT144" s="248"/>
      <c r="CU144" s="248"/>
      <c r="CV144" s="248"/>
      <c r="CW144" s="248"/>
      <c r="CX144" s="248"/>
      <c r="CY144" s="248"/>
      <c r="CZ144" s="248"/>
      <c r="DA144" s="248"/>
      <c r="DB144" s="248"/>
      <c r="DC144" s="248"/>
      <c r="DD144" s="248"/>
      <c r="DE144" s="248"/>
      <c r="DF144" s="248"/>
      <c r="DG144" s="248"/>
      <c r="DH144" s="248"/>
      <c r="DI144" s="248"/>
      <c r="DJ144" s="248"/>
      <c r="DK144" s="248"/>
      <c r="DL144" s="248"/>
      <c r="DM144" s="248"/>
      <c r="DN144" s="248"/>
      <c r="DO144" s="248"/>
      <c r="DP144" s="248"/>
      <c r="DQ144" s="248"/>
      <c r="DR144" s="248"/>
      <c r="DS144" s="248"/>
      <c r="DT144" s="248"/>
      <c r="DU144" s="248"/>
      <c r="DV144" s="248"/>
      <c r="DW144" s="248"/>
      <c r="DX144" s="248"/>
      <c r="DY144" s="248"/>
      <c r="DZ144" s="248"/>
      <c r="EA144" s="248"/>
      <c r="EB144" s="248"/>
      <c r="EC144" s="248"/>
      <c r="ED144" s="248"/>
      <c r="EE144" s="248"/>
      <c r="EF144" s="248"/>
      <c r="EG144" s="248"/>
      <c r="EH144" s="248"/>
      <c r="EI144" s="248"/>
      <c r="EJ144" s="248"/>
      <c r="EK144" s="248"/>
      <c r="EL144" s="248"/>
      <c r="EM144" s="248"/>
      <c r="EN144" s="248"/>
      <c r="EO144" s="248"/>
      <c r="EP144" s="248"/>
      <c r="EQ144" s="248"/>
      <c r="ER144" s="248"/>
      <c r="ES144" s="248"/>
      <c r="ET144" s="248"/>
      <c r="EU144" s="248"/>
      <c r="EV144" s="248"/>
      <c r="EW144" s="248"/>
      <c r="EX144" s="248"/>
      <c r="EY144" s="248"/>
      <c r="EZ144" s="248"/>
      <c r="FA144" s="248"/>
      <c r="FB144" s="248"/>
      <c r="FC144" s="248"/>
      <c r="FD144" s="248"/>
      <c r="FE144" s="248"/>
      <c r="FF144" s="248"/>
      <c r="FG144" s="248"/>
      <c r="FH144" s="248"/>
      <c r="FI144" s="248"/>
      <c r="FJ144" s="248"/>
      <c r="FK144" s="248"/>
      <c r="FL144" s="248"/>
      <c r="FM144" s="248"/>
      <c r="FN144" s="248"/>
      <c r="FO144" s="248"/>
      <c r="FP144" s="248"/>
      <c r="FQ144" s="248"/>
      <c r="FR144" s="248"/>
      <c r="FS144" s="248"/>
      <c r="FT144" s="248"/>
      <c r="FU144" s="248"/>
      <c r="FV144" s="248"/>
      <c r="FW144" s="248"/>
      <c r="FX144" s="248"/>
      <c r="FY144" s="248"/>
      <c r="FZ144" s="248"/>
      <c r="GA144" s="248"/>
      <c r="GB144" s="248"/>
      <c r="GC144" s="248"/>
      <c r="GD144" s="248"/>
      <c r="GE144" s="248"/>
      <c r="GF144" s="248"/>
      <c r="GG144" s="248"/>
      <c r="GH144" s="248"/>
      <c r="GI144" s="248"/>
      <c r="GJ144" s="248"/>
      <c r="GK144" s="248"/>
      <c r="GL144" s="248"/>
      <c r="GM144" s="248"/>
      <c r="GN144" s="248"/>
      <c r="GO144" s="248"/>
      <c r="GP144" s="248"/>
      <c r="GQ144" s="248"/>
      <c r="GR144" s="248"/>
      <c r="GS144" s="248"/>
      <c r="GT144" s="248"/>
      <c r="GU144" s="248"/>
      <c r="GV144" s="248"/>
      <c r="GW144" s="248"/>
    </row>
    <row r="145" spans="2:205" x14ac:dyDescent="0.25">
      <c r="B145" s="248"/>
      <c r="C145" s="248"/>
      <c r="D145" s="248"/>
      <c r="E145" s="248"/>
      <c r="F145" s="248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  <c r="AX145" s="248"/>
      <c r="AY145" s="248"/>
      <c r="AZ145" s="248"/>
      <c r="BA145" s="248"/>
      <c r="BB145" s="248"/>
      <c r="BC145" s="248"/>
      <c r="BD145" s="248"/>
      <c r="BE145" s="248"/>
      <c r="BF145" s="248"/>
      <c r="BG145" s="248"/>
      <c r="BH145" s="248"/>
      <c r="BI145" s="248"/>
      <c r="BJ145" s="248"/>
      <c r="BK145" s="248"/>
      <c r="BL145" s="248"/>
      <c r="BM145" s="248"/>
      <c r="BN145" s="248"/>
      <c r="BO145" s="248"/>
      <c r="BP145" s="248"/>
      <c r="BQ145" s="248"/>
      <c r="BR145" s="248"/>
      <c r="BS145" s="248"/>
      <c r="BT145" s="248"/>
      <c r="BU145" s="248"/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  <c r="CH145" s="248"/>
      <c r="CI145" s="248"/>
      <c r="CJ145" s="248"/>
      <c r="CK145" s="248"/>
      <c r="CL145" s="248"/>
      <c r="CM145" s="248"/>
      <c r="CN145" s="248"/>
      <c r="CO145" s="248"/>
      <c r="CP145" s="248"/>
      <c r="CQ145" s="248"/>
      <c r="CR145" s="248"/>
      <c r="CS145" s="248"/>
      <c r="CT145" s="248"/>
      <c r="CU145" s="248"/>
      <c r="CV145" s="248"/>
      <c r="CW145" s="248"/>
      <c r="CX145" s="248"/>
      <c r="CY145" s="248"/>
      <c r="CZ145" s="248"/>
      <c r="DA145" s="248"/>
      <c r="DB145" s="248"/>
      <c r="DC145" s="248"/>
      <c r="DD145" s="248"/>
      <c r="DE145" s="248"/>
      <c r="DF145" s="248"/>
      <c r="DG145" s="248"/>
      <c r="DH145" s="248"/>
      <c r="DI145" s="248"/>
      <c r="DJ145" s="248"/>
      <c r="DK145" s="248"/>
      <c r="DL145" s="248"/>
      <c r="DM145" s="248"/>
      <c r="DN145" s="248"/>
      <c r="DO145" s="248"/>
      <c r="DP145" s="248"/>
      <c r="DQ145" s="248"/>
      <c r="DR145" s="248"/>
      <c r="DS145" s="248"/>
      <c r="DT145" s="248"/>
      <c r="DU145" s="248"/>
      <c r="DV145" s="248"/>
      <c r="DW145" s="248"/>
      <c r="DX145" s="248"/>
      <c r="DY145" s="248"/>
      <c r="DZ145" s="248"/>
      <c r="EA145" s="248"/>
      <c r="EB145" s="248"/>
      <c r="EC145" s="248"/>
      <c r="ED145" s="248"/>
      <c r="EE145" s="248"/>
      <c r="EF145" s="248"/>
      <c r="EG145" s="248"/>
      <c r="EH145" s="248"/>
      <c r="EI145" s="248"/>
      <c r="EJ145" s="248"/>
      <c r="EK145" s="248"/>
      <c r="EL145" s="248"/>
      <c r="EM145" s="248"/>
      <c r="EN145" s="248"/>
      <c r="EO145" s="248"/>
      <c r="EP145" s="248"/>
      <c r="EQ145" s="248"/>
      <c r="ER145" s="248"/>
      <c r="ES145" s="248"/>
      <c r="ET145" s="248"/>
      <c r="EU145" s="248"/>
      <c r="EV145" s="248"/>
      <c r="EW145" s="248"/>
      <c r="EX145" s="248"/>
      <c r="EY145" s="248"/>
      <c r="EZ145" s="248"/>
      <c r="FA145" s="248"/>
      <c r="FB145" s="248"/>
      <c r="FC145" s="248"/>
      <c r="FD145" s="248"/>
      <c r="FE145" s="248"/>
      <c r="FF145" s="248"/>
      <c r="FG145" s="248"/>
      <c r="FH145" s="248"/>
      <c r="FI145" s="248"/>
      <c r="FJ145" s="248"/>
      <c r="FK145" s="248"/>
      <c r="FL145" s="248"/>
      <c r="FM145" s="248"/>
      <c r="FN145" s="248"/>
      <c r="FO145" s="248"/>
      <c r="FP145" s="248"/>
      <c r="FQ145" s="248"/>
      <c r="FR145" s="248"/>
      <c r="FS145" s="248"/>
      <c r="FT145" s="248"/>
      <c r="FU145" s="248"/>
      <c r="FV145" s="248"/>
      <c r="FW145" s="248"/>
      <c r="FX145" s="248"/>
      <c r="FY145" s="248"/>
      <c r="FZ145" s="248"/>
      <c r="GA145" s="248"/>
      <c r="GB145" s="248"/>
      <c r="GC145" s="248"/>
      <c r="GD145" s="248"/>
      <c r="GE145" s="248"/>
      <c r="GF145" s="248"/>
      <c r="GG145" s="248"/>
      <c r="GH145" s="248"/>
      <c r="GI145" s="248"/>
      <c r="GJ145" s="248"/>
      <c r="GK145" s="248"/>
      <c r="GL145" s="248"/>
      <c r="GM145" s="248"/>
      <c r="GN145" s="248"/>
      <c r="GO145" s="248"/>
      <c r="GP145" s="248"/>
      <c r="GQ145" s="248"/>
      <c r="GR145" s="248"/>
      <c r="GS145" s="248"/>
      <c r="GT145" s="248"/>
      <c r="GU145" s="248"/>
      <c r="GV145" s="248"/>
      <c r="GW145" s="248"/>
    </row>
    <row r="146" spans="2:205" x14ac:dyDescent="0.25">
      <c r="B146" s="248"/>
      <c r="C146" s="248"/>
      <c r="D146" s="248"/>
      <c r="E146" s="248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  <c r="AX146" s="248"/>
      <c r="AY146" s="248"/>
      <c r="AZ146" s="248"/>
      <c r="BA146" s="248"/>
      <c r="BB146" s="248"/>
      <c r="BC146" s="248"/>
      <c r="BD146" s="248"/>
      <c r="BE146" s="248"/>
      <c r="BF146" s="248"/>
      <c r="BG146" s="248"/>
      <c r="BH146" s="248"/>
      <c r="BI146" s="248"/>
      <c r="BJ146" s="248"/>
      <c r="BK146" s="248"/>
      <c r="BL146" s="248"/>
      <c r="BM146" s="248"/>
      <c r="BN146" s="248"/>
      <c r="BO146" s="248"/>
      <c r="BP146" s="248"/>
      <c r="BQ146" s="248"/>
      <c r="BR146" s="248"/>
      <c r="BS146" s="248"/>
      <c r="BT146" s="248"/>
      <c r="BU146" s="248"/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  <c r="CH146" s="248"/>
      <c r="CI146" s="248"/>
      <c r="CJ146" s="248"/>
      <c r="CK146" s="248"/>
      <c r="CL146" s="248"/>
      <c r="CM146" s="248"/>
      <c r="CN146" s="248"/>
      <c r="CO146" s="248"/>
      <c r="CP146" s="248"/>
      <c r="CQ146" s="248"/>
      <c r="CR146" s="248"/>
      <c r="CS146" s="248"/>
      <c r="CT146" s="248"/>
      <c r="CU146" s="248"/>
      <c r="CV146" s="248"/>
      <c r="CW146" s="248"/>
      <c r="CX146" s="248"/>
      <c r="CY146" s="248"/>
      <c r="CZ146" s="248"/>
      <c r="DA146" s="248"/>
      <c r="DB146" s="248"/>
      <c r="DC146" s="248"/>
      <c r="DD146" s="248"/>
      <c r="DE146" s="248"/>
      <c r="DF146" s="248"/>
      <c r="DG146" s="248"/>
      <c r="DH146" s="248"/>
      <c r="DI146" s="248"/>
      <c r="DJ146" s="248"/>
      <c r="DK146" s="248"/>
      <c r="DL146" s="248"/>
      <c r="DM146" s="248"/>
      <c r="DN146" s="248"/>
      <c r="DO146" s="248"/>
      <c r="DP146" s="248"/>
      <c r="DQ146" s="248"/>
      <c r="DR146" s="248"/>
      <c r="DS146" s="248"/>
      <c r="DT146" s="248"/>
      <c r="DU146" s="248"/>
      <c r="DV146" s="248"/>
      <c r="DW146" s="248"/>
      <c r="DX146" s="248"/>
      <c r="DY146" s="248"/>
      <c r="DZ146" s="248"/>
      <c r="EA146" s="248"/>
      <c r="EB146" s="248"/>
      <c r="EC146" s="248"/>
      <c r="ED146" s="248"/>
      <c r="EE146" s="248"/>
      <c r="EF146" s="248"/>
      <c r="EG146" s="248"/>
      <c r="EH146" s="248"/>
      <c r="EI146" s="248"/>
      <c r="EJ146" s="248"/>
      <c r="EK146" s="248"/>
      <c r="EL146" s="248"/>
      <c r="EM146" s="248"/>
      <c r="EN146" s="248"/>
      <c r="EO146" s="248"/>
      <c r="EP146" s="248"/>
      <c r="EQ146" s="248"/>
      <c r="ER146" s="248"/>
      <c r="ES146" s="248"/>
      <c r="ET146" s="248"/>
      <c r="EU146" s="248"/>
      <c r="EV146" s="248"/>
      <c r="EW146" s="248"/>
      <c r="EX146" s="248"/>
      <c r="EY146" s="248"/>
      <c r="EZ146" s="248"/>
      <c r="FA146" s="248"/>
      <c r="FB146" s="248"/>
      <c r="FC146" s="248"/>
      <c r="FD146" s="248"/>
      <c r="FE146" s="248"/>
      <c r="FF146" s="248"/>
      <c r="FG146" s="248"/>
      <c r="FH146" s="248"/>
      <c r="FI146" s="248"/>
      <c r="FJ146" s="248"/>
      <c r="FK146" s="248"/>
      <c r="FL146" s="248"/>
      <c r="FM146" s="248"/>
      <c r="FN146" s="248"/>
      <c r="FO146" s="248"/>
      <c r="FP146" s="248"/>
      <c r="FQ146" s="248"/>
      <c r="FR146" s="248"/>
      <c r="FS146" s="248"/>
      <c r="FT146" s="248"/>
      <c r="FU146" s="248"/>
      <c r="FV146" s="248"/>
      <c r="FW146" s="248"/>
      <c r="FX146" s="248"/>
      <c r="FY146" s="248"/>
      <c r="FZ146" s="248"/>
      <c r="GA146" s="248"/>
      <c r="GB146" s="248"/>
      <c r="GC146" s="248"/>
      <c r="GD146" s="248"/>
      <c r="GE146" s="248"/>
      <c r="GF146" s="248"/>
      <c r="GG146" s="248"/>
      <c r="GH146" s="248"/>
      <c r="GI146" s="248"/>
      <c r="GJ146" s="248"/>
      <c r="GK146" s="248"/>
      <c r="GL146" s="248"/>
      <c r="GM146" s="248"/>
      <c r="GN146" s="248"/>
      <c r="GO146" s="248"/>
      <c r="GP146" s="248"/>
      <c r="GQ146" s="248"/>
      <c r="GR146" s="248"/>
      <c r="GS146" s="248"/>
      <c r="GT146" s="248"/>
      <c r="GU146" s="248"/>
      <c r="GV146" s="248"/>
      <c r="GW146" s="248"/>
    </row>
    <row r="147" spans="2:205" x14ac:dyDescent="0.25"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  <c r="AX147" s="248"/>
      <c r="AY147" s="248"/>
      <c r="AZ147" s="248"/>
      <c r="BA147" s="248"/>
      <c r="BB147" s="248"/>
      <c r="BC147" s="248"/>
      <c r="BD147" s="248"/>
      <c r="BE147" s="248"/>
      <c r="BF147" s="248"/>
      <c r="BG147" s="248"/>
      <c r="BH147" s="248"/>
      <c r="BI147" s="248"/>
      <c r="BJ147" s="248"/>
      <c r="BK147" s="248"/>
      <c r="BL147" s="248"/>
      <c r="BM147" s="248"/>
      <c r="BN147" s="248"/>
      <c r="BO147" s="248"/>
      <c r="BP147" s="248"/>
      <c r="BQ147" s="248"/>
      <c r="BR147" s="248"/>
      <c r="BS147" s="248"/>
      <c r="BT147" s="248"/>
      <c r="BU147" s="248"/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  <c r="CH147" s="248"/>
      <c r="CI147" s="248"/>
      <c r="CJ147" s="248"/>
      <c r="CK147" s="248"/>
      <c r="CL147" s="248"/>
      <c r="CM147" s="248"/>
      <c r="CN147" s="248"/>
      <c r="CO147" s="248"/>
      <c r="CP147" s="248"/>
      <c r="CQ147" s="248"/>
      <c r="CR147" s="248"/>
      <c r="CS147" s="248"/>
      <c r="CT147" s="248"/>
      <c r="CU147" s="248"/>
      <c r="CV147" s="248"/>
      <c r="CW147" s="248"/>
      <c r="CX147" s="248"/>
      <c r="CY147" s="248"/>
      <c r="CZ147" s="248"/>
      <c r="DA147" s="248"/>
      <c r="DB147" s="248"/>
      <c r="DC147" s="248"/>
      <c r="DD147" s="248"/>
      <c r="DE147" s="248"/>
      <c r="DF147" s="248"/>
      <c r="DG147" s="248"/>
      <c r="DH147" s="248"/>
      <c r="DI147" s="248"/>
      <c r="DJ147" s="248"/>
      <c r="DK147" s="248"/>
      <c r="DL147" s="248"/>
      <c r="DM147" s="248"/>
      <c r="DN147" s="248"/>
      <c r="DO147" s="248"/>
      <c r="DP147" s="248"/>
      <c r="DQ147" s="248"/>
      <c r="DR147" s="248"/>
      <c r="DS147" s="248"/>
      <c r="DT147" s="248"/>
      <c r="DU147" s="248"/>
      <c r="DV147" s="248"/>
      <c r="DW147" s="248"/>
      <c r="DX147" s="248"/>
      <c r="DY147" s="248"/>
      <c r="DZ147" s="248"/>
      <c r="EA147" s="248"/>
      <c r="EB147" s="248"/>
      <c r="EC147" s="248"/>
      <c r="ED147" s="248"/>
      <c r="EE147" s="248"/>
      <c r="EF147" s="248"/>
      <c r="EG147" s="248"/>
      <c r="EH147" s="248"/>
      <c r="EI147" s="248"/>
      <c r="EJ147" s="248"/>
      <c r="EK147" s="248"/>
      <c r="EL147" s="248"/>
      <c r="EM147" s="248"/>
      <c r="EN147" s="248"/>
      <c r="EO147" s="248"/>
      <c r="EP147" s="248"/>
      <c r="EQ147" s="248"/>
      <c r="ER147" s="248"/>
      <c r="ES147" s="248"/>
      <c r="ET147" s="248"/>
      <c r="EU147" s="248"/>
      <c r="EV147" s="248"/>
      <c r="EW147" s="248"/>
      <c r="EX147" s="248"/>
      <c r="EY147" s="248"/>
      <c r="EZ147" s="248"/>
      <c r="FA147" s="248"/>
      <c r="FB147" s="248"/>
      <c r="FC147" s="248"/>
      <c r="FD147" s="248"/>
      <c r="FE147" s="248"/>
      <c r="FF147" s="248"/>
      <c r="FG147" s="248"/>
      <c r="FH147" s="248"/>
      <c r="FI147" s="248"/>
      <c r="FJ147" s="248"/>
      <c r="FK147" s="248"/>
      <c r="FL147" s="248"/>
      <c r="FM147" s="248"/>
      <c r="FN147" s="248"/>
      <c r="FO147" s="248"/>
      <c r="FP147" s="248"/>
      <c r="FQ147" s="248"/>
      <c r="FR147" s="248"/>
      <c r="FS147" s="248"/>
      <c r="FT147" s="248"/>
      <c r="FU147" s="248"/>
      <c r="FV147" s="248"/>
      <c r="FW147" s="248"/>
      <c r="FX147" s="248"/>
      <c r="FY147" s="248"/>
      <c r="FZ147" s="248"/>
      <c r="GA147" s="248"/>
      <c r="GB147" s="248"/>
      <c r="GC147" s="248"/>
      <c r="GD147" s="248"/>
      <c r="GE147" s="248"/>
      <c r="GF147" s="248"/>
      <c r="GG147" s="248"/>
      <c r="GH147" s="248"/>
      <c r="GI147" s="248"/>
      <c r="GJ147" s="248"/>
      <c r="GK147" s="248"/>
      <c r="GL147" s="248"/>
      <c r="GM147" s="248"/>
      <c r="GN147" s="248"/>
      <c r="GO147" s="248"/>
      <c r="GP147" s="248"/>
      <c r="GQ147" s="248"/>
      <c r="GR147" s="248"/>
      <c r="GS147" s="248"/>
      <c r="GT147" s="248"/>
      <c r="GU147" s="248"/>
      <c r="GV147" s="248"/>
      <c r="GW147" s="248"/>
    </row>
    <row r="148" spans="2:205" x14ac:dyDescent="0.25">
      <c r="B148" s="248"/>
      <c r="C148" s="248"/>
      <c r="D148" s="248"/>
      <c r="E148" s="248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  <c r="AX148" s="248"/>
      <c r="AY148" s="248"/>
      <c r="AZ148" s="248"/>
      <c r="BA148" s="248"/>
      <c r="BB148" s="248"/>
      <c r="BC148" s="248"/>
      <c r="BD148" s="248"/>
      <c r="BE148" s="248"/>
      <c r="BF148" s="248"/>
      <c r="BG148" s="248"/>
      <c r="BH148" s="248"/>
      <c r="BI148" s="248"/>
      <c r="BJ148" s="248"/>
      <c r="BK148" s="248"/>
      <c r="BL148" s="248"/>
      <c r="BM148" s="248"/>
      <c r="BN148" s="248"/>
      <c r="BO148" s="248"/>
      <c r="BP148" s="248"/>
      <c r="BQ148" s="248"/>
      <c r="BR148" s="248"/>
      <c r="BS148" s="248"/>
      <c r="BT148" s="248"/>
      <c r="BU148" s="248"/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  <c r="CH148" s="248"/>
      <c r="CI148" s="248"/>
      <c r="CJ148" s="248"/>
      <c r="CK148" s="248"/>
      <c r="CL148" s="248"/>
      <c r="CM148" s="248"/>
      <c r="CN148" s="248"/>
      <c r="CO148" s="248"/>
      <c r="CP148" s="248"/>
      <c r="CQ148" s="248"/>
      <c r="CR148" s="248"/>
      <c r="CS148" s="248"/>
      <c r="CT148" s="248"/>
      <c r="CU148" s="248"/>
      <c r="CV148" s="248"/>
      <c r="CW148" s="248"/>
      <c r="CX148" s="248"/>
      <c r="CY148" s="248"/>
      <c r="CZ148" s="248"/>
      <c r="DA148" s="248"/>
      <c r="DB148" s="248"/>
      <c r="DC148" s="248"/>
      <c r="DD148" s="248"/>
      <c r="DE148" s="248"/>
      <c r="DF148" s="248"/>
      <c r="DG148" s="248"/>
      <c r="DH148" s="248"/>
      <c r="DI148" s="248"/>
      <c r="DJ148" s="248"/>
      <c r="DK148" s="248"/>
      <c r="DL148" s="248"/>
      <c r="DM148" s="248"/>
      <c r="DN148" s="248"/>
      <c r="DO148" s="248"/>
      <c r="DP148" s="248"/>
      <c r="DQ148" s="248"/>
      <c r="DR148" s="248"/>
      <c r="DS148" s="248"/>
      <c r="DT148" s="248"/>
      <c r="DU148" s="248"/>
      <c r="DV148" s="248"/>
      <c r="DW148" s="248"/>
      <c r="DX148" s="248"/>
      <c r="DY148" s="248"/>
      <c r="DZ148" s="248"/>
      <c r="EA148" s="248"/>
      <c r="EB148" s="248"/>
      <c r="EC148" s="248"/>
      <c r="ED148" s="248"/>
      <c r="EE148" s="248"/>
      <c r="EF148" s="248"/>
      <c r="EG148" s="248"/>
      <c r="EH148" s="248"/>
      <c r="EI148" s="248"/>
      <c r="EJ148" s="248"/>
      <c r="EK148" s="248"/>
      <c r="EL148" s="248"/>
      <c r="EM148" s="248"/>
      <c r="EN148" s="248"/>
      <c r="EO148" s="248"/>
      <c r="EP148" s="248"/>
      <c r="EQ148" s="248"/>
      <c r="ER148" s="248"/>
      <c r="ES148" s="248"/>
      <c r="ET148" s="248"/>
      <c r="EU148" s="248"/>
      <c r="EV148" s="248"/>
      <c r="EW148" s="248"/>
      <c r="EX148" s="248"/>
      <c r="EY148" s="248"/>
      <c r="EZ148" s="248"/>
      <c r="FA148" s="248"/>
      <c r="FB148" s="248"/>
      <c r="FC148" s="248"/>
      <c r="FD148" s="248"/>
      <c r="FE148" s="248"/>
      <c r="FF148" s="248"/>
      <c r="FG148" s="248"/>
      <c r="FH148" s="248"/>
      <c r="FI148" s="248"/>
      <c r="FJ148" s="248"/>
      <c r="FK148" s="248"/>
      <c r="FL148" s="248"/>
      <c r="FM148" s="248"/>
      <c r="FN148" s="248"/>
      <c r="FO148" s="248"/>
      <c r="FP148" s="248"/>
      <c r="FQ148" s="248"/>
      <c r="FR148" s="248"/>
      <c r="FS148" s="248"/>
      <c r="FT148" s="248"/>
      <c r="FU148" s="248"/>
      <c r="FV148" s="248"/>
      <c r="FW148" s="248"/>
      <c r="FX148" s="248"/>
      <c r="FY148" s="248"/>
      <c r="FZ148" s="248"/>
      <c r="GA148" s="248"/>
      <c r="GB148" s="248"/>
      <c r="GC148" s="248"/>
      <c r="GD148" s="248"/>
      <c r="GE148" s="248"/>
      <c r="GF148" s="248"/>
      <c r="GG148" s="248"/>
      <c r="GH148" s="248"/>
      <c r="GI148" s="248"/>
      <c r="GJ148" s="248"/>
      <c r="GK148" s="248"/>
      <c r="GL148" s="248"/>
      <c r="GM148" s="248"/>
      <c r="GN148" s="248"/>
      <c r="GO148" s="248"/>
      <c r="GP148" s="248"/>
      <c r="GQ148" s="248"/>
      <c r="GR148" s="248"/>
      <c r="GS148" s="248"/>
      <c r="GT148" s="248"/>
      <c r="GU148" s="248"/>
      <c r="GV148" s="248"/>
      <c r="GW148" s="248"/>
    </row>
    <row r="149" spans="2:205" x14ac:dyDescent="0.25">
      <c r="B149" s="248"/>
      <c r="C149" s="248"/>
      <c r="D149" s="248"/>
      <c r="E149" s="248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  <c r="AX149" s="248"/>
      <c r="AY149" s="248"/>
      <c r="AZ149" s="248"/>
      <c r="BA149" s="248"/>
      <c r="BB149" s="248"/>
      <c r="BC149" s="248"/>
      <c r="BD149" s="248"/>
      <c r="BE149" s="248"/>
      <c r="BF149" s="248"/>
      <c r="BG149" s="248"/>
      <c r="BH149" s="248"/>
      <c r="BI149" s="248"/>
      <c r="BJ149" s="248"/>
      <c r="BK149" s="248"/>
      <c r="BL149" s="248"/>
      <c r="BM149" s="248"/>
      <c r="BN149" s="248"/>
      <c r="BO149" s="248"/>
      <c r="BP149" s="248"/>
      <c r="BQ149" s="248"/>
      <c r="BR149" s="248"/>
      <c r="BS149" s="248"/>
      <c r="BT149" s="248"/>
      <c r="BU149" s="248"/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  <c r="CH149" s="248"/>
      <c r="CI149" s="248"/>
      <c r="CJ149" s="248"/>
      <c r="CK149" s="248"/>
      <c r="CL149" s="248"/>
      <c r="CM149" s="248"/>
      <c r="CN149" s="248"/>
      <c r="CO149" s="248"/>
      <c r="CP149" s="248"/>
      <c r="CQ149" s="248"/>
      <c r="CR149" s="248"/>
      <c r="CS149" s="248"/>
      <c r="CT149" s="248"/>
      <c r="CU149" s="248"/>
      <c r="CV149" s="248"/>
      <c r="CW149" s="248"/>
      <c r="CX149" s="248"/>
      <c r="CY149" s="248"/>
      <c r="CZ149" s="248"/>
      <c r="DA149" s="248"/>
      <c r="DB149" s="248"/>
      <c r="DC149" s="248"/>
      <c r="DD149" s="248"/>
      <c r="DE149" s="248"/>
      <c r="DF149" s="248"/>
      <c r="DG149" s="248"/>
      <c r="DH149" s="248"/>
      <c r="DI149" s="248"/>
      <c r="DJ149" s="248"/>
      <c r="DK149" s="248"/>
      <c r="DL149" s="248"/>
      <c r="DM149" s="248"/>
      <c r="DN149" s="248"/>
      <c r="DO149" s="248"/>
      <c r="DP149" s="248"/>
      <c r="DQ149" s="248"/>
      <c r="DR149" s="248"/>
      <c r="DS149" s="248"/>
      <c r="DT149" s="248"/>
      <c r="DU149" s="248"/>
      <c r="DV149" s="248"/>
      <c r="DW149" s="248"/>
      <c r="DX149" s="248"/>
      <c r="DY149" s="248"/>
      <c r="DZ149" s="248"/>
      <c r="EA149" s="248"/>
      <c r="EB149" s="248"/>
      <c r="EC149" s="248"/>
      <c r="ED149" s="248"/>
      <c r="EE149" s="248"/>
      <c r="EF149" s="248"/>
      <c r="EG149" s="248"/>
      <c r="EH149" s="248"/>
      <c r="EI149" s="248"/>
      <c r="EJ149" s="248"/>
      <c r="EK149" s="248"/>
      <c r="EL149" s="248"/>
      <c r="EM149" s="248"/>
      <c r="EN149" s="248"/>
      <c r="EO149" s="248"/>
      <c r="EP149" s="248"/>
      <c r="EQ149" s="248"/>
      <c r="ER149" s="248"/>
      <c r="ES149" s="248"/>
      <c r="ET149" s="248"/>
      <c r="EU149" s="248"/>
      <c r="EV149" s="248"/>
      <c r="EW149" s="248"/>
      <c r="EX149" s="248"/>
      <c r="EY149" s="248"/>
      <c r="EZ149" s="248"/>
      <c r="FA149" s="248"/>
      <c r="FB149" s="248"/>
      <c r="FC149" s="248"/>
      <c r="FD149" s="248"/>
      <c r="FE149" s="248"/>
      <c r="FF149" s="248"/>
      <c r="FG149" s="248"/>
      <c r="FH149" s="248"/>
      <c r="FI149" s="248"/>
      <c r="FJ149" s="248"/>
      <c r="FK149" s="248"/>
      <c r="FL149" s="248"/>
      <c r="FM149" s="248"/>
      <c r="FN149" s="248"/>
      <c r="FO149" s="248"/>
      <c r="FP149" s="248"/>
      <c r="FQ149" s="248"/>
      <c r="FR149" s="248"/>
      <c r="FS149" s="248"/>
      <c r="FT149" s="248"/>
      <c r="FU149" s="248"/>
      <c r="FV149" s="248"/>
      <c r="FW149" s="248"/>
      <c r="FX149" s="248"/>
      <c r="FY149" s="248"/>
      <c r="FZ149" s="248"/>
      <c r="GA149" s="248"/>
      <c r="GB149" s="248"/>
      <c r="GC149" s="248"/>
      <c r="GD149" s="248"/>
      <c r="GE149" s="248"/>
      <c r="GF149" s="248"/>
      <c r="GG149" s="248"/>
      <c r="GH149" s="248"/>
      <c r="GI149" s="248"/>
      <c r="GJ149" s="248"/>
      <c r="GK149" s="248"/>
      <c r="GL149" s="248"/>
      <c r="GM149" s="248"/>
      <c r="GN149" s="248"/>
      <c r="GO149" s="248"/>
      <c r="GP149" s="248"/>
      <c r="GQ149" s="248"/>
      <c r="GR149" s="248"/>
      <c r="GS149" s="248"/>
      <c r="GT149" s="248"/>
      <c r="GU149" s="248"/>
      <c r="GV149" s="248"/>
      <c r="GW149" s="248"/>
    </row>
    <row r="150" spans="2:205" x14ac:dyDescent="0.25"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  <c r="AX150" s="248"/>
      <c r="AY150" s="248"/>
      <c r="AZ150" s="248"/>
      <c r="BA150" s="248"/>
      <c r="BB150" s="248"/>
      <c r="BC150" s="248"/>
      <c r="BD150" s="248"/>
      <c r="BE150" s="248"/>
      <c r="BF150" s="248"/>
      <c r="BG150" s="248"/>
      <c r="BH150" s="248"/>
      <c r="BI150" s="248"/>
      <c r="BJ150" s="248"/>
      <c r="BK150" s="248"/>
      <c r="BL150" s="248"/>
      <c r="BM150" s="248"/>
      <c r="BN150" s="248"/>
      <c r="BO150" s="248"/>
      <c r="BP150" s="248"/>
      <c r="BQ150" s="248"/>
      <c r="BR150" s="248"/>
      <c r="BS150" s="248"/>
      <c r="BT150" s="248"/>
      <c r="BU150" s="248"/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  <c r="CH150" s="248"/>
      <c r="CI150" s="248"/>
      <c r="CJ150" s="248"/>
      <c r="CK150" s="248"/>
      <c r="CL150" s="248"/>
      <c r="CM150" s="248"/>
      <c r="CN150" s="248"/>
      <c r="CO150" s="248"/>
      <c r="CP150" s="248"/>
      <c r="CQ150" s="248"/>
      <c r="CR150" s="248"/>
      <c r="CS150" s="248"/>
      <c r="CT150" s="248"/>
      <c r="CU150" s="248"/>
      <c r="CV150" s="248"/>
      <c r="CW150" s="248"/>
      <c r="CX150" s="248"/>
      <c r="CY150" s="248"/>
      <c r="CZ150" s="248"/>
      <c r="DA150" s="248"/>
      <c r="DB150" s="248"/>
      <c r="DC150" s="248"/>
      <c r="DD150" s="248"/>
      <c r="DE150" s="248"/>
      <c r="DF150" s="248"/>
      <c r="DG150" s="248"/>
      <c r="DH150" s="248"/>
      <c r="DI150" s="248"/>
      <c r="DJ150" s="248"/>
      <c r="DK150" s="248"/>
      <c r="DL150" s="248"/>
      <c r="DM150" s="248"/>
      <c r="DN150" s="248"/>
      <c r="DO150" s="248"/>
      <c r="DP150" s="248"/>
      <c r="DQ150" s="248"/>
      <c r="DR150" s="248"/>
      <c r="DS150" s="248"/>
      <c r="DT150" s="248"/>
      <c r="DU150" s="248"/>
      <c r="DV150" s="248"/>
      <c r="DW150" s="248"/>
      <c r="DX150" s="248"/>
      <c r="DY150" s="248"/>
      <c r="DZ150" s="248"/>
      <c r="EA150" s="248"/>
      <c r="EB150" s="248"/>
      <c r="EC150" s="248"/>
      <c r="ED150" s="248"/>
      <c r="EE150" s="248"/>
      <c r="EF150" s="248"/>
      <c r="EG150" s="248"/>
      <c r="EH150" s="248"/>
      <c r="EI150" s="248"/>
      <c r="EJ150" s="248"/>
      <c r="EK150" s="248"/>
      <c r="EL150" s="248"/>
      <c r="EM150" s="248"/>
      <c r="EN150" s="248"/>
      <c r="EO150" s="248"/>
      <c r="EP150" s="248"/>
      <c r="EQ150" s="248"/>
      <c r="ER150" s="248"/>
      <c r="ES150" s="248"/>
      <c r="ET150" s="248"/>
      <c r="EU150" s="248"/>
      <c r="EV150" s="248"/>
      <c r="EW150" s="248"/>
      <c r="EX150" s="248"/>
      <c r="EY150" s="248"/>
      <c r="EZ150" s="248"/>
      <c r="FA150" s="248"/>
      <c r="FB150" s="248"/>
      <c r="FC150" s="248"/>
      <c r="FD150" s="248"/>
      <c r="FE150" s="248"/>
      <c r="FF150" s="248"/>
      <c r="FG150" s="248"/>
      <c r="FH150" s="248"/>
      <c r="FI150" s="248"/>
      <c r="FJ150" s="248"/>
      <c r="FK150" s="248"/>
      <c r="FL150" s="248"/>
      <c r="FM150" s="248"/>
      <c r="FN150" s="248"/>
      <c r="FO150" s="248"/>
      <c r="FP150" s="248"/>
      <c r="FQ150" s="248"/>
      <c r="FR150" s="248"/>
      <c r="FS150" s="248"/>
      <c r="FT150" s="248"/>
      <c r="FU150" s="248"/>
      <c r="FV150" s="248"/>
      <c r="FW150" s="248"/>
      <c r="FX150" s="248"/>
      <c r="FY150" s="248"/>
      <c r="FZ150" s="248"/>
      <c r="GA150" s="248"/>
      <c r="GB150" s="248"/>
      <c r="GC150" s="248"/>
      <c r="GD150" s="248"/>
      <c r="GE150" s="248"/>
      <c r="GF150" s="248"/>
      <c r="GG150" s="248"/>
      <c r="GH150" s="248"/>
      <c r="GI150" s="248"/>
      <c r="GJ150" s="248"/>
      <c r="GK150" s="248"/>
      <c r="GL150" s="248"/>
      <c r="GM150" s="248"/>
      <c r="GN150" s="248"/>
      <c r="GO150" s="248"/>
      <c r="GP150" s="248"/>
      <c r="GQ150" s="248"/>
      <c r="GR150" s="248"/>
      <c r="GS150" s="248"/>
      <c r="GT150" s="248"/>
      <c r="GU150" s="248"/>
      <c r="GV150" s="248"/>
      <c r="GW150" s="248"/>
    </row>
    <row r="151" spans="2:205" x14ac:dyDescent="0.25">
      <c r="B151" s="248"/>
      <c r="C151" s="248"/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  <c r="AH151" s="248"/>
      <c r="AI151" s="248"/>
      <c r="AJ151" s="248"/>
      <c r="AK151" s="248"/>
      <c r="AL151" s="248"/>
      <c r="AM151" s="248"/>
      <c r="AN151" s="248"/>
      <c r="AO151" s="248"/>
      <c r="AP151" s="248"/>
      <c r="AQ151" s="248"/>
      <c r="AR151" s="248"/>
      <c r="AS151" s="248"/>
      <c r="AT151" s="248"/>
      <c r="AU151" s="248"/>
      <c r="AV151" s="248"/>
      <c r="AW151" s="248"/>
      <c r="AX151" s="248"/>
      <c r="AY151" s="248"/>
      <c r="AZ151" s="248"/>
      <c r="BA151" s="248"/>
      <c r="BB151" s="248"/>
      <c r="BC151" s="248"/>
      <c r="BD151" s="248"/>
      <c r="BE151" s="248"/>
      <c r="BF151" s="248"/>
      <c r="BG151" s="248"/>
      <c r="BH151" s="248"/>
      <c r="BI151" s="248"/>
      <c r="BJ151" s="248"/>
      <c r="BK151" s="248"/>
      <c r="BL151" s="248"/>
      <c r="BM151" s="248"/>
      <c r="BN151" s="248"/>
      <c r="BO151" s="248"/>
      <c r="BP151" s="248"/>
      <c r="BQ151" s="248"/>
      <c r="BR151" s="248"/>
      <c r="BS151" s="248"/>
      <c r="BT151" s="248"/>
      <c r="BU151" s="248"/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  <c r="CH151" s="248"/>
      <c r="CI151" s="248"/>
      <c r="CJ151" s="248"/>
      <c r="CK151" s="248"/>
      <c r="CL151" s="248"/>
      <c r="CM151" s="248"/>
      <c r="CN151" s="248"/>
      <c r="CO151" s="248"/>
      <c r="CP151" s="248"/>
      <c r="CQ151" s="248"/>
      <c r="CR151" s="248"/>
      <c r="CS151" s="248"/>
      <c r="CT151" s="248"/>
      <c r="CU151" s="248"/>
      <c r="CV151" s="248"/>
      <c r="CW151" s="248"/>
      <c r="CX151" s="248"/>
      <c r="CY151" s="248"/>
      <c r="CZ151" s="248"/>
      <c r="DA151" s="248"/>
      <c r="DB151" s="248"/>
      <c r="DC151" s="248"/>
      <c r="DD151" s="248"/>
      <c r="DE151" s="248"/>
      <c r="DF151" s="248"/>
      <c r="DG151" s="248"/>
      <c r="DH151" s="248"/>
      <c r="DI151" s="248"/>
      <c r="DJ151" s="248"/>
      <c r="DK151" s="248"/>
      <c r="DL151" s="248"/>
      <c r="DM151" s="248"/>
      <c r="DN151" s="248"/>
      <c r="DO151" s="248"/>
      <c r="DP151" s="248"/>
      <c r="DQ151" s="248"/>
      <c r="DR151" s="248"/>
      <c r="DS151" s="248"/>
      <c r="DT151" s="248"/>
      <c r="DU151" s="248"/>
      <c r="DV151" s="248"/>
      <c r="DW151" s="248"/>
      <c r="DX151" s="248"/>
      <c r="DY151" s="248"/>
      <c r="DZ151" s="248"/>
      <c r="EA151" s="248"/>
      <c r="EB151" s="248"/>
      <c r="EC151" s="248"/>
      <c r="ED151" s="248"/>
      <c r="EE151" s="248"/>
      <c r="EF151" s="248"/>
      <c r="EG151" s="248"/>
      <c r="EH151" s="248"/>
      <c r="EI151" s="248"/>
      <c r="EJ151" s="248"/>
      <c r="EK151" s="248"/>
      <c r="EL151" s="248"/>
      <c r="EM151" s="248"/>
      <c r="EN151" s="248"/>
      <c r="EO151" s="248"/>
      <c r="EP151" s="248"/>
      <c r="EQ151" s="248"/>
      <c r="ER151" s="248"/>
      <c r="ES151" s="248"/>
      <c r="ET151" s="248"/>
      <c r="EU151" s="248"/>
      <c r="EV151" s="248"/>
      <c r="EW151" s="248"/>
      <c r="EX151" s="248"/>
      <c r="EY151" s="248"/>
      <c r="EZ151" s="248"/>
      <c r="FA151" s="248"/>
      <c r="FB151" s="248"/>
      <c r="FC151" s="248"/>
      <c r="FD151" s="248"/>
      <c r="FE151" s="248"/>
      <c r="FF151" s="248"/>
      <c r="FG151" s="248"/>
      <c r="FH151" s="248"/>
      <c r="FI151" s="248"/>
      <c r="FJ151" s="248"/>
      <c r="FK151" s="248"/>
      <c r="FL151" s="248"/>
      <c r="FM151" s="248"/>
      <c r="FN151" s="248"/>
      <c r="FO151" s="248"/>
      <c r="FP151" s="248"/>
      <c r="FQ151" s="248"/>
      <c r="FR151" s="248"/>
      <c r="FS151" s="248"/>
      <c r="FT151" s="248"/>
      <c r="FU151" s="248"/>
      <c r="FV151" s="248"/>
      <c r="FW151" s="248"/>
      <c r="FX151" s="248"/>
      <c r="FY151" s="248"/>
      <c r="FZ151" s="248"/>
      <c r="GA151" s="248"/>
      <c r="GB151" s="248"/>
      <c r="GC151" s="248"/>
      <c r="GD151" s="248"/>
      <c r="GE151" s="248"/>
      <c r="GF151" s="248"/>
      <c r="GG151" s="248"/>
      <c r="GH151" s="248"/>
      <c r="GI151" s="248"/>
      <c r="GJ151" s="248"/>
      <c r="GK151" s="248"/>
      <c r="GL151" s="248"/>
      <c r="GM151" s="248"/>
      <c r="GN151" s="248"/>
      <c r="GO151" s="248"/>
      <c r="GP151" s="248"/>
      <c r="GQ151" s="248"/>
      <c r="GR151" s="248"/>
      <c r="GS151" s="248"/>
      <c r="GT151" s="248"/>
      <c r="GU151" s="248"/>
      <c r="GV151" s="248"/>
      <c r="GW151" s="248"/>
    </row>
    <row r="152" spans="2:205" x14ac:dyDescent="0.25">
      <c r="B152" s="248"/>
      <c r="C152" s="248"/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  <c r="AH152" s="248"/>
      <c r="AI152" s="248"/>
      <c r="AJ152" s="248"/>
      <c r="AK152" s="248"/>
      <c r="AL152" s="248"/>
      <c r="AM152" s="248"/>
      <c r="AN152" s="248"/>
      <c r="AO152" s="248"/>
      <c r="AP152" s="248"/>
      <c r="AQ152" s="248"/>
      <c r="AR152" s="248"/>
      <c r="AS152" s="248"/>
      <c r="AT152" s="248"/>
      <c r="AU152" s="248"/>
      <c r="AV152" s="248"/>
      <c r="AW152" s="248"/>
      <c r="AX152" s="248"/>
      <c r="AY152" s="248"/>
      <c r="AZ152" s="248"/>
      <c r="BA152" s="248"/>
      <c r="BB152" s="248"/>
      <c r="BC152" s="248"/>
      <c r="BD152" s="248"/>
      <c r="BE152" s="248"/>
      <c r="BF152" s="248"/>
      <c r="BG152" s="248"/>
      <c r="BH152" s="248"/>
      <c r="BI152" s="248"/>
      <c r="BJ152" s="248"/>
      <c r="BK152" s="248"/>
      <c r="BL152" s="248"/>
      <c r="BM152" s="248"/>
      <c r="BN152" s="248"/>
      <c r="BO152" s="248"/>
      <c r="BP152" s="248"/>
      <c r="BQ152" s="248"/>
      <c r="BR152" s="248"/>
      <c r="BS152" s="248"/>
      <c r="BT152" s="248"/>
      <c r="BU152" s="248"/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  <c r="CH152" s="248"/>
      <c r="CI152" s="248"/>
      <c r="CJ152" s="248"/>
      <c r="CK152" s="248"/>
      <c r="CL152" s="248"/>
      <c r="CM152" s="248"/>
      <c r="CN152" s="248"/>
      <c r="CO152" s="248"/>
      <c r="CP152" s="248"/>
      <c r="CQ152" s="248"/>
      <c r="CR152" s="248"/>
      <c r="CS152" s="248"/>
      <c r="CT152" s="248"/>
      <c r="CU152" s="248"/>
      <c r="CV152" s="248"/>
      <c r="CW152" s="248"/>
      <c r="CX152" s="248"/>
      <c r="CY152" s="248"/>
      <c r="CZ152" s="248"/>
      <c r="DA152" s="248"/>
      <c r="DB152" s="248"/>
      <c r="DC152" s="248"/>
      <c r="DD152" s="248"/>
      <c r="DE152" s="248"/>
      <c r="DF152" s="248"/>
      <c r="DG152" s="248"/>
      <c r="DH152" s="248"/>
      <c r="DI152" s="248"/>
      <c r="DJ152" s="248"/>
      <c r="DK152" s="248"/>
      <c r="DL152" s="248"/>
      <c r="DM152" s="248"/>
      <c r="DN152" s="248"/>
      <c r="DO152" s="248"/>
      <c r="DP152" s="248"/>
      <c r="DQ152" s="248"/>
      <c r="DR152" s="248"/>
      <c r="DS152" s="248"/>
      <c r="DT152" s="248"/>
      <c r="DU152" s="248"/>
      <c r="DV152" s="248"/>
      <c r="DW152" s="248"/>
      <c r="DX152" s="248"/>
      <c r="DY152" s="248"/>
      <c r="DZ152" s="248"/>
      <c r="EA152" s="248"/>
      <c r="EB152" s="248"/>
      <c r="EC152" s="248"/>
      <c r="ED152" s="248"/>
      <c r="EE152" s="248"/>
      <c r="EF152" s="248"/>
      <c r="EG152" s="248"/>
      <c r="EH152" s="248"/>
      <c r="EI152" s="248"/>
      <c r="EJ152" s="248"/>
      <c r="EK152" s="248"/>
      <c r="EL152" s="248"/>
      <c r="EM152" s="248"/>
      <c r="EN152" s="248"/>
      <c r="EO152" s="248"/>
      <c r="EP152" s="248"/>
      <c r="EQ152" s="248"/>
      <c r="ER152" s="248"/>
      <c r="ES152" s="248"/>
      <c r="ET152" s="248"/>
      <c r="EU152" s="248"/>
      <c r="EV152" s="248"/>
      <c r="EW152" s="248"/>
      <c r="EX152" s="248"/>
      <c r="EY152" s="248"/>
      <c r="EZ152" s="248"/>
      <c r="FA152" s="248"/>
      <c r="FB152" s="248"/>
      <c r="FC152" s="248"/>
      <c r="FD152" s="248"/>
      <c r="FE152" s="248"/>
      <c r="FF152" s="248"/>
      <c r="FG152" s="248"/>
      <c r="FH152" s="248"/>
      <c r="FI152" s="248"/>
      <c r="FJ152" s="248"/>
      <c r="FK152" s="248"/>
      <c r="FL152" s="248"/>
      <c r="FM152" s="248"/>
      <c r="FN152" s="248"/>
      <c r="FO152" s="248"/>
      <c r="FP152" s="248"/>
      <c r="FQ152" s="248"/>
      <c r="FR152" s="248"/>
      <c r="FS152" s="248"/>
      <c r="FT152" s="248"/>
      <c r="FU152" s="248"/>
      <c r="FV152" s="248"/>
      <c r="FW152" s="248"/>
      <c r="FX152" s="248"/>
      <c r="FY152" s="248"/>
      <c r="FZ152" s="248"/>
      <c r="GA152" s="248"/>
      <c r="GB152" s="248"/>
      <c r="GC152" s="248"/>
      <c r="GD152" s="248"/>
      <c r="GE152" s="248"/>
      <c r="GF152" s="248"/>
      <c r="GG152" s="248"/>
      <c r="GH152" s="248"/>
      <c r="GI152" s="248"/>
      <c r="GJ152" s="248"/>
      <c r="GK152" s="248"/>
      <c r="GL152" s="248"/>
      <c r="GM152" s="248"/>
      <c r="GN152" s="248"/>
      <c r="GO152" s="248"/>
      <c r="GP152" s="248"/>
      <c r="GQ152" s="248"/>
      <c r="GR152" s="248"/>
      <c r="GS152" s="248"/>
      <c r="GT152" s="248"/>
      <c r="GU152" s="248"/>
      <c r="GV152" s="248"/>
      <c r="GW152" s="248"/>
    </row>
    <row r="153" spans="2:205" x14ac:dyDescent="0.25">
      <c r="B153" s="248"/>
      <c r="C153" s="248"/>
      <c r="D153" s="248"/>
      <c r="E153" s="248"/>
      <c r="F153" s="248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  <c r="AH153" s="248"/>
      <c r="AI153" s="248"/>
      <c r="AJ153" s="248"/>
      <c r="AK153" s="248"/>
      <c r="AL153" s="248"/>
      <c r="AM153" s="248"/>
      <c r="AN153" s="248"/>
      <c r="AO153" s="248"/>
      <c r="AP153" s="248"/>
      <c r="AQ153" s="248"/>
      <c r="AR153" s="248"/>
      <c r="AS153" s="248"/>
      <c r="AT153" s="248"/>
      <c r="AU153" s="248"/>
      <c r="AV153" s="248"/>
      <c r="AW153" s="248"/>
      <c r="AX153" s="248"/>
      <c r="AY153" s="248"/>
      <c r="AZ153" s="248"/>
      <c r="BA153" s="248"/>
      <c r="BB153" s="248"/>
      <c r="BC153" s="248"/>
      <c r="BD153" s="248"/>
      <c r="BE153" s="248"/>
      <c r="BF153" s="248"/>
      <c r="BG153" s="248"/>
      <c r="BH153" s="248"/>
      <c r="BI153" s="248"/>
      <c r="BJ153" s="248"/>
      <c r="BK153" s="248"/>
      <c r="BL153" s="248"/>
      <c r="BM153" s="248"/>
      <c r="BN153" s="248"/>
      <c r="BO153" s="248"/>
      <c r="BP153" s="248"/>
      <c r="BQ153" s="248"/>
      <c r="BR153" s="248"/>
      <c r="BS153" s="248"/>
      <c r="BT153" s="248"/>
      <c r="BU153" s="248"/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  <c r="CH153" s="248"/>
      <c r="CI153" s="248"/>
      <c r="CJ153" s="248"/>
      <c r="CK153" s="248"/>
      <c r="CL153" s="248"/>
      <c r="CM153" s="248"/>
      <c r="CN153" s="248"/>
      <c r="CO153" s="248"/>
      <c r="CP153" s="248"/>
      <c r="CQ153" s="248"/>
      <c r="CR153" s="248"/>
      <c r="CS153" s="248"/>
      <c r="CT153" s="248"/>
      <c r="CU153" s="248"/>
      <c r="CV153" s="248"/>
      <c r="CW153" s="248"/>
      <c r="CX153" s="248"/>
      <c r="CY153" s="248"/>
      <c r="CZ153" s="248"/>
      <c r="DA153" s="248"/>
      <c r="DB153" s="248"/>
      <c r="DC153" s="248"/>
      <c r="DD153" s="248"/>
      <c r="DE153" s="248"/>
      <c r="DF153" s="248"/>
      <c r="DG153" s="248"/>
      <c r="DH153" s="248"/>
      <c r="DI153" s="248"/>
      <c r="DJ153" s="248"/>
      <c r="DK153" s="248"/>
      <c r="DL153" s="248"/>
      <c r="DM153" s="248"/>
      <c r="DN153" s="248"/>
      <c r="DO153" s="248"/>
      <c r="DP153" s="248"/>
      <c r="DQ153" s="248"/>
      <c r="DR153" s="248"/>
      <c r="DS153" s="248"/>
      <c r="DT153" s="248"/>
      <c r="DU153" s="248"/>
      <c r="DV153" s="248"/>
      <c r="DW153" s="248"/>
      <c r="DX153" s="248"/>
      <c r="DY153" s="248"/>
      <c r="DZ153" s="248"/>
      <c r="EA153" s="248"/>
      <c r="EB153" s="248"/>
      <c r="EC153" s="248"/>
      <c r="ED153" s="248"/>
      <c r="EE153" s="248"/>
      <c r="EF153" s="248"/>
      <c r="EG153" s="248"/>
      <c r="EH153" s="248"/>
      <c r="EI153" s="248"/>
      <c r="EJ153" s="248"/>
      <c r="EK153" s="248"/>
      <c r="EL153" s="248"/>
      <c r="EM153" s="248"/>
      <c r="EN153" s="248"/>
      <c r="EO153" s="248"/>
      <c r="EP153" s="248"/>
      <c r="EQ153" s="248"/>
      <c r="ER153" s="248"/>
      <c r="ES153" s="248"/>
      <c r="ET153" s="248"/>
      <c r="EU153" s="248"/>
      <c r="EV153" s="248"/>
      <c r="EW153" s="248"/>
      <c r="EX153" s="248"/>
      <c r="EY153" s="248"/>
      <c r="EZ153" s="248"/>
      <c r="FA153" s="248"/>
      <c r="FB153" s="248"/>
      <c r="FC153" s="248"/>
      <c r="FD153" s="248"/>
      <c r="FE153" s="248"/>
      <c r="FF153" s="248"/>
      <c r="FG153" s="248"/>
      <c r="FH153" s="248"/>
      <c r="FI153" s="248"/>
      <c r="FJ153" s="248"/>
      <c r="FK153" s="248"/>
      <c r="FL153" s="248"/>
      <c r="FM153" s="248"/>
      <c r="FN153" s="248"/>
      <c r="FO153" s="248"/>
      <c r="FP153" s="248"/>
      <c r="FQ153" s="248"/>
      <c r="FR153" s="248"/>
      <c r="FS153" s="248"/>
      <c r="FT153" s="248"/>
      <c r="FU153" s="248"/>
      <c r="FV153" s="248"/>
      <c r="FW153" s="248"/>
      <c r="FX153" s="248"/>
      <c r="FY153" s="248"/>
      <c r="FZ153" s="248"/>
      <c r="GA153" s="248"/>
      <c r="GB153" s="248"/>
      <c r="GC153" s="248"/>
      <c r="GD153" s="248"/>
      <c r="GE153" s="248"/>
      <c r="GF153" s="248"/>
      <c r="GG153" s="248"/>
      <c r="GH153" s="248"/>
      <c r="GI153" s="248"/>
      <c r="GJ153" s="248"/>
      <c r="GK153" s="248"/>
      <c r="GL153" s="248"/>
      <c r="GM153" s="248"/>
      <c r="GN153" s="248"/>
      <c r="GO153" s="248"/>
      <c r="GP153" s="248"/>
      <c r="GQ153" s="248"/>
      <c r="GR153" s="248"/>
      <c r="GS153" s="248"/>
      <c r="GT153" s="248"/>
      <c r="GU153" s="248"/>
      <c r="GV153" s="248"/>
      <c r="GW153" s="248"/>
    </row>
    <row r="154" spans="2:205" x14ac:dyDescent="0.25">
      <c r="B154" s="248"/>
      <c r="C154" s="248"/>
      <c r="D154" s="248"/>
      <c r="E154" s="248"/>
      <c r="F154" s="248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  <c r="AH154" s="248"/>
      <c r="AI154" s="248"/>
      <c r="AJ154" s="248"/>
      <c r="AK154" s="248"/>
      <c r="AL154" s="248"/>
      <c r="AM154" s="248"/>
      <c r="AN154" s="248"/>
      <c r="AO154" s="248"/>
      <c r="AP154" s="248"/>
      <c r="AQ154" s="248"/>
      <c r="AR154" s="248"/>
      <c r="AS154" s="248"/>
      <c r="AT154" s="248"/>
      <c r="AU154" s="248"/>
      <c r="AV154" s="248"/>
      <c r="AW154" s="248"/>
      <c r="AX154" s="248"/>
      <c r="AY154" s="248"/>
      <c r="AZ154" s="248"/>
      <c r="BA154" s="248"/>
      <c r="BB154" s="248"/>
      <c r="BC154" s="248"/>
      <c r="BD154" s="248"/>
      <c r="BE154" s="248"/>
      <c r="BF154" s="248"/>
      <c r="BG154" s="248"/>
      <c r="BH154" s="248"/>
      <c r="BI154" s="248"/>
      <c r="BJ154" s="248"/>
      <c r="BK154" s="248"/>
      <c r="BL154" s="248"/>
      <c r="BM154" s="248"/>
      <c r="BN154" s="248"/>
      <c r="BO154" s="248"/>
      <c r="BP154" s="248"/>
      <c r="BQ154" s="248"/>
      <c r="BR154" s="248"/>
      <c r="BS154" s="248"/>
      <c r="BT154" s="248"/>
      <c r="BU154" s="248"/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  <c r="CH154" s="248"/>
      <c r="CI154" s="248"/>
      <c r="CJ154" s="248"/>
      <c r="CK154" s="248"/>
      <c r="CL154" s="248"/>
      <c r="CM154" s="248"/>
      <c r="CN154" s="248"/>
      <c r="CO154" s="248"/>
      <c r="CP154" s="248"/>
      <c r="CQ154" s="248"/>
      <c r="CR154" s="248"/>
      <c r="CS154" s="248"/>
      <c r="CT154" s="248"/>
      <c r="CU154" s="248"/>
      <c r="CV154" s="248"/>
      <c r="CW154" s="248"/>
      <c r="CX154" s="248"/>
      <c r="CY154" s="248"/>
      <c r="CZ154" s="248"/>
      <c r="DA154" s="248"/>
      <c r="DB154" s="248"/>
      <c r="DC154" s="248"/>
      <c r="DD154" s="248"/>
      <c r="DE154" s="248"/>
      <c r="DF154" s="248"/>
      <c r="DG154" s="248"/>
      <c r="DH154" s="248"/>
      <c r="DI154" s="248"/>
      <c r="DJ154" s="248"/>
      <c r="DK154" s="248"/>
      <c r="DL154" s="248"/>
      <c r="DM154" s="248"/>
      <c r="DN154" s="248"/>
      <c r="DO154" s="248"/>
      <c r="DP154" s="248"/>
      <c r="DQ154" s="248"/>
      <c r="DR154" s="248"/>
      <c r="DS154" s="248"/>
      <c r="DT154" s="248"/>
      <c r="DU154" s="248"/>
      <c r="DV154" s="248"/>
      <c r="DW154" s="248"/>
      <c r="DX154" s="248"/>
      <c r="DY154" s="248"/>
      <c r="DZ154" s="248"/>
      <c r="EA154" s="248"/>
      <c r="EB154" s="248"/>
      <c r="EC154" s="248"/>
      <c r="ED154" s="248"/>
      <c r="EE154" s="248"/>
      <c r="EF154" s="248"/>
      <c r="EG154" s="248"/>
      <c r="EH154" s="248"/>
      <c r="EI154" s="248"/>
      <c r="EJ154" s="248"/>
      <c r="EK154" s="248"/>
      <c r="EL154" s="248"/>
      <c r="EM154" s="248"/>
      <c r="EN154" s="248"/>
      <c r="EO154" s="248"/>
      <c r="EP154" s="248"/>
      <c r="EQ154" s="248"/>
      <c r="ER154" s="248"/>
      <c r="ES154" s="248"/>
      <c r="ET154" s="248"/>
      <c r="EU154" s="248"/>
      <c r="EV154" s="248"/>
      <c r="EW154" s="248"/>
      <c r="EX154" s="248"/>
      <c r="EY154" s="248"/>
      <c r="EZ154" s="248"/>
      <c r="FA154" s="248"/>
      <c r="FB154" s="248"/>
      <c r="FC154" s="248"/>
      <c r="FD154" s="248"/>
      <c r="FE154" s="248"/>
      <c r="FF154" s="248"/>
      <c r="FG154" s="248"/>
      <c r="FH154" s="248"/>
      <c r="FI154" s="248"/>
      <c r="FJ154" s="248"/>
      <c r="FK154" s="248"/>
      <c r="FL154" s="248"/>
      <c r="FM154" s="248"/>
      <c r="FN154" s="248"/>
      <c r="FO154" s="248"/>
      <c r="FP154" s="248"/>
      <c r="FQ154" s="248"/>
      <c r="FR154" s="248"/>
      <c r="FS154" s="248"/>
      <c r="FT154" s="248"/>
      <c r="FU154" s="248"/>
      <c r="FV154" s="248"/>
      <c r="FW154" s="248"/>
      <c r="FX154" s="248"/>
      <c r="FY154" s="248"/>
      <c r="FZ154" s="248"/>
      <c r="GA154" s="248"/>
      <c r="GB154" s="248"/>
      <c r="GC154" s="248"/>
      <c r="GD154" s="248"/>
      <c r="GE154" s="248"/>
      <c r="GF154" s="248"/>
      <c r="GG154" s="248"/>
      <c r="GH154" s="248"/>
      <c r="GI154" s="248"/>
      <c r="GJ154" s="248"/>
      <c r="GK154" s="248"/>
      <c r="GL154" s="248"/>
      <c r="GM154" s="248"/>
      <c r="GN154" s="248"/>
      <c r="GO154" s="248"/>
      <c r="GP154" s="248"/>
      <c r="GQ154" s="248"/>
      <c r="GR154" s="248"/>
      <c r="GS154" s="248"/>
      <c r="GT154" s="248"/>
      <c r="GU154" s="248"/>
      <c r="GV154" s="248"/>
      <c r="GW154" s="248"/>
    </row>
    <row r="155" spans="2:205" x14ac:dyDescent="0.25"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  <c r="AH155" s="248"/>
      <c r="AI155" s="248"/>
      <c r="AJ155" s="248"/>
      <c r="AK155" s="248"/>
      <c r="AL155" s="248"/>
      <c r="AM155" s="248"/>
      <c r="AN155" s="248"/>
      <c r="AO155" s="248"/>
      <c r="AP155" s="248"/>
      <c r="AQ155" s="248"/>
      <c r="AR155" s="248"/>
      <c r="AS155" s="248"/>
      <c r="AT155" s="248"/>
      <c r="AU155" s="248"/>
      <c r="AV155" s="248"/>
      <c r="AW155" s="248"/>
      <c r="AX155" s="248"/>
      <c r="AY155" s="248"/>
      <c r="AZ155" s="248"/>
      <c r="BA155" s="248"/>
      <c r="BB155" s="248"/>
      <c r="BC155" s="248"/>
      <c r="BD155" s="248"/>
      <c r="BE155" s="248"/>
      <c r="BF155" s="248"/>
      <c r="BG155" s="248"/>
      <c r="BH155" s="248"/>
      <c r="BI155" s="248"/>
      <c r="BJ155" s="248"/>
      <c r="BK155" s="248"/>
      <c r="BL155" s="248"/>
      <c r="BM155" s="248"/>
      <c r="BN155" s="248"/>
      <c r="BO155" s="248"/>
      <c r="BP155" s="248"/>
      <c r="BQ155" s="248"/>
      <c r="BR155" s="248"/>
      <c r="BS155" s="248"/>
      <c r="BT155" s="248"/>
      <c r="BU155" s="248"/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  <c r="CH155" s="248"/>
      <c r="CI155" s="248"/>
      <c r="CJ155" s="248"/>
      <c r="CK155" s="248"/>
      <c r="CL155" s="248"/>
      <c r="CM155" s="248"/>
      <c r="CN155" s="248"/>
      <c r="CO155" s="248"/>
      <c r="CP155" s="248"/>
      <c r="CQ155" s="248"/>
      <c r="CR155" s="248"/>
      <c r="CS155" s="248"/>
      <c r="CT155" s="248"/>
      <c r="CU155" s="248"/>
      <c r="CV155" s="248"/>
      <c r="CW155" s="248"/>
      <c r="CX155" s="248"/>
      <c r="CY155" s="248"/>
      <c r="CZ155" s="248"/>
      <c r="DA155" s="248"/>
      <c r="DB155" s="248"/>
      <c r="DC155" s="248"/>
      <c r="DD155" s="248"/>
      <c r="DE155" s="248"/>
      <c r="DF155" s="248"/>
      <c r="DG155" s="248"/>
      <c r="DH155" s="248"/>
      <c r="DI155" s="248"/>
      <c r="DJ155" s="248"/>
      <c r="DK155" s="248"/>
      <c r="DL155" s="248"/>
      <c r="DM155" s="248"/>
      <c r="DN155" s="248"/>
      <c r="DO155" s="248"/>
      <c r="DP155" s="248"/>
      <c r="DQ155" s="248"/>
      <c r="DR155" s="248"/>
      <c r="DS155" s="248"/>
      <c r="DT155" s="248"/>
      <c r="DU155" s="248"/>
      <c r="DV155" s="248"/>
      <c r="DW155" s="248"/>
      <c r="DX155" s="248"/>
      <c r="DY155" s="248"/>
      <c r="DZ155" s="248"/>
      <c r="EA155" s="248"/>
      <c r="EB155" s="248"/>
      <c r="EC155" s="248"/>
      <c r="ED155" s="248"/>
      <c r="EE155" s="248"/>
      <c r="EF155" s="248"/>
      <c r="EG155" s="248"/>
      <c r="EH155" s="248"/>
      <c r="EI155" s="248"/>
      <c r="EJ155" s="248"/>
      <c r="EK155" s="248"/>
      <c r="EL155" s="248"/>
      <c r="EM155" s="248"/>
      <c r="EN155" s="248"/>
      <c r="EO155" s="248"/>
      <c r="EP155" s="248"/>
      <c r="EQ155" s="248"/>
      <c r="ER155" s="248"/>
      <c r="ES155" s="248"/>
      <c r="ET155" s="248"/>
      <c r="EU155" s="248"/>
      <c r="EV155" s="248"/>
      <c r="EW155" s="248"/>
      <c r="EX155" s="248"/>
      <c r="EY155" s="248"/>
      <c r="EZ155" s="248"/>
      <c r="FA155" s="248"/>
      <c r="FB155" s="248"/>
      <c r="FC155" s="248"/>
      <c r="FD155" s="248"/>
      <c r="FE155" s="248"/>
      <c r="FF155" s="248"/>
      <c r="FG155" s="248"/>
      <c r="FH155" s="248"/>
      <c r="FI155" s="248"/>
      <c r="FJ155" s="248"/>
      <c r="FK155" s="248"/>
      <c r="FL155" s="248"/>
      <c r="FM155" s="248"/>
      <c r="FN155" s="248"/>
      <c r="FO155" s="248"/>
      <c r="FP155" s="248"/>
      <c r="FQ155" s="248"/>
      <c r="FR155" s="248"/>
      <c r="FS155" s="248"/>
      <c r="FT155" s="248"/>
      <c r="FU155" s="248"/>
      <c r="FV155" s="248"/>
      <c r="FW155" s="248"/>
      <c r="FX155" s="248"/>
      <c r="FY155" s="248"/>
      <c r="FZ155" s="248"/>
      <c r="GA155" s="248"/>
      <c r="GB155" s="248"/>
      <c r="GC155" s="248"/>
      <c r="GD155" s="248"/>
      <c r="GE155" s="248"/>
      <c r="GF155" s="248"/>
      <c r="GG155" s="248"/>
      <c r="GH155" s="248"/>
      <c r="GI155" s="248"/>
      <c r="GJ155" s="248"/>
      <c r="GK155" s="248"/>
      <c r="GL155" s="248"/>
      <c r="GM155" s="248"/>
      <c r="GN155" s="248"/>
      <c r="GO155" s="248"/>
      <c r="GP155" s="248"/>
      <c r="GQ155" s="248"/>
      <c r="GR155" s="248"/>
      <c r="GS155" s="248"/>
      <c r="GT155" s="248"/>
      <c r="GU155" s="248"/>
      <c r="GV155" s="248"/>
      <c r="GW155" s="248"/>
    </row>
    <row r="156" spans="2:205" x14ac:dyDescent="0.25">
      <c r="B156" s="248"/>
      <c r="C156" s="248"/>
      <c r="D156" s="248"/>
      <c r="E156" s="248"/>
      <c r="F156" s="248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  <c r="AH156" s="248"/>
      <c r="AI156" s="248"/>
      <c r="AJ156" s="248"/>
      <c r="AK156" s="248"/>
      <c r="AL156" s="248"/>
      <c r="AM156" s="248"/>
      <c r="AN156" s="248"/>
      <c r="AO156" s="248"/>
      <c r="AP156" s="248"/>
      <c r="AQ156" s="248"/>
      <c r="AR156" s="248"/>
      <c r="AS156" s="248"/>
      <c r="AT156" s="248"/>
      <c r="AU156" s="248"/>
      <c r="AV156" s="248"/>
      <c r="AW156" s="248"/>
      <c r="AX156" s="248"/>
      <c r="AY156" s="248"/>
      <c r="AZ156" s="248"/>
      <c r="BA156" s="248"/>
      <c r="BB156" s="248"/>
      <c r="BC156" s="248"/>
      <c r="BD156" s="248"/>
      <c r="BE156" s="248"/>
      <c r="BF156" s="248"/>
      <c r="BG156" s="248"/>
      <c r="BH156" s="248"/>
      <c r="BI156" s="248"/>
      <c r="BJ156" s="248"/>
      <c r="BK156" s="248"/>
      <c r="BL156" s="248"/>
      <c r="BM156" s="248"/>
      <c r="BN156" s="248"/>
      <c r="BO156" s="248"/>
      <c r="BP156" s="248"/>
      <c r="BQ156" s="248"/>
      <c r="BR156" s="248"/>
      <c r="BS156" s="248"/>
      <c r="BT156" s="248"/>
      <c r="BU156" s="248"/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  <c r="CH156" s="248"/>
      <c r="CI156" s="248"/>
      <c r="CJ156" s="248"/>
      <c r="CK156" s="248"/>
      <c r="CL156" s="248"/>
      <c r="CM156" s="248"/>
      <c r="CN156" s="248"/>
      <c r="CO156" s="248"/>
      <c r="CP156" s="248"/>
      <c r="CQ156" s="248"/>
      <c r="CR156" s="248"/>
      <c r="CS156" s="248"/>
      <c r="CT156" s="248"/>
      <c r="CU156" s="248"/>
      <c r="CV156" s="248"/>
      <c r="CW156" s="248"/>
      <c r="CX156" s="248"/>
      <c r="CY156" s="248"/>
      <c r="CZ156" s="248"/>
      <c r="DA156" s="248"/>
      <c r="DB156" s="248"/>
      <c r="DC156" s="248"/>
      <c r="DD156" s="248"/>
      <c r="DE156" s="248"/>
      <c r="DF156" s="248"/>
      <c r="DG156" s="248"/>
      <c r="DH156" s="248"/>
      <c r="DI156" s="248"/>
      <c r="DJ156" s="248"/>
      <c r="DK156" s="248"/>
      <c r="DL156" s="248"/>
      <c r="DM156" s="248"/>
      <c r="DN156" s="248"/>
      <c r="DO156" s="248"/>
      <c r="DP156" s="248"/>
      <c r="DQ156" s="248"/>
      <c r="DR156" s="248"/>
      <c r="DS156" s="248"/>
      <c r="DT156" s="248"/>
      <c r="DU156" s="248"/>
      <c r="DV156" s="248"/>
      <c r="DW156" s="248"/>
      <c r="DX156" s="248"/>
      <c r="DY156" s="248"/>
      <c r="DZ156" s="248"/>
      <c r="EA156" s="248"/>
      <c r="EB156" s="248"/>
      <c r="EC156" s="248"/>
      <c r="ED156" s="248"/>
      <c r="EE156" s="248"/>
      <c r="EF156" s="248"/>
      <c r="EG156" s="248"/>
      <c r="EH156" s="248"/>
      <c r="EI156" s="248"/>
      <c r="EJ156" s="248"/>
      <c r="EK156" s="248"/>
      <c r="EL156" s="248"/>
      <c r="EM156" s="248"/>
      <c r="EN156" s="248"/>
      <c r="EO156" s="248"/>
      <c r="EP156" s="248"/>
      <c r="EQ156" s="248"/>
      <c r="ER156" s="248"/>
      <c r="ES156" s="248"/>
      <c r="ET156" s="248"/>
      <c r="EU156" s="248"/>
      <c r="EV156" s="248"/>
      <c r="EW156" s="248"/>
      <c r="EX156" s="248"/>
      <c r="EY156" s="248"/>
      <c r="EZ156" s="248"/>
      <c r="FA156" s="248"/>
      <c r="FB156" s="248"/>
      <c r="FC156" s="248"/>
      <c r="FD156" s="248"/>
      <c r="FE156" s="248"/>
      <c r="FF156" s="248"/>
      <c r="FG156" s="248"/>
      <c r="FH156" s="248"/>
      <c r="FI156" s="248"/>
      <c r="FJ156" s="248"/>
      <c r="FK156" s="248"/>
      <c r="FL156" s="248"/>
      <c r="FM156" s="248"/>
      <c r="FN156" s="248"/>
      <c r="FO156" s="248"/>
      <c r="FP156" s="248"/>
      <c r="FQ156" s="248"/>
      <c r="FR156" s="248"/>
      <c r="FS156" s="248"/>
      <c r="FT156" s="248"/>
      <c r="FU156" s="248"/>
      <c r="FV156" s="248"/>
      <c r="FW156" s="248"/>
      <c r="FX156" s="248"/>
      <c r="FY156" s="248"/>
      <c r="FZ156" s="248"/>
      <c r="GA156" s="248"/>
      <c r="GB156" s="248"/>
      <c r="GC156" s="248"/>
      <c r="GD156" s="248"/>
      <c r="GE156" s="248"/>
      <c r="GF156" s="248"/>
      <c r="GG156" s="248"/>
      <c r="GH156" s="248"/>
      <c r="GI156" s="248"/>
      <c r="GJ156" s="248"/>
      <c r="GK156" s="248"/>
      <c r="GL156" s="248"/>
      <c r="GM156" s="248"/>
      <c r="GN156" s="248"/>
      <c r="GO156" s="248"/>
      <c r="GP156" s="248"/>
      <c r="GQ156" s="248"/>
      <c r="GR156" s="248"/>
      <c r="GS156" s="248"/>
      <c r="GT156" s="248"/>
      <c r="GU156" s="248"/>
      <c r="GV156" s="248"/>
      <c r="GW156" s="248"/>
    </row>
    <row r="157" spans="2:205" x14ac:dyDescent="0.25">
      <c r="B157" s="248"/>
      <c r="C157" s="248"/>
      <c r="D157" s="248"/>
      <c r="E157" s="248"/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8"/>
      <c r="AQ157" s="248"/>
      <c r="AR157" s="248"/>
      <c r="AS157" s="248"/>
      <c r="AT157" s="248"/>
      <c r="AU157" s="248"/>
      <c r="AV157" s="248"/>
      <c r="AW157" s="248"/>
      <c r="AX157" s="248"/>
      <c r="AY157" s="248"/>
      <c r="AZ157" s="248"/>
      <c r="BA157" s="248"/>
      <c r="BB157" s="248"/>
      <c r="BC157" s="248"/>
      <c r="BD157" s="248"/>
      <c r="BE157" s="248"/>
      <c r="BF157" s="248"/>
      <c r="BG157" s="248"/>
      <c r="BH157" s="248"/>
      <c r="BI157" s="248"/>
      <c r="BJ157" s="248"/>
      <c r="BK157" s="248"/>
      <c r="BL157" s="248"/>
      <c r="BM157" s="248"/>
      <c r="BN157" s="248"/>
      <c r="BO157" s="248"/>
      <c r="BP157" s="248"/>
      <c r="BQ157" s="248"/>
      <c r="BR157" s="248"/>
      <c r="BS157" s="248"/>
      <c r="BT157" s="248"/>
      <c r="BU157" s="248"/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  <c r="CH157" s="248"/>
      <c r="CI157" s="248"/>
      <c r="CJ157" s="248"/>
      <c r="CK157" s="248"/>
      <c r="CL157" s="248"/>
      <c r="CM157" s="248"/>
      <c r="CN157" s="248"/>
      <c r="CO157" s="248"/>
      <c r="CP157" s="248"/>
      <c r="CQ157" s="248"/>
      <c r="CR157" s="248"/>
      <c r="CS157" s="248"/>
      <c r="CT157" s="248"/>
      <c r="CU157" s="248"/>
      <c r="CV157" s="248"/>
      <c r="CW157" s="248"/>
      <c r="CX157" s="248"/>
      <c r="CY157" s="248"/>
      <c r="CZ157" s="248"/>
      <c r="DA157" s="248"/>
      <c r="DB157" s="248"/>
      <c r="DC157" s="248"/>
      <c r="DD157" s="248"/>
      <c r="DE157" s="248"/>
      <c r="DF157" s="248"/>
      <c r="DG157" s="248"/>
      <c r="DH157" s="248"/>
      <c r="DI157" s="248"/>
      <c r="DJ157" s="248"/>
      <c r="DK157" s="248"/>
      <c r="DL157" s="248"/>
      <c r="DM157" s="248"/>
      <c r="DN157" s="248"/>
      <c r="DO157" s="248"/>
      <c r="DP157" s="248"/>
      <c r="DQ157" s="248"/>
      <c r="DR157" s="248"/>
      <c r="DS157" s="248"/>
      <c r="DT157" s="248"/>
      <c r="DU157" s="248"/>
      <c r="DV157" s="248"/>
      <c r="DW157" s="248"/>
      <c r="DX157" s="248"/>
      <c r="DY157" s="248"/>
      <c r="DZ157" s="248"/>
      <c r="EA157" s="248"/>
      <c r="EB157" s="248"/>
      <c r="EC157" s="248"/>
      <c r="ED157" s="248"/>
      <c r="EE157" s="248"/>
      <c r="EF157" s="248"/>
      <c r="EG157" s="248"/>
      <c r="EH157" s="248"/>
      <c r="EI157" s="248"/>
      <c r="EJ157" s="248"/>
      <c r="EK157" s="248"/>
      <c r="EL157" s="248"/>
      <c r="EM157" s="248"/>
      <c r="EN157" s="248"/>
      <c r="EO157" s="248"/>
      <c r="EP157" s="248"/>
      <c r="EQ157" s="248"/>
      <c r="ER157" s="248"/>
      <c r="ES157" s="248"/>
      <c r="ET157" s="248"/>
      <c r="EU157" s="248"/>
      <c r="EV157" s="248"/>
      <c r="EW157" s="248"/>
      <c r="EX157" s="248"/>
      <c r="EY157" s="248"/>
      <c r="EZ157" s="248"/>
      <c r="FA157" s="248"/>
      <c r="FB157" s="248"/>
      <c r="FC157" s="248"/>
      <c r="FD157" s="248"/>
      <c r="FE157" s="248"/>
      <c r="FF157" s="248"/>
      <c r="FG157" s="248"/>
      <c r="FH157" s="248"/>
      <c r="FI157" s="248"/>
      <c r="FJ157" s="248"/>
      <c r="FK157" s="248"/>
      <c r="FL157" s="248"/>
      <c r="FM157" s="248"/>
      <c r="FN157" s="248"/>
      <c r="FO157" s="248"/>
      <c r="FP157" s="248"/>
      <c r="FQ157" s="248"/>
      <c r="FR157" s="248"/>
      <c r="FS157" s="248"/>
      <c r="FT157" s="248"/>
      <c r="FU157" s="248"/>
      <c r="FV157" s="248"/>
      <c r="FW157" s="248"/>
      <c r="FX157" s="248"/>
      <c r="FY157" s="248"/>
      <c r="FZ157" s="248"/>
      <c r="GA157" s="248"/>
      <c r="GB157" s="248"/>
      <c r="GC157" s="248"/>
      <c r="GD157" s="248"/>
      <c r="GE157" s="248"/>
      <c r="GF157" s="248"/>
      <c r="GG157" s="248"/>
      <c r="GH157" s="248"/>
      <c r="GI157" s="248"/>
      <c r="GJ157" s="248"/>
      <c r="GK157" s="248"/>
      <c r="GL157" s="248"/>
      <c r="GM157" s="248"/>
      <c r="GN157" s="248"/>
      <c r="GO157" s="248"/>
      <c r="GP157" s="248"/>
      <c r="GQ157" s="248"/>
      <c r="GR157" s="248"/>
      <c r="GS157" s="248"/>
      <c r="GT157" s="248"/>
      <c r="GU157" s="248"/>
      <c r="GV157" s="248"/>
      <c r="GW157" s="248"/>
    </row>
    <row r="158" spans="2:205" x14ac:dyDescent="0.25">
      <c r="B158" s="248"/>
      <c r="C158" s="248"/>
      <c r="D158" s="248"/>
      <c r="E158" s="248"/>
      <c r="F158" s="248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  <c r="AH158" s="248"/>
      <c r="AI158" s="248"/>
      <c r="AJ158" s="248"/>
      <c r="AK158" s="248"/>
      <c r="AL158" s="248"/>
      <c r="AM158" s="248"/>
      <c r="AN158" s="248"/>
      <c r="AO158" s="248"/>
      <c r="AP158" s="248"/>
      <c r="AQ158" s="248"/>
      <c r="AR158" s="248"/>
      <c r="AS158" s="248"/>
      <c r="AT158" s="248"/>
      <c r="AU158" s="248"/>
      <c r="AV158" s="248"/>
      <c r="AW158" s="248"/>
      <c r="AX158" s="248"/>
      <c r="AY158" s="248"/>
      <c r="AZ158" s="248"/>
      <c r="BA158" s="248"/>
      <c r="BB158" s="248"/>
      <c r="BC158" s="248"/>
      <c r="BD158" s="248"/>
      <c r="BE158" s="248"/>
      <c r="BF158" s="248"/>
      <c r="BG158" s="248"/>
      <c r="BH158" s="248"/>
      <c r="BI158" s="248"/>
      <c r="BJ158" s="248"/>
      <c r="BK158" s="248"/>
      <c r="BL158" s="248"/>
      <c r="BM158" s="248"/>
      <c r="BN158" s="248"/>
      <c r="BO158" s="248"/>
      <c r="BP158" s="248"/>
      <c r="BQ158" s="248"/>
      <c r="BR158" s="248"/>
      <c r="BS158" s="248"/>
      <c r="BT158" s="248"/>
      <c r="BU158" s="248"/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  <c r="CH158" s="248"/>
      <c r="CI158" s="248"/>
      <c r="CJ158" s="248"/>
      <c r="CK158" s="248"/>
      <c r="CL158" s="248"/>
      <c r="CM158" s="248"/>
      <c r="CN158" s="248"/>
      <c r="CO158" s="248"/>
      <c r="CP158" s="248"/>
      <c r="CQ158" s="248"/>
      <c r="CR158" s="248"/>
      <c r="CS158" s="248"/>
      <c r="CT158" s="248"/>
      <c r="CU158" s="248"/>
      <c r="CV158" s="248"/>
      <c r="CW158" s="248"/>
      <c r="CX158" s="248"/>
      <c r="CY158" s="248"/>
      <c r="CZ158" s="248"/>
      <c r="DA158" s="248"/>
      <c r="DB158" s="248"/>
      <c r="DC158" s="248"/>
      <c r="DD158" s="248"/>
      <c r="DE158" s="248"/>
      <c r="DF158" s="248"/>
      <c r="DG158" s="248"/>
      <c r="DH158" s="248"/>
      <c r="DI158" s="248"/>
      <c r="DJ158" s="248"/>
      <c r="DK158" s="248"/>
      <c r="DL158" s="248"/>
      <c r="DM158" s="248"/>
      <c r="DN158" s="248"/>
      <c r="DO158" s="248"/>
      <c r="DP158" s="248"/>
      <c r="DQ158" s="248"/>
      <c r="DR158" s="248"/>
      <c r="DS158" s="248"/>
      <c r="DT158" s="248"/>
      <c r="DU158" s="248"/>
      <c r="DV158" s="248"/>
      <c r="DW158" s="248"/>
      <c r="DX158" s="248"/>
      <c r="DY158" s="248"/>
      <c r="DZ158" s="248"/>
      <c r="EA158" s="248"/>
      <c r="EB158" s="248"/>
      <c r="EC158" s="248"/>
      <c r="ED158" s="248"/>
      <c r="EE158" s="248"/>
      <c r="EF158" s="248"/>
      <c r="EG158" s="248"/>
      <c r="EH158" s="248"/>
      <c r="EI158" s="248"/>
      <c r="EJ158" s="248"/>
      <c r="EK158" s="248"/>
      <c r="EL158" s="248"/>
      <c r="EM158" s="248"/>
      <c r="EN158" s="248"/>
      <c r="EO158" s="248"/>
      <c r="EP158" s="248"/>
      <c r="EQ158" s="248"/>
      <c r="ER158" s="248"/>
      <c r="ES158" s="248"/>
      <c r="ET158" s="248"/>
      <c r="EU158" s="248"/>
      <c r="EV158" s="248"/>
      <c r="EW158" s="248"/>
      <c r="EX158" s="248"/>
      <c r="EY158" s="248"/>
      <c r="EZ158" s="248"/>
      <c r="FA158" s="248"/>
      <c r="FB158" s="248"/>
      <c r="FC158" s="248"/>
      <c r="FD158" s="248"/>
      <c r="FE158" s="248"/>
      <c r="FF158" s="248"/>
      <c r="FG158" s="248"/>
      <c r="FH158" s="248"/>
      <c r="FI158" s="248"/>
      <c r="FJ158" s="248"/>
      <c r="FK158" s="248"/>
      <c r="FL158" s="248"/>
      <c r="FM158" s="248"/>
      <c r="FN158" s="248"/>
      <c r="FO158" s="248"/>
      <c r="FP158" s="248"/>
      <c r="FQ158" s="248"/>
      <c r="FR158" s="248"/>
      <c r="FS158" s="248"/>
      <c r="FT158" s="248"/>
      <c r="FU158" s="248"/>
      <c r="FV158" s="248"/>
      <c r="FW158" s="248"/>
      <c r="FX158" s="248"/>
      <c r="FY158" s="248"/>
      <c r="FZ158" s="248"/>
      <c r="GA158" s="248"/>
      <c r="GB158" s="248"/>
      <c r="GC158" s="248"/>
      <c r="GD158" s="248"/>
      <c r="GE158" s="248"/>
      <c r="GF158" s="248"/>
      <c r="GG158" s="248"/>
      <c r="GH158" s="248"/>
      <c r="GI158" s="248"/>
      <c r="GJ158" s="248"/>
      <c r="GK158" s="248"/>
      <c r="GL158" s="248"/>
      <c r="GM158" s="248"/>
      <c r="GN158" s="248"/>
      <c r="GO158" s="248"/>
    </row>
  </sheetData>
  <mergeCells count="20">
    <mergeCell ref="GX5:HI5"/>
    <mergeCell ref="HJ5:HM5"/>
    <mergeCell ref="ED5:EO5"/>
    <mergeCell ref="EP5:FA5"/>
    <mergeCell ref="FB5:FM5"/>
    <mergeCell ref="FN5:FY5"/>
    <mergeCell ref="FZ5:GK5"/>
    <mergeCell ref="GL5:GW5"/>
    <mergeCell ref="DR5:EC5"/>
    <mergeCell ref="A5:A6"/>
    <mergeCell ref="B5:M5"/>
    <mergeCell ref="N5:Y5"/>
    <mergeCell ref="Z5:AK5"/>
    <mergeCell ref="AL5:AW5"/>
    <mergeCell ref="AX5:BI5"/>
    <mergeCell ref="BJ5:BU5"/>
    <mergeCell ref="BV5:CG5"/>
    <mergeCell ref="CH5:CS5"/>
    <mergeCell ref="CT5:DE5"/>
    <mergeCell ref="DF5:DQ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9C5D-AC53-409C-BA87-617C11CCF045}">
  <sheetPr>
    <tabColor theme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943D-6B9E-4887-97B7-BF38B553A71C}">
  <dimension ref="A1:M6"/>
  <sheetViews>
    <sheetView workbookViewId="0">
      <selection activeCell="B2" sqref="B2"/>
    </sheetView>
  </sheetViews>
  <sheetFormatPr defaultRowHeight="15" x14ac:dyDescent="0.25"/>
  <cols>
    <col min="1" max="1" width="44.7109375" bestFit="1" customWidth="1"/>
    <col min="12" max="12" width="10.140625" bestFit="1" customWidth="1"/>
  </cols>
  <sheetData>
    <row r="1" spans="1:13" x14ac:dyDescent="0.25">
      <c r="A1" s="11" t="s">
        <v>361</v>
      </c>
      <c r="B1" s="11">
        <f>'Fuel subsidies'!C1</f>
        <v>2007</v>
      </c>
      <c r="C1" s="11">
        <f>'Fuel subsidies'!D1</f>
        <v>2008</v>
      </c>
      <c r="D1" s="11">
        <f>'Fuel subsidies'!E1</f>
        <v>2009</v>
      </c>
      <c r="E1" s="11">
        <f>'Fuel subsidies'!F1</f>
        <v>2010</v>
      </c>
      <c r="F1" s="11">
        <f>'Fuel subsidies'!G1</f>
        <v>2011</v>
      </c>
      <c r="G1" s="11">
        <f>'Fuel subsidies'!H1</f>
        <v>2012</v>
      </c>
      <c r="H1" s="11">
        <f>'Fuel subsidies'!I1</f>
        <v>2013</v>
      </c>
      <c r="I1" s="11">
        <f>'Fuel subsidies'!J1</f>
        <v>2014</v>
      </c>
      <c r="J1" s="11">
        <f>'Fuel subsidies'!K1</f>
        <v>2015</v>
      </c>
      <c r="K1" s="11">
        <f>'Fuel subsidies'!L1</f>
        <v>2016</v>
      </c>
      <c r="L1" s="11">
        <f>'Fuel subsidies'!M1</f>
        <v>2017</v>
      </c>
      <c r="M1" s="11" t="str">
        <f>'Fuel subsidies'!N1</f>
        <v>10Y average</v>
      </c>
    </row>
    <row r="2" spans="1:13" x14ac:dyDescent="0.25">
      <c r="A2" t="str">
        <f>'Fuel subsidies'!A2</f>
        <v>Total fossil fuel subsidies</v>
      </c>
      <c r="B2" s="218">
        <f ca="1">'Fuel subsidies'!C2</f>
        <v>1426.0461021632307</v>
      </c>
      <c r="C2" s="218">
        <f ca="1">'Fuel subsidies'!D2</f>
        <v>1931.7423362444433</v>
      </c>
      <c r="D2" s="218">
        <f ca="1">'Fuel subsidies'!E2</f>
        <v>1108.8103351277855</v>
      </c>
      <c r="E2" s="218">
        <f ca="1">'Fuel subsidies'!F2</f>
        <v>2102.9006071329954</v>
      </c>
      <c r="F2" s="218">
        <f ca="1">'Fuel subsidies'!G2</f>
        <v>2942.8545059013586</v>
      </c>
      <c r="G2" s="218">
        <f ca="1">'Fuel subsidies'!H2</f>
        <v>3400.930193134488</v>
      </c>
      <c r="H2" s="218">
        <f ca="1">'Fuel subsidies'!I2</f>
        <v>3666.4218413147446</v>
      </c>
      <c r="I2" s="218">
        <f ca="1">'Fuel subsidies'!J2</f>
        <v>3907.4428829503845</v>
      </c>
      <c r="J2" s="218">
        <f ca="1">'Fuel subsidies'!K2</f>
        <v>1713.0934422700134</v>
      </c>
      <c r="K2" s="218">
        <f ca="1">'Fuel subsidies'!L2</f>
        <v>627.70190629194644</v>
      </c>
      <c r="L2" s="218">
        <f ca="1">'Fuel subsidies'!M2</f>
        <v>1122.6640183285331</v>
      </c>
      <c r="M2" s="218">
        <f ca="1">AVERAGE(C2:L2)</f>
        <v>2252.4562068696691</v>
      </c>
    </row>
    <row r="3" spans="1:13" x14ac:dyDescent="0.25">
      <c r="A3" t="s">
        <v>365</v>
      </c>
      <c r="B3" s="10">
        <f>'Electricity subsidies'!$G$6/1000000</f>
        <v>74.574458000000007</v>
      </c>
      <c r="C3" s="10">
        <f>'Electricity subsidies'!$G$6/1000000</f>
        <v>74.574458000000007</v>
      </c>
      <c r="D3" s="10">
        <f>'Electricity subsidies'!$G$6/1000000</f>
        <v>74.574458000000007</v>
      </c>
      <c r="E3" s="10">
        <f>'Electricity subsidies'!$G$6/1000000</f>
        <v>74.574458000000007</v>
      </c>
      <c r="F3" s="10">
        <f>'Electricity subsidies'!$G$6/1000000</f>
        <v>74.574458000000007</v>
      </c>
      <c r="G3" s="10">
        <f>'Electricity subsidies'!$G$6/1000000</f>
        <v>74.574458000000007</v>
      </c>
      <c r="H3" s="10">
        <f>'Electricity subsidies'!$G$6/1000000</f>
        <v>74.574458000000007</v>
      </c>
      <c r="I3" s="10">
        <f>'Electricity subsidies'!$G$6/1000000</f>
        <v>74.574458000000007</v>
      </c>
      <c r="J3" s="10">
        <f>'Electricity subsidies'!$G$6/1000000</f>
        <v>74.574458000000007</v>
      </c>
      <c r="K3" s="10">
        <f>'Electricity subsidies'!$G$6/1000000</f>
        <v>74.574458000000007</v>
      </c>
      <c r="L3" s="10">
        <f>'Electricity subsidies'!$G$6/1000000</f>
        <v>74.574458000000007</v>
      </c>
    </row>
    <row r="4" spans="1:13" x14ac:dyDescent="0.25">
      <c r="A4" t="s">
        <v>362</v>
      </c>
      <c r="B4" s="218">
        <f ca="1">SUM(B2:B3)</f>
        <v>1500.6205601632307</v>
      </c>
      <c r="C4" s="218">
        <f t="shared" ref="C4:M4" ca="1" si="0">SUM(C2:C3)</f>
        <v>2006.3167942444434</v>
      </c>
      <c r="D4" s="218">
        <f t="shared" ca="1" si="0"/>
        <v>1183.3847931277855</v>
      </c>
      <c r="E4" s="218">
        <f t="shared" ca="1" si="0"/>
        <v>2177.4750651329955</v>
      </c>
      <c r="F4" s="218">
        <f t="shared" ca="1" si="0"/>
        <v>3017.4289639013587</v>
      </c>
      <c r="G4" s="218">
        <f t="shared" ca="1" si="0"/>
        <v>3475.5046511344881</v>
      </c>
      <c r="H4" s="218">
        <f t="shared" ca="1" si="0"/>
        <v>3740.9962993147446</v>
      </c>
      <c r="I4" s="218">
        <f t="shared" ca="1" si="0"/>
        <v>3982.0173409503846</v>
      </c>
      <c r="J4" s="218">
        <f t="shared" ca="1" si="0"/>
        <v>1787.6679002700134</v>
      </c>
      <c r="K4" s="218">
        <f t="shared" ca="1" si="0"/>
        <v>702.27636429194649</v>
      </c>
      <c r="L4" s="218">
        <f t="shared" ca="1" si="0"/>
        <v>1197.2384763285331</v>
      </c>
      <c r="M4" s="218">
        <f t="shared" ca="1" si="0"/>
        <v>2252.4562068696691</v>
      </c>
    </row>
    <row r="5" spans="1:13" s="106" customFormat="1" x14ac:dyDescent="0.25">
      <c r="A5" s="106" t="s">
        <v>364</v>
      </c>
      <c r="B5" s="12">
        <f ca="1">B4/B6</f>
        <v>0.12194762546892249</v>
      </c>
      <c r="C5" s="12">
        <f t="shared" ref="C5:L5" ca="1" si="1">C4/C6</f>
        <v>9.2197541588442192E-2</v>
      </c>
      <c r="D5" s="12">
        <f t="shared" ca="1" si="1"/>
        <v>5.7416980855367276E-2</v>
      </c>
      <c r="E5" s="12">
        <f t="shared" ca="1" si="1"/>
        <v>9.0267193730054901E-2</v>
      </c>
      <c r="F5" s="12">
        <f t="shared" ca="1" si="1"/>
        <v>9.6433554278598149E-2</v>
      </c>
      <c r="G5" s="12">
        <f t="shared" ca="1" si="1"/>
        <v>9.8195864283700307E-2</v>
      </c>
      <c r="H5" s="12">
        <f t="shared" ca="1" si="1"/>
        <v>8.9912077804075383E-2</v>
      </c>
      <c r="I5" s="12">
        <f t="shared" ca="1" si="1"/>
        <v>8.9793820701973004E-2</v>
      </c>
      <c r="J5" s="12">
        <f t="shared" ca="1" si="1"/>
        <v>4.5532092184154729E-2</v>
      </c>
      <c r="K5" s="12">
        <f t="shared" ca="1" si="1"/>
        <v>1.8663843596753358E-2</v>
      </c>
      <c r="L5" s="12">
        <f t="shared" ca="1" si="1"/>
        <v>3.144063745648925E-2</v>
      </c>
      <c r="M5" s="218"/>
    </row>
    <row r="6" spans="1:13" x14ac:dyDescent="0.25">
      <c r="A6" t="s">
        <v>363</v>
      </c>
      <c r="B6">
        <f>SUM('Public budget'!CH25:CS25)</f>
        <v>12305.451249197578</v>
      </c>
      <c r="C6">
        <f>SUM('Public budget'!CT25:DE25)</f>
        <v>21761.066072676644</v>
      </c>
      <c r="D6" s="106">
        <f>SUM('Public budget'!DF25:DQ25)</f>
        <v>20610.362570416553</v>
      </c>
      <c r="E6" s="106">
        <f>SUM('Public budget'!DR25:EC25)</f>
        <v>24122.551894598164</v>
      </c>
      <c r="F6" s="106">
        <f>SUM('Public budget'!ED25:EO25)</f>
        <v>31290.239030119701</v>
      </c>
      <c r="G6" s="106">
        <f>SUM('Public budget'!EP25:FA25)</f>
        <v>35393.595000022753</v>
      </c>
      <c r="H6" s="106">
        <f>SUM('Public budget'!FB25:FM25)</f>
        <v>41607.272245077394</v>
      </c>
      <c r="I6" s="106">
        <f>SUM('Public budget'!FN25:FY25)</f>
        <v>44346.229059199497</v>
      </c>
      <c r="J6" s="106">
        <f>SUM('Public budget'!FZ25:GK25)</f>
        <v>39261.712223540781</v>
      </c>
      <c r="K6" s="106">
        <f>SUM('Public budget'!GL25:GW25)</f>
        <v>37627.638736434223</v>
      </c>
      <c r="L6" s="106">
        <f>SUM('Public budget'!GX25:HI25)</f>
        <v>38079.332137759404</v>
      </c>
      <c r="M6" s="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workbookViewId="0">
      <selection activeCell="D1" sqref="D1"/>
    </sheetView>
  </sheetViews>
  <sheetFormatPr defaultColWidth="11.42578125" defaultRowHeight="13.5" customHeight="1" x14ac:dyDescent="0.25"/>
  <cols>
    <col min="1" max="1" width="16" style="167" customWidth="1"/>
    <col min="2" max="2" width="10.85546875" style="167" customWidth="1"/>
    <col min="3" max="13" width="5.42578125" style="167" bestFit="1" customWidth="1"/>
    <col min="14" max="14" width="11.42578125" style="167"/>
    <col min="15" max="15" width="6.5703125" style="167" bestFit="1" customWidth="1"/>
    <col min="16" max="16" width="35.42578125" style="167" bestFit="1" customWidth="1"/>
    <col min="17" max="17" width="4.5703125" style="167" bestFit="1" customWidth="1"/>
    <col min="18" max="18" width="8.7109375" style="167" bestFit="1" customWidth="1"/>
    <col min="19" max="19" width="4" style="167" bestFit="1" customWidth="1"/>
    <col min="20" max="20" width="4.5703125" style="167" bestFit="1" customWidth="1"/>
    <col min="21" max="23" width="4" style="167" bestFit="1" customWidth="1"/>
    <col min="24" max="16384" width="11.42578125" style="167"/>
  </cols>
  <sheetData>
    <row r="1" spans="1:23" ht="13.5" customHeight="1" x14ac:dyDescent="0.25">
      <c r="C1" s="168">
        <v>2005</v>
      </c>
      <c r="D1" s="168">
        <v>2006</v>
      </c>
      <c r="E1" s="168">
        <v>2007</v>
      </c>
      <c r="F1" s="168">
        <v>2008</v>
      </c>
      <c r="G1" s="168">
        <v>2009</v>
      </c>
      <c r="H1" s="168">
        <v>2010</v>
      </c>
      <c r="I1" s="168">
        <v>2011</v>
      </c>
      <c r="J1" s="168">
        <v>2012</v>
      </c>
      <c r="K1" s="168">
        <v>2013</v>
      </c>
      <c r="L1" s="168">
        <v>2014</v>
      </c>
      <c r="M1" s="168">
        <v>2015</v>
      </c>
    </row>
    <row r="2" spans="1:23" ht="13.5" customHeight="1" x14ac:dyDescent="0.25">
      <c r="A2" s="113" t="s">
        <v>211</v>
      </c>
      <c r="B2" s="169" t="s">
        <v>30</v>
      </c>
      <c r="C2" s="119"/>
      <c r="D2" s="119"/>
      <c r="E2" s="170"/>
      <c r="F2" s="170"/>
      <c r="G2" s="170"/>
      <c r="H2" s="170"/>
      <c r="I2" s="170"/>
      <c r="J2" s="170"/>
      <c r="K2" s="170"/>
      <c r="L2" s="170"/>
      <c r="M2" s="170"/>
      <c r="N2" s="158"/>
      <c r="O2" s="158"/>
      <c r="P2" s="158" t="s">
        <v>196</v>
      </c>
      <c r="Q2" s="158"/>
      <c r="R2" s="171"/>
      <c r="S2" s="171"/>
      <c r="T2" s="171"/>
      <c r="U2" s="171"/>
      <c r="V2" s="171"/>
      <c r="W2" s="171"/>
    </row>
    <row r="3" spans="1:23" ht="13.5" customHeight="1" x14ac:dyDescent="0.25">
      <c r="A3" s="161" t="s">
        <v>3</v>
      </c>
      <c r="B3" s="169" t="s">
        <v>217</v>
      </c>
      <c r="C3" s="158">
        <v>13.756747413000001</v>
      </c>
      <c r="D3" s="158">
        <v>14.383560426600001</v>
      </c>
      <c r="E3" s="158">
        <v>15.234449774400002</v>
      </c>
      <c r="F3" s="158">
        <v>15.663446159999999</v>
      </c>
      <c r="G3" s="158">
        <v>17.492277056400003</v>
      </c>
      <c r="H3" s="158">
        <v>19.026819696761997</v>
      </c>
      <c r="I3" s="158">
        <v>21.291862371983999</v>
      </c>
      <c r="J3" s="158">
        <v>22.171192438734</v>
      </c>
      <c r="K3" s="158">
        <v>23.003494900311999</v>
      </c>
      <c r="L3" s="158">
        <v>25.129877384364605</v>
      </c>
      <c r="M3" s="158">
        <v>25.359226600897806</v>
      </c>
      <c r="N3" s="158"/>
      <c r="O3" s="158" t="s">
        <v>218</v>
      </c>
      <c r="P3" s="158">
        <f>5.8*10^6</f>
        <v>5800000</v>
      </c>
      <c r="Q3" s="158" t="s">
        <v>219</v>
      </c>
    </row>
    <row r="4" spans="1:23" ht="13.5" customHeight="1" x14ac:dyDescent="0.25">
      <c r="A4" s="161" t="s">
        <v>1</v>
      </c>
      <c r="B4" s="169" t="s">
        <v>217</v>
      </c>
      <c r="C4" s="158">
        <v>20.27924902391047</v>
      </c>
      <c r="D4" s="158">
        <v>20.863971850295943</v>
      </c>
      <c r="E4" s="158">
        <v>20.662504668244285</v>
      </c>
      <c r="F4" s="158">
        <v>21.758877498130143</v>
      </c>
      <c r="G4" s="158">
        <v>23.881436360247964</v>
      </c>
      <c r="H4" s="158">
        <v>24.268207243026968</v>
      </c>
      <c r="I4" s="158">
        <v>25.596336904067069</v>
      </c>
      <c r="J4" s="158">
        <v>27.098496109547352</v>
      </c>
      <c r="K4" s="158">
        <v>29.444517391592658</v>
      </c>
      <c r="L4" s="158">
        <v>31.907531127648834</v>
      </c>
      <c r="M4" s="158">
        <v>29.566176561095016</v>
      </c>
      <c r="N4" s="158"/>
      <c r="O4" s="158" t="s">
        <v>223</v>
      </c>
      <c r="P4" s="158">
        <v>114000</v>
      </c>
      <c r="Q4" s="158" t="s">
        <v>219</v>
      </c>
      <c r="R4" s="172" t="s">
        <v>3</v>
      </c>
      <c r="S4" s="172"/>
    </row>
    <row r="5" spans="1:23" ht="13.5" customHeight="1" x14ac:dyDescent="0.25">
      <c r="A5" s="161" t="s">
        <v>2</v>
      </c>
      <c r="B5" s="169" t="s">
        <v>217</v>
      </c>
      <c r="C5" s="158">
        <v>6.8953865595338213</v>
      </c>
      <c r="D5" s="158">
        <v>7.2065768320194081</v>
      </c>
      <c r="E5" s="158">
        <v>7.5815202453200001</v>
      </c>
      <c r="F5" s="158">
        <v>7.6890743034308091</v>
      </c>
      <c r="G5" s="158">
        <v>7.6073247107580011</v>
      </c>
      <c r="H5" s="158">
        <v>7.7379792005180006</v>
      </c>
      <c r="I5" s="158">
        <v>8.3565485708271421</v>
      </c>
      <c r="J5" s="158">
        <v>7.9713670630290974</v>
      </c>
      <c r="K5" s="158">
        <v>8.2288567539911437</v>
      </c>
      <c r="L5" s="158">
        <v>8.5659393348160009</v>
      </c>
      <c r="M5" s="158">
        <v>8.2836555618970955</v>
      </c>
      <c r="N5" s="158"/>
      <c r="O5" s="158" t="s">
        <v>223</v>
      </c>
      <c r="P5" s="158">
        <v>129500</v>
      </c>
      <c r="Q5" s="158" t="s">
        <v>219</v>
      </c>
      <c r="R5" s="172" t="s">
        <v>1</v>
      </c>
    </row>
    <row r="6" spans="1:23" ht="13.5" customHeight="1" x14ac:dyDescent="0.25">
      <c r="A6" s="113" t="s">
        <v>213</v>
      </c>
      <c r="B6" s="169" t="s">
        <v>30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 t="s">
        <v>223</v>
      </c>
      <c r="P6" s="158">
        <v>91500</v>
      </c>
      <c r="Q6" s="158" t="s">
        <v>219</v>
      </c>
      <c r="R6" s="172" t="s">
        <v>2</v>
      </c>
    </row>
    <row r="7" spans="1:23" ht="13.5" customHeight="1" x14ac:dyDescent="0.25">
      <c r="A7" s="161" t="s">
        <v>3</v>
      </c>
      <c r="B7" s="169" t="s">
        <v>217</v>
      </c>
      <c r="C7" s="158">
        <v>10.809711168</v>
      </c>
      <c r="D7" s="158">
        <v>11.110422460800001</v>
      </c>
      <c r="E7" s="158">
        <v>9.4855422767999986</v>
      </c>
      <c r="F7" s="158">
        <v>10.8061652634</v>
      </c>
      <c r="G7" s="158">
        <v>10.6334942718</v>
      </c>
      <c r="H7" s="158">
        <v>8.9161293198000013</v>
      </c>
      <c r="I7" s="158">
        <v>11.032052957166</v>
      </c>
      <c r="J7" s="158">
        <v>10.894740664877999</v>
      </c>
      <c r="K7" s="158">
        <v>9.7938923004120007</v>
      </c>
      <c r="L7" s="158">
        <v>8.6856264263646015</v>
      </c>
      <c r="M7" s="158">
        <v>7.5861670396097995</v>
      </c>
      <c r="N7" s="158"/>
      <c r="O7" s="158" t="s">
        <v>220</v>
      </c>
      <c r="P7" s="158">
        <v>42</v>
      </c>
      <c r="Q7" s="158" t="s">
        <v>221</v>
      </c>
    </row>
    <row r="8" spans="1:23" ht="13.5" customHeight="1" x14ac:dyDescent="0.25">
      <c r="A8" s="161" t="s">
        <v>1</v>
      </c>
      <c r="B8" s="169" t="s">
        <v>217</v>
      </c>
      <c r="C8" s="158">
        <v>13.621504180842713</v>
      </c>
      <c r="D8" s="158">
        <v>13.609981947689441</v>
      </c>
      <c r="E8" s="158">
        <v>12.593790245150053</v>
      </c>
      <c r="F8" s="158">
        <v>13.546618643724999</v>
      </c>
      <c r="G8" s="158">
        <v>14.355062443150002</v>
      </c>
      <c r="H8" s="158">
        <v>12.225836017095002</v>
      </c>
      <c r="I8" s="158">
        <v>14.086789776860002</v>
      </c>
      <c r="J8" s="158">
        <v>13.212156792359998</v>
      </c>
      <c r="K8" s="158">
        <v>11.831140069909999</v>
      </c>
      <c r="L8" s="158">
        <v>10.980781893084998</v>
      </c>
      <c r="M8" s="158">
        <v>10.811571337405001</v>
      </c>
      <c r="N8" s="158"/>
      <c r="O8" s="158" t="s">
        <v>218</v>
      </c>
      <c r="P8" s="159">
        <f>P3/P4/P7</f>
        <v>1.211361737677527</v>
      </c>
      <c r="Q8" s="158" t="s">
        <v>222</v>
      </c>
      <c r="R8" s="172" t="s">
        <v>3</v>
      </c>
      <c r="S8" s="158" t="s">
        <v>225</v>
      </c>
      <c r="T8" s="173">
        <f ca="1">AVERAGE(O11:W11)</f>
        <v>1.1256417240273109</v>
      </c>
    </row>
    <row r="9" spans="1:23" ht="13.5" customHeight="1" x14ac:dyDescent="0.25">
      <c r="A9" s="161" t="s">
        <v>2</v>
      </c>
      <c r="B9" s="169" t="s">
        <v>217</v>
      </c>
      <c r="C9" s="158">
        <v>1.5260870111338216</v>
      </c>
      <c r="D9" s="158">
        <v>1.6774175709214074</v>
      </c>
      <c r="E9" s="158">
        <v>1.213751439797</v>
      </c>
      <c r="F9" s="158">
        <v>1.6031967804930003</v>
      </c>
      <c r="G9" s="158">
        <v>1.6444723137010002</v>
      </c>
      <c r="H9" s="158">
        <v>1.5660455988679998</v>
      </c>
      <c r="I9" s="158">
        <v>1.9469463068359998</v>
      </c>
      <c r="J9" s="158">
        <v>2.032487392957</v>
      </c>
      <c r="K9" s="158">
        <v>1.9123319897910001</v>
      </c>
      <c r="L9" s="158">
        <v>1.5075889697</v>
      </c>
      <c r="M9" s="158">
        <v>1.1460986061660001</v>
      </c>
      <c r="N9" s="158"/>
      <c r="O9" s="158" t="s">
        <v>218</v>
      </c>
      <c r="P9" s="159">
        <f>P3/P5/P7</f>
        <v>1.0663724949439235</v>
      </c>
      <c r="Q9" s="158" t="s">
        <v>222</v>
      </c>
      <c r="R9" s="172" t="s">
        <v>1</v>
      </c>
      <c r="T9" s="173">
        <f ca="1">AVERAGE(O12:W12)</f>
        <v>0.98942677205164231</v>
      </c>
    </row>
    <row r="10" spans="1:23" ht="13.5" customHeight="1" x14ac:dyDescent="0.25">
      <c r="A10" s="113" t="s">
        <v>214</v>
      </c>
      <c r="B10" s="169" t="s">
        <v>30</v>
      </c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 t="s">
        <v>218</v>
      </c>
      <c r="P10" s="159">
        <f>P3/P6/P7</f>
        <v>1.5092375748113454</v>
      </c>
      <c r="Q10" s="158" t="s">
        <v>222</v>
      </c>
      <c r="R10" s="172" t="s">
        <v>2</v>
      </c>
      <c r="T10" s="173">
        <f ca="1">AVERAGE(O13:W13)</f>
        <v>1.4944183302886671</v>
      </c>
    </row>
    <row r="11" spans="1:23" ht="13.5" customHeight="1" x14ac:dyDescent="0.25">
      <c r="A11" s="161" t="s">
        <v>227</v>
      </c>
      <c r="B11" s="169" t="s">
        <v>217</v>
      </c>
      <c r="C11" s="158">
        <v>5.3949263364000002</v>
      </c>
      <c r="D11" s="158">
        <v>5.5168120049999994</v>
      </c>
      <c r="E11" s="158">
        <v>6.9548080967999999</v>
      </c>
      <c r="F11" s="158">
        <v>6.6675853572000001</v>
      </c>
      <c r="G11" s="158">
        <v>8.3869300835999994</v>
      </c>
      <c r="H11" s="158">
        <v>10.879470198576</v>
      </c>
      <c r="I11" s="158">
        <v>11.29256720001</v>
      </c>
      <c r="J11" s="158">
        <v>12.738990349848002</v>
      </c>
      <c r="K11" s="158">
        <v>14.329214011199998</v>
      </c>
      <c r="L11" s="158">
        <v>17.8043791992</v>
      </c>
      <c r="M11" s="158">
        <v>17.389311160818004</v>
      </c>
      <c r="N11" s="158"/>
      <c r="O11" s="159">
        <f ca="1">'Fuel subsidies'!C23/E11</f>
        <v>1.1195837313732162</v>
      </c>
      <c r="P11" s="159">
        <f ca="1">'Fuel subsidies'!D23/F11</f>
        <v>1.1025754611542329</v>
      </c>
      <c r="Q11" s="159">
        <f ca="1">'Fuel subsidies'!E23/G11</f>
        <v>1.1205737863938334</v>
      </c>
      <c r="R11" s="159">
        <f ca="1">'Fuel subsidies'!F23/H11</f>
        <v>1.1901353506804726</v>
      </c>
      <c r="S11" s="159">
        <f ca="1">'Fuel subsidies'!G23/I11</f>
        <v>1.116741687398489</v>
      </c>
      <c r="T11" s="159">
        <f ca="1">'Fuel subsidies'!H23/J11</f>
        <v>1.11718213446718</v>
      </c>
      <c r="U11" s="159">
        <f ca="1">'Fuel subsidies'!I23/K11</f>
        <v>1.1170241610942044</v>
      </c>
      <c r="V11" s="159">
        <f ca="1">'Fuel subsidies'!J23/L11</f>
        <v>1.1301312028281283</v>
      </c>
      <c r="W11" s="159">
        <f ca="1">'Fuel subsidies'!K23/M11</f>
        <v>1.1168280008560401</v>
      </c>
    </row>
    <row r="12" spans="1:23" ht="13.5" customHeight="1" x14ac:dyDescent="0.25">
      <c r="A12" s="161" t="s">
        <v>228</v>
      </c>
      <c r="B12" s="169" t="s">
        <v>217</v>
      </c>
      <c r="C12" s="158">
        <v>8.1345215070000005</v>
      </c>
      <c r="D12" s="158">
        <v>11.3421787865</v>
      </c>
      <c r="E12" s="158">
        <v>11.862261742500001</v>
      </c>
      <c r="F12" s="158">
        <v>11.176408503500001</v>
      </c>
      <c r="G12" s="158">
        <v>14.481339475000002</v>
      </c>
      <c r="H12" s="158">
        <v>19.959959095999999</v>
      </c>
      <c r="I12" s="158">
        <v>15.111898667155002</v>
      </c>
      <c r="J12" s="158">
        <v>17.048412397120003</v>
      </c>
      <c r="K12" s="158">
        <v>20.872279527000003</v>
      </c>
      <c r="L12" s="158">
        <v>25.007518284785</v>
      </c>
      <c r="M12" s="158">
        <v>23.720036344370005</v>
      </c>
      <c r="N12" s="158"/>
      <c r="O12" s="159">
        <f ca="1">'Fuel subsidies'!C10/E12</f>
        <v>0.99850224663005482</v>
      </c>
      <c r="P12" s="159">
        <f ca="1">'Fuel subsidies'!D10/F12</f>
        <v>0.97177442973731598</v>
      </c>
      <c r="Q12" s="159">
        <f ca="1">'Fuel subsidies'!E10/G12</f>
        <v>0.94649200259839905</v>
      </c>
      <c r="R12" s="159">
        <f ca="1">'Fuel subsidies'!F10/H12</f>
        <v>0.99556103218579484</v>
      </c>
      <c r="S12" s="159">
        <f ca="1">'Fuel subsidies'!G10/I12</f>
        <v>0.99850224663005471</v>
      </c>
      <c r="T12" s="159">
        <f ca="1">'Fuel subsidies'!H10/J12</f>
        <v>0.99850224721661973</v>
      </c>
      <c r="U12" s="159">
        <f ca="1">'Fuel subsidies'!I10/K12</f>
        <v>0.99850226100318529</v>
      </c>
      <c r="V12" s="159">
        <f ca="1">'Fuel subsidies'!J10/L12</f>
        <v>0.99850223583330189</v>
      </c>
      <c r="W12" s="159">
        <f ca="1">'Fuel subsidies'!K10/M12</f>
        <v>0.99850224663005482</v>
      </c>
    </row>
    <row r="13" spans="1:23" ht="13.5" customHeight="1" x14ac:dyDescent="0.25">
      <c r="A13" s="161" t="s">
        <v>229</v>
      </c>
      <c r="B13" s="169" t="s">
        <v>217</v>
      </c>
      <c r="C13" s="158">
        <v>5.3692995483999999</v>
      </c>
      <c r="D13" s="158">
        <v>5.6502168601000005</v>
      </c>
      <c r="E13" s="158">
        <v>6.4998018049000006</v>
      </c>
      <c r="F13" s="158">
        <v>6.2228340625999996</v>
      </c>
      <c r="G13" s="158">
        <v>6.0838673844000004</v>
      </c>
      <c r="H13" s="158">
        <v>6.2950628014000003</v>
      </c>
      <c r="I13" s="158">
        <v>6.523275159963001</v>
      </c>
      <c r="J13" s="158">
        <v>6.0387185391720015</v>
      </c>
      <c r="K13" s="158">
        <v>6.4096894373</v>
      </c>
      <c r="L13" s="158">
        <v>7.1916773745000011</v>
      </c>
      <c r="M13" s="158">
        <v>7.2469632378900002</v>
      </c>
      <c r="N13" s="158"/>
      <c r="O13" s="159">
        <f ca="1">'Fuel subsidies'!C36/E13</f>
        <v>1.4923146488847792</v>
      </c>
      <c r="P13" s="159">
        <f ca="1">'Fuel subsidies'!D36/F13</f>
        <v>1.488370060325896</v>
      </c>
      <c r="Q13" s="159">
        <f ca="1">'Fuel subsidies'!E36/G13</f>
        <v>1.5002713364289024</v>
      </c>
      <c r="R13" s="159">
        <f ca="1">'Fuel subsidies'!F36/H13</f>
        <v>1.4945979622645797</v>
      </c>
      <c r="S13" s="159">
        <f ca="1">'Fuel subsidies'!G36/I13</f>
        <v>1.5049528746510628</v>
      </c>
      <c r="T13" s="159">
        <f ca="1">'Fuel subsidies'!H36/J13</f>
        <v>1.4923144218980495</v>
      </c>
      <c r="U13" s="159">
        <f ca="1">'Fuel subsidies'!I36/K13</f>
        <v>1.4923145222060477</v>
      </c>
      <c r="V13" s="159">
        <f ca="1">'Fuel subsidies'!J36/L13</f>
        <v>1.4923145665501512</v>
      </c>
      <c r="W13" s="159">
        <f ca="1">'Fuel subsidies'!K36/M13</f>
        <v>1.4923145793885357</v>
      </c>
    </row>
    <row r="14" spans="1:23" ht="13.5" customHeight="1" x14ac:dyDescent="0.25">
      <c r="A14" s="113" t="s">
        <v>214</v>
      </c>
      <c r="B14" s="169" t="s">
        <v>30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9"/>
      <c r="P14" s="159"/>
      <c r="Q14" s="159"/>
      <c r="R14" s="159"/>
      <c r="S14" s="159"/>
      <c r="T14" s="159"/>
      <c r="U14" s="159"/>
      <c r="V14" s="159"/>
      <c r="W14" s="159"/>
    </row>
    <row r="15" spans="1:23" ht="13.5" customHeight="1" x14ac:dyDescent="0.25">
      <c r="A15" s="161" t="s">
        <v>227</v>
      </c>
      <c r="B15" s="169" t="s">
        <v>233</v>
      </c>
      <c r="C15" s="160">
        <f t="shared" ref="C15:M15" si="0">C11/(C11+C23)</f>
        <v>0.37672655404134503</v>
      </c>
      <c r="D15" s="160">
        <f t="shared" si="0"/>
        <v>0.36496170253659782</v>
      </c>
      <c r="E15" s="160">
        <f t="shared" si="0"/>
        <v>0.45398052875904232</v>
      </c>
      <c r="F15" s="160">
        <f t="shared" si="0"/>
        <v>0.4211393601503271</v>
      </c>
      <c r="G15" s="160">
        <f t="shared" si="0"/>
        <v>0.47373093412505363</v>
      </c>
      <c r="H15" s="160">
        <f t="shared" si="0"/>
        <v>0.56359708866067271</v>
      </c>
      <c r="I15" s="160">
        <f t="shared" si="0"/>
        <v>0.5215309934995418</v>
      </c>
      <c r="J15" s="160">
        <f t="shared" si="0"/>
        <v>0.57068939048791401</v>
      </c>
      <c r="K15" s="160">
        <f t="shared" si="0"/>
        <v>0.62597814451510214</v>
      </c>
      <c r="L15" s="160">
        <f t="shared" si="0"/>
        <v>0.70201360741116825</v>
      </c>
      <c r="M15" s="160">
        <f t="shared" si="0"/>
        <v>0.70079770761674021</v>
      </c>
      <c r="N15" s="158"/>
      <c r="O15" s="174" t="s">
        <v>236</v>
      </c>
      <c r="P15" s="174" t="s">
        <v>235</v>
      </c>
      <c r="Q15" s="175"/>
      <c r="R15" s="159"/>
      <c r="S15" s="159"/>
      <c r="T15" s="159"/>
      <c r="U15" s="159"/>
      <c r="V15" s="159"/>
      <c r="W15" s="159"/>
    </row>
    <row r="16" spans="1:23" ht="13.5" customHeight="1" x14ac:dyDescent="0.25">
      <c r="A16" s="161" t="s">
        <v>228</v>
      </c>
      <c r="B16" s="169" t="s">
        <v>233</v>
      </c>
      <c r="C16" s="160">
        <f t="shared" ref="C16:M16" si="1">C12/(C12+C24)</f>
        <v>0.37719543043157605</v>
      </c>
      <c r="D16" s="160">
        <f t="shared" si="1"/>
        <v>0.45455697834452274</v>
      </c>
      <c r="E16" s="160">
        <f t="shared" si="1"/>
        <v>0.50028242446042337</v>
      </c>
      <c r="F16" s="160">
        <f t="shared" si="1"/>
        <v>0.45206472641658207</v>
      </c>
      <c r="G16" s="160">
        <f t="shared" si="1"/>
        <v>0.50218954209697231</v>
      </c>
      <c r="H16" s="160">
        <f t="shared" si="1"/>
        <v>0.6201480816572762</v>
      </c>
      <c r="I16" s="160">
        <f t="shared" si="1"/>
        <v>0.5175540228846327</v>
      </c>
      <c r="J16" s="160">
        <f t="shared" si="1"/>
        <v>0.56338703645557442</v>
      </c>
      <c r="K16" s="160">
        <f t="shared" si="1"/>
        <v>0.63822926728347795</v>
      </c>
      <c r="L16" s="160">
        <f t="shared" si="1"/>
        <v>0.69487911796853008</v>
      </c>
      <c r="M16" s="160">
        <f t="shared" si="1"/>
        <v>0.6869079645222802</v>
      </c>
      <c r="N16" s="158"/>
      <c r="O16" s="159"/>
      <c r="Q16" s="159"/>
      <c r="R16" s="159"/>
      <c r="S16" s="159"/>
      <c r="T16" s="159"/>
      <c r="U16" s="159"/>
      <c r="V16" s="159"/>
      <c r="W16" s="159"/>
    </row>
    <row r="17" spans="1:23" ht="13.5" customHeight="1" x14ac:dyDescent="0.25">
      <c r="A17" s="161" t="s">
        <v>229</v>
      </c>
      <c r="B17" s="169" t="s">
        <v>233</v>
      </c>
      <c r="C17" s="160">
        <f t="shared" ref="C17:M17" si="2">C13/(C13+C25)</f>
        <v>0.77867999162080392</v>
      </c>
      <c r="D17" s="160">
        <f t="shared" si="2"/>
        <v>0.7710833439206396</v>
      </c>
      <c r="E17" s="160">
        <f t="shared" si="2"/>
        <v>0.84264690975829548</v>
      </c>
      <c r="F17" s="160">
        <f t="shared" si="2"/>
        <v>0.79514560923205024</v>
      </c>
      <c r="G17" s="160">
        <f t="shared" si="2"/>
        <v>0.78721531688040591</v>
      </c>
      <c r="H17" s="160">
        <f t="shared" si="2"/>
        <v>0.80078565017439396</v>
      </c>
      <c r="I17" s="160">
        <f t="shared" si="2"/>
        <v>0.77014221948416495</v>
      </c>
      <c r="J17" s="160">
        <f t="shared" si="2"/>
        <v>0.74818045654537335</v>
      </c>
      <c r="K17" s="160">
        <f t="shared" si="2"/>
        <v>0.77020823527734361</v>
      </c>
      <c r="L17" s="160">
        <f t="shared" si="2"/>
        <v>0.8266992973832622</v>
      </c>
      <c r="M17" s="160">
        <f t="shared" si="2"/>
        <v>0.86344690084969755</v>
      </c>
      <c r="N17" s="158"/>
      <c r="O17" s="159"/>
      <c r="P17" s="159"/>
      <c r="Q17" s="159"/>
      <c r="R17" s="159"/>
      <c r="S17" s="159"/>
      <c r="T17" s="159"/>
      <c r="U17" s="159"/>
      <c r="V17" s="159"/>
      <c r="W17" s="159"/>
    </row>
    <row r="18" spans="1:23" ht="13.5" customHeight="1" x14ac:dyDescent="0.25">
      <c r="A18" s="113" t="s">
        <v>215</v>
      </c>
      <c r="B18" s="169" t="s">
        <v>30</v>
      </c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</row>
    <row r="19" spans="1:23" ht="13.5" customHeight="1" x14ac:dyDescent="0.25">
      <c r="A19" s="161" t="s">
        <v>3</v>
      </c>
      <c r="B19" s="169" t="s">
        <v>217</v>
      </c>
      <c r="C19" s="158">
        <v>1.8841010874000002</v>
      </c>
      <c r="D19" s="158">
        <v>1.5110949732000001</v>
      </c>
      <c r="E19" s="158">
        <v>1.1207327772000002</v>
      </c>
      <c r="F19" s="158">
        <v>1.6414965306000002</v>
      </c>
      <c r="G19" s="158">
        <v>1.316429367</v>
      </c>
      <c r="H19" s="158">
        <v>0.49196857799999993</v>
      </c>
      <c r="I19" s="158">
        <v>0.67189512115200001</v>
      </c>
      <c r="J19" s="158">
        <v>1.3116227677919998</v>
      </c>
      <c r="K19" s="158">
        <v>1.2321888941999999</v>
      </c>
      <c r="L19" s="158">
        <v>1.1281337028</v>
      </c>
      <c r="M19" s="158">
        <v>0.16188224852999999</v>
      </c>
      <c r="N19" s="158"/>
      <c r="O19" s="158"/>
      <c r="P19" s="158"/>
      <c r="Q19" s="158"/>
    </row>
    <row r="20" spans="1:23" ht="13.5" customHeight="1" x14ac:dyDescent="0.25">
      <c r="A20" s="161" t="s">
        <v>1</v>
      </c>
      <c r="B20" s="169" t="s">
        <v>217</v>
      </c>
      <c r="C20" s="158">
        <v>0.19022491000000002</v>
      </c>
      <c r="D20" s="158">
        <v>0</v>
      </c>
      <c r="E20" s="158">
        <v>0.7449217090000001</v>
      </c>
      <c r="F20" s="158">
        <v>0</v>
      </c>
      <c r="G20" s="158">
        <v>0</v>
      </c>
      <c r="H20" s="158">
        <v>0</v>
      </c>
      <c r="I20" s="158">
        <v>0</v>
      </c>
      <c r="J20" s="158">
        <v>0</v>
      </c>
      <c r="K20" s="158">
        <v>0</v>
      </c>
      <c r="L20" s="158">
        <v>0</v>
      </c>
      <c r="M20" s="158">
        <v>0</v>
      </c>
      <c r="N20" s="158"/>
      <c r="O20" s="158"/>
      <c r="P20" s="158"/>
      <c r="Q20" s="158"/>
    </row>
    <row r="21" spans="1:23" ht="13.5" customHeight="1" x14ac:dyDescent="0.25">
      <c r="A21" s="161" t="s">
        <v>2</v>
      </c>
      <c r="B21" s="169" t="s">
        <v>217</v>
      </c>
      <c r="C21" s="158">
        <v>0</v>
      </c>
      <c r="D21" s="158">
        <v>0</v>
      </c>
      <c r="E21" s="158">
        <v>0</v>
      </c>
      <c r="F21" s="158">
        <v>0</v>
      </c>
      <c r="G21" s="158">
        <v>0</v>
      </c>
      <c r="H21" s="158">
        <v>0</v>
      </c>
      <c r="I21" s="158">
        <v>0</v>
      </c>
      <c r="J21" s="158">
        <v>0</v>
      </c>
      <c r="K21" s="158">
        <v>0</v>
      </c>
      <c r="L21" s="158">
        <v>0</v>
      </c>
      <c r="M21" s="158">
        <v>0</v>
      </c>
      <c r="N21" s="176"/>
      <c r="O21" s="158"/>
      <c r="P21" s="158"/>
      <c r="Q21" s="158"/>
    </row>
    <row r="22" spans="1:23" ht="13.5" customHeight="1" x14ac:dyDescent="0.25">
      <c r="A22" s="113" t="s">
        <v>226</v>
      </c>
      <c r="B22" s="169" t="s">
        <v>30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76"/>
      <c r="O22" s="158"/>
      <c r="P22" s="158"/>
      <c r="Q22" s="158"/>
    </row>
    <row r="23" spans="1:23" ht="13.5" customHeight="1" x14ac:dyDescent="0.25">
      <c r="A23" s="161" t="s">
        <v>230</v>
      </c>
      <c r="B23" s="169" t="s">
        <v>217</v>
      </c>
      <c r="C23" s="158">
        <f t="shared" ref="C23:M23" si="3">C7-C19</f>
        <v>8.9256100806000003</v>
      </c>
      <c r="D23" s="158">
        <f t="shared" si="3"/>
        <v>9.5993274876000001</v>
      </c>
      <c r="E23" s="158">
        <f t="shared" si="3"/>
        <v>8.364809499599998</v>
      </c>
      <c r="F23" s="158">
        <f t="shared" si="3"/>
        <v>9.1646687328000009</v>
      </c>
      <c r="G23" s="158">
        <f t="shared" si="3"/>
        <v>9.3170649048000005</v>
      </c>
      <c r="H23" s="158">
        <f t="shared" si="3"/>
        <v>8.4241607418000015</v>
      </c>
      <c r="I23" s="158">
        <f t="shared" si="3"/>
        <v>10.360157836014</v>
      </c>
      <c r="J23" s="158">
        <f t="shared" si="3"/>
        <v>9.583117897085998</v>
      </c>
      <c r="K23" s="158">
        <f t="shared" si="3"/>
        <v>8.5617034062120005</v>
      </c>
      <c r="L23" s="158">
        <f t="shared" si="3"/>
        <v>7.5574927235646019</v>
      </c>
      <c r="M23" s="158">
        <f t="shared" si="3"/>
        <v>7.4242847910797991</v>
      </c>
      <c r="N23" s="176"/>
      <c r="O23" s="158"/>
      <c r="P23" s="158"/>
      <c r="Q23" s="158"/>
    </row>
    <row r="24" spans="1:23" ht="13.5" customHeight="1" x14ac:dyDescent="0.25">
      <c r="A24" s="161" t="s">
        <v>231</v>
      </c>
      <c r="B24" s="169" t="s">
        <v>217</v>
      </c>
      <c r="C24" s="158">
        <f t="shared" ref="C24:M24" si="4">C8-C20</f>
        <v>13.431279270842714</v>
      </c>
      <c r="D24" s="158">
        <f t="shared" si="4"/>
        <v>13.609981947689441</v>
      </c>
      <c r="E24" s="158">
        <f t="shared" si="4"/>
        <v>11.848868536150054</v>
      </c>
      <c r="F24" s="158">
        <f t="shared" si="4"/>
        <v>13.546618643724999</v>
      </c>
      <c r="G24" s="158">
        <f t="shared" si="4"/>
        <v>14.355062443150002</v>
      </c>
      <c r="H24" s="158">
        <f t="shared" si="4"/>
        <v>12.225836017095002</v>
      </c>
      <c r="I24" s="158">
        <f t="shared" si="4"/>
        <v>14.086789776860002</v>
      </c>
      <c r="J24" s="158">
        <f t="shared" si="4"/>
        <v>13.212156792359998</v>
      </c>
      <c r="K24" s="158">
        <f t="shared" si="4"/>
        <v>11.831140069909999</v>
      </c>
      <c r="L24" s="158">
        <f t="shared" si="4"/>
        <v>10.980781893084998</v>
      </c>
      <c r="M24" s="158">
        <f t="shared" si="4"/>
        <v>10.811571337405001</v>
      </c>
      <c r="N24" s="176"/>
      <c r="O24" s="158"/>
      <c r="P24" s="158"/>
      <c r="Q24" s="158"/>
    </row>
    <row r="25" spans="1:23" ht="13.5" customHeight="1" x14ac:dyDescent="0.25">
      <c r="A25" s="161" t="s">
        <v>232</v>
      </c>
      <c r="B25" s="169" t="s">
        <v>217</v>
      </c>
      <c r="C25" s="158">
        <f t="shared" ref="C25:M25" si="5">C9-C21</f>
        <v>1.5260870111338216</v>
      </c>
      <c r="D25" s="158">
        <f t="shared" si="5"/>
        <v>1.6774175709214074</v>
      </c>
      <c r="E25" s="158">
        <f t="shared" si="5"/>
        <v>1.213751439797</v>
      </c>
      <c r="F25" s="158">
        <f t="shared" si="5"/>
        <v>1.6031967804930003</v>
      </c>
      <c r="G25" s="158">
        <f t="shared" si="5"/>
        <v>1.6444723137010002</v>
      </c>
      <c r="H25" s="158">
        <f t="shared" si="5"/>
        <v>1.5660455988679998</v>
      </c>
      <c r="I25" s="158">
        <f t="shared" si="5"/>
        <v>1.9469463068359998</v>
      </c>
      <c r="J25" s="158">
        <f t="shared" si="5"/>
        <v>2.032487392957</v>
      </c>
      <c r="K25" s="158">
        <f t="shared" si="5"/>
        <v>1.9123319897910001</v>
      </c>
      <c r="L25" s="158">
        <f t="shared" si="5"/>
        <v>1.5075889697</v>
      </c>
      <c r="M25" s="158">
        <f t="shared" si="5"/>
        <v>1.1460986061660001</v>
      </c>
      <c r="N25" s="176"/>
      <c r="O25" s="158"/>
      <c r="P25" s="158"/>
      <c r="Q25" s="158"/>
    </row>
    <row r="27" spans="1:23" ht="13.5" customHeight="1" x14ac:dyDescent="0.25">
      <c r="A27" s="177" t="s">
        <v>234</v>
      </c>
    </row>
    <row r="28" spans="1:23" ht="13.5" customHeight="1" x14ac:dyDescent="0.25">
      <c r="A28" s="177" t="s">
        <v>212</v>
      </c>
      <c r="B28" s="172" t="s">
        <v>216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8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K2"/>
    </sheetView>
  </sheetViews>
  <sheetFormatPr defaultColWidth="8.85546875" defaultRowHeight="15" x14ac:dyDescent="0.25"/>
  <cols>
    <col min="1" max="1" width="20.85546875" customWidth="1"/>
    <col min="2" max="2" width="12.85546875" style="14" customWidth="1"/>
    <col min="3" max="3" width="7.5703125" style="101" bestFit="1" customWidth="1"/>
    <col min="4" max="4" width="10.140625" style="101" bestFit="1" customWidth="1"/>
    <col min="5" max="9" width="7.5703125" style="101" bestFit="1" customWidth="1"/>
    <col min="10" max="10" width="7.85546875" style="101" bestFit="1" customWidth="1"/>
    <col min="11" max="12" width="7" style="101" bestFit="1" customWidth="1"/>
    <col min="13" max="13" width="7.85546875" style="101" bestFit="1" customWidth="1"/>
    <col min="14" max="14" width="9.85546875" bestFit="1" customWidth="1"/>
    <col min="15" max="15" width="9.140625" bestFit="1" customWidth="1"/>
    <col min="16" max="16" width="12" bestFit="1" customWidth="1"/>
    <col min="25" max="25" width="18.42578125" bestFit="1" customWidth="1"/>
    <col min="26" max="26" width="9.140625" customWidth="1"/>
    <col min="28" max="28" width="9.140625" customWidth="1"/>
  </cols>
  <sheetData>
    <row r="1" spans="1:20" ht="11.25" customHeight="1" x14ac:dyDescent="0.25">
      <c r="A1" s="109"/>
      <c r="B1" s="110" t="s">
        <v>204</v>
      </c>
      <c r="C1" s="111">
        <v>2007</v>
      </c>
      <c r="D1" s="111">
        <v>2008</v>
      </c>
      <c r="E1" s="111">
        <v>2009</v>
      </c>
      <c r="F1" s="111">
        <v>2010</v>
      </c>
      <c r="G1" s="111">
        <v>2011</v>
      </c>
      <c r="H1" s="111">
        <v>2012</v>
      </c>
      <c r="I1" s="111">
        <v>2013</v>
      </c>
      <c r="J1" s="111">
        <v>2014</v>
      </c>
      <c r="K1" s="111">
        <v>2015</v>
      </c>
      <c r="L1" s="111">
        <v>2016</v>
      </c>
      <c r="M1" s="112">
        <v>2017</v>
      </c>
      <c r="N1" s="111" t="s">
        <v>187</v>
      </c>
      <c r="O1" s="111" t="s">
        <v>188</v>
      </c>
      <c r="P1" s="8"/>
      <c r="Q1" s="190">
        <v>43191</v>
      </c>
      <c r="R1" s="190">
        <v>43221</v>
      </c>
      <c r="S1" s="190">
        <v>43252</v>
      </c>
      <c r="T1" s="14"/>
    </row>
    <row r="2" spans="1:20" ht="11.25" customHeight="1" x14ac:dyDescent="0.25">
      <c r="A2" s="113" t="s">
        <v>10</v>
      </c>
      <c r="B2" s="114" t="s">
        <v>23</v>
      </c>
      <c r="C2" s="115">
        <f ca="1">SUMIF('Oil sector'!$C$2:$EG$127,'Fuel subsidies'!C$1,'Oil sector'!$C$101:$EG$101)/-1000</f>
        <v>1426.0461021632307</v>
      </c>
      <c r="D2" s="115">
        <f ca="1">SUMIF('Oil sector'!$C$2:$EG$127,'Fuel subsidies'!D1,'Oil sector'!$C$101:$EG$101)/-1000</f>
        <v>1931.7423362444433</v>
      </c>
      <c r="E2" s="115">
        <f ca="1">SUMIF('Oil sector'!$C$2:$EG$127,'Fuel subsidies'!E1,'Oil sector'!$C$101:$EG$101)/-1000</f>
        <v>1108.8103351277855</v>
      </c>
      <c r="F2" s="115">
        <f ca="1">SUMIF('Oil sector'!$C$2:$EG$127,'Fuel subsidies'!F1,'Oil sector'!$C$101:$EG$101)/-1000</f>
        <v>2102.9006071329954</v>
      </c>
      <c r="G2" s="115">
        <f ca="1">SUMIF('Oil sector'!$C$2:$EG$127,'Fuel subsidies'!G1,'Oil sector'!$C$101:$EG$101)/-1000</f>
        <v>2942.8545059013586</v>
      </c>
      <c r="H2" s="115">
        <f ca="1">SUMIF('Oil sector'!$C$2:$EG$127,'Fuel subsidies'!H1,'Oil sector'!$C$101:$EG$101)/-1000</f>
        <v>3400.930193134488</v>
      </c>
      <c r="I2" s="115">
        <f ca="1">SUMIF('Oil sector'!$C$2:$EG$127,'Fuel subsidies'!I1,'Oil sector'!$C$101:$EG$101)/-1000</f>
        <v>3666.4218413147446</v>
      </c>
      <c r="J2" s="115">
        <f ca="1">SUMIF('Oil sector'!$C$2:$EG$127,'Fuel subsidies'!J1,'Oil sector'!$C$101:$EG$101)/-1000</f>
        <v>3907.4428829503845</v>
      </c>
      <c r="K2" s="115">
        <f ca="1">SUMIF('Oil sector'!$C$2:$EG$127,'Fuel subsidies'!K1,'Oil sector'!$C$101:$EG$101)/-1000</f>
        <v>1713.0934422700134</v>
      </c>
      <c r="L2" s="115">
        <f ca="1">SUMIF('Oil sector'!$C$2:$EG$127,'Fuel subsidies'!L1,'Oil sector'!$C$101:$EG$101)/-1000</f>
        <v>627.70190629194644</v>
      </c>
      <c r="M2" s="116">
        <f ca="1">SUMIF('Oil sector'!$C$2:$EG$127,'Fuel subsidies'!M1,'Oil sector'!$C$101:$EG$101)/-1000</f>
        <v>1122.6640183285331</v>
      </c>
      <c r="N2" s="115">
        <f ca="1">AVERAGE(D2:M2)</f>
        <v>2252.4562068696691</v>
      </c>
      <c r="O2" s="115">
        <f ca="1">AVERAGE(I2:M2)</f>
        <v>2207.4648182311244</v>
      </c>
      <c r="P2" s="8"/>
      <c r="Q2" s="19"/>
    </row>
    <row r="3" spans="1:20" ht="11.25" customHeight="1" x14ac:dyDescent="0.25">
      <c r="A3" s="117" t="s">
        <v>14</v>
      </c>
      <c r="B3" s="118" t="s">
        <v>23</v>
      </c>
      <c r="C3" s="119">
        <f ca="1">SUMIF('Oil sector'!$C$2:$EG$127,'Fuel subsidies'!C$1,'Oil sector'!$C102:$EG102)/1000</f>
        <v>2434.6205621975</v>
      </c>
      <c r="D3" s="119">
        <f ca="1">SUMIF('Oil sector'!$C$2:$EG$127,'Fuel subsidies'!D$1,'Oil sector'!$C$102:$EG$102)/1000</f>
        <v>2900.9467611481359</v>
      </c>
      <c r="E3" s="119">
        <f ca="1">SUMIF('Oil sector'!$C$2:$EG$127,'Fuel subsidies'!E$1,'Oil sector'!$C$102:$EG$102)/1000</f>
        <v>2265.87831615</v>
      </c>
      <c r="F3" s="119">
        <f ca="1">SUMIF('Oil sector'!$C$2:$EG$127,'Fuel subsidies'!F$1,'Oil sector'!$C$102:$EG$102)/1000</f>
        <v>3724.1807275917886</v>
      </c>
      <c r="G3" s="119">
        <f ca="1">SUMIF('Oil sector'!$C$2:$EG$127,'Fuel subsidies'!G$1,'Oil sector'!$C$102:$EG$102)/1000</f>
        <v>4404.9112405186306</v>
      </c>
      <c r="H3" s="119">
        <f ca="1">SUMIF('Oil sector'!$C$2:$EG$127,'Fuel subsidies'!H$1,'Oil sector'!$C$102:$EG$102)/1000</f>
        <v>5009.4271250463853</v>
      </c>
      <c r="I3" s="119">
        <f ca="1">SUMIF('Oil sector'!$C$2:$EG$127,'Fuel subsidies'!I$1,'Oil sector'!$C$102:$EG$102)/1000</f>
        <v>5510.8489050885573</v>
      </c>
      <c r="J3" s="119">
        <f ca="1">SUMIF('Oil sector'!$C$2:$EG$127,'Fuel subsidies'!J$1,'Oil sector'!$C$102:$EG$102)/1000</f>
        <v>6114.5439691499259</v>
      </c>
      <c r="K3" s="119">
        <f ca="1">SUMIF('Oil sector'!$C$2:$EG$127,'Fuel subsidies'!K$1,'Oil sector'!$C$102:$EG$102)/1000</f>
        <v>3787.8087150855754</v>
      </c>
      <c r="L3" s="119">
        <f ca="1">SUMIF('Oil sector'!$C$2:$EG$127,'Fuel subsidies'!L$1,'Oil sector'!$C$102:$EG$102)/1000</f>
        <v>2331.8308845919828</v>
      </c>
      <c r="M3" s="120">
        <f ca="1">SUMIF('Oil sector'!$C$2:$EG$127,'Fuel subsidies'!M$1,'Oil sector'!$C$102:$EG$102)/1000</f>
        <v>2889.741964200769</v>
      </c>
      <c r="N3" s="115">
        <f t="shared" ref="N3:N16" ca="1" si="0">AVERAGE(D3:M3)</f>
        <v>3894.0118608571747</v>
      </c>
      <c r="O3" s="119">
        <f ca="1">AVERAGE(I3:M3)</f>
        <v>4126.9548876233621</v>
      </c>
      <c r="P3" s="9"/>
      <c r="Q3" s="11"/>
      <c r="R3" s="18"/>
      <c r="S3" s="18"/>
      <c r="T3" s="15"/>
    </row>
    <row r="4" spans="1:20" ht="11.25" customHeight="1" x14ac:dyDescent="0.25">
      <c r="A4" s="117" t="s">
        <v>24</v>
      </c>
      <c r="B4" s="118" t="s">
        <v>23</v>
      </c>
      <c r="C4" s="119">
        <f ca="1">SUMIF('Oil sector'!$C$2:$EG$127,'Fuel subsidies'!C$1,'Oil sector'!$C103:$EG103)/1000</f>
        <v>1008.5744600342691</v>
      </c>
      <c r="D4" s="119">
        <f ca="1">SUMIF('Oil sector'!$C$2:$EG$127,'Fuel subsidies'!D$1,'Oil sector'!$C103:$EG103)/1000</f>
        <v>969.20442490369351</v>
      </c>
      <c r="E4" s="119">
        <f ca="1">SUMIF('Oil sector'!$C$2:$EG$127,'Fuel subsidies'!E$1,'Oil sector'!$C103:$EG103)/1000</f>
        <v>1157.0679810222143</v>
      </c>
      <c r="F4" s="119">
        <f ca="1">SUMIF('Oil sector'!$C$2:$EG$127,'Fuel subsidies'!F$1,'Oil sector'!$C103:$EG103)/1000</f>
        <v>1621.2801204587925</v>
      </c>
      <c r="G4" s="119">
        <f ca="1">SUMIF('Oil sector'!$C$2:$EG$127,'Fuel subsidies'!G$1,'Oil sector'!$C103:$EG103)/1000</f>
        <v>1462.056734617272</v>
      </c>
      <c r="H4" s="119">
        <f ca="1">SUMIF('Oil sector'!$C$2:$EG$127,'Fuel subsidies'!H$1,'Oil sector'!$C103:$EG103)/1000</f>
        <v>1608.4969319118968</v>
      </c>
      <c r="I4" s="119">
        <f ca="1">SUMIF('Oil sector'!$C$2:$EG$127,'Fuel subsidies'!I$1,'Oil sector'!$C103:$EG103)/1000</f>
        <v>1844.4270637738132</v>
      </c>
      <c r="J4" s="119">
        <f ca="1">SUMIF('Oil sector'!$C$2:$EG$127,'Fuel subsidies'!J$1,'Oil sector'!$C103:$EG103)/1000</f>
        <v>2207.1010861995401</v>
      </c>
      <c r="K4" s="119">
        <f ca="1">SUMIF('Oil sector'!$C$2:$EG$127,'Fuel subsidies'!K$1,'Oil sector'!$C103:$EG103)/1000</f>
        <v>2074.7152728155615</v>
      </c>
      <c r="L4" s="119">
        <f ca="1">SUMIF('Oil sector'!$C$2:$EG$127,'Fuel subsidies'!L$1,'Oil sector'!$C103:$EG103)/1000</f>
        <v>1704.1289783000366</v>
      </c>
      <c r="M4" s="120">
        <f ca="1">SUMIF('Oil sector'!$C$2:$EG$127,'Fuel subsidies'!M$1,'Oil sector'!$C103:$EG103)/1000</f>
        <v>1767.0779458722361</v>
      </c>
      <c r="N4" s="115">
        <f t="shared" ca="1" si="0"/>
        <v>1641.5556539875056</v>
      </c>
      <c r="O4" s="119">
        <f ca="1">AVERAGE(I4:M4)</f>
        <v>1919.4900693922377</v>
      </c>
      <c r="P4" s="9"/>
      <c r="R4" s="15"/>
      <c r="S4" s="15"/>
      <c r="T4" s="15"/>
    </row>
    <row r="5" spans="1:20" s="106" customFormat="1" ht="11.25" customHeight="1" x14ac:dyDescent="0.25">
      <c r="A5" s="161" t="s">
        <v>240</v>
      </c>
      <c r="B5" s="118" t="s">
        <v>23</v>
      </c>
      <c r="C5" s="119">
        <f t="shared" ref="C5:K5" ca="1" si="1">C32+C19+C45</f>
        <v>2259.1454290842184</v>
      </c>
      <c r="D5" s="119">
        <f t="shared" ca="1" si="1"/>
        <v>3444.6054048542592</v>
      </c>
      <c r="E5" s="119">
        <f t="shared" ca="1" si="1"/>
        <v>1759.240857830094</v>
      </c>
      <c r="F5" s="119">
        <f t="shared" ca="1" si="1"/>
        <v>2837.0070181160145</v>
      </c>
      <c r="G5" s="119">
        <f t="shared" ca="1" si="1"/>
        <v>4875.5144952521268</v>
      </c>
      <c r="H5" s="119">
        <f t="shared" ca="1" si="1"/>
        <v>5465.2471791633161</v>
      </c>
      <c r="I5" s="119">
        <f t="shared" ca="1" si="1"/>
        <v>5360.4733003536066</v>
      </c>
      <c r="J5" s="119">
        <f t="shared" ca="1" si="1"/>
        <v>5202.8983110023828</v>
      </c>
      <c r="K5" s="119">
        <f t="shared" ca="1" si="1"/>
        <v>2240.7085967399612</v>
      </c>
      <c r="L5" s="119"/>
      <c r="M5" s="120"/>
      <c r="N5" s="119">
        <f t="shared" ca="1" si="0"/>
        <v>3898.2118954139701</v>
      </c>
      <c r="O5" s="119"/>
      <c r="P5" s="9"/>
      <c r="R5" s="15"/>
      <c r="S5" s="15"/>
      <c r="T5" s="15"/>
    </row>
    <row r="6" spans="1:20" s="106" customFormat="1" ht="11.25" customHeight="1" x14ac:dyDescent="0.25">
      <c r="A6" s="117" t="s">
        <v>241</v>
      </c>
      <c r="B6" s="118" t="s">
        <v>23</v>
      </c>
      <c r="C6" s="119">
        <f ca="1">C5-C2</f>
        <v>833.09932692098778</v>
      </c>
      <c r="D6" s="119">
        <f t="shared" ref="D6:K6" ca="1" si="2">D5-D2</f>
        <v>1512.8630686098159</v>
      </c>
      <c r="E6" s="119">
        <f t="shared" ca="1" si="2"/>
        <v>650.43052270230851</v>
      </c>
      <c r="F6" s="119">
        <f t="shared" ca="1" si="2"/>
        <v>734.10641098301903</v>
      </c>
      <c r="G6" s="119">
        <f t="shared" ca="1" si="2"/>
        <v>1932.6599893507682</v>
      </c>
      <c r="H6" s="119">
        <f t="shared" ca="1" si="2"/>
        <v>2064.3169860288281</v>
      </c>
      <c r="I6" s="119">
        <f t="shared" ca="1" si="2"/>
        <v>1694.051459038862</v>
      </c>
      <c r="J6" s="119">
        <f t="shared" ca="1" si="2"/>
        <v>1295.4554280519983</v>
      </c>
      <c r="K6" s="119">
        <f t="shared" ca="1" si="2"/>
        <v>527.61515446994781</v>
      </c>
      <c r="L6" s="119"/>
      <c r="M6" s="120"/>
      <c r="N6" s="119">
        <f t="shared" ca="1" si="0"/>
        <v>1301.4373774044436</v>
      </c>
      <c r="O6" s="119"/>
      <c r="P6" s="9"/>
      <c r="R6" s="15"/>
      <c r="S6" s="15"/>
      <c r="T6" s="15"/>
    </row>
    <row r="7" spans="1:20" s="106" customFormat="1" ht="11.25" customHeight="1" x14ac:dyDescent="0.25">
      <c r="A7" s="117" t="s">
        <v>242</v>
      </c>
      <c r="B7" s="118" t="s">
        <v>27</v>
      </c>
      <c r="C7" s="162">
        <f ca="1">C5/C2</f>
        <v>1.5842022397853923</v>
      </c>
      <c r="D7" s="162">
        <f t="shared" ref="D7:K7" ca="1" si="3">D5/D2</f>
        <v>1.7831598656946233</v>
      </c>
      <c r="E7" s="162">
        <f t="shared" ca="1" si="3"/>
        <v>1.5866021465495712</v>
      </c>
      <c r="F7" s="162">
        <f t="shared" ca="1" si="3"/>
        <v>1.3490923006503233</v>
      </c>
      <c r="G7" s="162">
        <f t="shared" ca="1" si="3"/>
        <v>1.6567297110595072</v>
      </c>
      <c r="H7" s="162">
        <f t="shared" ca="1" si="3"/>
        <v>1.6069859917137075</v>
      </c>
      <c r="I7" s="162">
        <f t="shared" ca="1" si="3"/>
        <v>1.4620448852746828</v>
      </c>
      <c r="J7" s="162">
        <f t="shared" ca="1" si="3"/>
        <v>1.3315353459687276</v>
      </c>
      <c r="K7" s="162">
        <f t="shared" ca="1" si="3"/>
        <v>1.3079897111571492</v>
      </c>
      <c r="L7" s="162"/>
      <c r="M7" s="164"/>
      <c r="N7" s="162">
        <f t="shared" ca="1" si="0"/>
        <v>1.5105174947585365</v>
      </c>
      <c r="O7" s="119"/>
      <c r="P7" s="9"/>
      <c r="R7" s="15"/>
      <c r="S7" s="15"/>
      <c r="T7" s="15"/>
    </row>
    <row r="8" spans="1:20" s="106" customFormat="1" ht="11.25" customHeight="1" x14ac:dyDescent="0.25">
      <c r="A8" s="121" t="s">
        <v>1</v>
      </c>
      <c r="B8" s="122" t="s">
        <v>23</v>
      </c>
      <c r="C8" s="115">
        <f ca="1">SUMIF('Oil sector'!$C$2:$EG$127,'Fuel subsidies'!C$1,'Oil sector'!$C112:$EG112)/-1000</f>
        <v>606.97678167016966</v>
      </c>
      <c r="D8" s="115">
        <f ca="1">SUMIF('Oil sector'!$C$2:$EG$127,'Fuel subsidies'!D$1,'Oil sector'!$C112:$EG112)/-1000</f>
        <v>942.09153007659029</v>
      </c>
      <c r="E8" s="115">
        <f ca="1">SUMIF('Oil sector'!$C$2:$EG$127,'Fuel subsidies'!E$1,'Oil sector'!$C112:$EG112)/-1000</f>
        <v>564.57657355422305</v>
      </c>
      <c r="F8" s="115">
        <f ca="1">SUMIF('Oil sector'!$C$2:$EG$127,'Fuel subsidies'!F$1,'Oil sector'!$C112:$EG112)/-1000</f>
        <v>1078.3001457822875</v>
      </c>
      <c r="G8" s="115">
        <f ca="1">SUMIF('Oil sector'!$C$2:$EG$127,'Fuel subsidies'!G$1,'Oil sector'!$C112:$EG112)/-1000</f>
        <v>1335.6280428791088</v>
      </c>
      <c r="H8" s="115">
        <f ca="1">SUMIF('Oil sector'!$C$2:$EG$127,'Fuel subsidies'!H$1,'Oil sector'!$C112:$EG112)/-1000</f>
        <v>1599.3270356660771</v>
      </c>
      <c r="I8" s="115">
        <f ca="1">SUMIF('Oil sector'!$C$2:$EG$127,'Fuel subsidies'!I$1,'Oil sector'!$C112:$EG112)/-1000</f>
        <v>1882.1920646156827</v>
      </c>
      <c r="J8" s="115">
        <f ca="1">SUMIF('Oil sector'!$C$2:$EG$127,'Fuel subsidies'!J$1,'Oil sector'!$C112:$EG112)/-1000</f>
        <v>1985.9486989066475</v>
      </c>
      <c r="K8" s="115">
        <f ca="1">SUMIF('Oil sector'!$C$2:$EG$127,'Fuel subsidies'!K$1,'Oil sector'!$C112:$EG112)/-1000</f>
        <v>864.9040025095494</v>
      </c>
      <c r="L8" s="115">
        <f ca="1">SUMIF('Oil sector'!$C$2:$EG$127,'Fuel subsidies'!L$1,'Oil sector'!$C112:$EG112)/-1000</f>
        <v>294.25620701688541</v>
      </c>
      <c r="M8" s="116">
        <f ca="1">SUMIF('Oil sector'!$C$2:$EG$127,'Fuel subsidies'!M$1,'Oil sector'!$C112:$EG112)/-1000</f>
        <v>468.78136379960461</v>
      </c>
      <c r="N8" s="115">
        <f t="shared" ca="1" si="0"/>
        <v>1101.6005664806657</v>
      </c>
      <c r="O8" s="115">
        <f t="shared" ref="O8:O16" ca="1" si="4">AVERAGE(I8:M8)</f>
        <v>1099.2164673696739</v>
      </c>
      <c r="P8"/>
      <c r="R8" s="15"/>
      <c r="S8" s="15"/>
      <c r="T8" s="15"/>
    </row>
    <row r="9" spans="1:20" s="106" customFormat="1" ht="11.25" customHeight="1" x14ac:dyDescent="0.25">
      <c r="A9" s="123" t="s">
        <v>182</v>
      </c>
      <c r="B9" s="118" t="s">
        <v>201</v>
      </c>
      <c r="C9" s="124">
        <f t="shared" ref="C9:M9" ca="1" si="5">C8/C$2</f>
        <v>0.42563615632721863</v>
      </c>
      <c r="D9" s="124">
        <f t="shared" ca="1" si="5"/>
        <v>0.48769005700218693</v>
      </c>
      <c r="E9" s="124">
        <f t="shared" ca="1" si="5"/>
        <v>0.50917326044688982</v>
      </c>
      <c r="F9" s="124">
        <f t="shared" ca="1" si="5"/>
        <v>0.51276800345423634</v>
      </c>
      <c r="G9" s="124">
        <f t="shared" ca="1" si="5"/>
        <v>0.45385459600559591</v>
      </c>
      <c r="H9" s="124">
        <f t="shared" ca="1" si="5"/>
        <v>0.47026164750298727</v>
      </c>
      <c r="I9" s="124">
        <f t="shared" ca="1" si="5"/>
        <v>0.51335938582035778</v>
      </c>
      <c r="J9" s="124">
        <f t="shared" ca="1" si="5"/>
        <v>0.50824765924847537</v>
      </c>
      <c r="K9" s="124">
        <f t="shared" ca="1" si="5"/>
        <v>0.50487847374132055</v>
      </c>
      <c r="L9" s="124">
        <f t="shared" ca="1" si="5"/>
        <v>0.46878335730276688</v>
      </c>
      <c r="M9" s="125">
        <f t="shared" ca="1" si="5"/>
        <v>0.41756158222434614</v>
      </c>
      <c r="N9" s="259">
        <f t="shared" ca="1" si="0"/>
        <v>0.48465780227491628</v>
      </c>
      <c r="O9" s="124">
        <f t="shared" ca="1" si="4"/>
        <v>0.48256609166745329</v>
      </c>
      <c r="P9"/>
      <c r="R9" s="15"/>
      <c r="S9" s="15"/>
      <c r="T9" s="15"/>
    </row>
    <row r="10" spans="1:20" s="106" customFormat="1" ht="11.25" customHeight="1" x14ac:dyDescent="0.25">
      <c r="A10" s="126" t="s">
        <v>224</v>
      </c>
      <c r="B10" s="127" t="s">
        <v>21</v>
      </c>
      <c r="C10" s="119">
        <f ca="1">SUMIF('Oil sector'!$C$2:$EG$127,'Fuel subsidies'!C$1,'Oil sector'!$C113:$EG113)/1000</f>
        <v>11.844495</v>
      </c>
      <c r="D10" s="119">
        <f ca="1">SUMIF('Oil sector'!$C$2:$EG$127,'Fuel subsidies'!D$1,'Oil sector'!$C113:$EG113)/1000</f>
        <v>10.860948000000002</v>
      </c>
      <c r="E10" s="119">
        <f ca="1">SUMIF('Oil sector'!$C$2:$EG$127,'Fuel subsidies'!E$1,'Oil sector'!$C113:$EG113)/1000</f>
        <v>13.706472000000002</v>
      </c>
      <c r="F10" s="119">
        <f ca="1">SUMIF('Oil sector'!$C$2:$EG$127,'Fuel subsidies'!F$1,'Oil sector'!$C113:$EG113)/1000</f>
        <v>19.871357480000004</v>
      </c>
      <c r="G10" s="119">
        <f ca="1">SUMIF('Oil sector'!$C$2:$EG$127,'Fuel subsidies'!G$1,'Oil sector'!$C113:$EG113)/1000</f>
        <v>15.089264769999998</v>
      </c>
      <c r="H10" s="119">
        <f ca="1">SUMIF('Oil sector'!$C$2:$EG$127,'Fuel subsidies'!H$1,'Oil sector'!$C113:$EG113)/1000</f>
        <v>17.022878090000003</v>
      </c>
      <c r="I10" s="119">
        <f ca="1">SUMIF('Oil sector'!$C$2:$EG$127,'Fuel subsidies'!I$1,'Oil sector'!$C113:$EG113)/1000</f>
        <v>20.841018299999998</v>
      </c>
      <c r="J10" s="119">
        <f ca="1">SUMIF('Oil sector'!$C$2:$EG$127,'Fuel subsidies'!J$1,'Oil sector'!$C113:$EG113)/1000</f>
        <v>24.97006292</v>
      </c>
      <c r="K10" s="119">
        <f ca="1">SUMIF('Oil sector'!$C$2:$EG$127,'Fuel subsidies'!K$1,'Oil sector'!$C113:$EG113)/1000</f>
        <v>23.684509580000004</v>
      </c>
      <c r="L10" s="119">
        <f ca="1">SUMIF('Oil sector'!$C$2:$EG$127,'Fuel subsidies'!L$1,'Oil sector'!$C113:$EG113)/1000</f>
        <v>18.053043090000003</v>
      </c>
      <c r="M10" s="120">
        <f ca="1">SUMIF('Oil sector'!$C$2:$EG$127,'Fuel subsidies'!M$1,'Oil sector'!$C113:$EG113)/1000</f>
        <v>17.863220849999998</v>
      </c>
      <c r="N10" s="119">
        <f t="shared" ca="1" si="0"/>
        <v>18.196277508000001</v>
      </c>
      <c r="O10" s="119">
        <f t="shared" ca="1" si="4"/>
        <v>21.082370947999998</v>
      </c>
      <c r="P10"/>
      <c r="R10" s="15"/>
      <c r="S10" s="15"/>
      <c r="T10" s="15"/>
    </row>
    <row r="11" spans="1:20" s="106" customFormat="1" ht="11.25" customHeight="1" x14ac:dyDescent="0.25">
      <c r="A11" s="126" t="s">
        <v>17</v>
      </c>
      <c r="B11" s="127" t="s">
        <v>22</v>
      </c>
      <c r="C11" s="119">
        <f ca="1">SUMIF('Oil sector'!$C$2:$EG$127,'Fuel subsidies'!C$1,'Oil sector'!$C114:$EG114)/12</f>
        <v>90.493505781707441</v>
      </c>
      <c r="D11" s="119">
        <f ca="1">SUMIF('Oil sector'!$C$2:$EG$127,'Fuel subsidies'!D$1,'Oil sector'!$C114:$EG114)/12</f>
        <v>127.07668647354245</v>
      </c>
      <c r="E11" s="119">
        <f ca="1">SUMIF('Oil sector'!$C$2:$EG$127,'Fuel subsidies'!E$1,'Oil sector'!$C114:$EG114)/12</f>
        <v>77.866258656795097</v>
      </c>
      <c r="F11" s="119">
        <f ca="1">SUMIF('Oil sector'!$C$2:$EG$127,'Fuel subsidies'!F$1,'Oil sector'!$C114:$EG114)/12</f>
        <v>93.598913008023388</v>
      </c>
      <c r="G11" s="119">
        <f ca="1">SUMIF('Oil sector'!$C$2:$EG$127,'Fuel subsidies'!G$1,'Oil sector'!$C114:$EG114)/12</f>
        <v>130.04985781845826</v>
      </c>
      <c r="H11" s="119">
        <f ca="1">SUMIF('Oil sector'!$C$2:$EG$127,'Fuel subsidies'!H$1,'Oil sector'!$C114:$EG114)/12</f>
        <v>136.53043092629468</v>
      </c>
      <c r="I11" s="119">
        <f ca="1">SUMIF('Oil sector'!$C$2:$EG$127,'Fuel subsidies'!I$1,'Oil sector'!$C114:$EG114)/12</f>
        <v>131.90323174679008</v>
      </c>
      <c r="J11" s="119">
        <f ca="1">SUMIF('Oil sector'!$C$2:$EG$127,'Fuel subsidies'!J$1,'Oil sector'!$C114:$EG114)/12</f>
        <v>120.85675418923745</v>
      </c>
      <c r="K11" s="119">
        <f ca="1">SUMIF('Oil sector'!$C$2:$EG$127,'Fuel subsidies'!K$1,'Oil sector'!$C114:$EG114)/12</f>
        <v>75.942957929917242</v>
      </c>
      <c r="L11" s="119">
        <f ca="1">SUMIF('Oil sector'!$C$2:$EG$127,'Fuel subsidies'!L$1,'Oil sector'!$C114:$EG114)/12</f>
        <v>57.524611799342217</v>
      </c>
      <c r="M11" s="120">
        <f ca="1">SUMIF('Oil sector'!$C$2:$EG$127,'Fuel subsidies'!M$1,'Oil sector'!$C114:$EG114)/12</f>
        <v>69.00347275648879</v>
      </c>
      <c r="N11" s="119">
        <f t="shared" ca="1" si="0"/>
        <v>102.03531753048897</v>
      </c>
      <c r="O11" s="119">
        <f t="shared" ca="1" si="4"/>
        <v>91.046205684355158</v>
      </c>
      <c r="P11"/>
      <c r="Q11" s="106">
        <f>'Oil sector'!EH114</f>
        <v>86.058878427813752</v>
      </c>
      <c r="R11" s="106">
        <f>'Oil sector'!EI114</f>
        <v>93.60925864850023</v>
      </c>
      <c r="S11" s="106">
        <f>'Oil sector'!EJ114</f>
        <v>92.834192797044025</v>
      </c>
      <c r="T11" s="15"/>
    </row>
    <row r="12" spans="1:20" s="106" customFormat="1" ht="11.25" hidden="1" customHeight="1" x14ac:dyDescent="0.25">
      <c r="A12" s="117" t="s">
        <v>18</v>
      </c>
      <c r="B12" s="118" t="s">
        <v>23</v>
      </c>
      <c r="C12" s="119">
        <f ca="1">SUMIF('Oil sector'!$C$2:$EG$127,'Fuel subsidies'!C$1,'Oil sector'!$C115:$EG115)/1000</f>
        <v>1082.3551845700001</v>
      </c>
      <c r="D12" s="119">
        <f ca="1">SUMIF('Oil sector'!$C$2:$EG$127,'Fuel subsidies'!D$1,'Oil sector'!$C115:$EG115)/1000</f>
        <v>1396.5090435237998</v>
      </c>
      <c r="E12" s="119">
        <f ca="1">SUMIF('Oil sector'!$C$2:$EG$127,'Fuel subsidies'!E$1,'Oil sector'!$C115:$EG115)/1000</f>
        <v>1101.8869925200001</v>
      </c>
      <c r="F12" s="119">
        <f ca="1">SUMIF('Oil sector'!$C$2:$EG$127,'Fuel subsidies'!F$1,'Oil sector'!$C115:$EG115)/1000</f>
        <v>1869.1400858499999</v>
      </c>
      <c r="G12" s="119">
        <f ca="1">SUMIF('Oil sector'!$C$2:$EG$127,'Fuel subsidies'!G$1,'Oil sector'!$C115:$EG115)/1000</f>
        <v>1974.07488917</v>
      </c>
      <c r="H12" s="119">
        <f ca="1">SUMIF('Oil sector'!$C$2:$EG$127,'Fuel subsidies'!H$1,'Oil sector'!$C115:$EG115)/1000</f>
        <v>2317.5145427215539</v>
      </c>
      <c r="I12" s="119">
        <f ca="1">SUMIF('Oil sector'!$C$2:$EG$127,'Fuel subsidies'!I$1,'Oil sector'!$C115:$EG115)/1000</f>
        <v>2745.6801148434251</v>
      </c>
      <c r="J12" s="119">
        <f ca="1">SUMIF('Oil sector'!$C$2:$EG$127,'Fuel subsidies'!J$1,'Oil sector'!$C115:$EG115)/1000</f>
        <v>2990.7438844943222</v>
      </c>
      <c r="K12" s="119">
        <f ca="1">SUMIF('Oil sector'!$C$2:$EG$127,'Fuel subsidies'!K$1,'Oil sector'!$C115:$EG115)/1000</f>
        <v>1792.24225855759</v>
      </c>
      <c r="L12" s="119">
        <f ca="1">SUMIF('Oil sector'!$C$2:$EG$127,'Fuel subsidies'!L$1,'Oil sector'!$C115:$EG115)/1000</f>
        <v>1047.7649795947841</v>
      </c>
      <c r="M12" s="120">
        <f ca="1">SUMIF('Oil sector'!$C$2:$EG$127,'Fuel subsidies'!M$1,'Oil sector'!$C115:$EG115)/1000</f>
        <v>1233.7256821635458</v>
      </c>
      <c r="N12" s="119">
        <f t="shared" ca="1" si="0"/>
        <v>1846.9282473439021</v>
      </c>
      <c r="O12" s="119">
        <f t="shared" ca="1" si="4"/>
        <v>1962.0313839307332</v>
      </c>
      <c r="P12"/>
      <c r="T12" s="15"/>
    </row>
    <row r="13" spans="1:20" s="106" customFormat="1" ht="11.25" customHeight="1" x14ac:dyDescent="0.25">
      <c r="A13" s="126" t="s">
        <v>19</v>
      </c>
      <c r="B13" s="127" t="s">
        <v>22</v>
      </c>
      <c r="C13" s="119">
        <f ca="1">SUMIF('Oil sector'!$C$2:$EG$127,'Fuel subsidies'!C$1,'Oil sector'!$C116:$EG116)/12</f>
        <v>40.089159183889969</v>
      </c>
      <c r="D13" s="119">
        <f ca="1">SUMIF('Oil sector'!$C$2:$EG$127,'Fuel subsidies'!D$1,'Oil sector'!$C116:$EG116)/12</f>
        <v>41.7867416011226</v>
      </c>
      <c r="E13" s="119">
        <f ca="1">SUMIF('Oil sector'!$C$2:$EG$127,'Fuel subsidies'!E$1,'Oil sector'!$C116:$EG116)/12</f>
        <v>39.274982587932172</v>
      </c>
      <c r="F13" s="119">
        <f ca="1">SUMIF('Oil sector'!$C$2:$EG$127,'Fuel subsidies'!F$1,'Oil sector'!$C116:$EG116)/12</f>
        <v>39.825063584558798</v>
      </c>
      <c r="G13" s="119">
        <f ca="1">SUMIF('Oil sector'!$C$2:$EG$127,'Fuel subsidies'!G$1,'Oil sector'!$C116:$EG116)/12</f>
        <v>42.355162197616927</v>
      </c>
      <c r="H13" s="119">
        <f ca="1">SUMIF('Oil sector'!$C$2:$EG$127,'Fuel subsidies'!H$1,'Oil sector'!$C116:$EG116)/12</f>
        <v>42.257688890032888</v>
      </c>
      <c r="I13" s="119">
        <f ca="1">SUMIF('Oil sector'!$C$2:$EG$127,'Fuel subsidies'!I$1,'Oil sector'!$C116:$EG116)/12</f>
        <v>41.4578306499739</v>
      </c>
      <c r="J13" s="119">
        <f ca="1">SUMIF('Oil sector'!$C$2:$EG$127,'Fuel subsidies'!J$1,'Oil sector'!$C116:$EG116)/12</f>
        <v>40.313792923231894</v>
      </c>
      <c r="K13" s="119">
        <f ca="1">SUMIF('Oil sector'!$C$2:$EG$127,'Fuel subsidies'!K$1,'Oil sector'!$C116:$EG116)/12</f>
        <v>39.059661426960631</v>
      </c>
      <c r="L13" s="119">
        <f ca="1">SUMIF('Oil sector'!$C$2:$EG$127,'Fuel subsidies'!L$1,'Oil sector'!$C116:$EG116)/12</f>
        <v>41.449623833468181</v>
      </c>
      <c r="M13" s="120">
        <f ca="1">SUMIF('Oil sector'!$C$2:$EG$127,'Fuel subsidies'!M$1,'Oil sector'!$C116:$EG116)/12</f>
        <v>42.841365703156292</v>
      </c>
      <c r="N13" s="119">
        <f t="shared" ca="1" si="0"/>
        <v>41.06219133980543</v>
      </c>
      <c r="O13" s="119">
        <f t="shared" ca="1" si="4"/>
        <v>41.024454907358184</v>
      </c>
      <c r="P13" s="106">
        <f ca="1">MAX(C13:M13)/MIN(C13:M13)</f>
        <v>1.0968186650380274</v>
      </c>
      <c r="Q13" s="106">
        <f>'Oil sector'!EH116</f>
        <v>43.611256544295195</v>
      </c>
      <c r="R13" s="106">
        <f>'Oil sector'!EI116</f>
        <v>39.62915386729636</v>
      </c>
      <c r="S13" s="106">
        <f>'Oil sector'!EJ116</f>
        <v>44.345026448970103</v>
      </c>
      <c r="T13" s="15"/>
    </row>
    <row r="14" spans="1:20" s="106" customFormat="1" ht="11.25" hidden="1" customHeight="1" x14ac:dyDescent="0.25">
      <c r="A14" s="117" t="s">
        <v>20</v>
      </c>
      <c r="B14" s="118" t="s">
        <v>23</v>
      </c>
      <c r="C14" s="119">
        <f ca="1">SUMIF('Oil sector'!$C$2:$EG$127,'Fuel subsidies'!C$1,'Oil sector'!$C117:$EG117)/1000</f>
        <v>475.37840289983035</v>
      </c>
      <c r="D14" s="119">
        <f ca="1">SUMIF('Oil sector'!$C$2:$EG$127,'Fuel subsidies'!D$1,'Oil sector'!$C117:$EG117)/1000</f>
        <v>454.41751344720967</v>
      </c>
      <c r="E14" s="119">
        <f ca="1">SUMIF('Oil sector'!$C$2:$EG$127,'Fuel subsidies'!E$1,'Oil sector'!$C117:$EG117)/1000</f>
        <v>537.31041896577688</v>
      </c>
      <c r="F14" s="119">
        <f ca="1">SUMIF('Oil sector'!$C$2:$EG$127,'Fuel subsidies'!F$1,'Oil sector'!$C117:$EG117)/1000</f>
        <v>790.83994006771263</v>
      </c>
      <c r="G14" s="119">
        <f ca="1">SUMIF('Oil sector'!$C$2:$EG$127,'Fuel subsidies'!G$1,'Oil sector'!$C117:$EG117)/1000</f>
        <v>638.44684629089124</v>
      </c>
      <c r="H14" s="119">
        <f ca="1">SUMIF('Oil sector'!$C$2:$EG$127,'Fuel subsidies'!H$1,'Oil sector'!$C117:$EG117)/1000</f>
        <v>718.18750705547632</v>
      </c>
      <c r="I14" s="119">
        <f ca="1">SUMIF('Oil sector'!$C$2:$EG$127,'Fuel subsidies'!I$1,'Oil sector'!$C117:$EG117)/1000</f>
        <v>863.48805022774229</v>
      </c>
      <c r="J14" s="119">
        <f ca="1">SUMIF('Oil sector'!$C$2:$EG$127,'Fuel subsidies'!J$1,'Oil sector'!$C117:$EG117)/1000</f>
        <v>1004.7951855876745</v>
      </c>
      <c r="K14" s="119">
        <f ca="1">SUMIF('Oil sector'!$C$2:$EG$127,'Fuel subsidies'!K$1,'Oil sector'!$C117:$EG117)/1000</f>
        <v>927.33825604804042</v>
      </c>
      <c r="L14" s="119">
        <f ca="1">SUMIF('Oil sector'!$C$2:$EG$127,'Fuel subsidies'!L$1,'Oil sector'!$C117:$EG117)/1000</f>
        <v>753.50877257789853</v>
      </c>
      <c r="M14" s="120">
        <f ca="1">SUMIF('Oil sector'!$C$2:$EG$127,'Fuel subsidies'!M$1,'Oil sector'!$C117:$EG117)/1000</f>
        <v>764.94431836394153</v>
      </c>
      <c r="N14" s="119">
        <f t="shared" ca="1" si="0"/>
        <v>745.32768086323642</v>
      </c>
      <c r="O14" s="119">
        <f t="shared" ca="1" si="4"/>
        <v>862.81491656105959</v>
      </c>
      <c r="P14"/>
      <c r="T14" s="15"/>
    </row>
    <row r="15" spans="1:20" s="106" customFormat="1" ht="11.25" hidden="1" customHeight="1" x14ac:dyDescent="0.25">
      <c r="A15" s="117" t="s">
        <v>245</v>
      </c>
      <c r="B15" s="118" t="s">
        <v>27</v>
      </c>
      <c r="C15" s="128">
        <f t="shared" ref="C15:M15" ca="1" si="6">C13/C11</f>
        <v>0.44300592443169201</v>
      </c>
      <c r="D15" s="128">
        <f t="shared" ca="1" si="6"/>
        <v>0.3288309032972988</v>
      </c>
      <c r="E15" s="128">
        <f t="shared" ca="1" si="6"/>
        <v>0.50439026178259549</v>
      </c>
      <c r="F15" s="128">
        <f t="shared" ca="1" si="6"/>
        <v>0.42548638979541309</v>
      </c>
      <c r="G15" s="128">
        <f t="shared" ca="1" si="6"/>
        <v>0.32568403309400129</v>
      </c>
      <c r="H15" s="128">
        <f t="shared" ca="1" si="6"/>
        <v>0.30951113684571541</v>
      </c>
      <c r="I15" s="128">
        <f t="shared" ca="1" si="6"/>
        <v>0.31430488928094663</v>
      </c>
      <c r="J15" s="128">
        <f t="shared" ca="1" si="6"/>
        <v>0.33356673521207242</v>
      </c>
      <c r="K15" s="128">
        <f t="shared" ca="1" si="6"/>
        <v>0.51432894493003845</v>
      </c>
      <c r="L15" s="128">
        <f t="shared" ca="1" si="6"/>
        <v>0.72055460327230136</v>
      </c>
      <c r="M15" s="129">
        <f t="shared" ca="1" si="6"/>
        <v>0.62085811034963712</v>
      </c>
      <c r="N15" s="259">
        <f t="shared" ca="1" si="0"/>
        <v>0.43975160078600195</v>
      </c>
      <c r="O15" s="128">
        <f t="shared" ca="1" si="4"/>
        <v>0.50072265660899917</v>
      </c>
      <c r="P15"/>
      <c r="T15" s="15"/>
    </row>
    <row r="16" spans="1:20" s="106" customFormat="1" ht="11.25" customHeight="1" x14ac:dyDescent="0.25">
      <c r="A16" s="117" t="s">
        <v>243</v>
      </c>
      <c r="B16" s="118" t="s">
        <v>27</v>
      </c>
      <c r="C16" s="128">
        <f t="shared" ref="C16:M16" ca="1" si="7">C15^-1</f>
        <v>2.2573061551780489</v>
      </c>
      <c r="D16" s="128">
        <f t="shared" ca="1" si="7"/>
        <v>3.041076705299476</v>
      </c>
      <c r="E16" s="128">
        <f t="shared" ca="1" si="7"/>
        <v>1.9825918059278955</v>
      </c>
      <c r="F16" s="128">
        <f t="shared" ca="1" si="7"/>
        <v>2.3502514392548037</v>
      </c>
      <c r="G16" s="128">
        <f t="shared" ca="1" si="7"/>
        <v>3.0704606255946625</v>
      </c>
      <c r="H16" s="128">
        <f t="shared" ca="1" si="7"/>
        <v>3.2309015119494013</v>
      </c>
      <c r="I16" s="128">
        <f t="shared" ca="1" si="7"/>
        <v>3.1816240666435625</v>
      </c>
      <c r="J16" s="128">
        <f t="shared" ca="1" si="7"/>
        <v>2.9979008529259605</v>
      </c>
      <c r="K16" s="128">
        <f t="shared" ca="1" si="7"/>
        <v>1.9442810089873999</v>
      </c>
      <c r="L16" s="128">
        <f t="shared" ca="1" si="7"/>
        <v>1.3878198757715725</v>
      </c>
      <c r="M16" s="129">
        <f t="shared" ca="1" si="7"/>
        <v>1.6106739741820375</v>
      </c>
      <c r="N16" s="259">
        <f t="shared" ca="1" si="0"/>
        <v>2.4797581866536769</v>
      </c>
      <c r="O16" s="128">
        <f t="shared" ca="1" si="4"/>
        <v>2.2244599557021068</v>
      </c>
      <c r="P16"/>
      <c r="Q16" s="18">
        <f>Q11/Q13</f>
        <v>1.9733180203236118</v>
      </c>
      <c r="R16" s="18">
        <f>R11/R13</f>
        <v>2.3621311462254186</v>
      </c>
      <c r="S16" s="18">
        <f>S11/S13</f>
        <v>2.0934521913945114</v>
      </c>
      <c r="T16" s="15"/>
    </row>
    <row r="17" spans="1:20" s="106" customFormat="1" ht="11.25" customHeight="1" x14ac:dyDescent="0.25">
      <c r="A17" s="161" t="s">
        <v>237</v>
      </c>
      <c r="B17" s="118" t="s">
        <v>30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9"/>
      <c r="N17" s="128"/>
      <c r="O17" s="128"/>
      <c r="R17" s="15"/>
      <c r="S17" s="15"/>
      <c r="T17" s="15"/>
    </row>
    <row r="18" spans="1:20" s="106" customFormat="1" ht="11.25" customHeight="1" x14ac:dyDescent="0.25">
      <c r="A18" s="117" t="s">
        <v>238</v>
      </c>
      <c r="B18" s="118" t="s">
        <v>21</v>
      </c>
      <c r="C18" s="119">
        <f ca="1">'Fuel consumption'!E4/'Fuel consumption'!E12*'Fuel subsidies'!C10</f>
        <v>20.631557332245915</v>
      </c>
      <c r="D18" s="119">
        <f ca="1">'Fuel consumption'!F4/'Fuel consumption'!F12*'Fuel subsidies'!D10</f>
        <v>21.144720772469537</v>
      </c>
      <c r="E18" s="119">
        <f ca="1">'Fuel consumption'!G4/'Fuel consumption'!G12*'Fuel subsidies'!E10</f>
        <v>22.603588525537319</v>
      </c>
      <c r="F18" s="119">
        <f ca="1">'Fuel consumption'!H4/'Fuel consumption'!H12*'Fuel subsidies'!F10</f>
        <v>24.16048145216671</v>
      </c>
      <c r="G18" s="119">
        <f ca="1">'Fuel consumption'!I4/'Fuel consumption'!I12*'Fuel subsidies'!G10</f>
        <v>25.55799990421075</v>
      </c>
      <c r="H18" s="119">
        <f ca="1">'Fuel consumption'!J4/'Fuel consumption'!J12*'Fuel subsidies'!H10</f>
        <v>27.057909261573858</v>
      </c>
      <c r="I18" s="119">
        <f ca="1">'Fuel consumption'!K4/'Fuel consumption'!K12*'Fuel subsidies'!I10</f>
        <v>29.400417189652881</v>
      </c>
      <c r="J18" s="119">
        <f ca="1">'Fuel consumption'!L4/'Fuel consumption'!L12*'Fuel subsidies'!J10</f>
        <v>31.859741170878035</v>
      </c>
      <c r="K18" s="119">
        <f ca="1">'Fuel consumption'!M4/'Fuel consumption'!M12*'Fuel subsidies'!K10</f>
        <v>29.521893720514242</v>
      </c>
      <c r="L18" s="119"/>
      <c r="M18" s="120"/>
      <c r="N18" s="119">
        <f ca="1">AVERAGE(D18:M18)</f>
        <v>26.413343999625415</v>
      </c>
      <c r="O18" s="128"/>
      <c r="R18" s="15"/>
      <c r="S18" s="15"/>
      <c r="T18" s="15"/>
    </row>
    <row r="19" spans="1:20" s="106" customFormat="1" ht="11.25" customHeight="1" x14ac:dyDescent="0.25">
      <c r="A19" s="117" t="s">
        <v>239</v>
      </c>
      <c r="B19" s="118" t="s">
        <v>23</v>
      </c>
      <c r="C19" s="119">
        <f ca="1">C18*(C11-C13)</f>
        <v>1039.9201666272654</v>
      </c>
      <c r="D19" s="119">
        <f t="shared" ref="D19:K19" ca="1" si="8">D18*(D11-D13)</f>
        <v>1803.4320690266377</v>
      </c>
      <c r="E19" s="119">
        <f t="shared" ca="1" si="8"/>
        <v>872.30132493599297</v>
      </c>
      <c r="F19" s="119">
        <f t="shared" ca="1" si="8"/>
        <v>1299.2020916072217</v>
      </c>
      <c r="G19" s="119">
        <f t="shared" ca="1" si="8"/>
        <v>2241.3010222772541</v>
      </c>
      <c r="H19" s="119">
        <f t="shared" ca="1" si="8"/>
        <v>2550.8232998569315</v>
      </c>
      <c r="I19" s="119">
        <f t="shared" ca="1" si="8"/>
        <v>2659.132525131884</v>
      </c>
      <c r="J19" s="119">
        <f t="shared" ca="1" si="8"/>
        <v>2566.0778990709923</v>
      </c>
      <c r="K19" s="119">
        <f t="shared" ca="1" si="8"/>
        <v>1088.8647594224997</v>
      </c>
      <c r="L19" s="128"/>
      <c r="M19" s="129"/>
      <c r="N19" s="119">
        <f t="shared" ref="N19:N29" ca="1" si="9">AVERAGE(D19:M19)</f>
        <v>1885.1418739161768</v>
      </c>
      <c r="O19" s="128"/>
      <c r="R19" s="15"/>
      <c r="S19" s="15"/>
      <c r="T19" s="15"/>
    </row>
    <row r="20" spans="1:20" s="106" customFormat="1" ht="11.25" customHeight="1" x14ac:dyDescent="0.25">
      <c r="A20" s="117" t="s">
        <v>244</v>
      </c>
      <c r="B20" s="118" t="s">
        <v>23</v>
      </c>
      <c r="C20" s="162">
        <f ca="1">C19-C8</f>
        <v>432.94338495709576</v>
      </c>
      <c r="D20" s="162">
        <f t="shared" ref="D20:K20" ca="1" si="10">D19-D8</f>
        <v>861.3405389500474</v>
      </c>
      <c r="E20" s="162">
        <f t="shared" ca="1" si="10"/>
        <v>307.72475138176992</v>
      </c>
      <c r="F20" s="162">
        <f t="shared" ca="1" si="10"/>
        <v>220.90194582493427</v>
      </c>
      <c r="G20" s="162">
        <f t="shared" ca="1" si="10"/>
        <v>905.67297939814534</v>
      </c>
      <c r="H20" s="162">
        <f t="shared" ca="1" si="10"/>
        <v>951.49626419085439</v>
      </c>
      <c r="I20" s="162">
        <f t="shared" ca="1" si="10"/>
        <v>776.94046051620126</v>
      </c>
      <c r="J20" s="162">
        <f t="shared" ca="1" si="10"/>
        <v>580.12920016434487</v>
      </c>
      <c r="K20" s="162">
        <f t="shared" ca="1" si="10"/>
        <v>223.96075691295027</v>
      </c>
      <c r="L20" s="128"/>
      <c r="M20" s="129"/>
      <c r="N20" s="119">
        <f t="shared" ca="1" si="9"/>
        <v>603.52086216740588</v>
      </c>
      <c r="O20" s="128"/>
      <c r="R20" s="15"/>
      <c r="S20" s="15"/>
      <c r="T20" s="15"/>
    </row>
    <row r="21" spans="1:20" ht="11.25" customHeight="1" x14ac:dyDescent="0.25">
      <c r="A21" s="121" t="s">
        <v>3</v>
      </c>
      <c r="B21" s="122" t="s">
        <v>23</v>
      </c>
      <c r="C21" s="115">
        <f ca="1">SUMIF('Oil sector'!$C$2:$EG$127,'Fuel subsidies'!C$1,'Oil sector'!$C105:$EG105)/-1000</f>
        <v>288.4293270056915</v>
      </c>
      <c r="D21" s="115">
        <f ca="1">SUMIF('Oil sector'!$C$2:$EG$127,'Fuel subsidies'!D$1,'Oil sector'!$C105:$EG105)/-1000</f>
        <v>404.16891927565194</v>
      </c>
      <c r="E21" s="115">
        <f ca="1">SUMIF('Oil sector'!$C$2:$EG$127,'Fuel subsidies'!E$1,'Oil sector'!$C105:$EG105)/-1000</f>
        <v>231.13161937808144</v>
      </c>
      <c r="F21" s="115">
        <f ca="1">SUMIF('Oil sector'!$C$2:$EG$127,'Fuel subsidies'!F$1,'Oil sector'!$C105:$EG105)/-1000</f>
        <v>547.78120883013526</v>
      </c>
      <c r="G21" s="115">
        <f ca="1">SUMIF('Oil sector'!$C$2:$EG$127,'Fuel subsidies'!G$1,'Oil sector'!$C105:$EG105)/-1000</f>
        <v>975.28664899334944</v>
      </c>
      <c r="H21" s="115">
        <f ca="1">SUMIF('Oil sector'!$C$2:$EG$127,'Fuel subsidies'!H$1,'Oil sector'!$C105:$EG105)/-1000</f>
        <v>1280.1546727035447</v>
      </c>
      <c r="I21" s="115">
        <f ca="1">SUMIF('Oil sector'!$C$2:$EG$127,'Fuel subsidies'!I$1,'Oil sector'!$C105:$EG105)/-1000</f>
        <v>1261.6599513778185</v>
      </c>
      <c r="J21" s="115">
        <f ca="1">SUMIF('Oil sector'!$C$2:$EG$127,'Fuel subsidies'!J$1,'Oil sector'!$C105:$EG105)/-1000</f>
        <v>1381.3763560650241</v>
      </c>
      <c r="K21" s="115">
        <f ca="1">SUMIF('Oil sector'!$C$2:$EG$127,'Fuel subsidies'!K$1,'Oil sector'!$C105:$EG105)/-1000</f>
        <v>599.10588832461713</v>
      </c>
      <c r="L21" s="115">
        <f ca="1">SUMIF('Oil sector'!$C$2:$EG$127,'Fuel subsidies'!L$1,'Oil sector'!$C105:$EG105)/-1000</f>
        <v>147.38305451908101</v>
      </c>
      <c r="M21" s="116">
        <f ca="1">SUMIF('Oil sector'!$C$2:$EG$127,'Fuel subsidies'!M$1,'Oil sector'!$C105:$EG105)/-1000</f>
        <v>329.87189965298217</v>
      </c>
      <c r="N21" s="115">
        <f t="shared" ca="1" si="9"/>
        <v>715.79202191202853</v>
      </c>
      <c r="O21" s="115">
        <f t="shared" ref="O21:O29" ca="1" si="11">AVERAGE(I21:M21)</f>
        <v>743.87942998790436</v>
      </c>
      <c r="P21" s="106"/>
    </row>
    <row r="22" spans="1:20" ht="11.25" customHeight="1" x14ac:dyDescent="0.25">
      <c r="A22" s="123" t="s">
        <v>182</v>
      </c>
      <c r="B22" s="118" t="s">
        <v>201</v>
      </c>
      <c r="C22" s="124">
        <f t="shared" ref="C22:M22" ca="1" si="12">C21/C$2</f>
        <v>0.20225806624916309</v>
      </c>
      <c r="D22" s="124">
        <f t="shared" ca="1" si="12"/>
        <v>0.20922506676610325</v>
      </c>
      <c r="E22" s="124">
        <f t="shared" ca="1" si="12"/>
        <v>0.20845009471475079</v>
      </c>
      <c r="F22" s="124">
        <f t="shared" ca="1" si="12"/>
        <v>0.26048839729850887</v>
      </c>
      <c r="G22" s="124">
        <f t="shared" ca="1" si="12"/>
        <v>0.33140838156884406</v>
      </c>
      <c r="H22" s="124">
        <f t="shared" ca="1" si="12"/>
        <v>0.37641309877156942</v>
      </c>
      <c r="I22" s="124">
        <f t="shared" ca="1" si="12"/>
        <v>0.3441120541997969</v>
      </c>
      <c r="J22" s="124">
        <f t="shared" ca="1" si="12"/>
        <v>0.35352438856943474</v>
      </c>
      <c r="K22" s="124">
        <f t="shared" ca="1" si="12"/>
        <v>0.34972166347840561</v>
      </c>
      <c r="L22" s="124">
        <f t="shared" ca="1" si="12"/>
        <v>0.23479784439356571</v>
      </c>
      <c r="M22" s="125">
        <f t="shared" ca="1" si="12"/>
        <v>0.29382958237506229</v>
      </c>
      <c r="N22" s="259">
        <f t="shared" ca="1" si="9"/>
        <v>0.29619705721360418</v>
      </c>
      <c r="O22" s="124">
        <f t="shared" ca="1" si="11"/>
        <v>0.31519710660325306</v>
      </c>
      <c r="P22" s="106"/>
    </row>
    <row r="23" spans="1:20" ht="11.25" customHeight="1" x14ac:dyDescent="0.25">
      <c r="A23" s="126" t="s">
        <v>224</v>
      </c>
      <c r="B23" s="127" t="s">
        <v>21</v>
      </c>
      <c r="C23" s="119">
        <f ca="1">SUMIF('Oil sector'!$C$2:$EG$127,'Fuel subsidies'!C$1,'Oil sector'!$C106:$EG106)/1000</f>
        <v>7.7864899999999997</v>
      </c>
      <c r="D23" s="119">
        <f ca="1">SUMIF('Oil sector'!$C$2:$EG$127,'Fuel subsidies'!D$1,'Oil sector'!$C106:$EG106)/1000</f>
        <v>7.3515160000000002</v>
      </c>
      <c r="E23" s="119">
        <f ca="1">SUMIF('Oil sector'!$C$2:$EG$127,'Fuel subsidies'!E$1,'Oil sector'!$C106:$EG106)/1000</f>
        <v>9.3981740000000009</v>
      </c>
      <c r="F23" s="119">
        <f ca="1">SUMIF('Oil sector'!$C$2:$EG$127,'Fuel subsidies'!F$1,'Oil sector'!$C106:$EG106)/1000</f>
        <v>12.948042079999999</v>
      </c>
      <c r="G23" s="119">
        <f ca="1">SUMIF('Oil sector'!$C$2:$EG$127,'Fuel subsidies'!G$1,'Oil sector'!$C106:$EG106)/1000</f>
        <v>12.610880549999997</v>
      </c>
      <c r="H23" s="119">
        <f ca="1">SUMIF('Oil sector'!$C$2:$EG$127,'Fuel subsidies'!H$1,'Oil sector'!$C106:$EG106)/1000</f>
        <v>14.231772429999999</v>
      </c>
      <c r="I23" s="119">
        <f ca="1">SUMIF('Oil sector'!$C$2:$EG$127,'Fuel subsidies'!I$1,'Oil sector'!$C106:$EG106)/1000</f>
        <v>16.006078259999999</v>
      </c>
      <c r="J23" s="119">
        <f ca="1">SUMIF('Oil sector'!$C$2:$EG$127,'Fuel subsidies'!J$1,'Oil sector'!$C106:$EG106)/1000</f>
        <v>20.121284480000003</v>
      </c>
      <c r="K23" s="119">
        <f ca="1">SUMIF('Oil sector'!$C$2:$EG$127,'Fuel subsidies'!K$1,'Oil sector'!$C106:$EG106)/1000</f>
        <v>19.420869619999998</v>
      </c>
      <c r="L23" s="119">
        <f ca="1">SUMIF('Oil sector'!$C$2:$EG$127,'Fuel subsidies'!L$1,'Oil sector'!$C106:$EG106)/1000</f>
        <v>15.943833099999999</v>
      </c>
      <c r="M23" s="120">
        <f ca="1">SUMIF('Oil sector'!$C$2:$EG$127,'Fuel subsidies'!M$1,'Oil sector'!$C106:$EG106)/1000</f>
        <v>16.383566930000001</v>
      </c>
      <c r="N23" s="119">
        <f t="shared" ca="1" si="9"/>
        <v>14.441601745</v>
      </c>
      <c r="O23" s="119">
        <f t="shared" ca="1" si="11"/>
        <v>17.575126477999998</v>
      </c>
      <c r="P23" s="9"/>
    </row>
    <row r="24" spans="1:20" ht="11.25" customHeight="1" x14ac:dyDescent="0.25">
      <c r="A24" s="126" t="s">
        <v>17</v>
      </c>
      <c r="B24" s="127" t="s">
        <v>22</v>
      </c>
      <c r="C24" s="119">
        <f ca="1">SUMIF('Oil sector'!$C$2:$EG$127,'Fuel subsidies'!C$1,'Oil sector'!$C107:$EG107)/12</f>
        <v>90.431543335026731</v>
      </c>
      <c r="D24" s="119">
        <f ca="1">SUMIF('Oil sector'!$C$2:$EG$127,'Fuel subsidies'!D$1,'Oil sector'!$C107:$EG107)/12</f>
        <v>108.5375330098372</v>
      </c>
      <c r="E24" s="119">
        <f ca="1">SUMIF('Oil sector'!$C$2:$EG$127,'Fuel subsidies'!E$1,'Oil sector'!$C107:$EG107)/12</f>
        <v>80.375827172505126</v>
      </c>
      <c r="F24" s="119">
        <f ca="1">SUMIF('Oil sector'!$C$2:$EG$127,'Fuel subsidies'!F$1,'Oil sector'!$C107:$EG107)/12</f>
        <v>97.032744235109419</v>
      </c>
      <c r="G24" s="119">
        <f ca="1">SUMIF('Oil sector'!$C$2:$EG$127,'Fuel subsidies'!G$1,'Oil sector'!$C107:$EG107)/12</f>
        <v>131.5072376332451</v>
      </c>
      <c r="H24" s="119">
        <f ca="1">SUMIF('Oil sector'!$C$2:$EG$127,'Fuel subsidies'!H$1,'Oil sector'!$C107:$EG107)/12</f>
        <v>143.62900699711909</v>
      </c>
      <c r="I24" s="119">
        <f ca="1">SUMIF('Oil sector'!$C$2:$EG$127,'Fuel subsidies'!I$1,'Oil sector'!$C107:$EG107)/12</f>
        <v>131.72902633727705</v>
      </c>
      <c r="J24" s="119">
        <f ca="1">SUMIF('Oil sector'!$C$2:$EG$127,'Fuel subsidies'!J$1,'Oil sector'!$C107:$EG107)/12</f>
        <v>121.74070472271218</v>
      </c>
      <c r="K24" s="119">
        <f ca="1">SUMIF('Oil sector'!$C$2:$EG$127,'Fuel subsidies'!K$1,'Oil sector'!$C107:$EG107)/12</f>
        <v>82.249691410443262</v>
      </c>
      <c r="L24" s="119">
        <f ca="1">SUMIF('Oil sector'!$C$2:$EG$127,'Fuel subsidies'!L$1,'Oil sector'!$C107:$EG107)/12</f>
        <v>61.099843355938653</v>
      </c>
      <c r="M24" s="120">
        <f ca="1">SUMIF('Oil sector'!$C$2:$EG$127,'Fuel subsidies'!M$1,'Oil sector'!$C107:$EG107)/12</f>
        <v>72.38531816624122</v>
      </c>
      <c r="N24" s="119">
        <f t="shared" ca="1" si="9"/>
        <v>103.02869330404283</v>
      </c>
      <c r="O24" s="119">
        <f t="shared" ca="1" si="11"/>
        <v>93.840916798522485</v>
      </c>
      <c r="P24" s="9"/>
      <c r="Q24" s="144">
        <f>'Oil sector'!EH107</f>
        <v>87.570934603099872</v>
      </c>
      <c r="R24" s="144">
        <f>'Oil sector'!EI107</f>
        <v>92.992796839523265</v>
      </c>
      <c r="S24" s="144">
        <f>'Oil sector'!EJ107</f>
        <v>93.207505034078565</v>
      </c>
    </row>
    <row r="25" spans="1:20" ht="11.25" hidden="1" customHeight="1" x14ac:dyDescent="0.25">
      <c r="A25" s="117" t="s">
        <v>18</v>
      </c>
      <c r="B25" s="118" t="s">
        <v>23</v>
      </c>
      <c r="C25" s="119">
        <f ca="1">SUMIF('Oil sector'!$C$2:$EG$127,'Fuel subsidies'!C$1,'Oil sector'!$C108:$EG108)/1000</f>
        <v>717.74796472749995</v>
      </c>
      <c r="D25" s="119">
        <f ca="1">SUMIF('Oil sector'!$C$2:$EG$127,'Fuel subsidies'!D$1,'Oil sector'!$C108:$EG108)/1000</f>
        <v>809.76678696520025</v>
      </c>
      <c r="E25" s="119">
        <f ca="1">SUMIF('Oil sector'!$C$2:$EG$127,'Fuel subsidies'!E$1,'Oil sector'!$C108:$EG108)/1000</f>
        <v>749.04782683000008</v>
      </c>
      <c r="F25" s="119">
        <f ca="1">SUMIF('Oil sector'!$C$2:$EG$127,'Fuel subsidies'!F$1,'Oil sector'!$C108:$EG108)/1000</f>
        <v>1260.4334524999999</v>
      </c>
      <c r="G25" s="119">
        <f ca="1">SUMIF('Oil sector'!$C$2:$EG$127,'Fuel subsidies'!G$1,'Oil sector'!$C108:$EG108)/1000</f>
        <v>1663.1000059699998</v>
      </c>
      <c r="H25" s="119">
        <f ca="1">SUMIF('Oil sector'!$C$2:$EG$127,'Fuel subsidies'!H$1,'Oil sector'!$C108:$EG108)/1000</f>
        <v>2048.152800644832</v>
      </c>
      <c r="I25" s="119">
        <f ca="1">SUMIF('Oil sector'!$C$2:$EG$127,'Fuel subsidies'!I$1,'Oil sector'!$C108:$EG108)/1000</f>
        <v>2107.6664035050321</v>
      </c>
      <c r="J25" s="119">
        <f ca="1">SUMIF('Oil sector'!$C$2:$EG$127,'Fuel subsidies'!J$1,'Oil sector'!$C108:$EG108)/1000</f>
        <v>2426.0222071672533</v>
      </c>
      <c r="K25" s="119">
        <f ca="1">SUMIF('Oil sector'!$C$2:$EG$127,'Fuel subsidies'!K$1,'Oil sector'!$C108:$EG108)/1000</f>
        <v>1601.825690507985</v>
      </c>
      <c r="L25" s="119">
        <f ca="1">SUMIF('Oil sector'!$C$2:$EG$127,'Fuel subsidies'!L$1,'Oil sector'!$C108:$EG108)/1000</f>
        <v>970.36600207263893</v>
      </c>
      <c r="M25" s="120">
        <f ca="1">SUMIF('Oil sector'!$C$2:$EG$127,'Fuel subsidies'!M$1,'Oil sector'!$C108:$EG108)/1000</f>
        <v>1186.8427473972231</v>
      </c>
      <c r="N25" s="119">
        <f t="shared" ca="1" si="9"/>
        <v>1482.3223923560165</v>
      </c>
      <c r="O25" s="119">
        <f t="shared" ca="1" si="11"/>
        <v>1658.5446101300265</v>
      </c>
      <c r="R25" s="106"/>
      <c r="S25" s="106"/>
    </row>
    <row r="26" spans="1:20" ht="11.25" customHeight="1" x14ac:dyDescent="0.25">
      <c r="A26" s="126" t="s">
        <v>19</v>
      </c>
      <c r="B26" s="127" t="s">
        <v>22</v>
      </c>
      <c r="C26" s="119">
        <f ca="1">SUMIF('Oil sector'!$C$2:$EG$127,'Fuel subsidies'!C$1,'Oil sector'!$C109:$EG109)/12</f>
        <v>55.133192478847803</v>
      </c>
      <c r="D26" s="119">
        <f ca="1">SUMIF('Oil sector'!$C$2:$EG$127,'Fuel subsidies'!D$1,'Oil sector'!$C109:$EG109)/12</f>
        <v>55.166405673616765</v>
      </c>
      <c r="E26" s="119">
        <f ca="1">SUMIF('Oil sector'!$C$2:$EG$127,'Fuel subsidies'!E$1,'Oil sector'!$C109:$EG109)/12</f>
        <v>55.107694188911687</v>
      </c>
      <c r="F26" s="119">
        <f ca="1">SUMIF('Oil sector'!$C$2:$EG$127,'Fuel subsidies'!F$1,'Oil sector'!$C109:$EG109)/12</f>
        <v>54.991656229902425</v>
      </c>
      <c r="G26" s="119">
        <f ca="1">SUMIF('Oil sector'!$C$2:$EG$127,'Fuel subsidies'!G$1,'Oil sector'!$C109:$EG109)/12</f>
        <v>54.546501118520659</v>
      </c>
      <c r="H26" s="119">
        <f ca="1">SUMIF('Oil sector'!$C$2:$EG$127,'Fuel subsidies'!H$1,'Oil sector'!$C109:$EG109)/12</f>
        <v>53.958786630037089</v>
      </c>
      <c r="I26" s="119">
        <f ca="1">SUMIF('Oil sector'!$C$2:$EG$127,'Fuel subsidies'!I$1,'Oil sector'!$C109:$EG109)/12</f>
        <v>52.848581133059064</v>
      </c>
      <c r="J26" s="119">
        <f ca="1">SUMIF('Oil sector'!$C$2:$EG$127,'Fuel subsidies'!J$1,'Oil sector'!$C109:$EG109)/12</f>
        <v>51.934555156365313</v>
      </c>
      <c r="K26" s="119">
        <f ca="1">SUMIF('Oil sector'!$C$2:$EG$127,'Fuel subsidies'!K$1,'Oil sector'!$C109:$EG109)/12</f>
        <v>51.636395268743421</v>
      </c>
      <c r="L26" s="119">
        <f ca="1">SUMIF('Oil sector'!$C$2:$EG$127,'Fuel subsidies'!L$1,'Oil sector'!$C109:$EG109)/12</f>
        <v>51.6180675004546</v>
      </c>
      <c r="M26" s="120">
        <f ca="1">SUMIF('Oil sector'!$C$2:$EG$127,'Fuel subsidies'!M$1,'Oil sector'!$C109:$EG109)/12</f>
        <v>52.280494429522008</v>
      </c>
      <c r="N26" s="119">
        <f t="shared" ca="1" si="9"/>
        <v>53.408913732913298</v>
      </c>
      <c r="O26" s="119">
        <f t="shared" ca="1" si="11"/>
        <v>52.063618697628883</v>
      </c>
      <c r="P26">
        <f ca="1">MAX(C26:M26)/MIN(C26:M26)</f>
        <v>1.0687421739128633</v>
      </c>
      <c r="Q26" s="144">
        <f>'Oil sector'!EH109</f>
        <v>52.673688591481643</v>
      </c>
      <c r="R26" s="144">
        <f>'Oil sector'!EI109</f>
        <v>47.078661645252666</v>
      </c>
      <c r="S26" s="144">
        <f>'Oil sector'!EJ109</f>
        <v>51.602228404190903</v>
      </c>
    </row>
    <row r="27" spans="1:20" ht="11.25" hidden="1" customHeight="1" x14ac:dyDescent="0.25">
      <c r="A27" s="117" t="s">
        <v>20</v>
      </c>
      <c r="B27" s="118" t="s">
        <v>23</v>
      </c>
      <c r="C27" s="119">
        <f ca="1">SUMIF('Oil sector'!$C$2:$EG$127,'Fuel subsidies'!C$1,'Oil sector'!$C110:$EG110)/1000</f>
        <v>429.3186377218085</v>
      </c>
      <c r="D27" s="119">
        <f ca="1">SUMIF('Oil sector'!$C$2:$EG$127,'Fuel subsidies'!D$1,'Oil sector'!$C110:$EG110)/1000</f>
        <v>405.59786768954814</v>
      </c>
      <c r="E27" s="119">
        <f ca="1">SUMIF('Oil sector'!$C$2:$EG$127,'Fuel subsidies'!E$1,'Oil sector'!$C110:$EG110)/1000</f>
        <v>517.91620745191858</v>
      </c>
      <c r="F27" s="119">
        <f ca="1">SUMIF('Oil sector'!$C$2:$EG$127,'Fuel subsidies'!F$1,'Oil sector'!$C110:$EG110)/1000</f>
        <v>712.6522436698649</v>
      </c>
      <c r="G27" s="119">
        <f ca="1">SUMIF('Oil sector'!$C$2:$EG$127,'Fuel subsidies'!G$1,'Oil sector'!$C110:$EG110)/1000</f>
        <v>687.81335697665065</v>
      </c>
      <c r="H27" s="119">
        <f ca="1">SUMIF('Oil sector'!$C$2:$EG$127,'Fuel subsidies'!H$1,'Oil sector'!$C110:$EG110)/1000</f>
        <v>767.99812794128741</v>
      </c>
      <c r="I27" s="119">
        <f ca="1">SUMIF('Oil sector'!$C$2:$EG$127,'Fuel subsidies'!I$1,'Oil sector'!$C110:$EG110)/1000</f>
        <v>846.00645212721349</v>
      </c>
      <c r="J27" s="119">
        <f ca="1">SUMIF('Oil sector'!$C$2:$EG$127,'Fuel subsidies'!J$1,'Oil sector'!$C110:$EG110)/1000</f>
        <v>1044.6458511022286</v>
      </c>
      <c r="K27" s="119">
        <f ca="1">SUMIF('Oil sector'!$C$2:$EG$127,'Fuel subsidies'!K$1,'Oil sector'!$C110:$EG110)/1000</f>
        <v>1002.7198021833678</v>
      </c>
      <c r="L27" s="119">
        <f ca="1">SUMIF('Oil sector'!$C$2:$EG$127,'Fuel subsidies'!L$1,'Oil sector'!$C110:$EG110)/1000</f>
        <v>822.98294755355789</v>
      </c>
      <c r="M27" s="120">
        <f ca="1">SUMIF('Oil sector'!$C$2:$EG$127,'Fuel subsidies'!M$1,'Oil sector'!$C110:$EG110)/1000</f>
        <v>856.97084774424093</v>
      </c>
      <c r="N27" s="119">
        <f t="shared" ca="1" si="9"/>
        <v>766.53037044398786</v>
      </c>
      <c r="O27" s="119">
        <f t="shared" ca="1" si="11"/>
        <v>914.66518014212181</v>
      </c>
      <c r="R27" s="106"/>
      <c r="S27" s="106"/>
    </row>
    <row r="28" spans="1:20" ht="11.25" hidden="1" customHeight="1" x14ac:dyDescent="0.25">
      <c r="A28" s="117" t="s">
        <v>38</v>
      </c>
      <c r="B28" s="118" t="s">
        <v>27</v>
      </c>
      <c r="C28" s="128">
        <f t="shared" ref="C28:M28" ca="1" si="13">C26/C24</f>
        <v>0.60966771599366409</v>
      </c>
      <c r="D28" s="128">
        <f t="shared" ca="1" si="13"/>
        <v>0.50827031114312138</v>
      </c>
      <c r="E28" s="128">
        <f t="shared" ca="1" si="13"/>
        <v>0.68562522001344783</v>
      </c>
      <c r="F28" s="128">
        <f t="shared" ca="1" si="13"/>
        <v>0.56673297929880417</v>
      </c>
      <c r="G28" s="128">
        <f t="shared" ca="1" si="13"/>
        <v>0.41477946081297107</v>
      </c>
      <c r="H28" s="128">
        <f t="shared" ca="1" si="13"/>
        <v>0.37568167989297169</v>
      </c>
      <c r="I28" s="128">
        <f t="shared" ca="1" si="13"/>
        <v>0.40119161738694054</v>
      </c>
      <c r="J28" s="128">
        <f t="shared" ca="1" si="13"/>
        <v>0.4265997578595937</v>
      </c>
      <c r="K28" s="128">
        <f t="shared" ca="1" si="13"/>
        <v>0.62780047418131879</v>
      </c>
      <c r="L28" s="128">
        <f t="shared" ca="1" si="13"/>
        <v>0.84481505459436723</v>
      </c>
      <c r="M28" s="129">
        <f t="shared" ca="1" si="13"/>
        <v>0.72225274066563927</v>
      </c>
      <c r="N28" s="119">
        <f t="shared" ca="1" si="9"/>
        <v>0.55737492958491752</v>
      </c>
      <c r="O28" s="128">
        <f t="shared" ca="1" si="11"/>
        <v>0.60453192893757191</v>
      </c>
      <c r="R28" s="106"/>
      <c r="S28" s="106"/>
    </row>
    <row r="29" spans="1:20" ht="11.25" customHeight="1" x14ac:dyDescent="0.25">
      <c r="A29" s="117" t="s">
        <v>243</v>
      </c>
      <c r="B29" s="118" t="s">
        <v>27</v>
      </c>
      <c r="C29" s="128">
        <f t="shared" ref="C29:M29" ca="1" si="14">C28^-1</f>
        <v>1.6402377455236492</v>
      </c>
      <c r="D29" s="128">
        <f t="shared" ca="1" si="14"/>
        <v>1.9674570362981811</v>
      </c>
      <c r="E29" s="128">
        <f t="shared" ca="1" si="14"/>
        <v>1.4585227771819509</v>
      </c>
      <c r="F29" s="128">
        <f t="shared" ca="1" si="14"/>
        <v>1.7644993965893068</v>
      </c>
      <c r="G29" s="128">
        <f t="shared" ca="1" si="14"/>
        <v>2.4109197645418412</v>
      </c>
      <c r="H29" s="128">
        <f t="shared" ca="1" si="14"/>
        <v>2.6618279610677074</v>
      </c>
      <c r="I29" s="128">
        <f t="shared" ca="1" si="14"/>
        <v>2.4925745121825962</v>
      </c>
      <c r="J29" s="128">
        <f t="shared" ca="1" si="14"/>
        <v>2.3441175987003935</v>
      </c>
      <c r="K29" s="128">
        <f t="shared" ca="1" si="14"/>
        <v>1.5928627663176693</v>
      </c>
      <c r="L29" s="128">
        <f t="shared" ca="1" si="14"/>
        <v>1.1836910274760004</v>
      </c>
      <c r="M29" s="129">
        <f t="shared" ca="1" si="14"/>
        <v>1.3845568783558848</v>
      </c>
      <c r="N29" s="259">
        <f t="shared" ca="1" si="9"/>
        <v>1.9261029718711533</v>
      </c>
      <c r="O29" s="128">
        <f t="shared" ca="1" si="11"/>
        <v>1.7995605566065087</v>
      </c>
      <c r="Q29" s="18">
        <f>Q24/Q26</f>
        <v>1.6625176049900137</v>
      </c>
      <c r="R29" s="18">
        <f t="shared" ref="R29:S29" si="15">R24/R26</f>
        <v>1.975264240522447</v>
      </c>
      <c r="S29" s="18">
        <f t="shared" si="15"/>
        <v>1.8062689910211061</v>
      </c>
    </row>
    <row r="30" spans="1:20" s="106" customFormat="1" ht="11.25" customHeight="1" x14ac:dyDescent="0.25">
      <c r="A30" s="161" t="s">
        <v>237</v>
      </c>
      <c r="B30" s="118" t="s">
        <v>30</v>
      </c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9"/>
      <c r="N30" s="128"/>
      <c r="O30" s="128"/>
    </row>
    <row r="31" spans="1:20" s="106" customFormat="1" ht="11.25" customHeight="1" x14ac:dyDescent="0.25">
      <c r="A31" s="117" t="s">
        <v>238</v>
      </c>
      <c r="B31" s="118" t="s">
        <v>21</v>
      </c>
      <c r="C31" s="119">
        <f ca="1">'Fuel consumption'!E3/'Fuel consumption'!E11*'Fuel subsidies'!C23</f>
        <v>17.056242123840605</v>
      </c>
      <c r="D31" s="119">
        <f ca="1">'Fuel consumption'!F3/'Fuel consumption'!F11*'Fuel subsidies'!D23</f>
        <v>17.270131373126496</v>
      </c>
      <c r="E31" s="119">
        <f ca="1">'Fuel consumption'!G3/'Fuel consumption'!G11*'Fuel subsidies'!E23</f>
        <v>19.601387133740129</v>
      </c>
      <c r="F31" s="119">
        <f ca="1">'Fuel consumption'!H3/'Fuel consumption'!H11*'Fuel subsidies'!F23</f>
        <v>22.644490732139964</v>
      </c>
      <c r="G31" s="119">
        <f ca="1">'Fuel consumption'!I3/'Fuel consumption'!I11*'Fuel subsidies'!G23</f>
        <v>23.777510313145807</v>
      </c>
      <c r="H31" s="119">
        <f ca="1">'Fuel consumption'!J3/'Fuel consumption'!J11*'Fuel subsidies'!H23</f>
        <v>24.769260092387455</v>
      </c>
      <c r="I31" s="119">
        <f ca="1">'Fuel consumption'!K3/'Fuel consumption'!K11*'Fuel subsidies'!I23</f>
        <v>25.695459593255823</v>
      </c>
      <c r="J31" s="119">
        <f ca="1">'Fuel consumption'!L3/'Fuel consumption'!L11*'Fuel subsidies'!J23</f>
        <v>28.400058555315351</v>
      </c>
      <c r="K31" s="119">
        <f ca="1">'Fuel consumption'!M3/'Fuel consumption'!M11*'Fuel subsidies'!K23</f>
        <v>28.321894347936009</v>
      </c>
      <c r="L31" s="119"/>
      <c r="M31" s="120"/>
      <c r="N31" s="119">
        <f ca="1">AVERAGE(D31:M31)</f>
        <v>23.81002401763088</v>
      </c>
      <c r="O31" s="128"/>
    </row>
    <row r="32" spans="1:20" s="106" customFormat="1" ht="11.25" customHeight="1" x14ac:dyDescent="0.25">
      <c r="A32" s="117" t="s">
        <v>239</v>
      </c>
      <c r="B32" s="118" t="s">
        <v>23</v>
      </c>
      <c r="C32" s="119">
        <f ca="1">C31*(C24-C26)</f>
        <v>602.05721877526412</v>
      </c>
      <c r="D32" s="119">
        <f t="shared" ref="D32:K32" ca="1" si="16">D31*(D24-D26)</f>
        <v>921.72638062838973</v>
      </c>
      <c r="E32" s="119">
        <f t="shared" ca="1" si="16"/>
        <v>495.29045675824301</v>
      </c>
      <c r="F32" s="119">
        <f t="shared" ca="1" si="16"/>
        <v>951.99902770299036</v>
      </c>
      <c r="G32" s="119">
        <f t="shared" ca="1" si="16"/>
        <v>1829.9347061861572</v>
      </c>
      <c r="H32" s="119">
        <f t="shared" ca="1" si="16"/>
        <v>2221.065010813953</v>
      </c>
      <c r="I32" s="119">
        <f t="shared" ca="1" si="16"/>
        <v>2026.8692924430131</v>
      </c>
      <c r="J32" s="119">
        <f t="shared" ca="1" si="16"/>
        <v>1982.4987352053524</v>
      </c>
      <c r="K32" s="119">
        <f t="shared" ca="1" si="16"/>
        <v>867.02653896729998</v>
      </c>
      <c r="L32" s="128"/>
      <c r="M32" s="129"/>
      <c r="N32" s="119">
        <f t="shared" ref="N32:N56" ca="1" si="17">AVERAGE(D32:M32)</f>
        <v>1412.0512685881747</v>
      </c>
      <c r="O32" s="128"/>
    </row>
    <row r="33" spans="1:16382" s="106" customFormat="1" ht="11.25" customHeight="1" x14ac:dyDescent="0.25">
      <c r="A33" s="117" t="s">
        <v>244</v>
      </c>
      <c r="B33" s="118" t="s">
        <v>23</v>
      </c>
      <c r="C33" s="162">
        <f ca="1">C32-C21</f>
        <v>313.62789176957261</v>
      </c>
      <c r="D33" s="162">
        <f t="shared" ref="D33:K33" ca="1" si="18">D32-D21</f>
        <v>517.55746135273785</v>
      </c>
      <c r="E33" s="162">
        <f t="shared" ca="1" si="18"/>
        <v>264.15883738016157</v>
      </c>
      <c r="F33" s="162">
        <f t="shared" ca="1" si="18"/>
        <v>404.2178188728551</v>
      </c>
      <c r="G33" s="162">
        <f t="shared" ca="1" si="18"/>
        <v>854.64805719280776</v>
      </c>
      <c r="H33" s="162">
        <f t="shared" ca="1" si="18"/>
        <v>940.91033811040825</v>
      </c>
      <c r="I33" s="162">
        <f t="shared" ca="1" si="18"/>
        <v>765.20934106519462</v>
      </c>
      <c r="J33" s="162">
        <f t="shared" ca="1" si="18"/>
        <v>601.12237914032835</v>
      </c>
      <c r="K33" s="162">
        <f t="shared" ca="1" si="18"/>
        <v>267.92065064268286</v>
      </c>
      <c r="L33" s="128"/>
      <c r="M33" s="129"/>
      <c r="N33" s="119">
        <f t="shared" ca="1" si="17"/>
        <v>576.96811046964706</v>
      </c>
      <c r="O33" s="128"/>
    </row>
    <row r="34" spans="1:16382" ht="11.25" customHeight="1" x14ac:dyDescent="0.25">
      <c r="A34" s="121" t="s">
        <v>2</v>
      </c>
      <c r="B34" s="122" t="s">
        <v>23</v>
      </c>
      <c r="C34" s="115">
        <f ca="1">SUMIF('Oil sector'!$C$2:$EG$127,'Fuel subsidies'!C$1,'Oil sector'!$C119:$EG119)/-1000</f>
        <v>530.63999265756649</v>
      </c>
      <c r="D34" s="115">
        <f ca="1">SUMIF('Oil sector'!$C$2:$EG$127,'Fuel subsidies'!D$1,'Oil sector'!$C119:$EG119)/-1000</f>
        <v>585.48188689220137</v>
      </c>
      <c r="E34" s="115">
        <f ca="1">SUMIF('Oil sector'!$C$2:$EG$127,'Fuel subsidies'!E$1,'Oil sector'!$C119:$EG119)/-1000</f>
        <v>313.10214219548112</v>
      </c>
      <c r="F34" s="115">
        <f ca="1">SUMIF('Oil sector'!$C$2:$EG$127,'Fuel subsidies'!F$1,'Oil sector'!$C119:$EG119)/-1000</f>
        <v>476.81925252057283</v>
      </c>
      <c r="G34" s="115">
        <f ca="1">SUMIF('Oil sector'!$C$2:$EG$127,'Fuel subsidies'!G$1,'Oil sector'!$C119:$EG119)/-1000</f>
        <v>631.93981402890063</v>
      </c>
      <c r="H34" s="115">
        <f ca="1">SUMIF('Oil sector'!$C$2:$EG$127,'Fuel subsidies'!H$1,'Oil sector'!$C119:$EG119)/-1000</f>
        <v>521.44848476486652</v>
      </c>
      <c r="I34" s="115">
        <f ca="1">SUMIF('Oil sector'!$C$2:$EG$127,'Fuel subsidies'!I$1,'Oil sector'!$C119:$EG119)/-1000</f>
        <v>522.56982532124289</v>
      </c>
      <c r="J34" s="115">
        <f ca="1">SUMIF('Oil sector'!$C$2:$EG$127,'Fuel subsidies'!J$1,'Oil sector'!$C119:$EG119)/-1000</f>
        <v>540.11782797871285</v>
      </c>
      <c r="K34" s="115">
        <f ca="1">SUMIF('Oil sector'!$C$2:$EG$127,'Fuel subsidies'!K$1,'Oil sector'!$C119:$EG119)/-1000</f>
        <v>249.08355143584691</v>
      </c>
      <c r="L34" s="115">
        <f ca="1">SUMIF('Oil sector'!$C$2:$EG$127,'Fuel subsidies'!L$1,'Oil sector'!$C119:$EG119)/-1000</f>
        <v>186.06264475598002</v>
      </c>
      <c r="M34" s="116">
        <f ca="1">SUMIF('Oil sector'!$C$2:$EG$127,'Fuel subsidies'!M$1,'Oil sector'!$C119:$EG119)/-1000</f>
        <v>324.01075487594608</v>
      </c>
      <c r="N34" s="115">
        <f t="shared" ca="1" si="17"/>
        <v>435.06361847697508</v>
      </c>
      <c r="O34" s="115">
        <f t="shared" ref="O34:O42" ca="1" si="19">AVERAGE(I34:M34)</f>
        <v>364.36892087354579</v>
      </c>
    </row>
    <row r="35" spans="1:16382" ht="11.25" customHeight="1" x14ac:dyDescent="0.25">
      <c r="A35" s="123" t="s">
        <v>182</v>
      </c>
      <c r="B35" s="118" t="s">
        <v>201</v>
      </c>
      <c r="C35" s="124">
        <f t="shared" ref="C35:M35" ca="1" si="20">C34/C$2</f>
        <v>0.37210577684172752</v>
      </c>
      <c r="D35" s="124">
        <f t="shared" ca="1" si="20"/>
        <v>0.30308487623170999</v>
      </c>
      <c r="E35" s="124">
        <f t="shared" ca="1" si="20"/>
        <v>0.28237664483835956</v>
      </c>
      <c r="F35" s="124">
        <f t="shared" ca="1" si="20"/>
        <v>0.22674359924725485</v>
      </c>
      <c r="G35" s="124">
        <f t="shared" ca="1" si="20"/>
        <v>0.21473702242556009</v>
      </c>
      <c r="H35" s="124">
        <f t="shared" ca="1" si="20"/>
        <v>0.15332525372544337</v>
      </c>
      <c r="I35" s="124">
        <f t="shared" ca="1" si="20"/>
        <v>0.14252855997984515</v>
      </c>
      <c r="J35" s="124">
        <f t="shared" ca="1" si="20"/>
        <v>0.1382279521820898</v>
      </c>
      <c r="K35" s="124">
        <f t="shared" ca="1" si="20"/>
        <v>0.14539986278027384</v>
      </c>
      <c r="L35" s="124">
        <f t="shared" ca="1" si="20"/>
        <v>0.29641879830366741</v>
      </c>
      <c r="M35" s="125">
        <f t="shared" ca="1" si="20"/>
        <v>0.28860883540059135</v>
      </c>
      <c r="N35" s="259">
        <f t="shared" ca="1" si="17"/>
        <v>0.21914514051147949</v>
      </c>
      <c r="O35" s="124">
        <f t="shared" ca="1" si="19"/>
        <v>0.20223680172929354</v>
      </c>
    </row>
    <row r="36" spans="1:16382" ht="11.25" customHeight="1" x14ac:dyDescent="0.25">
      <c r="A36" s="126" t="s">
        <v>224</v>
      </c>
      <c r="B36" s="127" t="s">
        <v>21</v>
      </c>
      <c r="C36" s="119">
        <f ca="1">SUMIF('Oil sector'!$C$2:$EG$127,'Fuel subsidies'!C$1,'Oil sector'!$C120:$EG120)/1000</f>
        <v>9.6997494482999986</v>
      </c>
      <c r="D36" s="119">
        <f ca="1">SUMIF('Oil sector'!$C$2:$EG$127,'Fuel subsidies'!D$1,'Oil sector'!$C120:$EG120)/1000</f>
        <v>9.2618799091500019</v>
      </c>
      <c r="E36" s="119">
        <f ca="1">SUMIF('Oil sector'!$C$2:$EG$127,'Fuel subsidies'!E$1,'Oil sector'!$C120:$EG120)/1000</f>
        <v>9.1274518514499992</v>
      </c>
      <c r="F36" s="119">
        <f ca="1">SUMIF('Oil sector'!$C$2:$EG$127,'Fuel subsidies'!F$1,'Oil sector'!$C120:$EG120)/1000</f>
        <v>9.4085880352999975</v>
      </c>
      <c r="G36" s="119">
        <f ca="1">SUMIF('Oil sector'!$C$2:$EG$127,'Fuel subsidies'!G$1,'Oil sector'!$C120:$EG120)/1000</f>
        <v>9.8172217041261902</v>
      </c>
      <c r="H36" s="119">
        <f ca="1">SUMIF('Oil sector'!$C$2:$EG$127,'Fuel subsidies'!H$1,'Oil sector'!$C120:$EG120)/1000</f>
        <v>9.0116667657894993</v>
      </c>
      <c r="I36" s="119">
        <f ca="1">SUMIF('Oil sector'!$C$2:$EG$127,'Fuel subsidies'!I$1,'Oil sector'!$C120:$EG120)/1000</f>
        <v>9.5652726301134994</v>
      </c>
      <c r="J36" s="119">
        <f ca="1">SUMIF('Oil sector'!$C$2:$EG$127,'Fuel subsidies'!J$1,'Oil sector'!$C120:$EG120)/1000</f>
        <v>10.732244903895499</v>
      </c>
      <c r="K36" s="119">
        <f ca="1">SUMIF('Oil sector'!$C$2:$EG$127,'Fuel subsidies'!K$1,'Oil sector'!$C120:$EG120)/1000</f>
        <v>10.814748896195997</v>
      </c>
      <c r="L36" s="119">
        <f ca="1">SUMIF('Oil sector'!$C$2:$EG$127,'Fuel subsidies'!L$1,'Oil sector'!$C120:$EG120)/1000</f>
        <v>9.8353174831720001</v>
      </c>
      <c r="M36" s="120">
        <f ca="1">SUMIF('Oil sector'!$C$2:$EG$127,'Fuel subsidies'!M$1,'Oil sector'!$C120:$EG120)/1000</f>
        <v>10.439594280000001</v>
      </c>
      <c r="N36" s="119">
        <f t="shared" ca="1" si="17"/>
        <v>9.801398645919269</v>
      </c>
      <c r="O36" s="119">
        <f t="shared" ca="1" si="19"/>
        <v>10.277435638675399</v>
      </c>
    </row>
    <row r="37" spans="1:16382" ht="11.25" customHeight="1" x14ac:dyDescent="0.25">
      <c r="A37" s="126" t="s">
        <v>17</v>
      </c>
      <c r="B37" s="127" t="s">
        <v>22</v>
      </c>
      <c r="C37" s="119">
        <f ca="1">SUMIF('Oil sector'!$C$2:$EG$127,'Fuel subsidies'!C$1,'Oil sector'!$C121:$EG121)/12</f>
        <v>65.255663651689972</v>
      </c>
      <c r="D37" s="119">
        <f ca="1">SUMIF('Oil sector'!$C$2:$EG$127,'Fuel subsidies'!D$1,'Oil sector'!$C121:$EG121)/12</f>
        <v>74.645065560589529</v>
      </c>
      <c r="E37" s="119">
        <f ca="1">SUMIF('Oil sector'!$C$2:$EG$127,'Fuel subsidies'!E$1,'Oil sector'!$C121:$EG121)/12</f>
        <v>45.47532095787696</v>
      </c>
      <c r="F37" s="119">
        <f ca="1">SUMIF('Oil sector'!$C$2:$EG$127,'Fuel subsidies'!F$1,'Oil sector'!$C121:$EG121)/12</f>
        <v>63.148447264326713</v>
      </c>
      <c r="G37" s="119">
        <f ca="1">SUMIF('Oil sector'!$C$2:$EG$127,'Fuel subsidies'!G$1,'Oil sector'!$C121:$EG121)/12</f>
        <v>77.776654109382491</v>
      </c>
      <c r="H37" s="119">
        <f ca="1">SUMIF('Oil sector'!$C$2:$EG$127,'Fuel subsidies'!H$1,'Oil sector'!$C121:$EG121)/12</f>
        <v>71.845010143047361</v>
      </c>
      <c r="I37" s="119">
        <f ca="1">SUMIF('Oil sector'!$C$2:$EG$127,'Fuel subsidies'!I$1,'Oil sector'!$C121:$EG121)/12</f>
        <v>69.021159864357699</v>
      </c>
      <c r="J37" s="119">
        <f ca="1">SUMIF('Oil sector'!$C$2:$EG$127,'Fuel subsidies'!J$1,'Oil sector'!$C121:$EG121)/12</f>
        <v>65.89278248482276</v>
      </c>
      <c r="K37" s="119">
        <f ca="1">SUMIF('Oil sector'!$C$2:$EG$127,'Fuel subsidies'!K$1,'Oil sector'!$C121:$EG121)/12</f>
        <v>36.436146385685561</v>
      </c>
      <c r="L37" s="119">
        <f ca="1">SUMIF('Oil sector'!$C$2:$EG$127,'Fuel subsidies'!L$1,'Oil sector'!$C121:$EG121)/12</f>
        <v>31.669910805703307</v>
      </c>
      <c r="M37" s="120">
        <f ca="1">SUMIF('Oil sector'!$C$2:$EG$127,'Fuel subsidies'!M$1,'Oil sector'!$C121:$EG121)/12</f>
        <v>44.900932599978184</v>
      </c>
      <c r="N37" s="119">
        <f t="shared" ca="1" si="17"/>
        <v>58.081143017577062</v>
      </c>
      <c r="O37" s="119">
        <f t="shared" ca="1" si="19"/>
        <v>49.584186428109497</v>
      </c>
      <c r="Q37">
        <f>'Oil sector'!EH121</f>
        <v>44.009446300552838</v>
      </c>
      <c r="R37" s="106">
        <f>'Oil sector'!EI121</f>
        <v>47.005051422088414</v>
      </c>
      <c r="S37" s="106">
        <f>'Oil sector'!EJ121</f>
        <v>47.77918030285629</v>
      </c>
    </row>
    <row r="38" spans="1:16382" ht="11.25" hidden="1" customHeight="1" x14ac:dyDescent="0.25">
      <c r="A38" s="117" t="s">
        <v>18</v>
      </c>
      <c r="B38" s="118" t="s">
        <v>23</v>
      </c>
      <c r="C38" s="119">
        <f ca="1">SUMIF('Oil sector'!$C$2:$EG$127,'Fuel subsidies'!C$1,'Oil sector'!$C122:$EG122)/1000</f>
        <v>634.51741289999995</v>
      </c>
      <c r="D38" s="119">
        <f ca="1">SUMIF('Oil sector'!$C$2:$EG$127,'Fuel subsidies'!D$1,'Oil sector'!$C122:$EG122)/1000</f>
        <v>694.67093065913707</v>
      </c>
      <c r="E38" s="119">
        <f ca="1">SUMIF('Oil sector'!$C$2:$EG$127,'Fuel subsidies'!E$1,'Oil sector'!$C122:$EG122)/1000</f>
        <v>414.94349679999999</v>
      </c>
      <c r="F38" s="119">
        <f ca="1">SUMIF('Oil sector'!$C$2:$EG$127,'Fuel subsidies'!F$1,'Oil sector'!$C122:$EG122)/1000</f>
        <v>594.60718924178798</v>
      </c>
      <c r="G38" s="119">
        <f ca="1">SUMIF('Oil sector'!$C$2:$EG$127,'Fuel subsidies'!G$1,'Oil sector'!$C122:$EG122)/1000</f>
        <v>767.73634537863018</v>
      </c>
      <c r="H38" s="119">
        <f ca="1">SUMIF('Oil sector'!$C$2:$EG$127,'Fuel subsidies'!H$1,'Oil sector'!$C122:$EG122)/1000</f>
        <v>643.75978167999995</v>
      </c>
      <c r="I38" s="119">
        <f ca="1">SUMIF('Oil sector'!$C$2:$EG$127,'Fuel subsidies'!I$1,'Oil sector'!$C122:$EG122)/1000</f>
        <v>657.50238674009984</v>
      </c>
      <c r="J38" s="119">
        <f ca="1">SUMIF('Oil sector'!$C$2:$EG$127,'Fuel subsidies'!J$1,'Oil sector'!$C122:$EG122)/1000</f>
        <v>697.77787748834999</v>
      </c>
      <c r="K38" s="119">
        <f ca="1">SUMIF('Oil sector'!$C$2:$EG$127,'Fuel subsidies'!K$1,'Oil sector'!$C122:$EG122)/1000</f>
        <v>393.74076601999997</v>
      </c>
      <c r="L38" s="119">
        <f ca="1">SUMIF('Oil sector'!$C$2:$EG$127,'Fuel subsidies'!L$1,'Oil sector'!$C122:$EG122)/1000</f>
        <v>313.69990292455998</v>
      </c>
      <c r="M38" s="120">
        <f ca="1">SUMIF('Oil sector'!$C$2:$EG$127,'Fuel subsidies'!M$1,'Oil sector'!$C122:$EG122)/1000</f>
        <v>469.17353464000001</v>
      </c>
      <c r="N38" s="119">
        <f t="shared" ca="1" si="17"/>
        <v>564.7612211572565</v>
      </c>
      <c r="O38" s="119">
        <f t="shared" ca="1" si="19"/>
        <v>506.37889356260195</v>
      </c>
      <c r="R38" s="106"/>
      <c r="S38" s="106"/>
    </row>
    <row r="39" spans="1:16382" ht="11.25" customHeight="1" x14ac:dyDescent="0.25">
      <c r="A39" s="126" t="s">
        <v>19</v>
      </c>
      <c r="B39" s="127" t="s">
        <v>22</v>
      </c>
      <c r="C39" s="119">
        <f ca="1">SUMIF('Oil sector'!$C$2:$EG$127,'Fuel subsidies'!C$1,'Oil sector'!$C123:$EG123)/12</f>
        <v>10.706671685019083</v>
      </c>
      <c r="D39" s="119">
        <f ca="1">SUMIF('Oil sector'!$C$2:$EG$127,'Fuel subsidies'!D$1,'Oil sector'!$C123:$EG123)/12</f>
        <v>11.779359741024431</v>
      </c>
      <c r="E39" s="119">
        <f ca="1">SUMIF('Oil sector'!$C$2:$EG$127,'Fuel subsidies'!E$1,'Oil sector'!$C123:$EG123)/12</f>
        <v>11.159425154570757</v>
      </c>
      <c r="F39" s="119">
        <f ca="1">SUMIF('Oil sector'!$C$2:$EG$127,'Fuel subsidies'!F$1,'Oil sector'!$C123:$EG123)/12</f>
        <v>12.495840956782459</v>
      </c>
      <c r="G39" s="119">
        <f ca="1">SUMIF('Oil sector'!$C$2:$EG$127,'Fuel subsidies'!G$1,'Oil sector'!$C123:$EG123)/12</f>
        <v>13.824266858441066</v>
      </c>
      <c r="H39" s="119">
        <f ca="1">SUMIF('Oil sector'!$C$2:$EG$127,'Fuel subsidies'!H$1,'Oil sector'!$C123:$EG123)/12</f>
        <v>13.558919024692353</v>
      </c>
      <c r="I39" s="119">
        <f ca="1">SUMIF('Oil sector'!$C$2:$EG$127,'Fuel subsidies'!I$1,'Oil sector'!$C123:$EG123)/12</f>
        <v>14.096961813625724</v>
      </c>
      <c r="J39" s="119">
        <f ca="1">SUMIF('Oil sector'!$C$2:$EG$127,'Fuel subsidies'!J$1,'Oil sector'!$C123:$EG123)/12</f>
        <v>14.706223444144939</v>
      </c>
      <c r="K39" s="119">
        <f ca="1">SUMIF('Oil sector'!$C$2:$EG$127,'Fuel subsidies'!K$1,'Oil sector'!$C123:$EG123)/12</f>
        <v>13.396068214223519</v>
      </c>
      <c r="L39" s="119">
        <f ca="1">SUMIF('Oil sector'!$C$2:$EG$127,'Fuel subsidies'!L$1,'Oil sector'!$C123:$EG123)/12</f>
        <v>12.950508549133813</v>
      </c>
      <c r="M39" s="120">
        <f ca="1">SUMIF('Oil sector'!$C$2:$EG$127,'Fuel subsidies'!M$1,'Oil sector'!$C123:$EG123)/12</f>
        <v>13.908052304742808</v>
      </c>
      <c r="N39" s="119">
        <f t="shared" ca="1" si="17"/>
        <v>13.187562606138187</v>
      </c>
      <c r="O39" s="119">
        <f t="shared" ca="1" si="19"/>
        <v>13.811562865174162</v>
      </c>
      <c r="P39" s="106">
        <f ca="1">MAX(C39:M39)/MIN(C39:M39)</f>
        <v>1.3735569630590319</v>
      </c>
      <c r="Q39" s="106">
        <f>'Oil sector'!EH123</f>
        <v>13.451955979250862</v>
      </c>
      <c r="R39" s="106">
        <f>'Oil sector'!EI123</f>
        <v>13.532828528691072</v>
      </c>
      <c r="S39" s="106">
        <f>'Oil sector'!EJ123</f>
        <v>13.555249387167908</v>
      </c>
    </row>
    <row r="40" spans="1:16382" ht="11.25" hidden="1" customHeight="1" x14ac:dyDescent="0.25">
      <c r="A40" s="117" t="s">
        <v>20</v>
      </c>
      <c r="B40" s="118" t="s">
        <v>23</v>
      </c>
      <c r="C40" s="119">
        <f ca="1">SUMIF('Oil sector'!$C$2:$EG$127,'Fuel subsidies'!C$1,'Oil sector'!$C124:$EG124)/1000</f>
        <v>103.8774202424336</v>
      </c>
      <c r="D40" s="119">
        <f ca="1">SUMIF('Oil sector'!$C$2:$EG$127,'Fuel subsidies'!D$1,'Oil sector'!$C124:$EG124)/1000</f>
        <v>109.18904376693588</v>
      </c>
      <c r="E40" s="119">
        <f ca="1">SUMIF('Oil sector'!$C$2:$EG$127,'Fuel subsidies'!E$1,'Oil sector'!$C124:$EG124)/1000</f>
        <v>101.84135460451893</v>
      </c>
      <c r="F40" s="119">
        <f ca="1">SUMIF('Oil sector'!$C$2:$EG$127,'Fuel subsidies'!F$1,'Oil sector'!$C124:$EG124)/1000</f>
        <v>117.78793672121516</v>
      </c>
      <c r="G40" s="119">
        <f ca="1">SUMIF('Oil sector'!$C$2:$EG$127,'Fuel subsidies'!G$1,'Oil sector'!$C124:$EG124)/1000</f>
        <v>135.79653134972975</v>
      </c>
      <c r="H40" s="119">
        <f ca="1">SUMIF('Oil sector'!$C$2:$EG$127,'Fuel subsidies'!H$1,'Oil sector'!$C124:$EG124)/1000</f>
        <v>122.31129691513364</v>
      </c>
      <c r="I40" s="119">
        <f ca="1">SUMIF('Oil sector'!$C$2:$EG$127,'Fuel subsidies'!I$1,'Oil sector'!$C124:$EG124)/1000</f>
        <v>134.93256141885698</v>
      </c>
      <c r="J40" s="119">
        <f ca="1">SUMIF('Oil sector'!$C$2:$EG$127,'Fuel subsidies'!J$1,'Oil sector'!$C124:$EG124)/1000</f>
        <v>157.6600495096371</v>
      </c>
      <c r="K40" s="119">
        <f ca="1">SUMIF('Oil sector'!$C$2:$EG$127,'Fuel subsidies'!K$1,'Oil sector'!$C124:$EG124)/1000</f>
        <v>144.65721458415311</v>
      </c>
      <c r="L40" s="119">
        <f ca="1">SUMIF('Oil sector'!$C$2:$EG$127,'Fuel subsidies'!L$1,'Oil sector'!$C124:$EG124)/1000</f>
        <v>127.63725816857999</v>
      </c>
      <c r="M40" s="120">
        <f ca="1">SUMIF('Oil sector'!$C$2:$EG$127,'Fuel subsidies'!M$1,'Oil sector'!$C124:$EG124)/1000</f>
        <v>145.16277976405385</v>
      </c>
      <c r="N40" s="119">
        <f t="shared" ca="1" si="17"/>
        <v>129.69760268028145</v>
      </c>
      <c r="O40" s="119">
        <f t="shared" ca="1" si="19"/>
        <v>142.00997268905621</v>
      </c>
      <c r="R40" s="106"/>
      <c r="S40" s="106"/>
    </row>
    <row r="41" spans="1:16382" ht="11.25" hidden="1" customHeight="1" x14ac:dyDescent="0.25">
      <c r="A41" s="117" t="s">
        <v>38</v>
      </c>
      <c r="B41" s="118" t="s">
        <v>27</v>
      </c>
      <c r="C41" s="128">
        <f t="shared" ref="C41:M41" ca="1" si="21">C39/C37</f>
        <v>0.16407268098853831</v>
      </c>
      <c r="D41" s="152">
        <f t="shared" ca="1" si="21"/>
        <v>0.15780493529693673</v>
      </c>
      <c r="E41" s="128">
        <f t="shared" ca="1" si="21"/>
        <v>0.24539519281034977</v>
      </c>
      <c r="F41" s="128">
        <f t="shared" ca="1" si="21"/>
        <v>0.19788041508728441</v>
      </c>
      <c r="G41" s="128">
        <f t="shared" ca="1" si="21"/>
        <v>0.17774314177875378</v>
      </c>
      <c r="H41" s="128">
        <f t="shared" ca="1" si="21"/>
        <v>0.1887245752724622</v>
      </c>
      <c r="I41" s="128">
        <f t="shared" ca="1" si="21"/>
        <v>0.20424116084588356</v>
      </c>
      <c r="J41" s="128">
        <f t="shared" ca="1" si="21"/>
        <v>0.22318413169958726</v>
      </c>
      <c r="K41" s="128">
        <f t="shared" ca="1" si="21"/>
        <v>0.36765875491943756</v>
      </c>
      <c r="L41" s="128">
        <f t="shared" ca="1" si="21"/>
        <v>0.40892153528899766</v>
      </c>
      <c r="M41" s="129">
        <f t="shared" ca="1" si="21"/>
        <v>0.30974974236391623</v>
      </c>
      <c r="N41" s="119">
        <f t="shared" ca="1" si="17"/>
        <v>0.24813035853636095</v>
      </c>
      <c r="O41" s="128">
        <f t="shared" ca="1" si="19"/>
        <v>0.30275106502356441</v>
      </c>
      <c r="R41" s="106"/>
      <c r="S41" s="106"/>
    </row>
    <row r="42" spans="1:16382" ht="11.25" customHeight="1" x14ac:dyDescent="0.25">
      <c r="A42" s="117" t="s">
        <v>243</v>
      </c>
      <c r="B42" s="118" t="s">
        <v>27</v>
      </c>
      <c r="C42" s="163">
        <f t="shared" ref="C42:M42" ca="1" si="22">C41^-1</f>
        <v>6.094859875361319</v>
      </c>
      <c r="D42" s="163">
        <f t="shared" ca="1" si="22"/>
        <v>6.3369374228906752</v>
      </c>
      <c r="E42" s="163">
        <f t="shared" ca="1" si="22"/>
        <v>4.075059452256002</v>
      </c>
      <c r="F42" s="163">
        <f t="shared" ca="1" si="22"/>
        <v>5.0535572181759534</v>
      </c>
      <c r="G42" s="163">
        <f t="shared" ca="1" si="22"/>
        <v>5.6260961182105831</v>
      </c>
      <c r="H42" s="163">
        <f t="shared" ca="1" si="22"/>
        <v>5.2987269864367015</v>
      </c>
      <c r="I42" s="163">
        <f t="shared" ca="1" si="22"/>
        <v>4.8961727198298712</v>
      </c>
      <c r="J42" s="163">
        <f t="shared" ca="1" si="22"/>
        <v>4.4806052849045335</v>
      </c>
      <c r="K42" s="163">
        <f t="shared" ca="1" si="22"/>
        <v>2.7199134703568335</v>
      </c>
      <c r="L42" s="163">
        <f t="shared" ca="1" si="22"/>
        <v>2.4454569243785822</v>
      </c>
      <c r="M42" s="129">
        <f t="shared" ca="1" si="22"/>
        <v>3.2284126933191386</v>
      </c>
      <c r="N42" s="259">
        <f t="shared" ca="1" si="17"/>
        <v>4.4160938290758871</v>
      </c>
      <c r="O42" s="163">
        <f t="shared" ca="1" si="19"/>
        <v>3.5541122185577918</v>
      </c>
      <c r="Q42" s="18">
        <f>Q37/Q39</f>
        <v>3.2716020159771384</v>
      </c>
      <c r="R42" s="18">
        <f t="shared" ref="R42:S42" si="23">R37/R39</f>
        <v>3.473409222797184</v>
      </c>
      <c r="S42" s="18">
        <f t="shared" si="23"/>
        <v>3.5247732401062648</v>
      </c>
    </row>
    <row r="43" spans="1:16382" s="106" customFormat="1" ht="11.25" customHeight="1" x14ac:dyDescent="0.25">
      <c r="A43" s="161" t="s">
        <v>237</v>
      </c>
      <c r="B43" s="118" t="s">
        <v>30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9"/>
      <c r="N43" s="119"/>
      <c r="O43" s="163"/>
    </row>
    <row r="44" spans="1:16382" s="106" customFormat="1" ht="11.25" customHeight="1" x14ac:dyDescent="0.25">
      <c r="A44" s="117" t="s">
        <v>238</v>
      </c>
      <c r="B44" s="118" t="s">
        <v>21</v>
      </c>
      <c r="C44" s="119">
        <f ca="1">'Fuel consumption'!E5/'Fuel consumption'!E13*'Fuel subsidies'!C36</f>
        <v>11.314013722907562</v>
      </c>
      <c r="D44" s="119">
        <f ca="1">'Fuel consumption'!F5/'Fuel consumption'!F13*'Fuel subsidies'!D36</f>
        <v>11.444187984847609</v>
      </c>
      <c r="E44" s="119">
        <f ca="1">'Fuel consumption'!G5/'Fuel consumption'!G13*'Fuel subsidies'!E36</f>
        <v>11.413051210457519</v>
      </c>
      <c r="F44" s="119">
        <f ca="1">'Fuel consumption'!H5/'Fuel consumption'!H13*'Fuel subsidies'!F36</f>
        <v>11.565167945139907</v>
      </c>
      <c r="G44" s="119">
        <f ca="1">'Fuel consumption'!I5/'Fuel consumption'!I13*'Fuel subsidies'!G36</f>
        <v>12.576211793827538</v>
      </c>
      <c r="H44" s="119">
        <f ca="1">'Fuel consumption'!J5/'Fuel consumption'!J13*'Fuel subsidies'!H36</f>
        <v>11.895786030401419</v>
      </c>
      <c r="I44" s="119">
        <f ca="1">'Fuel consumption'!K5/'Fuel consumption'!K13*'Fuel subsidies'!I36</f>
        <v>12.280042435134302</v>
      </c>
      <c r="J44" s="119">
        <f ca="1">'Fuel consumption'!L5/'Fuel consumption'!L13*'Fuel subsidies'!J36</f>
        <v>12.783076045530832</v>
      </c>
      <c r="K44" s="119">
        <f ca="1">'Fuel consumption'!M5/'Fuel consumption'!M13*'Fuel subsidies'!K36</f>
        <v>12.36181996565197</v>
      </c>
      <c r="L44" s="119"/>
      <c r="M44" s="120"/>
      <c r="N44" s="119">
        <f t="shared" ca="1" si="17"/>
        <v>12.039917926373887</v>
      </c>
      <c r="O44" s="163"/>
    </row>
    <row r="45" spans="1:16382" s="106" customFormat="1" ht="11.25" customHeight="1" x14ac:dyDescent="0.25">
      <c r="A45" s="117" t="s">
        <v>239</v>
      </c>
      <c r="B45" s="118" t="s">
        <v>23</v>
      </c>
      <c r="C45" s="119">
        <f ca="1">C44*(C37-C39)</f>
        <v>617.1680436816888</v>
      </c>
      <c r="D45" s="119">
        <f t="shared" ref="D45:K45" ca="1" si="24">D44*(D37-D39)</f>
        <v>719.4469551992313</v>
      </c>
      <c r="E45" s="119">
        <f t="shared" ca="1" si="24"/>
        <v>391.64907613585797</v>
      </c>
      <c r="F45" s="119">
        <f t="shared" ca="1" si="24"/>
        <v>585.80589880580226</v>
      </c>
      <c r="G45" s="119">
        <f t="shared" ca="1" si="24"/>
        <v>804.27876678871542</v>
      </c>
      <c r="H45" s="119">
        <f t="shared" ca="1" si="24"/>
        <v>693.35886849243172</v>
      </c>
      <c r="I45" s="119">
        <f t="shared" ca="1" si="24"/>
        <v>674.47148277870929</v>
      </c>
      <c r="J45" s="119">
        <f t="shared" ca="1" si="24"/>
        <v>654.32167672603828</v>
      </c>
      <c r="K45" s="119">
        <f t="shared" ca="1" si="24"/>
        <v>284.81729835016159</v>
      </c>
      <c r="L45" s="128"/>
      <c r="M45" s="129"/>
      <c r="N45" s="119">
        <f t="shared" ca="1" si="17"/>
        <v>601.01875290961846</v>
      </c>
      <c r="O45" s="163"/>
    </row>
    <row r="46" spans="1:16382" s="106" customFormat="1" ht="11.25" customHeight="1" x14ac:dyDescent="0.25">
      <c r="A46" s="117" t="s">
        <v>244</v>
      </c>
      <c r="B46" s="118" t="s">
        <v>23</v>
      </c>
      <c r="C46" s="162">
        <f ca="1">C45-C34</f>
        <v>86.528051024122306</v>
      </c>
      <c r="D46" s="162">
        <f t="shared" ref="D46" ca="1" si="25">D45-D34</f>
        <v>133.96506830702992</v>
      </c>
      <c r="E46" s="162">
        <f t="shared" ref="E46" ca="1" si="26">E45-E34</f>
        <v>78.546933940376846</v>
      </c>
      <c r="F46" s="162">
        <f t="shared" ref="F46" ca="1" si="27">F45-F34</f>
        <v>108.98664628522943</v>
      </c>
      <c r="G46" s="162">
        <f t="shared" ref="G46" ca="1" si="28">G45-G34</f>
        <v>172.33895275981479</v>
      </c>
      <c r="H46" s="162">
        <f t="shared" ref="H46" ca="1" si="29">H45-H34</f>
        <v>171.9103837275652</v>
      </c>
      <c r="I46" s="162">
        <f t="shared" ref="I46" ca="1" si="30">I45-I34</f>
        <v>151.9016574574664</v>
      </c>
      <c r="J46" s="162">
        <f t="shared" ref="J46" ca="1" si="31">J45-J34</f>
        <v>114.20384874732542</v>
      </c>
      <c r="K46" s="162">
        <f t="shared" ref="K46" ca="1" si="32">K45-K34</f>
        <v>35.733746914314679</v>
      </c>
      <c r="L46" s="128"/>
      <c r="M46" s="129"/>
      <c r="N46" s="119">
        <f t="shared" ca="1" si="17"/>
        <v>120.94840476739033</v>
      </c>
      <c r="O46" s="163"/>
    </row>
    <row r="47" spans="1:16382" s="14" customFormat="1" ht="11.25" customHeight="1" x14ac:dyDescent="0.25">
      <c r="A47" s="135" t="s">
        <v>5</v>
      </c>
      <c r="B47" s="114" t="s">
        <v>183</v>
      </c>
      <c r="C47" s="136">
        <v>51007.777000000002</v>
      </c>
      <c r="D47" s="136">
        <v>61762.635000000002</v>
      </c>
      <c r="E47" s="136">
        <v>62519.686000000002</v>
      </c>
      <c r="F47" s="136">
        <v>69555.366999999998</v>
      </c>
      <c r="G47" s="136">
        <v>79276.664000000004</v>
      </c>
      <c r="H47" s="136">
        <v>87924.543999999994</v>
      </c>
      <c r="I47" s="136">
        <v>95129.659</v>
      </c>
      <c r="J47" s="136">
        <v>101726.33100000001</v>
      </c>
      <c r="K47" s="136">
        <v>99290.380999999994</v>
      </c>
      <c r="L47" s="136">
        <v>98613.971999999994</v>
      </c>
      <c r="M47" s="137">
        <v>103057</v>
      </c>
      <c r="N47" s="115">
        <f t="shared" si="17"/>
        <v>85885.623899999991</v>
      </c>
      <c r="O47" s="136">
        <f t="shared" ref="O47" si="33">AVERAGE(I47:M47)</f>
        <v>99563.468599999993</v>
      </c>
      <c r="P47" s="104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  <c r="AUX47"/>
      <c r="AUY47"/>
      <c r="AUZ47"/>
      <c r="AVA47"/>
      <c r="AVB47"/>
      <c r="AVC47"/>
      <c r="AVD47"/>
      <c r="AVE47"/>
      <c r="AVF47"/>
      <c r="AVG47"/>
      <c r="AVH47"/>
      <c r="AVI47"/>
      <c r="AVJ47"/>
      <c r="AVK47"/>
      <c r="AVL47"/>
      <c r="AVM47"/>
      <c r="AVN47"/>
      <c r="AVO47"/>
      <c r="AVP47"/>
      <c r="AVQ47"/>
      <c r="AVR47"/>
      <c r="AVS47"/>
      <c r="AVT47"/>
      <c r="AVU47"/>
      <c r="AVV47"/>
      <c r="AVW47"/>
      <c r="AVX47"/>
      <c r="AVY47"/>
      <c r="AVZ47"/>
      <c r="AWA47"/>
      <c r="AWB47"/>
      <c r="AWC47"/>
      <c r="AWD47"/>
      <c r="AWE47"/>
      <c r="AWF47"/>
      <c r="AWG47"/>
      <c r="AWH47"/>
      <c r="AWI47"/>
      <c r="AWJ47"/>
      <c r="AWK47"/>
      <c r="AWL47"/>
      <c r="AWM47"/>
      <c r="AWN47"/>
      <c r="AWO47"/>
      <c r="AWP47"/>
      <c r="AWQ47"/>
      <c r="AWR47"/>
      <c r="AWS47"/>
      <c r="AWT47"/>
      <c r="AWU47"/>
      <c r="AWV47"/>
      <c r="AWW47"/>
      <c r="AWX47"/>
      <c r="AWY47"/>
      <c r="AWZ47"/>
      <c r="AXA47"/>
      <c r="AXB47"/>
      <c r="AXC47"/>
      <c r="AXD47"/>
      <c r="AXE47"/>
      <c r="AXF47"/>
      <c r="AXG47"/>
      <c r="AXH47"/>
      <c r="AXI47"/>
      <c r="AXJ47"/>
      <c r="AXK47"/>
      <c r="AXL47"/>
      <c r="AXM47"/>
      <c r="AXN47"/>
      <c r="AXO47"/>
      <c r="AXP47"/>
      <c r="AXQ47"/>
      <c r="AXR47"/>
      <c r="AXS47"/>
      <c r="AXT47"/>
      <c r="AXU47"/>
      <c r="AXV47"/>
      <c r="AXW47"/>
      <c r="AXX47"/>
      <c r="AXY47"/>
      <c r="AXZ47"/>
      <c r="AYA47"/>
      <c r="AYB47"/>
      <c r="AYC47"/>
      <c r="AYD47"/>
      <c r="AYE47"/>
      <c r="AYF47"/>
      <c r="AYG47"/>
      <c r="AYH47"/>
      <c r="AYI47"/>
      <c r="AYJ47"/>
      <c r="AYK47"/>
      <c r="AYL47"/>
      <c r="AYM47"/>
      <c r="AYN47"/>
      <c r="AYO47"/>
      <c r="AYP47"/>
      <c r="AYQ47"/>
      <c r="AYR47"/>
      <c r="AYS47"/>
      <c r="AYT47"/>
      <c r="AYU47"/>
      <c r="AYV47"/>
      <c r="AYW47"/>
      <c r="AYX47"/>
      <c r="AYY47"/>
      <c r="AYZ47"/>
      <c r="AZA47"/>
      <c r="AZB47"/>
      <c r="AZC47"/>
      <c r="AZD47"/>
      <c r="AZE47"/>
      <c r="AZF47"/>
      <c r="AZG47"/>
      <c r="AZH47"/>
      <c r="AZI47"/>
      <c r="AZJ47"/>
      <c r="AZK47"/>
      <c r="AZL47"/>
      <c r="AZM47"/>
      <c r="AZN47"/>
      <c r="AZO47"/>
      <c r="AZP47"/>
      <c r="AZQ47"/>
      <c r="AZR47"/>
      <c r="AZS47"/>
      <c r="AZT47"/>
      <c r="AZU47"/>
      <c r="AZV47"/>
      <c r="AZW47"/>
      <c r="AZX47"/>
      <c r="AZY47"/>
      <c r="AZZ47"/>
      <c r="BAA47"/>
      <c r="BAB47"/>
      <c r="BAC47"/>
      <c r="BAD47"/>
      <c r="BAE47"/>
      <c r="BAF47"/>
      <c r="BAG47"/>
      <c r="BAH47"/>
      <c r="BAI47"/>
      <c r="BAJ47"/>
      <c r="BAK47"/>
      <c r="BAL47"/>
      <c r="BAM47"/>
      <c r="BAN47"/>
      <c r="BAO47"/>
      <c r="BAP47"/>
      <c r="BAQ47"/>
      <c r="BAR47"/>
      <c r="BAS47"/>
      <c r="BAT47"/>
      <c r="BAU47"/>
      <c r="BAV47"/>
      <c r="BAW47"/>
      <c r="BAX47"/>
      <c r="BAY47"/>
      <c r="BAZ47"/>
      <c r="BBA47"/>
      <c r="BBB47"/>
      <c r="BBC47"/>
      <c r="BBD47"/>
      <c r="BBE47"/>
      <c r="BBF47"/>
      <c r="BBG47"/>
      <c r="BBH47"/>
      <c r="BBI47"/>
      <c r="BBJ47"/>
      <c r="BBK47"/>
      <c r="BBL47"/>
      <c r="BBM47"/>
      <c r="BBN47"/>
      <c r="BBO47"/>
      <c r="BBP47"/>
      <c r="BBQ47"/>
      <c r="BBR47"/>
      <c r="BBS47"/>
      <c r="BBT47"/>
      <c r="BBU47"/>
      <c r="BBV47"/>
      <c r="BBW47"/>
      <c r="BBX47"/>
      <c r="BBY47"/>
      <c r="BBZ47"/>
      <c r="BCA47"/>
      <c r="BCB47"/>
      <c r="BCC47"/>
      <c r="BCD47"/>
      <c r="BCE47"/>
      <c r="BCF47"/>
      <c r="BCG47"/>
      <c r="BCH47"/>
      <c r="BCI47"/>
      <c r="BCJ47"/>
      <c r="BCK47"/>
      <c r="BCL47"/>
      <c r="BCM47"/>
      <c r="BCN47"/>
      <c r="BCO47"/>
      <c r="BCP47"/>
      <c r="BCQ47"/>
      <c r="BCR47"/>
      <c r="BCS47"/>
      <c r="BCT47"/>
      <c r="BCU47"/>
      <c r="BCV47"/>
      <c r="BCW47"/>
      <c r="BCX47"/>
      <c r="BCY47"/>
      <c r="BCZ47"/>
      <c r="BDA47"/>
      <c r="BDB47"/>
      <c r="BDC47"/>
      <c r="BDD47"/>
      <c r="BDE47"/>
      <c r="BDF47"/>
      <c r="BDG47"/>
      <c r="BDH47"/>
      <c r="BDI47"/>
      <c r="BDJ47"/>
      <c r="BDK47"/>
      <c r="BDL47"/>
      <c r="BDM47"/>
      <c r="BDN47"/>
      <c r="BDO47"/>
      <c r="BDP47"/>
      <c r="BDQ47"/>
      <c r="BDR47"/>
      <c r="BDS47"/>
      <c r="BDT47"/>
      <c r="BDU47"/>
      <c r="BDV47"/>
      <c r="BDW47"/>
      <c r="BDX47"/>
      <c r="BDY47"/>
      <c r="BDZ47"/>
      <c r="BEA47"/>
      <c r="BEB47"/>
      <c r="BEC47"/>
      <c r="BED47"/>
      <c r="BEE47"/>
      <c r="BEF47"/>
      <c r="BEG47"/>
      <c r="BEH47"/>
      <c r="BEI47"/>
      <c r="BEJ47"/>
      <c r="BEK47"/>
      <c r="BEL47"/>
      <c r="BEM47"/>
      <c r="BEN47"/>
      <c r="BEO47"/>
      <c r="BEP47"/>
      <c r="BEQ47"/>
      <c r="BER47"/>
      <c r="BES47"/>
      <c r="BET47"/>
      <c r="BEU47"/>
      <c r="BEV47"/>
      <c r="BEW47"/>
      <c r="BEX47"/>
      <c r="BEY47"/>
      <c r="BEZ47"/>
      <c r="BFA47"/>
      <c r="BFB47"/>
      <c r="BFC47"/>
      <c r="BFD47"/>
      <c r="BFE47"/>
      <c r="BFF47"/>
      <c r="BFG47"/>
      <c r="BFH47"/>
      <c r="BFI47"/>
      <c r="BFJ47"/>
      <c r="BFK47"/>
      <c r="BFL47"/>
      <c r="BFM47"/>
      <c r="BFN47"/>
      <c r="BFO47"/>
      <c r="BFP47"/>
      <c r="BFQ47"/>
      <c r="BFR47"/>
      <c r="BFS47"/>
      <c r="BFT47"/>
      <c r="BFU47"/>
      <c r="BFV47"/>
      <c r="BFW47"/>
      <c r="BFX47"/>
      <c r="BFY47"/>
      <c r="BFZ47"/>
      <c r="BGA47"/>
      <c r="BGB47"/>
      <c r="BGC47"/>
      <c r="BGD47"/>
      <c r="BGE47"/>
      <c r="BGF47"/>
      <c r="BGG47"/>
      <c r="BGH47"/>
      <c r="BGI47"/>
      <c r="BGJ47"/>
      <c r="BGK47"/>
      <c r="BGL47"/>
      <c r="BGM47"/>
      <c r="BGN47"/>
      <c r="BGO47"/>
      <c r="BGP47"/>
      <c r="BGQ47"/>
      <c r="BGR47"/>
      <c r="BGS47"/>
      <c r="BGT47"/>
      <c r="BGU47"/>
      <c r="BGV47"/>
      <c r="BGW47"/>
      <c r="BGX47"/>
      <c r="BGY47"/>
      <c r="BGZ47"/>
      <c r="BHA47"/>
      <c r="BHB47"/>
      <c r="BHC47"/>
      <c r="BHD47"/>
      <c r="BHE47"/>
      <c r="BHF47"/>
      <c r="BHG47"/>
      <c r="BHH47"/>
      <c r="BHI47"/>
      <c r="BHJ47"/>
      <c r="BHK47"/>
      <c r="BHL47"/>
      <c r="BHM47"/>
      <c r="BHN47"/>
      <c r="BHO47"/>
      <c r="BHP47"/>
      <c r="BHQ47"/>
      <c r="BHR47"/>
      <c r="BHS47"/>
      <c r="BHT47"/>
      <c r="BHU47"/>
      <c r="BHV47"/>
      <c r="BHW47"/>
      <c r="BHX47"/>
      <c r="BHY47"/>
      <c r="BHZ47"/>
      <c r="BIA47"/>
      <c r="BIB47"/>
      <c r="BIC47"/>
      <c r="BID47"/>
      <c r="BIE47"/>
      <c r="BIF47"/>
      <c r="BIG47"/>
      <c r="BIH47"/>
      <c r="BII47"/>
      <c r="BIJ47"/>
      <c r="BIK47"/>
      <c r="BIL47"/>
      <c r="BIM47"/>
      <c r="BIN47"/>
      <c r="BIO47"/>
      <c r="BIP47"/>
      <c r="BIQ47"/>
      <c r="BIR47"/>
      <c r="BIS47"/>
      <c r="BIT47"/>
      <c r="BIU47"/>
      <c r="BIV47"/>
      <c r="BIW47"/>
      <c r="BIX47"/>
      <c r="BIY47"/>
      <c r="BIZ47"/>
      <c r="BJA47"/>
      <c r="BJB47"/>
      <c r="BJC47"/>
      <c r="BJD47"/>
      <c r="BJE47"/>
      <c r="BJF47"/>
      <c r="BJG47"/>
      <c r="BJH47"/>
      <c r="BJI47"/>
      <c r="BJJ47"/>
      <c r="BJK47"/>
      <c r="BJL47"/>
      <c r="BJM47"/>
      <c r="BJN47"/>
      <c r="BJO47"/>
      <c r="BJP47"/>
      <c r="BJQ47"/>
      <c r="BJR47"/>
      <c r="BJS47"/>
      <c r="BJT47"/>
      <c r="BJU47"/>
      <c r="BJV47"/>
      <c r="BJW47"/>
      <c r="BJX47"/>
      <c r="BJY47"/>
      <c r="BJZ47"/>
      <c r="BKA47"/>
      <c r="BKB47"/>
      <c r="BKC47"/>
      <c r="BKD47"/>
      <c r="BKE47"/>
      <c r="BKF47"/>
      <c r="BKG47"/>
      <c r="BKH47"/>
      <c r="BKI47"/>
      <c r="BKJ47"/>
      <c r="BKK47"/>
      <c r="BKL47"/>
      <c r="BKM47"/>
      <c r="BKN47"/>
      <c r="BKO47"/>
      <c r="BKP47"/>
      <c r="BKQ47"/>
      <c r="BKR47"/>
      <c r="BKS47"/>
      <c r="BKT47"/>
      <c r="BKU47"/>
      <c r="BKV47"/>
      <c r="BKW47"/>
      <c r="BKX47"/>
      <c r="BKY47"/>
      <c r="BKZ47"/>
      <c r="BLA47"/>
      <c r="BLB47"/>
      <c r="BLC47"/>
      <c r="BLD47"/>
      <c r="BLE47"/>
      <c r="BLF47"/>
      <c r="BLG47"/>
      <c r="BLH47"/>
      <c r="BLI47"/>
      <c r="BLJ47"/>
      <c r="BLK47"/>
      <c r="BLL47"/>
      <c r="BLM47"/>
      <c r="BLN47"/>
      <c r="BLO47"/>
      <c r="BLP47"/>
      <c r="BLQ47"/>
      <c r="BLR47"/>
      <c r="BLS47"/>
      <c r="BLT47"/>
      <c r="BLU47"/>
      <c r="BLV47"/>
      <c r="BLW47"/>
      <c r="BLX47"/>
      <c r="BLY47"/>
      <c r="BLZ47"/>
      <c r="BMA47"/>
      <c r="BMB47"/>
      <c r="BMC47"/>
      <c r="BMD47"/>
      <c r="BME47"/>
      <c r="BMF47"/>
      <c r="BMG47"/>
      <c r="BMH47"/>
      <c r="BMI47"/>
      <c r="BMJ47"/>
      <c r="BMK47"/>
      <c r="BML47"/>
      <c r="BMM47"/>
      <c r="BMN47"/>
      <c r="BMO47"/>
      <c r="BMP47"/>
      <c r="BMQ47"/>
      <c r="BMR47"/>
      <c r="BMS47"/>
      <c r="BMT47"/>
      <c r="BMU47"/>
      <c r="BMV47"/>
      <c r="BMW47"/>
      <c r="BMX47"/>
      <c r="BMY47"/>
      <c r="BMZ47"/>
      <c r="BNA47"/>
      <c r="BNB47"/>
      <c r="BNC47"/>
      <c r="BND47"/>
      <c r="BNE47"/>
      <c r="BNF47"/>
      <c r="BNG47"/>
      <c r="BNH47"/>
      <c r="BNI47"/>
      <c r="BNJ47"/>
      <c r="BNK47"/>
      <c r="BNL47"/>
      <c r="BNM47"/>
      <c r="BNN47"/>
      <c r="BNO47"/>
      <c r="BNP47"/>
      <c r="BNQ47"/>
      <c r="BNR47"/>
      <c r="BNS47"/>
      <c r="BNT47"/>
      <c r="BNU47"/>
      <c r="BNV47"/>
      <c r="BNW47"/>
      <c r="BNX47"/>
      <c r="BNY47"/>
      <c r="BNZ47"/>
      <c r="BOA47"/>
      <c r="BOB47"/>
      <c r="BOC47"/>
      <c r="BOD47"/>
      <c r="BOE47"/>
      <c r="BOF47"/>
      <c r="BOG47"/>
      <c r="BOH47"/>
      <c r="BOI47"/>
      <c r="BOJ47"/>
      <c r="BOK47"/>
      <c r="BOL47"/>
      <c r="BOM47"/>
      <c r="BON47"/>
      <c r="BOO47"/>
      <c r="BOP47"/>
      <c r="BOQ47"/>
      <c r="BOR47"/>
      <c r="BOS47"/>
      <c r="BOT47"/>
      <c r="BOU47"/>
      <c r="BOV47"/>
      <c r="BOW47"/>
      <c r="BOX47"/>
      <c r="BOY47"/>
      <c r="BOZ47"/>
      <c r="BPA47"/>
      <c r="BPB47"/>
      <c r="BPC47"/>
      <c r="BPD47"/>
      <c r="BPE47"/>
      <c r="BPF47"/>
      <c r="BPG47"/>
      <c r="BPH47"/>
      <c r="BPI47"/>
      <c r="BPJ47"/>
      <c r="BPK47"/>
      <c r="BPL47"/>
      <c r="BPM47"/>
      <c r="BPN47"/>
      <c r="BPO47"/>
      <c r="BPP47"/>
      <c r="BPQ47"/>
      <c r="BPR47"/>
      <c r="BPS47"/>
      <c r="BPT47"/>
      <c r="BPU47"/>
      <c r="BPV47"/>
      <c r="BPW47"/>
      <c r="BPX47"/>
      <c r="BPY47"/>
      <c r="BPZ47"/>
      <c r="BQA47"/>
      <c r="BQB47"/>
      <c r="BQC47"/>
      <c r="BQD47"/>
      <c r="BQE47"/>
      <c r="BQF47"/>
      <c r="BQG47"/>
      <c r="BQH47"/>
      <c r="BQI47"/>
      <c r="BQJ47"/>
      <c r="BQK47"/>
      <c r="BQL47"/>
      <c r="BQM47"/>
      <c r="BQN47"/>
      <c r="BQO47"/>
      <c r="BQP47"/>
      <c r="BQQ47"/>
      <c r="BQR47"/>
      <c r="BQS47"/>
      <c r="BQT47"/>
      <c r="BQU47"/>
      <c r="BQV47"/>
      <c r="BQW47"/>
      <c r="BQX47"/>
      <c r="BQY47"/>
      <c r="BQZ47"/>
      <c r="BRA47"/>
      <c r="BRB47"/>
      <c r="BRC47"/>
      <c r="BRD47"/>
      <c r="BRE47"/>
      <c r="BRF47"/>
      <c r="BRG47"/>
      <c r="BRH47"/>
      <c r="BRI47"/>
      <c r="BRJ47"/>
      <c r="BRK47"/>
      <c r="BRL47"/>
      <c r="BRM47"/>
      <c r="BRN47"/>
      <c r="BRO47"/>
      <c r="BRP47"/>
      <c r="BRQ47"/>
      <c r="BRR47"/>
      <c r="BRS47"/>
      <c r="BRT47"/>
      <c r="BRU47"/>
      <c r="BRV47"/>
      <c r="BRW47"/>
      <c r="BRX47"/>
      <c r="BRY47"/>
      <c r="BRZ47"/>
      <c r="BSA47"/>
      <c r="BSB47"/>
      <c r="BSC47"/>
      <c r="BSD47"/>
      <c r="BSE47"/>
      <c r="BSF47"/>
      <c r="BSG47"/>
      <c r="BSH47"/>
      <c r="BSI47"/>
      <c r="BSJ47"/>
      <c r="BSK47"/>
      <c r="BSL47"/>
      <c r="BSM47"/>
      <c r="BSN47"/>
      <c r="BSO47"/>
      <c r="BSP47"/>
      <c r="BSQ47"/>
      <c r="BSR47"/>
      <c r="BSS47"/>
      <c r="BST47"/>
      <c r="BSU47"/>
      <c r="BSV47"/>
      <c r="BSW47"/>
      <c r="BSX47"/>
      <c r="BSY47"/>
      <c r="BSZ47"/>
      <c r="BTA47"/>
      <c r="BTB47"/>
      <c r="BTC47"/>
      <c r="BTD47"/>
      <c r="BTE47"/>
      <c r="BTF47"/>
      <c r="BTG47"/>
      <c r="BTH47"/>
      <c r="BTI47"/>
      <c r="BTJ47"/>
      <c r="BTK47"/>
      <c r="BTL47"/>
      <c r="BTM47"/>
      <c r="BTN47"/>
      <c r="BTO47"/>
      <c r="BTP47"/>
      <c r="BTQ47"/>
      <c r="BTR47"/>
      <c r="BTS47"/>
      <c r="BTT47"/>
      <c r="BTU47"/>
      <c r="BTV47"/>
      <c r="BTW47"/>
      <c r="BTX47"/>
      <c r="BTY47"/>
      <c r="BTZ47"/>
      <c r="BUA47"/>
      <c r="BUB47"/>
      <c r="BUC47"/>
      <c r="BUD47"/>
      <c r="BUE47"/>
      <c r="BUF47"/>
      <c r="BUG47"/>
      <c r="BUH47"/>
      <c r="BUI47"/>
      <c r="BUJ47"/>
      <c r="BUK47"/>
      <c r="BUL47"/>
      <c r="BUM47"/>
      <c r="BUN47"/>
      <c r="BUO47"/>
      <c r="BUP47"/>
      <c r="BUQ47"/>
      <c r="BUR47"/>
      <c r="BUS47"/>
      <c r="BUT47"/>
      <c r="BUU47"/>
      <c r="BUV47"/>
      <c r="BUW47"/>
      <c r="BUX47"/>
      <c r="BUY47"/>
      <c r="BUZ47"/>
      <c r="BVA47"/>
      <c r="BVB47"/>
      <c r="BVC47"/>
      <c r="BVD47"/>
      <c r="BVE47"/>
      <c r="BVF47"/>
      <c r="BVG47"/>
      <c r="BVH47"/>
      <c r="BVI47"/>
      <c r="BVJ47"/>
      <c r="BVK47"/>
      <c r="BVL47"/>
      <c r="BVM47"/>
      <c r="BVN47"/>
      <c r="BVO47"/>
      <c r="BVP47"/>
      <c r="BVQ47"/>
      <c r="BVR47"/>
      <c r="BVS47"/>
      <c r="BVT47"/>
      <c r="BVU47"/>
      <c r="BVV47"/>
      <c r="BVW47"/>
      <c r="BVX47"/>
      <c r="BVY47"/>
      <c r="BVZ47"/>
      <c r="BWA47"/>
      <c r="BWB47"/>
      <c r="BWC47"/>
      <c r="BWD47"/>
      <c r="BWE47"/>
      <c r="BWF47"/>
      <c r="BWG47"/>
      <c r="BWH47"/>
      <c r="BWI47"/>
      <c r="BWJ47"/>
      <c r="BWK47"/>
      <c r="BWL47"/>
      <c r="BWM47"/>
      <c r="BWN47"/>
      <c r="BWO47"/>
      <c r="BWP47"/>
      <c r="BWQ47"/>
      <c r="BWR47"/>
      <c r="BWS47"/>
      <c r="BWT47"/>
      <c r="BWU47"/>
      <c r="BWV47"/>
      <c r="BWW47"/>
      <c r="BWX47"/>
      <c r="BWY47"/>
      <c r="BWZ47"/>
      <c r="BXA47"/>
      <c r="BXB47"/>
      <c r="BXC47"/>
      <c r="BXD47"/>
      <c r="BXE47"/>
      <c r="BXF47"/>
      <c r="BXG47"/>
      <c r="BXH47"/>
      <c r="BXI47"/>
      <c r="BXJ47"/>
      <c r="BXK47"/>
      <c r="BXL47"/>
      <c r="BXM47"/>
      <c r="BXN47"/>
      <c r="BXO47"/>
      <c r="BXP47"/>
      <c r="BXQ47"/>
      <c r="BXR47"/>
      <c r="BXS47"/>
      <c r="BXT47"/>
      <c r="BXU47"/>
      <c r="BXV47"/>
      <c r="BXW47"/>
      <c r="BXX47"/>
      <c r="BXY47"/>
      <c r="BXZ47"/>
      <c r="BYA47"/>
      <c r="BYB47"/>
      <c r="BYC47"/>
      <c r="BYD47"/>
      <c r="BYE47"/>
      <c r="BYF47"/>
      <c r="BYG47"/>
      <c r="BYH47"/>
      <c r="BYI47"/>
      <c r="BYJ47"/>
      <c r="BYK47"/>
      <c r="BYL47"/>
      <c r="BYM47"/>
      <c r="BYN47"/>
      <c r="BYO47"/>
      <c r="BYP47"/>
      <c r="BYQ47"/>
      <c r="BYR47"/>
      <c r="BYS47"/>
      <c r="BYT47"/>
      <c r="BYU47"/>
      <c r="BYV47"/>
      <c r="BYW47"/>
      <c r="BYX47"/>
      <c r="BYY47"/>
      <c r="BYZ47"/>
      <c r="BZA47"/>
      <c r="BZB47"/>
      <c r="BZC47"/>
      <c r="BZD47"/>
      <c r="BZE47"/>
      <c r="BZF47"/>
      <c r="BZG47"/>
      <c r="BZH47"/>
      <c r="BZI47"/>
      <c r="BZJ47"/>
      <c r="BZK47"/>
      <c r="BZL47"/>
      <c r="BZM47"/>
      <c r="BZN47"/>
      <c r="BZO47"/>
      <c r="BZP47"/>
      <c r="BZQ47"/>
      <c r="BZR47"/>
      <c r="BZS47"/>
      <c r="BZT47"/>
      <c r="BZU47"/>
      <c r="BZV47"/>
      <c r="BZW47"/>
      <c r="BZX47"/>
      <c r="BZY47"/>
      <c r="BZZ47"/>
      <c r="CAA47"/>
      <c r="CAB47"/>
      <c r="CAC47"/>
      <c r="CAD47"/>
      <c r="CAE47"/>
      <c r="CAF47"/>
      <c r="CAG47"/>
      <c r="CAH47"/>
      <c r="CAI47"/>
      <c r="CAJ47"/>
      <c r="CAK47"/>
      <c r="CAL47"/>
      <c r="CAM47"/>
      <c r="CAN47"/>
      <c r="CAO47"/>
      <c r="CAP47"/>
      <c r="CAQ47"/>
      <c r="CAR47"/>
      <c r="CAS47"/>
      <c r="CAT47"/>
      <c r="CAU47"/>
      <c r="CAV47"/>
      <c r="CAW47"/>
      <c r="CAX47"/>
      <c r="CAY47"/>
      <c r="CAZ47"/>
      <c r="CBA47"/>
      <c r="CBB47"/>
      <c r="CBC47"/>
      <c r="CBD47"/>
      <c r="CBE47"/>
      <c r="CBF47"/>
      <c r="CBG47"/>
      <c r="CBH47"/>
      <c r="CBI47"/>
      <c r="CBJ47"/>
      <c r="CBK47"/>
      <c r="CBL47"/>
      <c r="CBM47"/>
      <c r="CBN47"/>
      <c r="CBO47"/>
      <c r="CBP47"/>
      <c r="CBQ47"/>
      <c r="CBR47"/>
      <c r="CBS47"/>
      <c r="CBT47"/>
      <c r="CBU47"/>
      <c r="CBV47"/>
      <c r="CBW47"/>
      <c r="CBX47"/>
      <c r="CBY47"/>
      <c r="CBZ47"/>
      <c r="CCA47"/>
      <c r="CCB47"/>
      <c r="CCC47"/>
      <c r="CCD47"/>
      <c r="CCE47"/>
      <c r="CCF47"/>
      <c r="CCG47"/>
      <c r="CCH47"/>
      <c r="CCI47"/>
      <c r="CCJ47"/>
      <c r="CCK47"/>
      <c r="CCL47"/>
      <c r="CCM47"/>
      <c r="CCN47"/>
      <c r="CCO47"/>
      <c r="CCP47"/>
      <c r="CCQ47"/>
      <c r="CCR47"/>
      <c r="CCS47"/>
      <c r="CCT47"/>
      <c r="CCU47"/>
      <c r="CCV47"/>
      <c r="CCW47"/>
      <c r="CCX47"/>
      <c r="CCY47"/>
      <c r="CCZ47"/>
      <c r="CDA47"/>
      <c r="CDB47"/>
      <c r="CDC47"/>
      <c r="CDD47"/>
      <c r="CDE47"/>
      <c r="CDF47"/>
      <c r="CDG47"/>
      <c r="CDH47"/>
      <c r="CDI47"/>
      <c r="CDJ47"/>
      <c r="CDK47"/>
      <c r="CDL47"/>
      <c r="CDM47"/>
      <c r="CDN47"/>
      <c r="CDO47"/>
      <c r="CDP47"/>
      <c r="CDQ47"/>
      <c r="CDR47"/>
      <c r="CDS47"/>
      <c r="CDT47"/>
      <c r="CDU47"/>
      <c r="CDV47"/>
      <c r="CDW47"/>
      <c r="CDX47"/>
      <c r="CDY47"/>
      <c r="CDZ47"/>
      <c r="CEA47"/>
      <c r="CEB47"/>
      <c r="CEC47"/>
      <c r="CED47"/>
      <c r="CEE47"/>
      <c r="CEF47"/>
      <c r="CEG47"/>
      <c r="CEH47"/>
      <c r="CEI47"/>
      <c r="CEJ47"/>
      <c r="CEK47"/>
      <c r="CEL47"/>
      <c r="CEM47"/>
      <c r="CEN47"/>
      <c r="CEO47"/>
      <c r="CEP47"/>
      <c r="CEQ47"/>
      <c r="CER47"/>
      <c r="CES47"/>
      <c r="CET47"/>
      <c r="CEU47"/>
      <c r="CEV47"/>
      <c r="CEW47"/>
      <c r="CEX47"/>
      <c r="CEY47"/>
      <c r="CEZ47"/>
      <c r="CFA47"/>
      <c r="CFB47"/>
      <c r="CFC47"/>
      <c r="CFD47"/>
      <c r="CFE47"/>
      <c r="CFF47"/>
      <c r="CFG47"/>
      <c r="CFH47"/>
      <c r="CFI47"/>
      <c r="CFJ47"/>
      <c r="CFK47"/>
      <c r="CFL47"/>
      <c r="CFM47"/>
      <c r="CFN47"/>
      <c r="CFO47"/>
      <c r="CFP47"/>
      <c r="CFQ47"/>
      <c r="CFR47"/>
      <c r="CFS47"/>
      <c r="CFT47"/>
      <c r="CFU47"/>
      <c r="CFV47"/>
      <c r="CFW47"/>
      <c r="CFX47"/>
      <c r="CFY47"/>
      <c r="CFZ47"/>
      <c r="CGA47"/>
      <c r="CGB47"/>
      <c r="CGC47"/>
      <c r="CGD47"/>
      <c r="CGE47"/>
      <c r="CGF47"/>
      <c r="CGG47"/>
      <c r="CGH47"/>
      <c r="CGI47"/>
      <c r="CGJ47"/>
      <c r="CGK47"/>
      <c r="CGL47"/>
      <c r="CGM47"/>
      <c r="CGN47"/>
      <c r="CGO47"/>
      <c r="CGP47"/>
      <c r="CGQ47"/>
      <c r="CGR47"/>
      <c r="CGS47"/>
      <c r="CGT47"/>
      <c r="CGU47"/>
      <c r="CGV47"/>
      <c r="CGW47"/>
      <c r="CGX47"/>
      <c r="CGY47"/>
      <c r="CGZ47"/>
      <c r="CHA47"/>
      <c r="CHB47"/>
      <c r="CHC47"/>
      <c r="CHD47"/>
      <c r="CHE47"/>
      <c r="CHF47"/>
      <c r="CHG47"/>
      <c r="CHH47"/>
      <c r="CHI47"/>
      <c r="CHJ47"/>
      <c r="CHK47"/>
      <c r="CHL47"/>
      <c r="CHM47"/>
      <c r="CHN47"/>
      <c r="CHO47"/>
      <c r="CHP47"/>
      <c r="CHQ47"/>
      <c r="CHR47"/>
      <c r="CHS47"/>
      <c r="CHT47"/>
      <c r="CHU47"/>
      <c r="CHV47"/>
      <c r="CHW47"/>
      <c r="CHX47"/>
      <c r="CHY47"/>
      <c r="CHZ47"/>
      <c r="CIA47"/>
      <c r="CIB47"/>
      <c r="CIC47"/>
      <c r="CID47"/>
      <c r="CIE47"/>
      <c r="CIF47"/>
      <c r="CIG47"/>
      <c r="CIH47"/>
      <c r="CII47"/>
      <c r="CIJ47"/>
      <c r="CIK47"/>
      <c r="CIL47"/>
      <c r="CIM47"/>
      <c r="CIN47"/>
      <c r="CIO47"/>
      <c r="CIP47"/>
      <c r="CIQ47"/>
      <c r="CIR47"/>
      <c r="CIS47"/>
      <c r="CIT47"/>
      <c r="CIU47"/>
      <c r="CIV47"/>
      <c r="CIW47"/>
      <c r="CIX47"/>
      <c r="CIY47"/>
      <c r="CIZ47"/>
      <c r="CJA47"/>
      <c r="CJB47"/>
      <c r="CJC47"/>
      <c r="CJD47"/>
      <c r="CJE47"/>
      <c r="CJF47"/>
      <c r="CJG47"/>
      <c r="CJH47"/>
      <c r="CJI47"/>
      <c r="CJJ47"/>
      <c r="CJK47"/>
      <c r="CJL47"/>
      <c r="CJM47"/>
      <c r="CJN47"/>
      <c r="CJO47"/>
      <c r="CJP47"/>
      <c r="CJQ47"/>
      <c r="CJR47"/>
      <c r="CJS47"/>
      <c r="CJT47"/>
      <c r="CJU47"/>
      <c r="CJV47"/>
      <c r="CJW47"/>
      <c r="CJX47"/>
      <c r="CJY47"/>
      <c r="CJZ47"/>
      <c r="CKA47"/>
      <c r="CKB47"/>
      <c r="CKC47"/>
      <c r="CKD47"/>
      <c r="CKE47"/>
      <c r="CKF47"/>
      <c r="CKG47"/>
      <c r="CKH47"/>
      <c r="CKI47"/>
      <c r="CKJ47"/>
      <c r="CKK47"/>
      <c r="CKL47"/>
      <c r="CKM47"/>
      <c r="CKN47"/>
      <c r="CKO47"/>
      <c r="CKP47"/>
      <c r="CKQ47"/>
      <c r="CKR47"/>
      <c r="CKS47"/>
      <c r="CKT47"/>
      <c r="CKU47"/>
      <c r="CKV47"/>
      <c r="CKW47"/>
      <c r="CKX47"/>
      <c r="CKY47"/>
      <c r="CKZ47"/>
      <c r="CLA47"/>
      <c r="CLB47"/>
      <c r="CLC47"/>
      <c r="CLD47"/>
      <c r="CLE47"/>
      <c r="CLF47"/>
      <c r="CLG47"/>
      <c r="CLH47"/>
      <c r="CLI47"/>
      <c r="CLJ47"/>
      <c r="CLK47"/>
      <c r="CLL47"/>
      <c r="CLM47"/>
      <c r="CLN47"/>
      <c r="CLO47"/>
      <c r="CLP47"/>
      <c r="CLQ47"/>
      <c r="CLR47"/>
      <c r="CLS47"/>
      <c r="CLT47"/>
      <c r="CLU47"/>
      <c r="CLV47"/>
      <c r="CLW47"/>
      <c r="CLX47"/>
      <c r="CLY47"/>
      <c r="CLZ47"/>
      <c r="CMA47"/>
      <c r="CMB47"/>
      <c r="CMC47"/>
      <c r="CMD47"/>
      <c r="CME47"/>
      <c r="CMF47"/>
      <c r="CMG47"/>
      <c r="CMH47"/>
      <c r="CMI47"/>
      <c r="CMJ47"/>
      <c r="CMK47"/>
      <c r="CML47"/>
      <c r="CMM47"/>
      <c r="CMN47"/>
      <c r="CMO47"/>
      <c r="CMP47"/>
      <c r="CMQ47"/>
      <c r="CMR47"/>
      <c r="CMS47"/>
      <c r="CMT47"/>
      <c r="CMU47"/>
      <c r="CMV47"/>
      <c r="CMW47"/>
      <c r="CMX47"/>
      <c r="CMY47"/>
      <c r="CMZ47"/>
      <c r="CNA47"/>
      <c r="CNB47"/>
      <c r="CNC47"/>
      <c r="CND47"/>
      <c r="CNE47"/>
      <c r="CNF47"/>
      <c r="CNG47"/>
      <c r="CNH47"/>
      <c r="CNI47"/>
      <c r="CNJ47"/>
      <c r="CNK47"/>
      <c r="CNL47"/>
      <c r="CNM47"/>
      <c r="CNN47"/>
      <c r="CNO47"/>
      <c r="CNP47"/>
      <c r="CNQ47"/>
      <c r="CNR47"/>
      <c r="CNS47"/>
      <c r="CNT47"/>
      <c r="CNU47"/>
      <c r="CNV47"/>
      <c r="CNW47"/>
      <c r="CNX47"/>
      <c r="CNY47"/>
      <c r="CNZ47"/>
      <c r="COA47"/>
      <c r="COB47"/>
      <c r="COC47"/>
      <c r="COD47"/>
      <c r="COE47"/>
      <c r="COF47"/>
      <c r="COG47"/>
      <c r="COH47"/>
      <c r="COI47"/>
      <c r="COJ47"/>
      <c r="COK47"/>
      <c r="COL47"/>
      <c r="COM47"/>
      <c r="CON47"/>
      <c r="COO47"/>
      <c r="COP47"/>
      <c r="COQ47"/>
      <c r="COR47"/>
      <c r="COS47"/>
      <c r="COT47"/>
      <c r="COU47"/>
      <c r="COV47"/>
      <c r="COW47"/>
      <c r="COX47"/>
      <c r="COY47"/>
      <c r="COZ47"/>
      <c r="CPA47"/>
      <c r="CPB47"/>
      <c r="CPC47"/>
      <c r="CPD47"/>
      <c r="CPE47"/>
      <c r="CPF47"/>
      <c r="CPG47"/>
      <c r="CPH47"/>
      <c r="CPI47"/>
      <c r="CPJ47"/>
      <c r="CPK47"/>
      <c r="CPL47"/>
      <c r="CPM47"/>
      <c r="CPN47"/>
      <c r="CPO47"/>
      <c r="CPP47"/>
      <c r="CPQ47"/>
      <c r="CPR47"/>
      <c r="CPS47"/>
      <c r="CPT47"/>
      <c r="CPU47"/>
      <c r="CPV47"/>
      <c r="CPW47"/>
      <c r="CPX47"/>
      <c r="CPY47"/>
      <c r="CPZ47"/>
      <c r="CQA47"/>
      <c r="CQB47"/>
      <c r="CQC47"/>
      <c r="CQD47"/>
      <c r="CQE47"/>
      <c r="CQF47"/>
      <c r="CQG47"/>
      <c r="CQH47"/>
      <c r="CQI47"/>
      <c r="CQJ47"/>
      <c r="CQK47"/>
      <c r="CQL47"/>
      <c r="CQM47"/>
      <c r="CQN47"/>
      <c r="CQO47"/>
      <c r="CQP47"/>
      <c r="CQQ47"/>
      <c r="CQR47"/>
      <c r="CQS47"/>
      <c r="CQT47"/>
      <c r="CQU47"/>
      <c r="CQV47"/>
      <c r="CQW47"/>
      <c r="CQX47"/>
      <c r="CQY47"/>
      <c r="CQZ47"/>
      <c r="CRA47"/>
      <c r="CRB47"/>
      <c r="CRC47"/>
      <c r="CRD47"/>
      <c r="CRE47"/>
      <c r="CRF47"/>
      <c r="CRG47"/>
      <c r="CRH47"/>
      <c r="CRI47"/>
      <c r="CRJ47"/>
      <c r="CRK47"/>
      <c r="CRL47"/>
      <c r="CRM47"/>
      <c r="CRN47"/>
      <c r="CRO47"/>
      <c r="CRP47"/>
      <c r="CRQ47"/>
      <c r="CRR47"/>
      <c r="CRS47"/>
      <c r="CRT47"/>
      <c r="CRU47"/>
      <c r="CRV47"/>
      <c r="CRW47"/>
      <c r="CRX47"/>
      <c r="CRY47"/>
      <c r="CRZ47"/>
      <c r="CSA47"/>
      <c r="CSB47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  <c r="CSW47"/>
      <c r="CSX47"/>
      <c r="CSY47"/>
      <c r="CSZ47"/>
      <c r="CTA47"/>
      <c r="CTB47"/>
      <c r="CTC47"/>
      <c r="CTD47"/>
      <c r="CTE47"/>
      <c r="CTF47"/>
      <c r="CTG47"/>
      <c r="CTH47"/>
      <c r="CTI47"/>
      <c r="CTJ47"/>
      <c r="CTK47"/>
      <c r="CTL47"/>
      <c r="CTM47"/>
      <c r="CTN47"/>
      <c r="CTO47"/>
      <c r="CTP47"/>
      <c r="CTQ47"/>
      <c r="CTR47"/>
      <c r="CTS47"/>
      <c r="CTT47"/>
      <c r="CTU47"/>
      <c r="CTV47"/>
      <c r="CTW47"/>
      <c r="CTX47"/>
      <c r="CTY47"/>
      <c r="CTZ47"/>
      <c r="CUA47"/>
      <c r="CUB47"/>
      <c r="CUC47"/>
      <c r="CUD47"/>
      <c r="CUE47"/>
      <c r="CUF47"/>
      <c r="CUG47"/>
      <c r="CUH47"/>
      <c r="CUI47"/>
      <c r="CUJ47"/>
      <c r="CUK47"/>
      <c r="CUL47"/>
      <c r="CUM47"/>
      <c r="CUN47"/>
      <c r="CUO47"/>
      <c r="CUP47"/>
      <c r="CUQ47"/>
      <c r="CUR47"/>
      <c r="CUS47"/>
      <c r="CUT47"/>
      <c r="CUU47"/>
      <c r="CUV47"/>
      <c r="CUW47"/>
      <c r="CUX47"/>
      <c r="CUY47"/>
      <c r="CUZ47"/>
      <c r="CVA47"/>
      <c r="CVB47"/>
      <c r="CVC47"/>
      <c r="CVD47"/>
      <c r="CVE47"/>
      <c r="CVF47"/>
      <c r="CVG47"/>
      <c r="CVH47"/>
      <c r="CVI47"/>
      <c r="CVJ47"/>
      <c r="CVK47"/>
      <c r="CVL47"/>
      <c r="CVM47"/>
      <c r="CVN47"/>
      <c r="CVO47"/>
      <c r="CVP47"/>
      <c r="CVQ47"/>
      <c r="CVR47"/>
      <c r="CVS47"/>
      <c r="CVT47"/>
      <c r="CVU47"/>
      <c r="CVV47"/>
      <c r="CVW47"/>
      <c r="CVX47"/>
      <c r="CVY47"/>
      <c r="CVZ47"/>
      <c r="CWA47"/>
      <c r="CWB47"/>
      <c r="CWC47"/>
      <c r="CWD47"/>
      <c r="CWE47"/>
      <c r="CWF47"/>
      <c r="CWG47"/>
      <c r="CWH47"/>
      <c r="CWI47"/>
      <c r="CWJ47"/>
      <c r="CWK47"/>
      <c r="CWL47"/>
      <c r="CWM47"/>
      <c r="CWN47"/>
      <c r="CWO47"/>
      <c r="CWP47"/>
      <c r="CWQ47"/>
      <c r="CWR47"/>
      <c r="CWS47"/>
      <c r="CWT47"/>
      <c r="CWU47"/>
      <c r="CWV47"/>
      <c r="CWW47"/>
      <c r="CWX47"/>
      <c r="CWY47"/>
      <c r="CWZ47"/>
      <c r="CXA47"/>
      <c r="CXB47"/>
      <c r="CXC47"/>
      <c r="CXD47"/>
      <c r="CXE47"/>
      <c r="CXF47"/>
      <c r="CXG47"/>
      <c r="CXH47"/>
      <c r="CXI47"/>
      <c r="CXJ47"/>
      <c r="CXK47"/>
      <c r="CXL47"/>
      <c r="CXM47"/>
      <c r="CXN47"/>
      <c r="CXO47"/>
      <c r="CXP47"/>
      <c r="CXQ47"/>
      <c r="CXR47"/>
      <c r="CXS47"/>
      <c r="CXT47"/>
      <c r="CXU47"/>
      <c r="CXV47"/>
      <c r="CXW47"/>
      <c r="CXX47"/>
      <c r="CXY47"/>
      <c r="CXZ47"/>
      <c r="CYA47"/>
      <c r="CYB47"/>
      <c r="CYC47"/>
      <c r="CYD47"/>
      <c r="CYE47"/>
      <c r="CYF47"/>
      <c r="CYG47"/>
      <c r="CYH47"/>
      <c r="CYI47"/>
      <c r="CYJ47"/>
      <c r="CYK47"/>
      <c r="CYL47"/>
      <c r="CYM47"/>
      <c r="CYN47"/>
      <c r="CYO47"/>
      <c r="CYP47"/>
      <c r="CYQ47"/>
      <c r="CYR47"/>
      <c r="CYS47"/>
      <c r="CYT47"/>
      <c r="CYU47"/>
      <c r="CYV47"/>
      <c r="CYW47"/>
      <c r="CYX47"/>
      <c r="CYY47"/>
      <c r="CYZ47"/>
      <c r="CZA47"/>
      <c r="CZB47"/>
      <c r="CZC47"/>
      <c r="CZD47"/>
      <c r="CZE47"/>
      <c r="CZF47"/>
      <c r="CZG47"/>
      <c r="CZH47"/>
      <c r="CZI47"/>
      <c r="CZJ47"/>
      <c r="CZK47"/>
      <c r="CZL47"/>
      <c r="CZM47"/>
      <c r="CZN47"/>
      <c r="CZO47"/>
      <c r="CZP47"/>
      <c r="CZQ47"/>
      <c r="CZR47"/>
      <c r="CZS47"/>
      <c r="CZT47"/>
      <c r="CZU47"/>
      <c r="CZV47"/>
      <c r="CZW47"/>
      <c r="CZX47"/>
      <c r="CZY47"/>
      <c r="CZZ47"/>
      <c r="DAA47"/>
      <c r="DAB47"/>
      <c r="DAC47"/>
      <c r="DAD47"/>
      <c r="DAE47"/>
      <c r="DAF47"/>
      <c r="DAG47"/>
      <c r="DAH47"/>
      <c r="DAI47"/>
      <c r="DAJ47"/>
      <c r="DAK47"/>
      <c r="DAL47"/>
      <c r="DAM47"/>
      <c r="DAN47"/>
      <c r="DAO47"/>
      <c r="DAP47"/>
      <c r="DAQ47"/>
      <c r="DAR47"/>
      <c r="DAS47"/>
      <c r="DAT47"/>
      <c r="DAU47"/>
      <c r="DAV47"/>
      <c r="DAW47"/>
      <c r="DAX47"/>
      <c r="DAY47"/>
      <c r="DAZ47"/>
      <c r="DBA47"/>
      <c r="DBB47"/>
      <c r="DBC47"/>
      <c r="DBD47"/>
      <c r="DBE47"/>
      <c r="DBF47"/>
      <c r="DBG47"/>
      <c r="DBH47"/>
      <c r="DBI47"/>
      <c r="DBJ47"/>
      <c r="DBK47"/>
      <c r="DBL47"/>
      <c r="DBM47"/>
      <c r="DBN47"/>
      <c r="DBO47"/>
      <c r="DBP47"/>
      <c r="DBQ47"/>
      <c r="DBR47"/>
      <c r="DBS47"/>
      <c r="DBT47"/>
      <c r="DBU47"/>
      <c r="DBV47"/>
      <c r="DBW47"/>
      <c r="DBX47"/>
      <c r="DBY47"/>
      <c r="DBZ47"/>
      <c r="DCA47"/>
      <c r="DCB47"/>
      <c r="DCC47"/>
      <c r="DCD47"/>
      <c r="DCE47"/>
      <c r="DCF47"/>
      <c r="DCG47"/>
      <c r="DCH47"/>
      <c r="DCI47"/>
      <c r="DCJ47"/>
      <c r="DCK47"/>
      <c r="DCL47"/>
      <c r="DCM47"/>
      <c r="DCN47"/>
      <c r="DCO47"/>
      <c r="DCP47"/>
      <c r="DCQ47"/>
      <c r="DCR47"/>
      <c r="DCS47"/>
      <c r="DCT47"/>
      <c r="DCU47"/>
      <c r="DCV47"/>
      <c r="DCW47"/>
      <c r="DCX47"/>
      <c r="DCY47"/>
      <c r="DCZ47"/>
      <c r="DDA47"/>
      <c r="DDB47"/>
      <c r="DDC47"/>
      <c r="DDD47"/>
      <c r="DDE47"/>
      <c r="DDF47"/>
      <c r="DDG47"/>
      <c r="DDH47"/>
      <c r="DDI47"/>
      <c r="DDJ47"/>
      <c r="DDK47"/>
      <c r="DDL47"/>
      <c r="DDM47"/>
      <c r="DDN47"/>
      <c r="DDO47"/>
      <c r="DDP47"/>
      <c r="DDQ47"/>
      <c r="DDR47"/>
      <c r="DDS47"/>
      <c r="DDT47"/>
      <c r="DDU47"/>
      <c r="DDV47"/>
      <c r="DDW47"/>
      <c r="DDX47"/>
      <c r="DDY47"/>
      <c r="DDZ47"/>
      <c r="DEA47"/>
      <c r="DEB47"/>
      <c r="DEC47"/>
      <c r="DED47"/>
      <c r="DEE47"/>
      <c r="DEF47"/>
      <c r="DEG47"/>
      <c r="DEH47"/>
      <c r="DEI47"/>
      <c r="DEJ47"/>
      <c r="DEK47"/>
      <c r="DEL47"/>
      <c r="DEM47"/>
      <c r="DEN47"/>
      <c r="DEO47"/>
      <c r="DEP47"/>
      <c r="DEQ47"/>
      <c r="DER47"/>
      <c r="DES47"/>
      <c r="DET47"/>
      <c r="DEU47"/>
      <c r="DEV47"/>
      <c r="DEW47"/>
      <c r="DEX47"/>
      <c r="DEY47"/>
      <c r="DEZ47"/>
      <c r="DFA47"/>
      <c r="DFB47"/>
      <c r="DFC47"/>
      <c r="DFD47"/>
      <c r="DFE47"/>
      <c r="DFF47"/>
      <c r="DFG47"/>
      <c r="DFH47"/>
      <c r="DFI47"/>
      <c r="DFJ47"/>
      <c r="DFK47"/>
      <c r="DFL47"/>
      <c r="DFM47"/>
      <c r="DFN47"/>
      <c r="DFO47"/>
      <c r="DFP47"/>
      <c r="DFQ47"/>
      <c r="DFR47"/>
      <c r="DFS47"/>
      <c r="DFT47"/>
      <c r="DFU47"/>
      <c r="DFV47"/>
      <c r="DFW47"/>
      <c r="DFX47"/>
      <c r="DFY47"/>
      <c r="DFZ47"/>
      <c r="DGA47"/>
      <c r="DGB47"/>
      <c r="DGC47"/>
      <c r="DGD47"/>
      <c r="DGE47"/>
      <c r="DGF47"/>
      <c r="DGG47"/>
      <c r="DGH47"/>
      <c r="DGI47"/>
      <c r="DGJ47"/>
      <c r="DGK47"/>
      <c r="DGL47"/>
      <c r="DGM47"/>
      <c r="DGN47"/>
      <c r="DGO47"/>
      <c r="DGP47"/>
      <c r="DGQ47"/>
      <c r="DGR47"/>
      <c r="DGS47"/>
      <c r="DGT47"/>
      <c r="DGU47"/>
      <c r="DGV47"/>
      <c r="DGW47"/>
      <c r="DGX47"/>
      <c r="DGY47"/>
      <c r="DGZ47"/>
      <c r="DHA47"/>
      <c r="DHB47"/>
      <c r="DHC47"/>
      <c r="DHD47"/>
      <c r="DHE47"/>
      <c r="DHF47"/>
      <c r="DHG47"/>
      <c r="DHH47"/>
      <c r="DHI47"/>
      <c r="DHJ47"/>
      <c r="DHK47"/>
      <c r="DHL47"/>
      <c r="DHM47"/>
      <c r="DHN47"/>
      <c r="DHO47"/>
      <c r="DHP47"/>
      <c r="DHQ47"/>
      <c r="DHR47"/>
      <c r="DHS47"/>
      <c r="DHT47"/>
      <c r="DHU47"/>
      <c r="DHV47"/>
      <c r="DHW47"/>
      <c r="DHX47"/>
      <c r="DHY47"/>
      <c r="DHZ47"/>
      <c r="DIA47"/>
      <c r="DIB47"/>
      <c r="DIC47"/>
      <c r="DID47"/>
      <c r="DIE47"/>
      <c r="DIF47"/>
      <c r="DIG47"/>
      <c r="DIH47"/>
      <c r="DII47"/>
      <c r="DIJ47"/>
      <c r="DIK47"/>
      <c r="DIL47"/>
      <c r="DIM47"/>
      <c r="DIN47"/>
      <c r="DIO47"/>
      <c r="DIP47"/>
      <c r="DIQ47"/>
      <c r="DIR47"/>
      <c r="DIS47"/>
      <c r="DIT47"/>
      <c r="DIU47"/>
      <c r="DIV47"/>
      <c r="DIW47"/>
      <c r="DIX47"/>
      <c r="DIY47"/>
      <c r="DIZ47"/>
      <c r="DJA47"/>
      <c r="DJB47"/>
      <c r="DJC47"/>
      <c r="DJD47"/>
      <c r="DJE47"/>
      <c r="DJF47"/>
      <c r="DJG47"/>
      <c r="DJH47"/>
      <c r="DJI47"/>
      <c r="DJJ47"/>
      <c r="DJK47"/>
      <c r="DJL47"/>
      <c r="DJM47"/>
      <c r="DJN47"/>
      <c r="DJO47"/>
      <c r="DJP47"/>
      <c r="DJQ47"/>
      <c r="DJR47"/>
      <c r="DJS47"/>
      <c r="DJT47"/>
      <c r="DJU47"/>
      <c r="DJV47"/>
      <c r="DJW47"/>
      <c r="DJX47"/>
      <c r="DJY47"/>
      <c r="DJZ47"/>
      <c r="DKA47"/>
      <c r="DKB47"/>
      <c r="DKC47"/>
      <c r="DKD47"/>
      <c r="DKE47"/>
      <c r="DKF47"/>
      <c r="DKG47"/>
      <c r="DKH47"/>
      <c r="DKI47"/>
      <c r="DKJ47"/>
      <c r="DKK47"/>
      <c r="DKL47"/>
      <c r="DKM47"/>
      <c r="DKN47"/>
      <c r="DKO47"/>
      <c r="DKP47"/>
      <c r="DKQ47"/>
      <c r="DKR47"/>
      <c r="DKS47"/>
      <c r="DKT47"/>
      <c r="DKU47"/>
      <c r="DKV47"/>
      <c r="DKW47"/>
      <c r="DKX47"/>
      <c r="DKY47"/>
      <c r="DKZ47"/>
      <c r="DLA47"/>
      <c r="DLB47"/>
      <c r="DLC47"/>
      <c r="DLD47"/>
      <c r="DLE47"/>
      <c r="DLF47"/>
      <c r="DLG47"/>
      <c r="DLH47"/>
      <c r="DLI47"/>
      <c r="DLJ47"/>
      <c r="DLK47"/>
      <c r="DLL47"/>
      <c r="DLM47"/>
      <c r="DLN47"/>
      <c r="DLO47"/>
      <c r="DLP47"/>
      <c r="DLQ47"/>
      <c r="DLR47"/>
      <c r="DLS47"/>
      <c r="DLT47"/>
      <c r="DLU47"/>
      <c r="DLV47"/>
      <c r="DLW47"/>
      <c r="DLX47"/>
      <c r="DLY47"/>
      <c r="DLZ47"/>
      <c r="DMA47"/>
      <c r="DMB47"/>
      <c r="DMC47"/>
      <c r="DMD47"/>
      <c r="DME47"/>
      <c r="DMF47"/>
      <c r="DMG47"/>
      <c r="DMH47"/>
      <c r="DMI47"/>
      <c r="DMJ47"/>
      <c r="DMK47"/>
      <c r="DML47"/>
      <c r="DMM47"/>
      <c r="DMN47"/>
      <c r="DMO47"/>
      <c r="DMP47"/>
      <c r="DMQ47"/>
      <c r="DMR47"/>
      <c r="DMS47"/>
      <c r="DMT47"/>
      <c r="DMU47"/>
      <c r="DMV47"/>
      <c r="DMW47"/>
      <c r="DMX47"/>
      <c r="DMY47"/>
      <c r="DMZ47"/>
      <c r="DNA47"/>
      <c r="DNB47"/>
      <c r="DNC47"/>
      <c r="DND47"/>
      <c r="DNE47"/>
      <c r="DNF47"/>
      <c r="DNG47"/>
      <c r="DNH47"/>
      <c r="DNI47"/>
      <c r="DNJ47"/>
      <c r="DNK47"/>
      <c r="DNL47"/>
      <c r="DNM47"/>
      <c r="DNN47"/>
      <c r="DNO47"/>
      <c r="DNP47"/>
      <c r="DNQ47"/>
      <c r="DNR47"/>
      <c r="DNS47"/>
      <c r="DNT47"/>
      <c r="DNU47"/>
      <c r="DNV47"/>
      <c r="DNW47"/>
      <c r="DNX47"/>
      <c r="DNY47"/>
      <c r="DNZ47"/>
      <c r="DOA47"/>
      <c r="DOB47"/>
      <c r="DOC47"/>
      <c r="DOD47"/>
      <c r="DOE47"/>
      <c r="DOF47"/>
      <c r="DOG47"/>
      <c r="DOH47"/>
      <c r="DOI47"/>
      <c r="DOJ47"/>
      <c r="DOK47"/>
      <c r="DOL47"/>
      <c r="DOM47"/>
      <c r="DON47"/>
      <c r="DOO47"/>
      <c r="DOP47"/>
      <c r="DOQ47"/>
      <c r="DOR47"/>
      <c r="DOS47"/>
      <c r="DOT47"/>
      <c r="DOU47"/>
      <c r="DOV47"/>
      <c r="DOW47"/>
      <c r="DOX47"/>
      <c r="DOY47"/>
      <c r="DOZ47"/>
      <c r="DPA47"/>
      <c r="DPB47"/>
      <c r="DPC47"/>
      <c r="DPD47"/>
      <c r="DPE47"/>
      <c r="DPF47"/>
      <c r="DPG47"/>
      <c r="DPH47"/>
      <c r="DPI47"/>
      <c r="DPJ47"/>
      <c r="DPK47"/>
      <c r="DPL47"/>
      <c r="DPM47"/>
      <c r="DPN47"/>
      <c r="DPO47"/>
      <c r="DPP47"/>
      <c r="DPQ47"/>
      <c r="DPR47"/>
      <c r="DPS47"/>
      <c r="DPT47"/>
      <c r="DPU47"/>
      <c r="DPV47"/>
      <c r="DPW47"/>
      <c r="DPX47"/>
      <c r="DPY47"/>
      <c r="DPZ47"/>
      <c r="DQA47"/>
      <c r="DQB47"/>
      <c r="DQC47"/>
      <c r="DQD47"/>
      <c r="DQE47"/>
      <c r="DQF47"/>
      <c r="DQG47"/>
      <c r="DQH47"/>
      <c r="DQI47"/>
      <c r="DQJ47"/>
      <c r="DQK47"/>
      <c r="DQL47"/>
      <c r="DQM47"/>
      <c r="DQN47"/>
      <c r="DQO47"/>
      <c r="DQP47"/>
      <c r="DQQ47"/>
      <c r="DQR47"/>
      <c r="DQS47"/>
      <c r="DQT47"/>
      <c r="DQU47"/>
      <c r="DQV47"/>
      <c r="DQW47"/>
      <c r="DQX47"/>
      <c r="DQY47"/>
      <c r="DQZ47"/>
      <c r="DRA47"/>
      <c r="DRB47"/>
      <c r="DRC47"/>
      <c r="DRD47"/>
      <c r="DRE47"/>
      <c r="DRF47"/>
      <c r="DRG47"/>
      <c r="DRH47"/>
      <c r="DRI47"/>
      <c r="DRJ47"/>
      <c r="DRK47"/>
      <c r="DRL47"/>
      <c r="DRM47"/>
      <c r="DRN47"/>
      <c r="DRO47"/>
      <c r="DRP47"/>
      <c r="DRQ47"/>
      <c r="DRR47"/>
      <c r="DRS47"/>
      <c r="DRT47"/>
      <c r="DRU47"/>
      <c r="DRV47"/>
      <c r="DRW47"/>
      <c r="DRX47"/>
      <c r="DRY47"/>
      <c r="DRZ47"/>
      <c r="DSA47"/>
      <c r="DSB47"/>
      <c r="DSC47"/>
      <c r="DSD47"/>
      <c r="DSE47"/>
      <c r="DSF47"/>
      <c r="DSG47"/>
      <c r="DSH47"/>
      <c r="DSI47"/>
      <c r="DSJ47"/>
      <c r="DSK47"/>
      <c r="DSL47"/>
      <c r="DSM47"/>
      <c r="DSN47"/>
      <c r="DSO47"/>
      <c r="DSP47"/>
      <c r="DSQ47"/>
      <c r="DSR47"/>
      <c r="DSS47"/>
      <c r="DST47"/>
      <c r="DSU47"/>
      <c r="DSV47"/>
      <c r="DSW47"/>
      <c r="DSX47"/>
      <c r="DSY47"/>
      <c r="DSZ47"/>
      <c r="DTA47"/>
      <c r="DTB47"/>
      <c r="DTC47"/>
      <c r="DTD47"/>
      <c r="DTE47"/>
      <c r="DTF47"/>
      <c r="DTG47"/>
      <c r="DTH47"/>
      <c r="DTI47"/>
      <c r="DTJ47"/>
      <c r="DTK47"/>
      <c r="DTL47"/>
      <c r="DTM47"/>
      <c r="DTN47"/>
      <c r="DTO47"/>
      <c r="DTP47"/>
      <c r="DTQ47"/>
      <c r="DTR47"/>
      <c r="DTS47"/>
      <c r="DTT47"/>
      <c r="DTU47"/>
      <c r="DTV47"/>
      <c r="DTW47"/>
      <c r="DTX47"/>
      <c r="DTY47"/>
      <c r="DTZ47"/>
      <c r="DUA47"/>
      <c r="DUB47"/>
      <c r="DUC47"/>
      <c r="DUD47"/>
      <c r="DUE47"/>
      <c r="DUF47"/>
      <c r="DUG47"/>
      <c r="DUH47"/>
      <c r="DUI47"/>
      <c r="DUJ47"/>
      <c r="DUK47"/>
      <c r="DUL47"/>
      <c r="DUM47"/>
      <c r="DUN47"/>
      <c r="DUO47"/>
      <c r="DUP47"/>
      <c r="DUQ47"/>
      <c r="DUR47"/>
      <c r="DUS47"/>
      <c r="DUT47"/>
      <c r="DUU47"/>
      <c r="DUV47"/>
      <c r="DUW47"/>
      <c r="DUX47"/>
      <c r="DUY47"/>
      <c r="DUZ47"/>
      <c r="DVA47"/>
      <c r="DVB47"/>
      <c r="DVC47"/>
      <c r="DVD47"/>
      <c r="DVE47"/>
      <c r="DVF47"/>
      <c r="DVG47"/>
      <c r="DVH47"/>
      <c r="DVI47"/>
      <c r="DVJ47"/>
      <c r="DVK47"/>
      <c r="DVL47"/>
      <c r="DVM47"/>
      <c r="DVN47"/>
      <c r="DVO47"/>
      <c r="DVP47"/>
      <c r="DVQ47"/>
      <c r="DVR47"/>
      <c r="DVS47"/>
      <c r="DVT47"/>
      <c r="DVU47"/>
      <c r="DVV47"/>
      <c r="DVW47"/>
      <c r="DVX47"/>
      <c r="DVY47"/>
      <c r="DVZ47"/>
      <c r="DWA47"/>
      <c r="DWB47"/>
      <c r="DWC47"/>
      <c r="DWD47"/>
      <c r="DWE47"/>
      <c r="DWF47"/>
      <c r="DWG47"/>
      <c r="DWH47"/>
      <c r="DWI47"/>
      <c r="DWJ47"/>
      <c r="DWK47"/>
      <c r="DWL47"/>
      <c r="DWM47"/>
      <c r="DWN47"/>
      <c r="DWO47"/>
      <c r="DWP47"/>
      <c r="DWQ47"/>
      <c r="DWR47"/>
      <c r="DWS47"/>
      <c r="DWT47"/>
      <c r="DWU47"/>
      <c r="DWV47"/>
      <c r="DWW47"/>
      <c r="DWX47"/>
      <c r="DWY47"/>
      <c r="DWZ47"/>
      <c r="DXA47"/>
      <c r="DXB47"/>
      <c r="DXC47"/>
      <c r="DXD47"/>
      <c r="DXE47"/>
      <c r="DXF47"/>
      <c r="DXG47"/>
      <c r="DXH47"/>
      <c r="DXI47"/>
      <c r="DXJ47"/>
      <c r="DXK47"/>
      <c r="DXL47"/>
      <c r="DXM47"/>
      <c r="DXN47"/>
      <c r="DXO47"/>
      <c r="DXP47"/>
      <c r="DXQ47"/>
      <c r="DXR47"/>
      <c r="DXS47"/>
      <c r="DXT47"/>
      <c r="DXU47"/>
      <c r="DXV47"/>
      <c r="DXW47"/>
      <c r="DXX47"/>
      <c r="DXY47"/>
      <c r="DXZ47"/>
      <c r="DYA47"/>
      <c r="DYB47"/>
      <c r="DYC47"/>
      <c r="DYD47"/>
      <c r="DYE47"/>
      <c r="DYF47"/>
      <c r="DYG47"/>
      <c r="DYH47"/>
      <c r="DYI47"/>
      <c r="DYJ47"/>
      <c r="DYK47"/>
      <c r="DYL47"/>
      <c r="DYM47"/>
      <c r="DYN47"/>
      <c r="DYO47"/>
      <c r="DYP47"/>
      <c r="DYQ47"/>
      <c r="DYR47"/>
      <c r="DYS47"/>
      <c r="DYT47"/>
      <c r="DYU47"/>
      <c r="DYV47"/>
      <c r="DYW47"/>
      <c r="DYX47"/>
      <c r="DYY47"/>
      <c r="DYZ47"/>
      <c r="DZA47"/>
      <c r="DZB47"/>
      <c r="DZC47"/>
      <c r="DZD47"/>
      <c r="DZE47"/>
      <c r="DZF47"/>
      <c r="DZG47"/>
      <c r="DZH47"/>
      <c r="DZI47"/>
      <c r="DZJ47"/>
      <c r="DZK47"/>
      <c r="DZL47"/>
      <c r="DZM47"/>
      <c r="DZN47"/>
      <c r="DZO47"/>
      <c r="DZP47"/>
      <c r="DZQ47"/>
      <c r="DZR47"/>
      <c r="DZS47"/>
      <c r="DZT47"/>
      <c r="DZU47"/>
      <c r="DZV47"/>
      <c r="DZW47"/>
      <c r="DZX47"/>
      <c r="DZY47"/>
      <c r="DZZ47"/>
      <c r="EAA47"/>
      <c r="EAB47"/>
      <c r="EAC47"/>
      <c r="EAD47"/>
      <c r="EAE47"/>
      <c r="EAF47"/>
      <c r="EAG47"/>
      <c r="EAH47"/>
      <c r="EAI47"/>
      <c r="EAJ47"/>
      <c r="EAK47"/>
      <c r="EAL47"/>
      <c r="EAM47"/>
      <c r="EAN47"/>
      <c r="EAO47"/>
      <c r="EAP47"/>
      <c r="EAQ47"/>
      <c r="EAR47"/>
      <c r="EAS47"/>
      <c r="EAT47"/>
      <c r="EAU47"/>
      <c r="EAV47"/>
      <c r="EAW47"/>
      <c r="EAX47"/>
      <c r="EAY47"/>
      <c r="EAZ47"/>
      <c r="EBA47"/>
      <c r="EBB47"/>
      <c r="EBC47"/>
      <c r="EBD47"/>
      <c r="EBE47"/>
      <c r="EBF47"/>
      <c r="EBG47"/>
      <c r="EBH47"/>
      <c r="EBI47"/>
      <c r="EBJ47"/>
      <c r="EBK47"/>
      <c r="EBL47"/>
      <c r="EBM47"/>
      <c r="EBN47"/>
      <c r="EBO47"/>
      <c r="EBP47"/>
      <c r="EBQ47"/>
      <c r="EBR47"/>
      <c r="EBS47"/>
      <c r="EBT47"/>
      <c r="EBU47"/>
      <c r="EBV47"/>
      <c r="EBW47"/>
      <c r="EBX47"/>
      <c r="EBY47"/>
      <c r="EBZ47"/>
      <c r="ECA47"/>
      <c r="ECB47"/>
      <c r="ECC47"/>
      <c r="ECD47"/>
      <c r="ECE47"/>
      <c r="ECF47"/>
      <c r="ECG47"/>
      <c r="ECH47"/>
      <c r="ECI47"/>
      <c r="ECJ47"/>
      <c r="ECK47"/>
      <c r="ECL47"/>
      <c r="ECM47"/>
      <c r="ECN47"/>
      <c r="ECO47"/>
      <c r="ECP47"/>
      <c r="ECQ47"/>
      <c r="ECR47"/>
      <c r="ECS47"/>
      <c r="ECT47"/>
      <c r="ECU47"/>
      <c r="ECV47"/>
      <c r="ECW47"/>
      <c r="ECX47"/>
      <c r="ECY47"/>
      <c r="ECZ47"/>
      <c r="EDA47"/>
      <c r="EDB47"/>
      <c r="EDC47"/>
      <c r="EDD47"/>
      <c r="EDE47"/>
      <c r="EDF47"/>
      <c r="EDG47"/>
      <c r="EDH47"/>
      <c r="EDI47"/>
      <c r="EDJ47"/>
      <c r="EDK47"/>
      <c r="EDL47"/>
      <c r="EDM47"/>
      <c r="EDN47"/>
      <c r="EDO47"/>
      <c r="EDP47"/>
      <c r="EDQ47"/>
      <c r="EDR47"/>
      <c r="EDS47"/>
      <c r="EDT47"/>
      <c r="EDU47"/>
      <c r="EDV47"/>
      <c r="EDW47"/>
      <c r="EDX47"/>
      <c r="EDY47"/>
      <c r="EDZ47"/>
      <c r="EEA47"/>
      <c r="EEB47"/>
      <c r="EEC47"/>
      <c r="EED47"/>
      <c r="EEE47"/>
      <c r="EEF47"/>
      <c r="EEG47"/>
      <c r="EEH47"/>
      <c r="EEI47"/>
      <c r="EEJ47"/>
      <c r="EEK47"/>
      <c r="EEL47"/>
      <c r="EEM47"/>
      <c r="EEN47"/>
      <c r="EEO47"/>
      <c r="EEP47"/>
      <c r="EEQ47"/>
      <c r="EER47"/>
      <c r="EES47"/>
      <c r="EET47"/>
      <c r="EEU47"/>
      <c r="EEV47"/>
      <c r="EEW47"/>
      <c r="EEX47"/>
      <c r="EEY47"/>
      <c r="EEZ47"/>
      <c r="EFA47"/>
      <c r="EFB47"/>
      <c r="EFC47"/>
      <c r="EFD47"/>
      <c r="EFE47"/>
      <c r="EFF47"/>
      <c r="EFG47"/>
      <c r="EFH47"/>
      <c r="EFI47"/>
      <c r="EFJ47"/>
      <c r="EFK47"/>
      <c r="EFL47"/>
      <c r="EFM47"/>
      <c r="EFN47"/>
      <c r="EFO47"/>
      <c r="EFP47"/>
      <c r="EFQ47"/>
      <c r="EFR47"/>
      <c r="EFS47"/>
      <c r="EFT47"/>
      <c r="EFU47"/>
      <c r="EFV47"/>
      <c r="EFW47"/>
      <c r="EFX47"/>
      <c r="EFY47"/>
      <c r="EFZ47"/>
      <c r="EGA47"/>
      <c r="EGB47"/>
      <c r="EGC47"/>
      <c r="EGD47"/>
      <c r="EGE47"/>
      <c r="EGF47"/>
      <c r="EGG47"/>
      <c r="EGH47"/>
      <c r="EGI47"/>
      <c r="EGJ47"/>
      <c r="EGK47"/>
      <c r="EGL47"/>
      <c r="EGM47"/>
      <c r="EGN47"/>
      <c r="EGO47"/>
      <c r="EGP47"/>
      <c r="EGQ47"/>
      <c r="EGR47"/>
      <c r="EGS47"/>
      <c r="EGT47"/>
      <c r="EGU47"/>
      <c r="EGV47"/>
      <c r="EGW47"/>
      <c r="EGX47"/>
      <c r="EGY47"/>
      <c r="EGZ47"/>
      <c r="EHA47"/>
      <c r="EHB47"/>
      <c r="EHC47"/>
      <c r="EHD47"/>
      <c r="EHE47"/>
      <c r="EHF47"/>
      <c r="EHG47"/>
      <c r="EHH47"/>
      <c r="EHI47"/>
      <c r="EHJ47"/>
      <c r="EHK47"/>
      <c r="EHL47"/>
      <c r="EHM47"/>
      <c r="EHN47"/>
      <c r="EHO47"/>
      <c r="EHP47"/>
      <c r="EHQ47"/>
      <c r="EHR47"/>
      <c r="EHS47"/>
      <c r="EHT47"/>
      <c r="EHU47"/>
      <c r="EHV47"/>
      <c r="EHW47"/>
      <c r="EHX47"/>
      <c r="EHY47"/>
      <c r="EHZ47"/>
      <c r="EIA47"/>
      <c r="EIB47"/>
      <c r="EIC47"/>
      <c r="EID47"/>
      <c r="EIE47"/>
      <c r="EIF47"/>
      <c r="EIG47"/>
      <c r="EIH47"/>
      <c r="EII47"/>
      <c r="EIJ47"/>
      <c r="EIK47"/>
      <c r="EIL47"/>
      <c r="EIM47"/>
      <c r="EIN47"/>
      <c r="EIO47"/>
      <c r="EIP47"/>
      <c r="EIQ47"/>
      <c r="EIR47"/>
      <c r="EIS47"/>
      <c r="EIT47"/>
      <c r="EIU47"/>
      <c r="EIV47"/>
      <c r="EIW47"/>
      <c r="EIX47"/>
      <c r="EIY47"/>
      <c r="EIZ47"/>
      <c r="EJA47"/>
      <c r="EJB47"/>
      <c r="EJC47"/>
      <c r="EJD47"/>
      <c r="EJE47"/>
      <c r="EJF47"/>
      <c r="EJG47"/>
      <c r="EJH47"/>
      <c r="EJI47"/>
      <c r="EJJ47"/>
      <c r="EJK47"/>
      <c r="EJL47"/>
      <c r="EJM47"/>
      <c r="EJN47"/>
      <c r="EJO47"/>
      <c r="EJP47"/>
      <c r="EJQ47"/>
      <c r="EJR47"/>
      <c r="EJS47"/>
      <c r="EJT47"/>
      <c r="EJU47"/>
      <c r="EJV47"/>
      <c r="EJW47"/>
      <c r="EJX47"/>
      <c r="EJY47"/>
      <c r="EJZ47"/>
      <c r="EKA47"/>
      <c r="EKB47"/>
      <c r="EKC47"/>
      <c r="EKD47"/>
      <c r="EKE47"/>
      <c r="EKF47"/>
      <c r="EKG47"/>
      <c r="EKH47"/>
      <c r="EKI47"/>
      <c r="EKJ47"/>
      <c r="EKK47"/>
      <c r="EKL47"/>
      <c r="EKM47"/>
      <c r="EKN47"/>
      <c r="EKO47"/>
      <c r="EKP47"/>
      <c r="EKQ47"/>
      <c r="EKR47"/>
      <c r="EKS47"/>
      <c r="EKT47"/>
      <c r="EKU47"/>
      <c r="EKV47"/>
      <c r="EKW47"/>
      <c r="EKX47"/>
      <c r="EKY47"/>
      <c r="EKZ47"/>
      <c r="ELA47"/>
      <c r="ELB47"/>
      <c r="ELC47"/>
      <c r="ELD47"/>
      <c r="ELE47"/>
      <c r="ELF47"/>
      <c r="ELG47"/>
      <c r="ELH47"/>
      <c r="ELI47"/>
      <c r="ELJ47"/>
      <c r="ELK47"/>
      <c r="ELL47"/>
      <c r="ELM47"/>
      <c r="ELN47"/>
      <c r="ELO47"/>
      <c r="ELP47"/>
      <c r="ELQ47"/>
      <c r="ELR47"/>
      <c r="ELS47"/>
      <c r="ELT47"/>
      <c r="ELU47"/>
      <c r="ELV47"/>
      <c r="ELW47"/>
      <c r="ELX47"/>
      <c r="ELY47"/>
      <c r="ELZ47"/>
      <c r="EMA47"/>
      <c r="EMB47"/>
      <c r="EMC47"/>
      <c r="EMD47"/>
      <c r="EME47"/>
      <c r="EMF47"/>
      <c r="EMG47"/>
      <c r="EMH47"/>
      <c r="EMI47"/>
      <c r="EMJ47"/>
      <c r="EMK47"/>
      <c r="EML47"/>
      <c r="EMM47"/>
      <c r="EMN47"/>
      <c r="EMO47"/>
      <c r="EMP47"/>
      <c r="EMQ47"/>
      <c r="EMR47"/>
      <c r="EMS47"/>
      <c r="EMT47"/>
      <c r="EMU47"/>
      <c r="EMV47"/>
      <c r="EMW47"/>
      <c r="EMX47"/>
      <c r="EMY47"/>
      <c r="EMZ47"/>
      <c r="ENA47"/>
      <c r="ENB47"/>
      <c r="ENC47"/>
      <c r="END47"/>
      <c r="ENE47"/>
      <c r="ENF47"/>
      <c r="ENG47"/>
      <c r="ENH47"/>
      <c r="ENI47"/>
      <c r="ENJ47"/>
      <c r="ENK47"/>
      <c r="ENL47"/>
      <c r="ENM47"/>
      <c r="ENN47"/>
      <c r="ENO47"/>
      <c r="ENP47"/>
      <c r="ENQ47"/>
      <c r="ENR47"/>
      <c r="ENS47"/>
      <c r="ENT47"/>
      <c r="ENU47"/>
      <c r="ENV47"/>
      <c r="ENW47"/>
      <c r="ENX47"/>
      <c r="ENY47"/>
      <c r="ENZ47"/>
      <c r="EOA47"/>
      <c r="EOB47"/>
      <c r="EOC47"/>
      <c r="EOD47"/>
      <c r="EOE47"/>
      <c r="EOF47"/>
      <c r="EOG47"/>
      <c r="EOH47"/>
      <c r="EOI47"/>
      <c r="EOJ47"/>
      <c r="EOK47"/>
      <c r="EOL47"/>
      <c r="EOM47"/>
      <c r="EON47"/>
      <c r="EOO47"/>
      <c r="EOP47"/>
      <c r="EOQ47"/>
      <c r="EOR47"/>
      <c r="EOS47"/>
      <c r="EOT47"/>
      <c r="EOU47"/>
      <c r="EOV47"/>
      <c r="EOW47"/>
      <c r="EOX47"/>
      <c r="EOY47"/>
      <c r="EOZ47"/>
      <c r="EPA47"/>
      <c r="EPB47"/>
      <c r="EPC47"/>
      <c r="EPD47"/>
      <c r="EPE47"/>
      <c r="EPF47"/>
      <c r="EPG47"/>
      <c r="EPH47"/>
      <c r="EPI47"/>
      <c r="EPJ47"/>
      <c r="EPK47"/>
      <c r="EPL47"/>
      <c r="EPM47"/>
      <c r="EPN47"/>
      <c r="EPO47"/>
      <c r="EPP47"/>
      <c r="EPQ47"/>
      <c r="EPR47"/>
      <c r="EPS47"/>
      <c r="EPT47"/>
      <c r="EPU47"/>
      <c r="EPV47"/>
      <c r="EPW47"/>
      <c r="EPX47"/>
      <c r="EPY47"/>
      <c r="EPZ47"/>
      <c r="EQA47"/>
      <c r="EQB47"/>
      <c r="EQC47"/>
      <c r="EQD47"/>
      <c r="EQE47"/>
      <c r="EQF47"/>
      <c r="EQG47"/>
      <c r="EQH47"/>
      <c r="EQI47"/>
      <c r="EQJ47"/>
      <c r="EQK47"/>
      <c r="EQL47"/>
      <c r="EQM47"/>
      <c r="EQN47"/>
      <c r="EQO47"/>
      <c r="EQP47"/>
      <c r="EQQ47"/>
      <c r="EQR47"/>
      <c r="EQS47"/>
      <c r="EQT47"/>
      <c r="EQU47"/>
      <c r="EQV47"/>
      <c r="EQW47"/>
      <c r="EQX47"/>
      <c r="EQY47"/>
      <c r="EQZ47"/>
      <c r="ERA47"/>
      <c r="ERB47"/>
      <c r="ERC47"/>
      <c r="ERD47"/>
      <c r="ERE47"/>
      <c r="ERF47"/>
      <c r="ERG47"/>
      <c r="ERH47"/>
      <c r="ERI47"/>
      <c r="ERJ47"/>
      <c r="ERK47"/>
      <c r="ERL47"/>
      <c r="ERM47"/>
      <c r="ERN47"/>
      <c r="ERO47"/>
      <c r="ERP47"/>
      <c r="ERQ47"/>
      <c r="ERR47"/>
      <c r="ERS47"/>
      <c r="ERT47"/>
      <c r="ERU47"/>
      <c r="ERV47"/>
      <c r="ERW47"/>
      <c r="ERX47"/>
      <c r="ERY47"/>
      <c r="ERZ47"/>
      <c r="ESA47"/>
      <c r="ESB47"/>
      <c r="ESC47"/>
      <c r="ESD47"/>
      <c r="ESE47"/>
      <c r="ESF47"/>
      <c r="ESG47"/>
      <c r="ESH47"/>
      <c r="ESI47"/>
      <c r="ESJ47"/>
      <c r="ESK47"/>
      <c r="ESL47"/>
      <c r="ESM47"/>
      <c r="ESN47"/>
      <c r="ESO47"/>
      <c r="ESP47"/>
      <c r="ESQ47"/>
      <c r="ESR47"/>
      <c r="ESS47"/>
      <c r="EST47"/>
      <c r="ESU47"/>
      <c r="ESV47"/>
      <c r="ESW47"/>
      <c r="ESX47"/>
      <c r="ESY47"/>
      <c r="ESZ47"/>
      <c r="ETA47"/>
      <c r="ETB47"/>
      <c r="ETC47"/>
      <c r="ETD47"/>
      <c r="ETE47"/>
      <c r="ETF47"/>
      <c r="ETG47"/>
      <c r="ETH47"/>
      <c r="ETI47"/>
      <c r="ETJ47"/>
      <c r="ETK47"/>
      <c r="ETL47"/>
      <c r="ETM47"/>
      <c r="ETN47"/>
      <c r="ETO47"/>
      <c r="ETP47"/>
      <c r="ETQ47"/>
      <c r="ETR47"/>
      <c r="ETS47"/>
      <c r="ETT47"/>
      <c r="ETU47"/>
      <c r="ETV47"/>
      <c r="ETW47"/>
      <c r="ETX47"/>
      <c r="ETY47"/>
      <c r="ETZ47"/>
      <c r="EUA47"/>
      <c r="EUB47"/>
      <c r="EUC47"/>
      <c r="EUD47"/>
      <c r="EUE47"/>
      <c r="EUF47"/>
      <c r="EUG47"/>
      <c r="EUH47"/>
      <c r="EUI47"/>
      <c r="EUJ47"/>
      <c r="EUK47"/>
      <c r="EUL47"/>
      <c r="EUM47"/>
      <c r="EUN47"/>
      <c r="EUO47"/>
      <c r="EUP47"/>
      <c r="EUQ47"/>
      <c r="EUR47"/>
      <c r="EUS47"/>
      <c r="EUT47"/>
      <c r="EUU47"/>
      <c r="EUV47"/>
      <c r="EUW47"/>
      <c r="EUX47"/>
      <c r="EUY47"/>
      <c r="EUZ47"/>
      <c r="EVA47"/>
      <c r="EVB47"/>
      <c r="EVC47"/>
      <c r="EVD47"/>
      <c r="EVE47"/>
      <c r="EVF47"/>
      <c r="EVG47"/>
      <c r="EVH47"/>
      <c r="EVI47"/>
      <c r="EVJ47"/>
      <c r="EVK47"/>
      <c r="EVL47"/>
      <c r="EVM47"/>
      <c r="EVN47"/>
      <c r="EVO47"/>
      <c r="EVP47"/>
      <c r="EVQ47"/>
      <c r="EVR47"/>
      <c r="EVS47"/>
      <c r="EVT47"/>
      <c r="EVU47"/>
      <c r="EVV47"/>
      <c r="EVW47"/>
      <c r="EVX47"/>
      <c r="EVY47"/>
      <c r="EVZ47"/>
      <c r="EWA47"/>
      <c r="EWB47"/>
      <c r="EWC47"/>
      <c r="EWD47"/>
      <c r="EWE47"/>
      <c r="EWF47"/>
      <c r="EWG47"/>
      <c r="EWH47"/>
      <c r="EWI47"/>
      <c r="EWJ47"/>
      <c r="EWK47"/>
      <c r="EWL47"/>
      <c r="EWM47"/>
      <c r="EWN47"/>
      <c r="EWO47"/>
      <c r="EWP47"/>
      <c r="EWQ47"/>
      <c r="EWR47"/>
      <c r="EWS47"/>
      <c r="EWT47"/>
      <c r="EWU47"/>
      <c r="EWV47"/>
      <c r="EWW47"/>
      <c r="EWX47"/>
      <c r="EWY47"/>
      <c r="EWZ47"/>
      <c r="EXA47"/>
      <c r="EXB47"/>
      <c r="EXC47"/>
      <c r="EXD47"/>
      <c r="EXE47"/>
      <c r="EXF47"/>
      <c r="EXG47"/>
      <c r="EXH47"/>
      <c r="EXI47"/>
      <c r="EXJ47"/>
      <c r="EXK47"/>
      <c r="EXL47"/>
      <c r="EXM47"/>
      <c r="EXN47"/>
      <c r="EXO47"/>
      <c r="EXP47"/>
      <c r="EXQ47"/>
      <c r="EXR47"/>
      <c r="EXS47"/>
      <c r="EXT47"/>
      <c r="EXU47"/>
      <c r="EXV47"/>
      <c r="EXW47"/>
      <c r="EXX47"/>
      <c r="EXY47"/>
      <c r="EXZ47"/>
      <c r="EYA47"/>
      <c r="EYB47"/>
      <c r="EYC47"/>
      <c r="EYD47"/>
      <c r="EYE47"/>
      <c r="EYF47"/>
      <c r="EYG47"/>
      <c r="EYH47"/>
      <c r="EYI47"/>
      <c r="EYJ47"/>
      <c r="EYK47"/>
      <c r="EYL47"/>
      <c r="EYM47"/>
      <c r="EYN47"/>
      <c r="EYO47"/>
      <c r="EYP47"/>
      <c r="EYQ47"/>
      <c r="EYR47"/>
      <c r="EYS47"/>
      <c r="EYT47"/>
      <c r="EYU47"/>
      <c r="EYV47"/>
      <c r="EYW47"/>
      <c r="EYX47"/>
      <c r="EYY47"/>
      <c r="EYZ47"/>
      <c r="EZA47"/>
      <c r="EZB47"/>
      <c r="EZC47"/>
      <c r="EZD47"/>
      <c r="EZE47"/>
      <c r="EZF47"/>
      <c r="EZG47"/>
      <c r="EZH47"/>
      <c r="EZI47"/>
      <c r="EZJ47"/>
      <c r="EZK47"/>
      <c r="EZL47"/>
      <c r="EZM47"/>
      <c r="EZN47"/>
      <c r="EZO47"/>
      <c r="EZP47"/>
      <c r="EZQ47"/>
      <c r="EZR47"/>
      <c r="EZS47"/>
      <c r="EZT47"/>
      <c r="EZU47"/>
      <c r="EZV47"/>
      <c r="EZW47"/>
      <c r="EZX47"/>
      <c r="EZY47"/>
      <c r="EZZ47"/>
      <c r="FAA47"/>
      <c r="FAB47"/>
      <c r="FAC47"/>
      <c r="FAD47"/>
      <c r="FAE47"/>
      <c r="FAF47"/>
      <c r="FAG47"/>
      <c r="FAH47"/>
      <c r="FAI47"/>
      <c r="FAJ47"/>
      <c r="FAK47"/>
      <c r="FAL47"/>
      <c r="FAM47"/>
      <c r="FAN47"/>
      <c r="FAO47"/>
      <c r="FAP47"/>
      <c r="FAQ47"/>
      <c r="FAR47"/>
      <c r="FAS47"/>
      <c r="FAT47"/>
      <c r="FAU47"/>
      <c r="FAV47"/>
      <c r="FAW47"/>
      <c r="FAX47"/>
      <c r="FAY47"/>
      <c r="FAZ47"/>
      <c r="FBA47"/>
      <c r="FBB47"/>
      <c r="FBC47"/>
      <c r="FBD47"/>
      <c r="FBE47"/>
      <c r="FBF47"/>
      <c r="FBG47"/>
      <c r="FBH47"/>
      <c r="FBI47"/>
      <c r="FBJ47"/>
      <c r="FBK47"/>
      <c r="FBL47"/>
      <c r="FBM47"/>
      <c r="FBN47"/>
      <c r="FBO47"/>
      <c r="FBP47"/>
      <c r="FBQ47"/>
      <c r="FBR47"/>
      <c r="FBS47"/>
      <c r="FBT47"/>
      <c r="FBU47"/>
      <c r="FBV47"/>
      <c r="FBW47"/>
      <c r="FBX47"/>
      <c r="FBY47"/>
      <c r="FBZ47"/>
      <c r="FCA47"/>
      <c r="FCB47"/>
      <c r="FCC47"/>
      <c r="FCD47"/>
      <c r="FCE47"/>
      <c r="FCF47"/>
      <c r="FCG47"/>
      <c r="FCH47"/>
      <c r="FCI47"/>
      <c r="FCJ47"/>
      <c r="FCK47"/>
      <c r="FCL47"/>
      <c r="FCM47"/>
      <c r="FCN47"/>
      <c r="FCO47"/>
      <c r="FCP47"/>
      <c r="FCQ47"/>
      <c r="FCR47"/>
      <c r="FCS47"/>
      <c r="FCT47"/>
      <c r="FCU47"/>
      <c r="FCV47"/>
      <c r="FCW47"/>
      <c r="FCX47"/>
      <c r="FCY47"/>
      <c r="FCZ47"/>
      <c r="FDA47"/>
      <c r="FDB47"/>
      <c r="FDC47"/>
      <c r="FDD47"/>
      <c r="FDE47"/>
      <c r="FDF47"/>
      <c r="FDG47"/>
      <c r="FDH47"/>
      <c r="FDI47"/>
      <c r="FDJ47"/>
      <c r="FDK47"/>
      <c r="FDL47"/>
      <c r="FDM47"/>
      <c r="FDN47"/>
      <c r="FDO47"/>
      <c r="FDP47"/>
      <c r="FDQ47"/>
      <c r="FDR47"/>
      <c r="FDS47"/>
      <c r="FDT47"/>
      <c r="FDU47"/>
      <c r="FDV47"/>
      <c r="FDW47"/>
      <c r="FDX47"/>
      <c r="FDY47"/>
      <c r="FDZ47"/>
      <c r="FEA47"/>
      <c r="FEB47"/>
      <c r="FEC47"/>
      <c r="FED47"/>
      <c r="FEE47"/>
      <c r="FEF47"/>
      <c r="FEG47"/>
      <c r="FEH47"/>
      <c r="FEI47"/>
      <c r="FEJ47"/>
      <c r="FEK47"/>
      <c r="FEL47"/>
      <c r="FEM47"/>
      <c r="FEN47"/>
      <c r="FEO47"/>
      <c r="FEP47"/>
      <c r="FEQ47"/>
      <c r="FER47"/>
      <c r="FES47"/>
      <c r="FET47"/>
      <c r="FEU47"/>
      <c r="FEV47"/>
      <c r="FEW47"/>
      <c r="FEX47"/>
      <c r="FEY47"/>
      <c r="FEZ47"/>
      <c r="FFA47"/>
      <c r="FFB47"/>
      <c r="FFC47"/>
      <c r="FFD47"/>
      <c r="FFE47"/>
      <c r="FFF47"/>
      <c r="FFG47"/>
      <c r="FFH47"/>
      <c r="FFI47"/>
      <c r="FFJ47"/>
      <c r="FFK47"/>
      <c r="FFL47"/>
      <c r="FFM47"/>
      <c r="FFN47"/>
      <c r="FFO47"/>
      <c r="FFP47"/>
      <c r="FFQ47"/>
      <c r="FFR47"/>
      <c r="FFS47"/>
      <c r="FFT47"/>
      <c r="FFU47"/>
      <c r="FFV47"/>
      <c r="FFW47"/>
      <c r="FFX47"/>
      <c r="FFY47"/>
      <c r="FFZ47"/>
      <c r="FGA47"/>
      <c r="FGB47"/>
      <c r="FGC47"/>
      <c r="FGD47"/>
      <c r="FGE47"/>
      <c r="FGF47"/>
      <c r="FGG47"/>
      <c r="FGH47"/>
      <c r="FGI47"/>
      <c r="FGJ47"/>
      <c r="FGK47"/>
      <c r="FGL47"/>
      <c r="FGM47"/>
      <c r="FGN47"/>
      <c r="FGO47"/>
      <c r="FGP47"/>
      <c r="FGQ47"/>
      <c r="FGR47"/>
      <c r="FGS47"/>
      <c r="FGT47"/>
      <c r="FGU47"/>
      <c r="FGV47"/>
      <c r="FGW47"/>
      <c r="FGX47"/>
      <c r="FGY47"/>
      <c r="FGZ47"/>
      <c r="FHA47"/>
      <c r="FHB47"/>
      <c r="FHC47"/>
      <c r="FHD47"/>
      <c r="FHE47"/>
      <c r="FHF47"/>
      <c r="FHG47"/>
      <c r="FHH47"/>
      <c r="FHI47"/>
      <c r="FHJ47"/>
      <c r="FHK47"/>
      <c r="FHL47"/>
      <c r="FHM47"/>
      <c r="FHN47"/>
      <c r="FHO47"/>
      <c r="FHP47"/>
      <c r="FHQ47"/>
      <c r="FHR47"/>
      <c r="FHS47"/>
      <c r="FHT47"/>
      <c r="FHU47"/>
      <c r="FHV47"/>
      <c r="FHW47"/>
      <c r="FHX47"/>
      <c r="FHY47"/>
      <c r="FHZ47"/>
      <c r="FIA47"/>
      <c r="FIB47"/>
      <c r="FIC47"/>
      <c r="FID47"/>
      <c r="FIE47"/>
      <c r="FIF47"/>
      <c r="FIG47"/>
      <c r="FIH47"/>
      <c r="FII47"/>
      <c r="FIJ47"/>
      <c r="FIK47"/>
      <c r="FIL47"/>
      <c r="FIM47"/>
      <c r="FIN47"/>
      <c r="FIO47"/>
      <c r="FIP47"/>
      <c r="FIQ47"/>
      <c r="FIR47"/>
      <c r="FIS47"/>
      <c r="FIT47"/>
      <c r="FIU47"/>
      <c r="FIV47"/>
      <c r="FIW47"/>
      <c r="FIX47"/>
      <c r="FIY47"/>
      <c r="FIZ47"/>
      <c r="FJA47"/>
      <c r="FJB47"/>
      <c r="FJC47"/>
      <c r="FJD47"/>
      <c r="FJE47"/>
      <c r="FJF47"/>
      <c r="FJG47"/>
      <c r="FJH47"/>
      <c r="FJI47"/>
      <c r="FJJ47"/>
      <c r="FJK47"/>
      <c r="FJL47"/>
      <c r="FJM47"/>
      <c r="FJN47"/>
      <c r="FJO47"/>
      <c r="FJP47"/>
      <c r="FJQ47"/>
      <c r="FJR47"/>
      <c r="FJS47"/>
      <c r="FJT47"/>
      <c r="FJU47"/>
      <c r="FJV47"/>
      <c r="FJW47"/>
      <c r="FJX47"/>
      <c r="FJY47"/>
      <c r="FJZ47"/>
      <c r="FKA47"/>
      <c r="FKB47"/>
      <c r="FKC47"/>
      <c r="FKD47"/>
      <c r="FKE47"/>
      <c r="FKF47"/>
      <c r="FKG47"/>
      <c r="FKH47"/>
      <c r="FKI47"/>
      <c r="FKJ47"/>
      <c r="FKK47"/>
      <c r="FKL47"/>
      <c r="FKM47"/>
      <c r="FKN47"/>
      <c r="FKO47"/>
      <c r="FKP47"/>
      <c r="FKQ47"/>
      <c r="FKR47"/>
      <c r="FKS47"/>
      <c r="FKT47"/>
      <c r="FKU47"/>
      <c r="FKV47"/>
      <c r="FKW47"/>
      <c r="FKX47"/>
      <c r="FKY47"/>
      <c r="FKZ47"/>
      <c r="FLA47"/>
      <c r="FLB47"/>
      <c r="FLC47"/>
      <c r="FLD47"/>
      <c r="FLE47"/>
      <c r="FLF47"/>
      <c r="FLG47"/>
      <c r="FLH47"/>
      <c r="FLI47"/>
      <c r="FLJ47"/>
      <c r="FLK47"/>
      <c r="FLL47"/>
      <c r="FLM47"/>
      <c r="FLN47"/>
      <c r="FLO47"/>
      <c r="FLP47"/>
      <c r="FLQ47"/>
      <c r="FLR47"/>
      <c r="FLS47"/>
      <c r="FLT47"/>
      <c r="FLU47"/>
      <c r="FLV47"/>
      <c r="FLW47"/>
      <c r="FLX47"/>
      <c r="FLY47"/>
      <c r="FLZ47"/>
      <c r="FMA47"/>
      <c r="FMB47"/>
      <c r="FMC47"/>
      <c r="FMD47"/>
      <c r="FME47"/>
      <c r="FMF47"/>
      <c r="FMG47"/>
      <c r="FMH47"/>
      <c r="FMI47"/>
      <c r="FMJ47"/>
      <c r="FMK47"/>
      <c r="FML47"/>
      <c r="FMM47"/>
      <c r="FMN47"/>
      <c r="FMO47"/>
      <c r="FMP47"/>
      <c r="FMQ47"/>
      <c r="FMR47"/>
      <c r="FMS47"/>
      <c r="FMT47"/>
      <c r="FMU47"/>
      <c r="FMV47"/>
      <c r="FMW47"/>
      <c r="FMX47"/>
      <c r="FMY47"/>
      <c r="FMZ47"/>
      <c r="FNA47"/>
      <c r="FNB47"/>
      <c r="FNC47"/>
      <c r="FND47"/>
      <c r="FNE47"/>
      <c r="FNF47"/>
      <c r="FNG47"/>
      <c r="FNH47"/>
      <c r="FNI47"/>
      <c r="FNJ47"/>
      <c r="FNK47"/>
      <c r="FNL47"/>
      <c r="FNM47"/>
      <c r="FNN47"/>
      <c r="FNO47"/>
      <c r="FNP47"/>
      <c r="FNQ47"/>
      <c r="FNR47"/>
      <c r="FNS47"/>
      <c r="FNT47"/>
      <c r="FNU47"/>
      <c r="FNV47"/>
      <c r="FNW47"/>
      <c r="FNX47"/>
      <c r="FNY47"/>
      <c r="FNZ47"/>
      <c r="FOA47"/>
      <c r="FOB47"/>
      <c r="FOC47"/>
      <c r="FOD47"/>
      <c r="FOE47"/>
      <c r="FOF47"/>
      <c r="FOG47"/>
      <c r="FOH47"/>
      <c r="FOI47"/>
      <c r="FOJ47"/>
      <c r="FOK47"/>
      <c r="FOL47"/>
      <c r="FOM47"/>
      <c r="FON47"/>
      <c r="FOO47"/>
      <c r="FOP47"/>
      <c r="FOQ47"/>
      <c r="FOR47"/>
      <c r="FOS47"/>
      <c r="FOT47"/>
      <c r="FOU47"/>
      <c r="FOV47"/>
      <c r="FOW47"/>
      <c r="FOX47"/>
      <c r="FOY47"/>
      <c r="FOZ47"/>
      <c r="FPA47"/>
      <c r="FPB47"/>
      <c r="FPC47"/>
      <c r="FPD47"/>
      <c r="FPE47"/>
      <c r="FPF47"/>
      <c r="FPG47"/>
      <c r="FPH47"/>
      <c r="FPI47"/>
      <c r="FPJ47"/>
      <c r="FPK47"/>
      <c r="FPL47"/>
      <c r="FPM47"/>
      <c r="FPN47"/>
      <c r="FPO47"/>
      <c r="FPP47"/>
      <c r="FPQ47"/>
      <c r="FPR47"/>
      <c r="FPS47"/>
      <c r="FPT47"/>
      <c r="FPU47"/>
      <c r="FPV47"/>
      <c r="FPW47"/>
      <c r="FPX47"/>
      <c r="FPY47"/>
      <c r="FPZ47"/>
      <c r="FQA47"/>
      <c r="FQB47"/>
      <c r="FQC47"/>
      <c r="FQD47"/>
      <c r="FQE47"/>
      <c r="FQF47"/>
      <c r="FQG47"/>
      <c r="FQH47"/>
      <c r="FQI47"/>
      <c r="FQJ47"/>
      <c r="FQK47"/>
      <c r="FQL47"/>
      <c r="FQM47"/>
      <c r="FQN47"/>
      <c r="FQO47"/>
      <c r="FQP47"/>
      <c r="FQQ47"/>
      <c r="FQR47"/>
      <c r="FQS47"/>
      <c r="FQT47"/>
      <c r="FQU47"/>
      <c r="FQV47"/>
      <c r="FQW47"/>
      <c r="FQX47"/>
      <c r="FQY47"/>
      <c r="FQZ47"/>
      <c r="FRA47"/>
      <c r="FRB47"/>
      <c r="FRC47"/>
      <c r="FRD47"/>
      <c r="FRE47"/>
      <c r="FRF47"/>
      <c r="FRG47"/>
      <c r="FRH47"/>
      <c r="FRI47"/>
      <c r="FRJ47"/>
      <c r="FRK47"/>
      <c r="FRL47"/>
      <c r="FRM47"/>
      <c r="FRN47"/>
      <c r="FRO47"/>
      <c r="FRP47"/>
      <c r="FRQ47"/>
      <c r="FRR47"/>
      <c r="FRS47"/>
      <c r="FRT47"/>
      <c r="FRU47"/>
      <c r="FRV47"/>
      <c r="FRW47"/>
      <c r="FRX47"/>
      <c r="FRY47"/>
      <c r="FRZ47"/>
      <c r="FSA47"/>
      <c r="FSB47"/>
      <c r="FSC47"/>
      <c r="FSD47"/>
      <c r="FSE47"/>
      <c r="FSF47"/>
      <c r="FSG47"/>
      <c r="FSH47"/>
      <c r="FSI47"/>
      <c r="FSJ47"/>
      <c r="FSK47"/>
      <c r="FSL47"/>
      <c r="FSM47"/>
      <c r="FSN47"/>
      <c r="FSO47"/>
      <c r="FSP47"/>
      <c r="FSQ47"/>
      <c r="FSR47"/>
      <c r="FSS47"/>
      <c r="FST47"/>
      <c r="FSU47"/>
      <c r="FSV47"/>
      <c r="FSW47"/>
      <c r="FSX47"/>
      <c r="FSY47"/>
      <c r="FSZ47"/>
      <c r="FTA47"/>
      <c r="FTB47"/>
      <c r="FTC47"/>
      <c r="FTD47"/>
      <c r="FTE47"/>
      <c r="FTF47"/>
      <c r="FTG47"/>
      <c r="FTH47"/>
      <c r="FTI47"/>
      <c r="FTJ47"/>
      <c r="FTK47"/>
      <c r="FTL47"/>
      <c r="FTM47"/>
      <c r="FTN47"/>
      <c r="FTO47"/>
      <c r="FTP47"/>
      <c r="FTQ47"/>
      <c r="FTR47"/>
      <c r="FTS47"/>
      <c r="FTT47"/>
      <c r="FTU47"/>
      <c r="FTV47"/>
      <c r="FTW47"/>
      <c r="FTX47"/>
      <c r="FTY47"/>
      <c r="FTZ47"/>
      <c r="FUA47"/>
      <c r="FUB47"/>
      <c r="FUC47"/>
      <c r="FUD47"/>
      <c r="FUE47"/>
      <c r="FUF47"/>
      <c r="FUG47"/>
      <c r="FUH47"/>
      <c r="FUI47"/>
      <c r="FUJ47"/>
      <c r="FUK47"/>
      <c r="FUL47"/>
      <c r="FUM47"/>
      <c r="FUN47"/>
      <c r="FUO47"/>
      <c r="FUP47"/>
      <c r="FUQ47"/>
      <c r="FUR47"/>
      <c r="FUS47"/>
      <c r="FUT47"/>
      <c r="FUU47"/>
      <c r="FUV47"/>
      <c r="FUW47"/>
      <c r="FUX47"/>
      <c r="FUY47"/>
      <c r="FUZ47"/>
      <c r="FVA47"/>
      <c r="FVB47"/>
      <c r="FVC47"/>
      <c r="FVD47"/>
      <c r="FVE47"/>
      <c r="FVF47"/>
      <c r="FVG47"/>
      <c r="FVH47"/>
      <c r="FVI47"/>
      <c r="FVJ47"/>
      <c r="FVK47"/>
      <c r="FVL47"/>
      <c r="FVM47"/>
      <c r="FVN47"/>
      <c r="FVO47"/>
      <c r="FVP47"/>
      <c r="FVQ47"/>
      <c r="FVR47"/>
      <c r="FVS47"/>
      <c r="FVT47"/>
      <c r="FVU47"/>
      <c r="FVV47"/>
      <c r="FVW47"/>
      <c r="FVX47"/>
      <c r="FVY47"/>
      <c r="FVZ47"/>
      <c r="FWA47"/>
      <c r="FWB47"/>
      <c r="FWC47"/>
      <c r="FWD47"/>
      <c r="FWE47"/>
      <c r="FWF47"/>
      <c r="FWG47"/>
      <c r="FWH47"/>
      <c r="FWI47"/>
      <c r="FWJ47"/>
      <c r="FWK47"/>
      <c r="FWL47"/>
      <c r="FWM47"/>
      <c r="FWN47"/>
      <c r="FWO47"/>
      <c r="FWP47"/>
      <c r="FWQ47"/>
      <c r="FWR47"/>
      <c r="FWS47"/>
      <c r="FWT47"/>
      <c r="FWU47"/>
      <c r="FWV47"/>
      <c r="FWW47"/>
      <c r="FWX47"/>
      <c r="FWY47"/>
      <c r="FWZ47"/>
      <c r="FXA47"/>
      <c r="FXB47"/>
      <c r="FXC47"/>
      <c r="FXD47"/>
      <c r="FXE47"/>
      <c r="FXF47"/>
      <c r="FXG47"/>
      <c r="FXH47"/>
      <c r="FXI47"/>
      <c r="FXJ47"/>
      <c r="FXK47"/>
      <c r="FXL47"/>
      <c r="FXM47"/>
      <c r="FXN47"/>
      <c r="FXO47"/>
      <c r="FXP47"/>
      <c r="FXQ47"/>
      <c r="FXR47"/>
      <c r="FXS47"/>
      <c r="FXT47"/>
      <c r="FXU47"/>
      <c r="FXV47"/>
      <c r="FXW47"/>
      <c r="FXX47"/>
      <c r="FXY47"/>
      <c r="FXZ47"/>
      <c r="FYA47"/>
      <c r="FYB47"/>
      <c r="FYC47"/>
      <c r="FYD47"/>
      <c r="FYE47"/>
      <c r="FYF47"/>
      <c r="FYG47"/>
      <c r="FYH47"/>
      <c r="FYI47"/>
      <c r="FYJ47"/>
      <c r="FYK47"/>
      <c r="FYL47"/>
      <c r="FYM47"/>
      <c r="FYN47"/>
      <c r="FYO47"/>
      <c r="FYP47"/>
      <c r="FYQ47"/>
      <c r="FYR47"/>
      <c r="FYS47"/>
      <c r="FYT47"/>
      <c r="FYU47"/>
      <c r="FYV47"/>
      <c r="FYW47"/>
      <c r="FYX47"/>
      <c r="FYY47"/>
      <c r="FYZ47"/>
      <c r="FZA47"/>
      <c r="FZB47"/>
      <c r="FZC47"/>
      <c r="FZD47"/>
      <c r="FZE47"/>
      <c r="FZF47"/>
      <c r="FZG47"/>
      <c r="FZH47"/>
      <c r="FZI47"/>
      <c r="FZJ47"/>
      <c r="FZK47"/>
      <c r="FZL47"/>
      <c r="FZM47"/>
      <c r="FZN47"/>
      <c r="FZO47"/>
      <c r="FZP47"/>
      <c r="FZQ47"/>
      <c r="FZR47"/>
      <c r="FZS47"/>
      <c r="FZT47"/>
      <c r="FZU47"/>
      <c r="FZV47"/>
      <c r="FZW47"/>
      <c r="FZX47"/>
      <c r="FZY47"/>
      <c r="FZZ47"/>
      <c r="GAA47"/>
      <c r="GAB47"/>
      <c r="GAC47"/>
      <c r="GAD47"/>
      <c r="GAE47"/>
      <c r="GAF47"/>
      <c r="GAG47"/>
      <c r="GAH47"/>
      <c r="GAI47"/>
      <c r="GAJ47"/>
      <c r="GAK47"/>
      <c r="GAL47"/>
      <c r="GAM47"/>
      <c r="GAN47"/>
      <c r="GAO47"/>
      <c r="GAP47"/>
      <c r="GAQ47"/>
      <c r="GAR47"/>
      <c r="GAS47"/>
      <c r="GAT47"/>
      <c r="GAU47"/>
      <c r="GAV47"/>
      <c r="GAW47"/>
      <c r="GAX47"/>
      <c r="GAY47"/>
      <c r="GAZ47"/>
      <c r="GBA47"/>
      <c r="GBB47"/>
      <c r="GBC47"/>
      <c r="GBD47"/>
      <c r="GBE47"/>
      <c r="GBF47"/>
      <c r="GBG47"/>
      <c r="GBH47"/>
      <c r="GBI47"/>
      <c r="GBJ47"/>
      <c r="GBK47"/>
      <c r="GBL47"/>
      <c r="GBM47"/>
      <c r="GBN47"/>
      <c r="GBO47"/>
      <c r="GBP47"/>
      <c r="GBQ47"/>
      <c r="GBR47"/>
      <c r="GBS47"/>
      <c r="GBT47"/>
      <c r="GBU47"/>
      <c r="GBV47"/>
      <c r="GBW47"/>
      <c r="GBX47"/>
      <c r="GBY47"/>
      <c r="GBZ47"/>
      <c r="GCA47"/>
      <c r="GCB47"/>
      <c r="GCC47"/>
      <c r="GCD47"/>
      <c r="GCE47"/>
      <c r="GCF47"/>
      <c r="GCG47"/>
      <c r="GCH47"/>
      <c r="GCI47"/>
      <c r="GCJ47"/>
      <c r="GCK47"/>
      <c r="GCL47"/>
      <c r="GCM47"/>
      <c r="GCN47"/>
      <c r="GCO47"/>
      <c r="GCP47"/>
      <c r="GCQ47"/>
      <c r="GCR47"/>
      <c r="GCS47"/>
      <c r="GCT47"/>
      <c r="GCU47"/>
      <c r="GCV47"/>
      <c r="GCW47"/>
      <c r="GCX47"/>
      <c r="GCY47"/>
      <c r="GCZ47"/>
      <c r="GDA47"/>
      <c r="GDB47"/>
      <c r="GDC47"/>
      <c r="GDD47"/>
      <c r="GDE47"/>
      <c r="GDF47"/>
      <c r="GDG47"/>
      <c r="GDH47"/>
      <c r="GDI47"/>
      <c r="GDJ47"/>
      <c r="GDK47"/>
      <c r="GDL47"/>
      <c r="GDM47"/>
      <c r="GDN47"/>
      <c r="GDO47"/>
      <c r="GDP47"/>
      <c r="GDQ47"/>
      <c r="GDR47"/>
      <c r="GDS47"/>
      <c r="GDT47"/>
      <c r="GDU47"/>
      <c r="GDV47"/>
      <c r="GDW47"/>
      <c r="GDX47"/>
      <c r="GDY47"/>
      <c r="GDZ47"/>
      <c r="GEA47"/>
      <c r="GEB47"/>
      <c r="GEC47"/>
      <c r="GED47"/>
      <c r="GEE47"/>
      <c r="GEF47"/>
      <c r="GEG47"/>
      <c r="GEH47"/>
      <c r="GEI47"/>
      <c r="GEJ47"/>
      <c r="GEK47"/>
      <c r="GEL47"/>
      <c r="GEM47"/>
      <c r="GEN47"/>
      <c r="GEO47"/>
      <c r="GEP47"/>
      <c r="GEQ47"/>
      <c r="GER47"/>
      <c r="GES47"/>
      <c r="GET47"/>
      <c r="GEU47"/>
      <c r="GEV47"/>
      <c r="GEW47"/>
      <c r="GEX47"/>
      <c r="GEY47"/>
      <c r="GEZ47"/>
      <c r="GFA47"/>
      <c r="GFB47"/>
      <c r="GFC47"/>
      <c r="GFD47"/>
      <c r="GFE47"/>
      <c r="GFF47"/>
      <c r="GFG47"/>
      <c r="GFH47"/>
      <c r="GFI47"/>
      <c r="GFJ47"/>
      <c r="GFK47"/>
      <c r="GFL47"/>
      <c r="GFM47"/>
      <c r="GFN47"/>
      <c r="GFO47"/>
      <c r="GFP47"/>
      <c r="GFQ47"/>
      <c r="GFR47"/>
      <c r="GFS47"/>
      <c r="GFT47"/>
      <c r="GFU47"/>
      <c r="GFV47"/>
      <c r="GFW47"/>
      <c r="GFX47"/>
      <c r="GFY47"/>
      <c r="GFZ47"/>
      <c r="GGA47"/>
      <c r="GGB47"/>
      <c r="GGC47"/>
      <c r="GGD47"/>
      <c r="GGE47"/>
      <c r="GGF47"/>
      <c r="GGG47"/>
      <c r="GGH47"/>
      <c r="GGI47"/>
      <c r="GGJ47"/>
      <c r="GGK47"/>
      <c r="GGL47"/>
      <c r="GGM47"/>
      <c r="GGN47"/>
      <c r="GGO47"/>
      <c r="GGP47"/>
      <c r="GGQ47"/>
      <c r="GGR47"/>
      <c r="GGS47"/>
      <c r="GGT47"/>
      <c r="GGU47"/>
      <c r="GGV47"/>
      <c r="GGW47"/>
      <c r="GGX47"/>
      <c r="GGY47"/>
      <c r="GGZ47"/>
      <c r="GHA47"/>
      <c r="GHB47"/>
      <c r="GHC47"/>
      <c r="GHD47"/>
      <c r="GHE47"/>
      <c r="GHF47"/>
      <c r="GHG47"/>
      <c r="GHH47"/>
      <c r="GHI47"/>
      <c r="GHJ47"/>
      <c r="GHK47"/>
      <c r="GHL47"/>
      <c r="GHM47"/>
      <c r="GHN47"/>
      <c r="GHO47"/>
      <c r="GHP47"/>
      <c r="GHQ47"/>
      <c r="GHR47"/>
      <c r="GHS47"/>
      <c r="GHT47"/>
      <c r="GHU47"/>
      <c r="GHV47"/>
      <c r="GHW47"/>
      <c r="GHX47"/>
      <c r="GHY47"/>
      <c r="GHZ47"/>
      <c r="GIA47"/>
      <c r="GIB47"/>
      <c r="GIC47"/>
      <c r="GID47"/>
      <c r="GIE47"/>
      <c r="GIF47"/>
      <c r="GIG47"/>
      <c r="GIH47"/>
      <c r="GII47"/>
      <c r="GIJ47"/>
      <c r="GIK47"/>
      <c r="GIL47"/>
      <c r="GIM47"/>
      <c r="GIN47"/>
      <c r="GIO47"/>
      <c r="GIP47"/>
      <c r="GIQ47"/>
      <c r="GIR47"/>
      <c r="GIS47"/>
      <c r="GIT47"/>
      <c r="GIU47"/>
      <c r="GIV47"/>
      <c r="GIW47"/>
      <c r="GIX47"/>
      <c r="GIY47"/>
      <c r="GIZ47"/>
      <c r="GJA47"/>
      <c r="GJB47"/>
      <c r="GJC47"/>
      <c r="GJD47"/>
      <c r="GJE47"/>
      <c r="GJF47"/>
      <c r="GJG47"/>
      <c r="GJH47"/>
      <c r="GJI47"/>
      <c r="GJJ47"/>
      <c r="GJK47"/>
      <c r="GJL47"/>
      <c r="GJM47"/>
      <c r="GJN47"/>
      <c r="GJO47"/>
      <c r="GJP47"/>
      <c r="GJQ47"/>
      <c r="GJR47"/>
      <c r="GJS47"/>
      <c r="GJT47"/>
      <c r="GJU47"/>
      <c r="GJV47"/>
      <c r="GJW47"/>
      <c r="GJX47"/>
      <c r="GJY47"/>
      <c r="GJZ47"/>
      <c r="GKA47"/>
      <c r="GKB47"/>
      <c r="GKC47"/>
      <c r="GKD47"/>
      <c r="GKE47"/>
      <c r="GKF47"/>
      <c r="GKG47"/>
      <c r="GKH47"/>
      <c r="GKI47"/>
      <c r="GKJ47"/>
      <c r="GKK47"/>
      <c r="GKL47"/>
      <c r="GKM47"/>
      <c r="GKN47"/>
      <c r="GKO47"/>
      <c r="GKP47"/>
      <c r="GKQ47"/>
      <c r="GKR47"/>
      <c r="GKS47"/>
      <c r="GKT47"/>
      <c r="GKU47"/>
      <c r="GKV47"/>
      <c r="GKW47"/>
      <c r="GKX47"/>
      <c r="GKY47"/>
      <c r="GKZ47"/>
      <c r="GLA47"/>
      <c r="GLB47"/>
      <c r="GLC47"/>
      <c r="GLD47"/>
      <c r="GLE47"/>
      <c r="GLF47"/>
      <c r="GLG47"/>
      <c r="GLH47"/>
      <c r="GLI47"/>
      <c r="GLJ47"/>
      <c r="GLK47"/>
      <c r="GLL47"/>
      <c r="GLM47"/>
      <c r="GLN47"/>
      <c r="GLO47"/>
      <c r="GLP47"/>
      <c r="GLQ47"/>
      <c r="GLR47"/>
      <c r="GLS47"/>
      <c r="GLT47"/>
      <c r="GLU47"/>
      <c r="GLV47"/>
      <c r="GLW47"/>
      <c r="GLX47"/>
      <c r="GLY47"/>
      <c r="GLZ47"/>
      <c r="GMA47"/>
      <c r="GMB47"/>
      <c r="GMC47"/>
      <c r="GMD47"/>
      <c r="GME47"/>
      <c r="GMF47"/>
      <c r="GMG47"/>
      <c r="GMH47"/>
      <c r="GMI47"/>
      <c r="GMJ47"/>
      <c r="GMK47"/>
      <c r="GML47"/>
      <c r="GMM47"/>
      <c r="GMN47"/>
      <c r="GMO47"/>
      <c r="GMP47"/>
      <c r="GMQ47"/>
      <c r="GMR47"/>
      <c r="GMS47"/>
      <c r="GMT47"/>
      <c r="GMU47"/>
      <c r="GMV47"/>
      <c r="GMW47"/>
      <c r="GMX47"/>
      <c r="GMY47"/>
      <c r="GMZ47"/>
      <c r="GNA47"/>
      <c r="GNB47"/>
      <c r="GNC47"/>
      <c r="GND47"/>
      <c r="GNE47"/>
      <c r="GNF47"/>
      <c r="GNG47"/>
      <c r="GNH47"/>
      <c r="GNI47"/>
      <c r="GNJ47"/>
      <c r="GNK47"/>
      <c r="GNL47"/>
      <c r="GNM47"/>
      <c r="GNN47"/>
      <c r="GNO47"/>
      <c r="GNP47"/>
      <c r="GNQ47"/>
      <c r="GNR47"/>
      <c r="GNS47"/>
      <c r="GNT47"/>
      <c r="GNU47"/>
      <c r="GNV47"/>
      <c r="GNW47"/>
      <c r="GNX47"/>
      <c r="GNY47"/>
      <c r="GNZ47"/>
      <c r="GOA47"/>
      <c r="GOB47"/>
      <c r="GOC47"/>
      <c r="GOD47"/>
      <c r="GOE47"/>
      <c r="GOF47"/>
      <c r="GOG47"/>
      <c r="GOH47"/>
      <c r="GOI47"/>
      <c r="GOJ47"/>
      <c r="GOK47"/>
      <c r="GOL47"/>
      <c r="GOM47"/>
      <c r="GON47"/>
      <c r="GOO47"/>
      <c r="GOP47"/>
      <c r="GOQ47"/>
      <c r="GOR47"/>
      <c r="GOS47"/>
      <c r="GOT47"/>
      <c r="GOU47"/>
      <c r="GOV47"/>
      <c r="GOW47"/>
      <c r="GOX47"/>
      <c r="GOY47"/>
      <c r="GOZ47"/>
      <c r="GPA47"/>
      <c r="GPB47"/>
      <c r="GPC47"/>
      <c r="GPD47"/>
      <c r="GPE47"/>
      <c r="GPF47"/>
      <c r="GPG47"/>
      <c r="GPH47"/>
      <c r="GPI47"/>
      <c r="GPJ47"/>
      <c r="GPK47"/>
      <c r="GPL47"/>
      <c r="GPM47"/>
      <c r="GPN47"/>
      <c r="GPO47"/>
      <c r="GPP47"/>
      <c r="GPQ47"/>
      <c r="GPR47"/>
      <c r="GPS47"/>
      <c r="GPT47"/>
      <c r="GPU47"/>
      <c r="GPV47"/>
      <c r="GPW47"/>
      <c r="GPX47"/>
      <c r="GPY47"/>
      <c r="GPZ47"/>
      <c r="GQA47"/>
      <c r="GQB47"/>
      <c r="GQC47"/>
      <c r="GQD47"/>
      <c r="GQE47"/>
      <c r="GQF47"/>
      <c r="GQG47"/>
      <c r="GQH47"/>
      <c r="GQI47"/>
      <c r="GQJ47"/>
      <c r="GQK47"/>
      <c r="GQL47"/>
      <c r="GQM47"/>
      <c r="GQN47"/>
      <c r="GQO47"/>
      <c r="GQP47"/>
      <c r="GQQ47"/>
      <c r="GQR47"/>
      <c r="GQS47"/>
      <c r="GQT47"/>
      <c r="GQU47"/>
      <c r="GQV47"/>
      <c r="GQW47"/>
      <c r="GQX47"/>
      <c r="GQY47"/>
      <c r="GQZ47"/>
      <c r="GRA47"/>
      <c r="GRB47"/>
      <c r="GRC47"/>
      <c r="GRD47"/>
      <c r="GRE47"/>
      <c r="GRF47"/>
      <c r="GRG47"/>
      <c r="GRH47"/>
      <c r="GRI47"/>
      <c r="GRJ47"/>
      <c r="GRK47"/>
      <c r="GRL47"/>
      <c r="GRM47"/>
      <c r="GRN47"/>
      <c r="GRO47"/>
      <c r="GRP47"/>
      <c r="GRQ47"/>
      <c r="GRR47"/>
      <c r="GRS47"/>
      <c r="GRT47"/>
      <c r="GRU47"/>
      <c r="GRV47"/>
      <c r="GRW47"/>
      <c r="GRX47"/>
      <c r="GRY47"/>
      <c r="GRZ47"/>
      <c r="GSA47"/>
      <c r="GSB47"/>
      <c r="GSC47"/>
      <c r="GSD47"/>
      <c r="GSE47"/>
      <c r="GSF47"/>
      <c r="GSG47"/>
      <c r="GSH47"/>
      <c r="GSI47"/>
      <c r="GSJ47"/>
      <c r="GSK47"/>
      <c r="GSL47"/>
      <c r="GSM47"/>
      <c r="GSN47"/>
      <c r="GSO47"/>
      <c r="GSP47"/>
      <c r="GSQ47"/>
      <c r="GSR47"/>
      <c r="GSS47"/>
      <c r="GST47"/>
      <c r="GSU47"/>
      <c r="GSV47"/>
      <c r="GSW47"/>
      <c r="GSX47"/>
      <c r="GSY47"/>
      <c r="GSZ47"/>
      <c r="GTA47"/>
      <c r="GTB47"/>
      <c r="GTC47"/>
      <c r="GTD47"/>
      <c r="GTE47"/>
      <c r="GTF47"/>
      <c r="GTG47"/>
      <c r="GTH47"/>
      <c r="GTI47"/>
      <c r="GTJ47"/>
      <c r="GTK47"/>
      <c r="GTL47"/>
      <c r="GTM47"/>
      <c r="GTN47"/>
      <c r="GTO47"/>
      <c r="GTP47"/>
      <c r="GTQ47"/>
      <c r="GTR47"/>
      <c r="GTS47"/>
      <c r="GTT47"/>
      <c r="GTU47"/>
      <c r="GTV47"/>
      <c r="GTW47"/>
      <c r="GTX47"/>
      <c r="GTY47"/>
      <c r="GTZ47"/>
      <c r="GUA47"/>
      <c r="GUB47"/>
      <c r="GUC47"/>
      <c r="GUD47"/>
      <c r="GUE47"/>
      <c r="GUF47"/>
      <c r="GUG47"/>
      <c r="GUH47"/>
      <c r="GUI47"/>
      <c r="GUJ47"/>
      <c r="GUK47"/>
      <c r="GUL47"/>
      <c r="GUM47"/>
      <c r="GUN47"/>
      <c r="GUO47"/>
      <c r="GUP47"/>
      <c r="GUQ47"/>
      <c r="GUR47"/>
      <c r="GUS47"/>
      <c r="GUT47"/>
      <c r="GUU47"/>
      <c r="GUV47"/>
      <c r="GUW47"/>
      <c r="GUX47"/>
      <c r="GUY47"/>
      <c r="GUZ47"/>
      <c r="GVA47"/>
      <c r="GVB47"/>
      <c r="GVC47"/>
      <c r="GVD47"/>
      <c r="GVE47"/>
      <c r="GVF47"/>
      <c r="GVG47"/>
      <c r="GVH47"/>
      <c r="GVI47"/>
      <c r="GVJ47"/>
      <c r="GVK47"/>
      <c r="GVL47"/>
      <c r="GVM47"/>
      <c r="GVN47"/>
      <c r="GVO47"/>
      <c r="GVP47"/>
      <c r="GVQ47"/>
      <c r="GVR47"/>
      <c r="GVS47"/>
      <c r="GVT47"/>
      <c r="GVU47"/>
      <c r="GVV47"/>
      <c r="GVW47"/>
      <c r="GVX47"/>
      <c r="GVY47"/>
      <c r="GVZ47"/>
      <c r="GWA47"/>
      <c r="GWB47"/>
      <c r="GWC47"/>
      <c r="GWD47"/>
      <c r="GWE47"/>
      <c r="GWF47"/>
      <c r="GWG47"/>
      <c r="GWH47"/>
      <c r="GWI47"/>
      <c r="GWJ47"/>
      <c r="GWK47"/>
      <c r="GWL47"/>
      <c r="GWM47"/>
      <c r="GWN47"/>
      <c r="GWO47"/>
      <c r="GWP47"/>
      <c r="GWQ47"/>
      <c r="GWR47"/>
      <c r="GWS47"/>
      <c r="GWT47"/>
      <c r="GWU47"/>
      <c r="GWV47"/>
      <c r="GWW47"/>
      <c r="GWX47"/>
      <c r="GWY47"/>
      <c r="GWZ47"/>
      <c r="GXA47"/>
      <c r="GXB47"/>
      <c r="GXC47"/>
      <c r="GXD47"/>
      <c r="GXE47"/>
      <c r="GXF47"/>
      <c r="GXG47"/>
      <c r="GXH47"/>
      <c r="GXI47"/>
      <c r="GXJ47"/>
      <c r="GXK47"/>
      <c r="GXL47"/>
      <c r="GXM47"/>
      <c r="GXN47"/>
      <c r="GXO47"/>
      <c r="GXP47"/>
      <c r="GXQ47"/>
      <c r="GXR47"/>
      <c r="GXS47"/>
      <c r="GXT47"/>
      <c r="GXU47"/>
      <c r="GXV47"/>
      <c r="GXW47"/>
      <c r="GXX47"/>
      <c r="GXY47"/>
      <c r="GXZ47"/>
      <c r="GYA47"/>
      <c r="GYB47"/>
      <c r="GYC47"/>
      <c r="GYD47"/>
      <c r="GYE47"/>
      <c r="GYF47"/>
      <c r="GYG47"/>
      <c r="GYH47"/>
      <c r="GYI47"/>
      <c r="GYJ47"/>
      <c r="GYK47"/>
      <c r="GYL47"/>
      <c r="GYM47"/>
      <c r="GYN47"/>
      <c r="GYO47"/>
      <c r="GYP47"/>
      <c r="GYQ47"/>
      <c r="GYR47"/>
      <c r="GYS47"/>
      <c r="GYT47"/>
      <c r="GYU47"/>
      <c r="GYV47"/>
      <c r="GYW47"/>
      <c r="GYX47"/>
      <c r="GYY47"/>
      <c r="GYZ47"/>
      <c r="GZA47"/>
      <c r="GZB47"/>
      <c r="GZC47"/>
      <c r="GZD47"/>
      <c r="GZE47"/>
      <c r="GZF47"/>
      <c r="GZG47"/>
      <c r="GZH47"/>
      <c r="GZI47"/>
      <c r="GZJ47"/>
      <c r="GZK47"/>
      <c r="GZL47"/>
      <c r="GZM47"/>
      <c r="GZN47"/>
      <c r="GZO47"/>
      <c r="GZP47"/>
      <c r="GZQ47"/>
      <c r="GZR47"/>
      <c r="GZS47"/>
      <c r="GZT47"/>
      <c r="GZU47"/>
      <c r="GZV47"/>
      <c r="GZW47"/>
      <c r="GZX47"/>
      <c r="GZY47"/>
      <c r="GZZ47"/>
      <c r="HAA47"/>
      <c r="HAB47"/>
      <c r="HAC47"/>
      <c r="HAD47"/>
      <c r="HAE47"/>
      <c r="HAF47"/>
      <c r="HAG47"/>
      <c r="HAH47"/>
      <c r="HAI47"/>
      <c r="HAJ47"/>
      <c r="HAK47"/>
      <c r="HAL47"/>
      <c r="HAM47"/>
      <c r="HAN47"/>
      <c r="HAO47"/>
      <c r="HAP47"/>
      <c r="HAQ47"/>
      <c r="HAR47"/>
      <c r="HAS47"/>
      <c r="HAT47"/>
      <c r="HAU47"/>
      <c r="HAV47"/>
      <c r="HAW47"/>
      <c r="HAX47"/>
      <c r="HAY47"/>
      <c r="HAZ47"/>
      <c r="HBA47"/>
      <c r="HBB47"/>
      <c r="HBC47"/>
      <c r="HBD47"/>
      <c r="HBE47"/>
      <c r="HBF47"/>
      <c r="HBG47"/>
      <c r="HBH47"/>
      <c r="HBI47"/>
      <c r="HBJ47"/>
      <c r="HBK47"/>
      <c r="HBL47"/>
      <c r="HBM47"/>
      <c r="HBN47"/>
      <c r="HBO47"/>
      <c r="HBP47"/>
      <c r="HBQ47"/>
      <c r="HBR47"/>
      <c r="HBS47"/>
      <c r="HBT47"/>
      <c r="HBU47"/>
      <c r="HBV47"/>
      <c r="HBW47"/>
      <c r="HBX47"/>
      <c r="HBY47"/>
      <c r="HBZ47"/>
      <c r="HCA47"/>
      <c r="HCB47"/>
      <c r="HCC47"/>
      <c r="HCD47"/>
      <c r="HCE47"/>
      <c r="HCF47"/>
      <c r="HCG47"/>
      <c r="HCH47"/>
      <c r="HCI47"/>
      <c r="HCJ47"/>
      <c r="HCK47"/>
      <c r="HCL47"/>
      <c r="HCM47"/>
      <c r="HCN47"/>
      <c r="HCO47"/>
      <c r="HCP47"/>
      <c r="HCQ47"/>
      <c r="HCR47"/>
      <c r="HCS47"/>
      <c r="HCT47"/>
      <c r="HCU47"/>
      <c r="HCV47"/>
      <c r="HCW47"/>
      <c r="HCX47"/>
      <c r="HCY47"/>
      <c r="HCZ47"/>
      <c r="HDA47"/>
      <c r="HDB47"/>
      <c r="HDC47"/>
      <c r="HDD47"/>
      <c r="HDE47"/>
      <c r="HDF47"/>
      <c r="HDG47"/>
      <c r="HDH47"/>
      <c r="HDI47"/>
      <c r="HDJ47"/>
      <c r="HDK47"/>
      <c r="HDL47"/>
      <c r="HDM47"/>
      <c r="HDN47"/>
      <c r="HDO47"/>
      <c r="HDP47"/>
      <c r="HDQ47"/>
      <c r="HDR47"/>
      <c r="HDS47"/>
      <c r="HDT47"/>
      <c r="HDU47"/>
      <c r="HDV47"/>
      <c r="HDW47"/>
      <c r="HDX47"/>
      <c r="HDY47"/>
      <c r="HDZ47"/>
      <c r="HEA47"/>
      <c r="HEB47"/>
      <c r="HEC47"/>
      <c r="HED47"/>
      <c r="HEE47"/>
      <c r="HEF47"/>
      <c r="HEG47"/>
      <c r="HEH47"/>
      <c r="HEI47"/>
      <c r="HEJ47"/>
      <c r="HEK47"/>
      <c r="HEL47"/>
      <c r="HEM47"/>
      <c r="HEN47"/>
      <c r="HEO47"/>
      <c r="HEP47"/>
      <c r="HEQ47"/>
      <c r="HER47"/>
      <c r="HES47"/>
      <c r="HET47"/>
      <c r="HEU47"/>
      <c r="HEV47"/>
      <c r="HEW47"/>
      <c r="HEX47"/>
      <c r="HEY47"/>
      <c r="HEZ47"/>
      <c r="HFA47"/>
      <c r="HFB47"/>
      <c r="HFC47"/>
      <c r="HFD47"/>
      <c r="HFE47"/>
      <c r="HFF47"/>
      <c r="HFG47"/>
      <c r="HFH47"/>
      <c r="HFI47"/>
      <c r="HFJ47"/>
      <c r="HFK47"/>
      <c r="HFL47"/>
      <c r="HFM47"/>
      <c r="HFN47"/>
      <c r="HFO47"/>
      <c r="HFP47"/>
      <c r="HFQ47"/>
      <c r="HFR47"/>
      <c r="HFS47"/>
      <c r="HFT47"/>
      <c r="HFU47"/>
      <c r="HFV47"/>
      <c r="HFW47"/>
      <c r="HFX47"/>
      <c r="HFY47"/>
      <c r="HFZ47"/>
      <c r="HGA47"/>
      <c r="HGB47"/>
      <c r="HGC47"/>
      <c r="HGD47"/>
      <c r="HGE47"/>
      <c r="HGF47"/>
      <c r="HGG47"/>
      <c r="HGH47"/>
      <c r="HGI47"/>
      <c r="HGJ47"/>
      <c r="HGK47"/>
      <c r="HGL47"/>
      <c r="HGM47"/>
      <c r="HGN47"/>
      <c r="HGO47"/>
      <c r="HGP47"/>
      <c r="HGQ47"/>
      <c r="HGR47"/>
      <c r="HGS47"/>
      <c r="HGT47"/>
      <c r="HGU47"/>
      <c r="HGV47"/>
      <c r="HGW47"/>
      <c r="HGX47"/>
      <c r="HGY47"/>
      <c r="HGZ47"/>
      <c r="HHA47"/>
      <c r="HHB47"/>
      <c r="HHC47"/>
      <c r="HHD47"/>
      <c r="HHE47"/>
      <c r="HHF47"/>
      <c r="HHG47"/>
      <c r="HHH47"/>
      <c r="HHI47"/>
      <c r="HHJ47"/>
      <c r="HHK47"/>
      <c r="HHL47"/>
      <c r="HHM47"/>
      <c r="HHN47"/>
      <c r="HHO47"/>
      <c r="HHP47"/>
      <c r="HHQ47"/>
      <c r="HHR47"/>
      <c r="HHS47"/>
      <c r="HHT47"/>
      <c r="HHU47"/>
      <c r="HHV47"/>
      <c r="HHW47"/>
      <c r="HHX47"/>
      <c r="HHY47"/>
      <c r="HHZ47"/>
      <c r="HIA47"/>
      <c r="HIB47"/>
      <c r="HIC47"/>
      <c r="HID47"/>
      <c r="HIE47"/>
      <c r="HIF47"/>
      <c r="HIG47"/>
      <c r="HIH47"/>
      <c r="HII47"/>
      <c r="HIJ47"/>
      <c r="HIK47"/>
      <c r="HIL47"/>
      <c r="HIM47"/>
      <c r="HIN47"/>
      <c r="HIO47"/>
      <c r="HIP47"/>
      <c r="HIQ47"/>
      <c r="HIR47"/>
      <c r="HIS47"/>
      <c r="HIT47"/>
      <c r="HIU47"/>
      <c r="HIV47"/>
      <c r="HIW47"/>
      <c r="HIX47"/>
      <c r="HIY47"/>
      <c r="HIZ47"/>
      <c r="HJA47"/>
      <c r="HJB47"/>
      <c r="HJC47"/>
      <c r="HJD47"/>
      <c r="HJE47"/>
      <c r="HJF47"/>
      <c r="HJG47"/>
      <c r="HJH47"/>
      <c r="HJI47"/>
      <c r="HJJ47"/>
      <c r="HJK47"/>
      <c r="HJL47"/>
      <c r="HJM47"/>
      <c r="HJN47"/>
      <c r="HJO47"/>
      <c r="HJP47"/>
      <c r="HJQ47"/>
      <c r="HJR47"/>
      <c r="HJS47"/>
      <c r="HJT47"/>
      <c r="HJU47"/>
      <c r="HJV47"/>
      <c r="HJW47"/>
      <c r="HJX47"/>
      <c r="HJY47"/>
      <c r="HJZ47"/>
      <c r="HKA47"/>
      <c r="HKB47"/>
      <c r="HKC47"/>
      <c r="HKD47"/>
      <c r="HKE47"/>
      <c r="HKF47"/>
      <c r="HKG47"/>
      <c r="HKH47"/>
      <c r="HKI47"/>
      <c r="HKJ47"/>
      <c r="HKK47"/>
      <c r="HKL47"/>
      <c r="HKM47"/>
      <c r="HKN47"/>
      <c r="HKO47"/>
      <c r="HKP47"/>
      <c r="HKQ47"/>
      <c r="HKR47"/>
      <c r="HKS47"/>
      <c r="HKT47"/>
      <c r="HKU47"/>
      <c r="HKV47"/>
      <c r="HKW47"/>
      <c r="HKX47"/>
      <c r="HKY47"/>
      <c r="HKZ47"/>
      <c r="HLA47"/>
      <c r="HLB47"/>
      <c r="HLC47"/>
      <c r="HLD47"/>
      <c r="HLE47"/>
      <c r="HLF47"/>
      <c r="HLG47"/>
      <c r="HLH47"/>
      <c r="HLI47"/>
      <c r="HLJ47"/>
      <c r="HLK47"/>
      <c r="HLL47"/>
      <c r="HLM47"/>
      <c r="HLN47"/>
      <c r="HLO47"/>
      <c r="HLP47"/>
      <c r="HLQ47"/>
      <c r="HLR47"/>
      <c r="HLS47"/>
      <c r="HLT47"/>
      <c r="HLU47"/>
      <c r="HLV47"/>
      <c r="HLW47"/>
      <c r="HLX47"/>
      <c r="HLY47"/>
      <c r="HLZ47"/>
      <c r="HMA47"/>
      <c r="HMB47"/>
      <c r="HMC47"/>
      <c r="HMD47"/>
      <c r="HME47"/>
      <c r="HMF47"/>
      <c r="HMG47"/>
      <c r="HMH47"/>
      <c r="HMI47"/>
      <c r="HMJ47"/>
      <c r="HMK47"/>
      <c r="HML47"/>
      <c r="HMM47"/>
      <c r="HMN47"/>
      <c r="HMO47"/>
      <c r="HMP47"/>
      <c r="HMQ47"/>
      <c r="HMR47"/>
      <c r="HMS47"/>
      <c r="HMT47"/>
      <c r="HMU47"/>
      <c r="HMV47"/>
      <c r="HMW47"/>
      <c r="HMX47"/>
      <c r="HMY47"/>
      <c r="HMZ47"/>
      <c r="HNA47"/>
      <c r="HNB47"/>
      <c r="HNC47"/>
      <c r="HND47"/>
      <c r="HNE47"/>
      <c r="HNF47"/>
      <c r="HNG47"/>
      <c r="HNH47"/>
      <c r="HNI47"/>
      <c r="HNJ47"/>
      <c r="HNK47"/>
      <c r="HNL47"/>
      <c r="HNM47"/>
      <c r="HNN47"/>
      <c r="HNO47"/>
      <c r="HNP47"/>
      <c r="HNQ47"/>
      <c r="HNR47"/>
      <c r="HNS47"/>
      <c r="HNT47"/>
      <c r="HNU47"/>
      <c r="HNV47"/>
      <c r="HNW47"/>
      <c r="HNX47"/>
      <c r="HNY47"/>
      <c r="HNZ47"/>
      <c r="HOA47"/>
      <c r="HOB47"/>
      <c r="HOC47"/>
      <c r="HOD47"/>
      <c r="HOE47"/>
      <c r="HOF47"/>
      <c r="HOG47"/>
      <c r="HOH47"/>
      <c r="HOI47"/>
      <c r="HOJ47"/>
      <c r="HOK47"/>
      <c r="HOL47"/>
      <c r="HOM47"/>
      <c r="HON47"/>
      <c r="HOO47"/>
      <c r="HOP47"/>
      <c r="HOQ47"/>
      <c r="HOR47"/>
      <c r="HOS47"/>
      <c r="HOT47"/>
      <c r="HOU47"/>
      <c r="HOV47"/>
      <c r="HOW47"/>
      <c r="HOX47"/>
      <c r="HOY47"/>
      <c r="HOZ47"/>
      <c r="HPA47"/>
      <c r="HPB47"/>
      <c r="HPC47"/>
      <c r="HPD47"/>
      <c r="HPE47"/>
      <c r="HPF47"/>
      <c r="HPG47"/>
      <c r="HPH47"/>
      <c r="HPI47"/>
      <c r="HPJ47"/>
      <c r="HPK47"/>
      <c r="HPL47"/>
      <c r="HPM47"/>
      <c r="HPN47"/>
      <c r="HPO47"/>
      <c r="HPP47"/>
      <c r="HPQ47"/>
      <c r="HPR47"/>
      <c r="HPS47"/>
      <c r="HPT47"/>
      <c r="HPU47"/>
      <c r="HPV47"/>
      <c r="HPW47"/>
      <c r="HPX47"/>
      <c r="HPY47"/>
      <c r="HPZ47"/>
      <c r="HQA47"/>
      <c r="HQB47"/>
      <c r="HQC47"/>
      <c r="HQD47"/>
      <c r="HQE47"/>
      <c r="HQF47"/>
      <c r="HQG47"/>
      <c r="HQH47"/>
      <c r="HQI47"/>
      <c r="HQJ47"/>
      <c r="HQK47"/>
      <c r="HQL47"/>
      <c r="HQM47"/>
      <c r="HQN47"/>
      <c r="HQO47"/>
      <c r="HQP47"/>
      <c r="HQQ47"/>
      <c r="HQR47"/>
      <c r="HQS47"/>
      <c r="HQT47"/>
      <c r="HQU47"/>
      <c r="HQV47"/>
      <c r="HQW47"/>
      <c r="HQX47"/>
      <c r="HQY47"/>
      <c r="HQZ47"/>
      <c r="HRA47"/>
      <c r="HRB47"/>
      <c r="HRC47"/>
      <c r="HRD47"/>
      <c r="HRE47"/>
      <c r="HRF47"/>
      <c r="HRG47"/>
      <c r="HRH47"/>
      <c r="HRI47"/>
      <c r="HRJ47"/>
      <c r="HRK47"/>
      <c r="HRL47"/>
      <c r="HRM47"/>
      <c r="HRN47"/>
      <c r="HRO47"/>
      <c r="HRP47"/>
      <c r="HRQ47"/>
      <c r="HRR47"/>
      <c r="HRS47"/>
      <c r="HRT47"/>
      <c r="HRU47"/>
      <c r="HRV47"/>
      <c r="HRW47"/>
      <c r="HRX47"/>
      <c r="HRY47"/>
      <c r="HRZ47"/>
      <c r="HSA47"/>
      <c r="HSB47"/>
      <c r="HSC47"/>
      <c r="HSD47"/>
      <c r="HSE47"/>
      <c r="HSF47"/>
      <c r="HSG47"/>
      <c r="HSH47"/>
      <c r="HSI47"/>
      <c r="HSJ47"/>
      <c r="HSK47"/>
      <c r="HSL47"/>
      <c r="HSM47"/>
      <c r="HSN47"/>
      <c r="HSO47"/>
      <c r="HSP47"/>
      <c r="HSQ47"/>
      <c r="HSR47"/>
      <c r="HSS47"/>
      <c r="HST47"/>
      <c r="HSU47"/>
      <c r="HSV47"/>
      <c r="HSW47"/>
      <c r="HSX47"/>
      <c r="HSY47"/>
      <c r="HSZ47"/>
      <c r="HTA47"/>
      <c r="HTB47"/>
      <c r="HTC47"/>
      <c r="HTD47"/>
      <c r="HTE47"/>
      <c r="HTF47"/>
      <c r="HTG47"/>
      <c r="HTH47"/>
      <c r="HTI47"/>
      <c r="HTJ47"/>
      <c r="HTK47"/>
      <c r="HTL47"/>
      <c r="HTM47"/>
      <c r="HTN47"/>
      <c r="HTO47"/>
      <c r="HTP47"/>
      <c r="HTQ47"/>
      <c r="HTR47"/>
      <c r="HTS47"/>
      <c r="HTT47"/>
      <c r="HTU47"/>
      <c r="HTV47"/>
      <c r="HTW47"/>
      <c r="HTX47"/>
      <c r="HTY47"/>
      <c r="HTZ47"/>
      <c r="HUA47"/>
      <c r="HUB47"/>
      <c r="HUC47"/>
      <c r="HUD47"/>
      <c r="HUE47"/>
      <c r="HUF47"/>
      <c r="HUG47"/>
      <c r="HUH47"/>
      <c r="HUI47"/>
      <c r="HUJ47"/>
      <c r="HUK47"/>
      <c r="HUL47"/>
      <c r="HUM47"/>
      <c r="HUN47"/>
      <c r="HUO47"/>
      <c r="HUP47"/>
      <c r="HUQ47"/>
      <c r="HUR47"/>
      <c r="HUS47"/>
      <c r="HUT47"/>
      <c r="HUU47"/>
      <c r="HUV47"/>
      <c r="HUW47"/>
      <c r="HUX47"/>
      <c r="HUY47"/>
      <c r="HUZ47"/>
      <c r="HVA47"/>
      <c r="HVB47"/>
      <c r="HVC47"/>
      <c r="HVD47"/>
      <c r="HVE47"/>
      <c r="HVF47"/>
      <c r="HVG47"/>
      <c r="HVH47"/>
      <c r="HVI47"/>
      <c r="HVJ47"/>
      <c r="HVK47"/>
      <c r="HVL47"/>
      <c r="HVM47"/>
      <c r="HVN47"/>
      <c r="HVO47"/>
      <c r="HVP47"/>
      <c r="HVQ47"/>
      <c r="HVR47"/>
      <c r="HVS47"/>
      <c r="HVT47"/>
      <c r="HVU47"/>
      <c r="HVV47"/>
      <c r="HVW47"/>
      <c r="HVX47"/>
      <c r="HVY47"/>
      <c r="HVZ47"/>
      <c r="HWA47"/>
      <c r="HWB47"/>
      <c r="HWC47"/>
      <c r="HWD47"/>
      <c r="HWE47"/>
      <c r="HWF47"/>
      <c r="HWG47"/>
      <c r="HWH47"/>
      <c r="HWI47"/>
      <c r="HWJ47"/>
      <c r="HWK47"/>
      <c r="HWL47"/>
      <c r="HWM47"/>
      <c r="HWN47"/>
      <c r="HWO47"/>
      <c r="HWP47"/>
      <c r="HWQ47"/>
      <c r="HWR47"/>
      <c r="HWS47"/>
      <c r="HWT47"/>
      <c r="HWU47"/>
      <c r="HWV47"/>
      <c r="HWW47"/>
      <c r="HWX47"/>
      <c r="HWY47"/>
      <c r="HWZ47"/>
      <c r="HXA47"/>
      <c r="HXB47"/>
      <c r="HXC47"/>
      <c r="HXD47"/>
      <c r="HXE47"/>
      <c r="HXF47"/>
      <c r="HXG47"/>
      <c r="HXH47"/>
      <c r="HXI47"/>
      <c r="HXJ47"/>
      <c r="HXK47"/>
      <c r="HXL47"/>
      <c r="HXM47"/>
      <c r="HXN47"/>
      <c r="HXO47"/>
      <c r="HXP47"/>
      <c r="HXQ47"/>
      <c r="HXR47"/>
      <c r="HXS47"/>
      <c r="HXT47"/>
      <c r="HXU47"/>
      <c r="HXV47"/>
      <c r="HXW47"/>
      <c r="HXX47"/>
      <c r="HXY47"/>
      <c r="HXZ47"/>
      <c r="HYA47"/>
      <c r="HYB47"/>
      <c r="HYC47"/>
      <c r="HYD47"/>
      <c r="HYE47"/>
      <c r="HYF47"/>
      <c r="HYG47"/>
      <c r="HYH47"/>
      <c r="HYI47"/>
      <c r="HYJ47"/>
      <c r="HYK47"/>
      <c r="HYL47"/>
      <c r="HYM47"/>
      <c r="HYN47"/>
      <c r="HYO47"/>
      <c r="HYP47"/>
      <c r="HYQ47"/>
      <c r="HYR47"/>
      <c r="HYS47"/>
      <c r="HYT47"/>
      <c r="HYU47"/>
      <c r="HYV47"/>
      <c r="HYW47"/>
      <c r="HYX47"/>
      <c r="HYY47"/>
      <c r="HYZ47"/>
      <c r="HZA47"/>
      <c r="HZB47"/>
      <c r="HZC47"/>
      <c r="HZD47"/>
      <c r="HZE47"/>
      <c r="HZF47"/>
      <c r="HZG47"/>
      <c r="HZH47"/>
      <c r="HZI47"/>
      <c r="HZJ47"/>
      <c r="HZK47"/>
      <c r="HZL47"/>
      <c r="HZM47"/>
      <c r="HZN47"/>
      <c r="HZO47"/>
      <c r="HZP47"/>
      <c r="HZQ47"/>
      <c r="HZR47"/>
      <c r="HZS47"/>
      <c r="HZT47"/>
      <c r="HZU47"/>
      <c r="HZV47"/>
      <c r="HZW47"/>
      <c r="HZX47"/>
      <c r="HZY47"/>
      <c r="HZZ47"/>
      <c r="IAA47"/>
      <c r="IAB47"/>
      <c r="IAC47"/>
      <c r="IAD47"/>
      <c r="IAE47"/>
      <c r="IAF47"/>
      <c r="IAG47"/>
      <c r="IAH47"/>
      <c r="IAI47"/>
      <c r="IAJ47"/>
      <c r="IAK47"/>
      <c r="IAL47"/>
      <c r="IAM47"/>
      <c r="IAN47"/>
      <c r="IAO47"/>
      <c r="IAP47"/>
      <c r="IAQ47"/>
      <c r="IAR47"/>
      <c r="IAS47"/>
      <c r="IAT47"/>
      <c r="IAU47"/>
      <c r="IAV47"/>
      <c r="IAW47"/>
      <c r="IAX47"/>
      <c r="IAY47"/>
      <c r="IAZ47"/>
      <c r="IBA47"/>
      <c r="IBB47"/>
      <c r="IBC47"/>
      <c r="IBD47"/>
      <c r="IBE47"/>
      <c r="IBF47"/>
      <c r="IBG47"/>
      <c r="IBH47"/>
      <c r="IBI47"/>
      <c r="IBJ47"/>
      <c r="IBK47"/>
      <c r="IBL47"/>
      <c r="IBM47"/>
      <c r="IBN47"/>
      <c r="IBO47"/>
      <c r="IBP47"/>
      <c r="IBQ47"/>
      <c r="IBR47"/>
      <c r="IBS47"/>
      <c r="IBT47"/>
      <c r="IBU47"/>
      <c r="IBV47"/>
      <c r="IBW47"/>
      <c r="IBX47"/>
      <c r="IBY47"/>
      <c r="IBZ47"/>
      <c r="ICA47"/>
      <c r="ICB47"/>
      <c r="ICC47"/>
      <c r="ICD47"/>
      <c r="ICE47"/>
      <c r="ICF47"/>
      <c r="ICG47"/>
      <c r="ICH47"/>
      <c r="ICI47"/>
      <c r="ICJ47"/>
      <c r="ICK47"/>
      <c r="ICL47"/>
      <c r="ICM47"/>
      <c r="ICN47"/>
      <c r="ICO47"/>
      <c r="ICP47"/>
      <c r="ICQ47"/>
      <c r="ICR47"/>
      <c r="ICS47"/>
      <c r="ICT47"/>
      <c r="ICU47"/>
      <c r="ICV47"/>
      <c r="ICW47"/>
      <c r="ICX47"/>
      <c r="ICY47"/>
      <c r="ICZ47"/>
      <c r="IDA47"/>
      <c r="IDB47"/>
      <c r="IDC47"/>
      <c r="IDD47"/>
      <c r="IDE47"/>
      <c r="IDF47"/>
      <c r="IDG47"/>
      <c r="IDH47"/>
      <c r="IDI47"/>
      <c r="IDJ47"/>
      <c r="IDK47"/>
      <c r="IDL47"/>
      <c r="IDM47"/>
      <c r="IDN47"/>
      <c r="IDO47"/>
      <c r="IDP47"/>
      <c r="IDQ47"/>
      <c r="IDR47"/>
      <c r="IDS47"/>
      <c r="IDT47"/>
      <c r="IDU47"/>
      <c r="IDV47"/>
      <c r="IDW47"/>
      <c r="IDX47"/>
      <c r="IDY47"/>
      <c r="IDZ47"/>
      <c r="IEA47"/>
      <c r="IEB47"/>
      <c r="IEC47"/>
      <c r="IED47"/>
      <c r="IEE47"/>
      <c r="IEF47"/>
      <c r="IEG47"/>
      <c r="IEH47"/>
      <c r="IEI47"/>
      <c r="IEJ47"/>
      <c r="IEK47"/>
      <c r="IEL47"/>
      <c r="IEM47"/>
      <c r="IEN47"/>
      <c r="IEO47"/>
      <c r="IEP47"/>
      <c r="IEQ47"/>
      <c r="IER47"/>
      <c r="IES47"/>
      <c r="IET47"/>
      <c r="IEU47"/>
      <c r="IEV47"/>
      <c r="IEW47"/>
      <c r="IEX47"/>
      <c r="IEY47"/>
      <c r="IEZ47"/>
      <c r="IFA47"/>
      <c r="IFB47"/>
      <c r="IFC47"/>
      <c r="IFD47"/>
      <c r="IFE47"/>
      <c r="IFF47"/>
      <c r="IFG47"/>
      <c r="IFH47"/>
      <c r="IFI47"/>
      <c r="IFJ47"/>
      <c r="IFK47"/>
      <c r="IFL47"/>
      <c r="IFM47"/>
      <c r="IFN47"/>
      <c r="IFO47"/>
      <c r="IFP47"/>
      <c r="IFQ47"/>
      <c r="IFR47"/>
      <c r="IFS47"/>
      <c r="IFT47"/>
      <c r="IFU47"/>
      <c r="IFV47"/>
      <c r="IFW47"/>
      <c r="IFX47"/>
      <c r="IFY47"/>
      <c r="IFZ47"/>
      <c r="IGA47"/>
      <c r="IGB47"/>
      <c r="IGC47"/>
      <c r="IGD47"/>
      <c r="IGE47"/>
      <c r="IGF47"/>
      <c r="IGG47"/>
      <c r="IGH47"/>
      <c r="IGI47"/>
      <c r="IGJ47"/>
      <c r="IGK47"/>
      <c r="IGL47"/>
      <c r="IGM47"/>
      <c r="IGN47"/>
      <c r="IGO47"/>
      <c r="IGP47"/>
      <c r="IGQ47"/>
      <c r="IGR47"/>
      <c r="IGS47"/>
      <c r="IGT47"/>
      <c r="IGU47"/>
      <c r="IGV47"/>
      <c r="IGW47"/>
      <c r="IGX47"/>
      <c r="IGY47"/>
      <c r="IGZ47"/>
      <c r="IHA47"/>
      <c r="IHB47"/>
      <c r="IHC47"/>
      <c r="IHD47"/>
      <c r="IHE47"/>
      <c r="IHF47"/>
      <c r="IHG47"/>
      <c r="IHH47"/>
      <c r="IHI47"/>
      <c r="IHJ47"/>
      <c r="IHK47"/>
      <c r="IHL47"/>
      <c r="IHM47"/>
      <c r="IHN47"/>
      <c r="IHO47"/>
      <c r="IHP47"/>
      <c r="IHQ47"/>
      <c r="IHR47"/>
      <c r="IHS47"/>
      <c r="IHT47"/>
      <c r="IHU47"/>
      <c r="IHV47"/>
      <c r="IHW47"/>
      <c r="IHX47"/>
      <c r="IHY47"/>
      <c r="IHZ47"/>
      <c r="IIA47"/>
      <c r="IIB47"/>
      <c r="IIC47"/>
      <c r="IID47"/>
      <c r="IIE47"/>
      <c r="IIF47"/>
      <c r="IIG47"/>
      <c r="IIH47"/>
      <c r="III47"/>
      <c r="IIJ47"/>
      <c r="IIK47"/>
      <c r="IIL47"/>
      <c r="IIM47"/>
      <c r="IIN47"/>
      <c r="IIO47"/>
      <c r="IIP47"/>
      <c r="IIQ47"/>
      <c r="IIR47"/>
      <c r="IIS47"/>
      <c r="IIT47"/>
      <c r="IIU47"/>
      <c r="IIV47"/>
      <c r="IIW47"/>
      <c r="IIX47"/>
      <c r="IIY47"/>
      <c r="IIZ47"/>
      <c r="IJA47"/>
      <c r="IJB47"/>
      <c r="IJC47"/>
      <c r="IJD47"/>
      <c r="IJE47"/>
      <c r="IJF47"/>
      <c r="IJG47"/>
      <c r="IJH47"/>
      <c r="IJI47"/>
      <c r="IJJ47"/>
      <c r="IJK47"/>
      <c r="IJL47"/>
      <c r="IJM47"/>
      <c r="IJN47"/>
      <c r="IJO47"/>
      <c r="IJP47"/>
      <c r="IJQ47"/>
      <c r="IJR47"/>
      <c r="IJS47"/>
      <c r="IJT47"/>
      <c r="IJU47"/>
      <c r="IJV47"/>
      <c r="IJW47"/>
      <c r="IJX47"/>
      <c r="IJY47"/>
      <c r="IJZ47"/>
      <c r="IKA47"/>
      <c r="IKB47"/>
      <c r="IKC47"/>
      <c r="IKD47"/>
      <c r="IKE47"/>
      <c r="IKF47"/>
      <c r="IKG47"/>
      <c r="IKH47"/>
      <c r="IKI47"/>
      <c r="IKJ47"/>
      <c r="IKK47"/>
      <c r="IKL47"/>
      <c r="IKM47"/>
      <c r="IKN47"/>
      <c r="IKO47"/>
      <c r="IKP47"/>
      <c r="IKQ47"/>
      <c r="IKR47"/>
      <c r="IKS47"/>
      <c r="IKT47"/>
      <c r="IKU47"/>
      <c r="IKV47"/>
      <c r="IKW47"/>
      <c r="IKX47"/>
      <c r="IKY47"/>
      <c r="IKZ47"/>
      <c r="ILA47"/>
      <c r="ILB47"/>
      <c r="ILC47"/>
      <c r="ILD47"/>
      <c r="ILE47"/>
      <c r="ILF47"/>
      <c r="ILG47"/>
      <c r="ILH47"/>
      <c r="ILI47"/>
      <c r="ILJ47"/>
      <c r="ILK47"/>
      <c r="ILL47"/>
      <c r="ILM47"/>
      <c r="ILN47"/>
      <c r="ILO47"/>
      <c r="ILP47"/>
      <c r="ILQ47"/>
      <c r="ILR47"/>
      <c r="ILS47"/>
      <c r="ILT47"/>
      <c r="ILU47"/>
      <c r="ILV47"/>
      <c r="ILW47"/>
      <c r="ILX47"/>
      <c r="ILY47"/>
      <c r="ILZ47"/>
      <c r="IMA47"/>
      <c r="IMB47"/>
      <c r="IMC47"/>
      <c r="IMD47"/>
      <c r="IME47"/>
      <c r="IMF47"/>
      <c r="IMG47"/>
      <c r="IMH47"/>
      <c r="IMI47"/>
      <c r="IMJ47"/>
      <c r="IMK47"/>
      <c r="IML47"/>
      <c r="IMM47"/>
      <c r="IMN47"/>
      <c r="IMO47"/>
      <c r="IMP47"/>
      <c r="IMQ47"/>
      <c r="IMR47"/>
      <c r="IMS47"/>
      <c r="IMT47"/>
      <c r="IMU47"/>
      <c r="IMV47"/>
      <c r="IMW47"/>
      <c r="IMX47"/>
      <c r="IMY47"/>
      <c r="IMZ47"/>
      <c r="INA47"/>
      <c r="INB47"/>
      <c r="INC47"/>
      <c r="IND47"/>
      <c r="INE47"/>
      <c r="INF47"/>
      <c r="ING47"/>
      <c r="INH47"/>
      <c r="INI47"/>
      <c r="INJ47"/>
      <c r="INK47"/>
      <c r="INL47"/>
      <c r="INM47"/>
      <c r="INN47"/>
      <c r="INO47"/>
      <c r="INP47"/>
      <c r="INQ47"/>
      <c r="INR47"/>
      <c r="INS47"/>
      <c r="INT47"/>
      <c r="INU47"/>
      <c r="INV47"/>
      <c r="INW47"/>
      <c r="INX47"/>
      <c r="INY47"/>
      <c r="INZ47"/>
      <c r="IOA47"/>
      <c r="IOB47"/>
      <c r="IOC47"/>
      <c r="IOD47"/>
      <c r="IOE47"/>
      <c r="IOF47"/>
      <c r="IOG47"/>
      <c r="IOH47"/>
      <c r="IOI47"/>
      <c r="IOJ47"/>
      <c r="IOK47"/>
      <c r="IOL47"/>
      <c r="IOM47"/>
      <c r="ION47"/>
      <c r="IOO47"/>
      <c r="IOP47"/>
      <c r="IOQ47"/>
      <c r="IOR47"/>
      <c r="IOS47"/>
      <c r="IOT47"/>
      <c r="IOU47"/>
      <c r="IOV47"/>
      <c r="IOW47"/>
      <c r="IOX47"/>
      <c r="IOY47"/>
      <c r="IOZ47"/>
      <c r="IPA47"/>
      <c r="IPB47"/>
      <c r="IPC47"/>
      <c r="IPD47"/>
      <c r="IPE47"/>
      <c r="IPF47"/>
      <c r="IPG47"/>
      <c r="IPH47"/>
      <c r="IPI47"/>
      <c r="IPJ47"/>
      <c r="IPK47"/>
      <c r="IPL47"/>
      <c r="IPM47"/>
      <c r="IPN47"/>
      <c r="IPO47"/>
      <c r="IPP47"/>
      <c r="IPQ47"/>
      <c r="IPR47"/>
      <c r="IPS47"/>
      <c r="IPT47"/>
      <c r="IPU47"/>
      <c r="IPV47"/>
      <c r="IPW47"/>
      <c r="IPX47"/>
      <c r="IPY47"/>
      <c r="IPZ47"/>
      <c r="IQA47"/>
      <c r="IQB47"/>
      <c r="IQC47"/>
      <c r="IQD47"/>
      <c r="IQE47"/>
      <c r="IQF47"/>
      <c r="IQG47"/>
      <c r="IQH47"/>
      <c r="IQI47"/>
      <c r="IQJ47"/>
      <c r="IQK47"/>
      <c r="IQL47"/>
      <c r="IQM47"/>
      <c r="IQN47"/>
      <c r="IQO47"/>
      <c r="IQP47"/>
      <c r="IQQ47"/>
      <c r="IQR47"/>
      <c r="IQS47"/>
      <c r="IQT47"/>
      <c r="IQU47"/>
      <c r="IQV47"/>
      <c r="IQW47"/>
      <c r="IQX47"/>
      <c r="IQY47"/>
      <c r="IQZ47"/>
      <c r="IRA47"/>
      <c r="IRB47"/>
      <c r="IRC47"/>
      <c r="IRD47"/>
      <c r="IRE47"/>
      <c r="IRF47"/>
      <c r="IRG47"/>
      <c r="IRH47"/>
      <c r="IRI47"/>
      <c r="IRJ47"/>
      <c r="IRK47"/>
      <c r="IRL47"/>
      <c r="IRM47"/>
      <c r="IRN47"/>
      <c r="IRO47"/>
      <c r="IRP47"/>
      <c r="IRQ47"/>
      <c r="IRR47"/>
      <c r="IRS47"/>
      <c r="IRT47"/>
      <c r="IRU47"/>
      <c r="IRV47"/>
      <c r="IRW47"/>
      <c r="IRX47"/>
      <c r="IRY47"/>
      <c r="IRZ47"/>
      <c r="ISA47"/>
      <c r="ISB47"/>
      <c r="ISC47"/>
      <c r="ISD47"/>
      <c r="ISE47"/>
      <c r="ISF47"/>
      <c r="ISG47"/>
      <c r="ISH47"/>
      <c r="ISI47"/>
      <c r="ISJ47"/>
      <c r="ISK47"/>
      <c r="ISL47"/>
      <c r="ISM47"/>
      <c r="ISN47"/>
      <c r="ISO47"/>
      <c r="ISP47"/>
      <c r="ISQ47"/>
      <c r="ISR47"/>
      <c r="ISS47"/>
      <c r="IST47"/>
      <c r="ISU47"/>
      <c r="ISV47"/>
      <c r="ISW47"/>
      <c r="ISX47"/>
      <c r="ISY47"/>
      <c r="ISZ47"/>
      <c r="ITA47"/>
      <c r="ITB47"/>
      <c r="ITC47"/>
      <c r="ITD47"/>
      <c r="ITE47"/>
      <c r="ITF47"/>
      <c r="ITG47"/>
      <c r="ITH47"/>
      <c r="ITI47"/>
      <c r="ITJ47"/>
      <c r="ITK47"/>
      <c r="ITL47"/>
      <c r="ITM47"/>
      <c r="ITN47"/>
      <c r="ITO47"/>
      <c r="ITP47"/>
      <c r="ITQ47"/>
      <c r="ITR47"/>
      <c r="ITS47"/>
      <c r="ITT47"/>
      <c r="ITU47"/>
      <c r="ITV47"/>
      <c r="ITW47"/>
      <c r="ITX47"/>
      <c r="ITY47"/>
      <c r="ITZ47"/>
      <c r="IUA47"/>
      <c r="IUB47"/>
      <c r="IUC47"/>
      <c r="IUD47"/>
      <c r="IUE47"/>
      <c r="IUF47"/>
      <c r="IUG47"/>
      <c r="IUH47"/>
      <c r="IUI47"/>
      <c r="IUJ47"/>
      <c r="IUK47"/>
      <c r="IUL47"/>
      <c r="IUM47"/>
      <c r="IUN47"/>
      <c r="IUO47"/>
      <c r="IUP47"/>
      <c r="IUQ47"/>
      <c r="IUR47"/>
      <c r="IUS47"/>
      <c r="IUT47"/>
      <c r="IUU47"/>
      <c r="IUV47"/>
      <c r="IUW47"/>
      <c r="IUX47"/>
      <c r="IUY47"/>
      <c r="IUZ47"/>
      <c r="IVA47"/>
      <c r="IVB47"/>
      <c r="IVC47"/>
      <c r="IVD47"/>
      <c r="IVE47"/>
      <c r="IVF47"/>
      <c r="IVG47"/>
      <c r="IVH47"/>
      <c r="IVI47"/>
      <c r="IVJ47"/>
      <c r="IVK47"/>
      <c r="IVL47"/>
      <c r="IVM47"/>
      <c r="IVN47"/>
      <c r="IVO47"/>
      <c r="IVP47"/>
      <c r="IVQ47"/>
      <c r="IVR47"/>
      <c r="IVS47"/>
      <c r="IVT47"/>
      <c r="IVU47"/>
      <c r="IVV47"/>
      <c r="IVW47"/>
      <c r="IVX47"/>
      <c r="IVY47"/>
      <c r="IVZ47"/>
      <c r="IWA47"/>
      <c r="IWB47"/>
      <c r="IWC47"/>
      <c r="IWD47"/>
      <c r="IWE47"/>
      <c r="IWF47"/>
      <c r="IWG47"/>
      <c r="IWH47"/>
      <c r="IWI47"/>
      <c r="IWJ47"/>
      <c r="IWK47"/>
      <c r="IWL47"/>
      <c r="IWM47"/>
      <c r="IWN47"/>
      <c r="IWO47"/>
      <c r="IWP47"/>
      <c r="IWQ47"/>
      <c r="IWR47"/>
      <c r="IWS47"/>
      <c r="IWT47"/>
      <c r="IWU47"/>
      <c r="IWV47"/>
      <c r="IWW47"/>
      <c r="IWX47"/>
      <c r="IWY47"/>
      <c r="IWZ47"/>
      <c r="IXA47"/>
      <c r="IXB47"/>
      <c r="IXC47"/>
      <c r="IXD47"/>
      <c r="IXE47"/>
      <c r="IXF47"/>
      <c r="IXG47"/>
      <c r="IXH47"/>
      <c r="IXI47"/>
      <c r="IXJ47"/>
      <c r="IXK47"/>
      <c r="IXL47"/>
      <c r="IXM47"/>
      <c r="IXN47"/>
      <c r="IXO47"/>
      <c r="IXP47"/>
      <c r="IXQ47"/>
      <c r="IXR47"/>
      <c r="IXS47"/>
      <c r="IXT47"/>
      <c r="IXU47"/>
      <c r="IXV47"/>
      <c r="IXW47"/>
      <c r="IXX47"/>
      <c r="IXY47"/>
      <c r="IXZ47"/>
      <c r="IYA47"/>
      <c r="IYB47"/>
      <c r="IYC47"/>
      <c r="IYD47"/>
      <c r="IYE47"/>
      <c r="IYF47"/>
      <c r="IYG47"/>
      <c r="IYH47"/>
      <c r="IYI47"/>
      <c r="IYJ47"/>
      <c r="IYK47"/>
      <c r="IYL47"/>
      <c r="IYM47"/>
      <c r="IYN47"/>
      <c r="IYO47"/>
      <c r="IYP47"/>
      <c r="IYQ47"/>
      <c r="IYR47"/>
      <c r="IYS47"/>
      <c r="IYT47"/>
      <c r="IYU47"/>
      <c r="IYV47"/>
      <c r="IYW47"/>
      <c r="IYX47"/>
      <c r="IYY47"/>
      <c r="IYZ47"/>
      <c r="IZA47"/>
      <c r="IZB47"/>
      <c r="IZC47"/>
      <c r="IZD47"/>
      <c r="IZE47"/>
      <c r="IZF47"/>
      <c r="IZG47"/>
      <c r="IZH47"/>
      <c r="IZI47"/>
      <c r="IZJ47"/>
      <c r="IZK47"/>
      <c r="IZL47"/>
      <c r="IZM47"/>
      <c r="IZN47"/>
      <c r="IZO47"/>
      <c r="IZP47"/>
      <c r="IZQ47"/>
      <c r="IZR47"/>
      <c r="IZS47"/>
      <c r="IZT47"/>
      <c r="IZU47"/>
      <c r="IZV47"/>
      <c r="IZW47"/>
      <c r="IZX47"/>
      <c r="IZY47"/>
      <c r="IZZ47"/>
      <c r="JAA47"/>
      <c r="JAB47"/>
      <c r="JAC47"/>
      <c r="JAD47"/>
      <c r="JAE47"/>
      <c r="JAF47"/>
      <c r="JAG47"/>
      <c r="JAH47"/>
      <c r="JAI47"/>
      <c r="JAJ47"/>
      <c r="JAK47"/>
      <c r="JAL47"/>
      <c r="JAM47"/>
      <c r="JAN47"/>
      <c r="JAO47"/>
      <c r="JAP47"/>
      <c r="JAQ47"/>
      <c r="JAR47"/>
      <c r="JAS47"/>
      <c r="JAT47"/>
      <c r="JAU47"/>
      <c r="JAV47"/>
      <c r="JAW47"/>
      <c r="JAX47"/>
      <c r="JAY47"/>
      <c r="JAZ47"/>
      <c r="JBA47"/>
      <c r="JBB47"/>
      <c r="JBC47"/>
      <c r="JBD47"/>
      <c r="JBE47"/>
      <c r="JBF47"/>
      <c r="JBG47"/>
      <c r="JBH47"/>
      <c r="JBI47"/>
      <c r="JBJ47"/>
      <c r="JBK47"/>
      <c r="JBL47"/>
      <c r="JBM47"/>
      <c r="JBN47"/>
      <c r="JBO47"/>
      <c r="JBP47"/>
      <c r="JBQ47"/>
      <c r="JBR47"/>
      <c r="JBS47"/>
      <c r="JBT47"/>
      <c r="JBU47"/>
      <c r="JBV47"/>
      <c r="JBW47"/>
      <c r="JBX47"/>
      <c r="JBY47"/>
      <c r="JBZ47"/>
      <c r="JCA47"/>
      <c r="JCB47"/>
      <c r="JCC47"/>
      <c r="JCD47"/>
      <c r="JCE47"/>
      <c r="JCF47"/>
      <c r="JCG47"/>
      <c r="JCH47"/>
      <c r="JCI47"/>
      <c r="JCJ47"/>
      <c r="JCK47"/>
      <c r="JCL47"/>
      <c r="JCM47"/>
      <c r="JCN47"/>
      <c r="JCO47"/>
      <c r="JCP47"/>
      <c r="JCQ47"/>
      <c r="JCR47"/>
      <c r="JCS47"/>
      <c r="JCT47"/>
      <c r="JCU47"/>
      <c r="JCV47"/>
      <c r="JCW47"/>
      <c r="JCX47"/>
      <c r="JCY47"/>
      <c r="JCZ47"/>
      <c r="JDA47"/>
      <c r="JDB47"/>
      <c r="JDC47"/>
      <c r="JDD47"/>
      <c r="JDE47"/>
      <c r="JDF47"/>
      <c r="JDG47"/>
      <c r="JDH47"/>
      <c r="JDI47"/>
      <c r="JDJ47"/>
      <c r="JDK47"/>
      <c r="JDL47"/>
      <c r="JDM47"/>
      <c r="JDN47"/>
      <c r="JDO47"/>
      <c r="JDP47"/>
      <c r="JDQ47"/>
      <c r="JDR47"/>
      <c r="JDS47"/>
      <c r="JDT47"/>
      <c r="JDU47"/>
      <c r="JDV47"/>
      <c r="JDW47"/>
      <c r="JDX47"/>
      <c r="JDY47"/>
      <c r="JDZ47"/>
      <c r="JEA47"/>
      <c r="JEB47"/>
      <c r="JEC47"/>
      <c r="JED47"/>
      <c r="JEE47"/>
      <c r="JEF47"/>
      <c r="JEG47"/>
      <c r="JEH47"/>
      <c r="JEI47"/>
      <c r="JEJ47"/>
      <c r="JEK47"/>
      <c r="JEL47"/>
      <c r="JEM47"/>
      <c r="JEN47"/>
      <c r="JEO47"/>
      <c r="JEP47"/>
      <c r="JEQ47"/>
      <c r="JER47"/>
      <c r="JES47"/>
      <c r="JET47"/>
      <c r="JEU47"/>
      <c r="JEV47"/>
      <c r="JEW47"/>
      <c r="JEX47"/>
      <c r="JEY47"/>
      <c r="JEZ47"/>
      <c r="JFA47"/>
      <c r="JFB47"/>
      <c r="JFC47"/>
      <c r="JFD47"/>
      <c r="JFE47"/>
      <c r="JFF47"/>
      <c r="JFG47"/>
      <c r="JFH47"/>
      <c r="JFI47"/>
      <c r="JFJ47"/>
      <c r="JFK47"/>
      <c r="JFL47"/>
      <c r="JFM47"/>
      <c r="JFN47"/>
      <c r="JFO47"/>
      <c r="JFP47"/>
      <c r="JFQ47"/>
      <c r="JFR47"/>
      <c r="JFS47"/>
      <c r="JFT47"/>
      <c r="JFU47"/>
      <c r="JFV47"/>
      <c r="JFW47"/>
      <c r="JFX47"/>
      <c r="JFY47"/>
      <c r="JFZ47"/>
      <c r="JGA47"/>
      <c r="JGB47"/>
      <c r="JGC47"/>
      <c r="JGD47"/>
      <c r="JGE47"/>
      <c r="JGF47"/>
      <c r="JGG47"/>
      <c r="JGH47"/>
      <c r="JGI47"/>
      <c r="JGJ47"/>
      <c r="JGK47"/>
      <c r="JGL47"/>
      <c r="JGM47"/>
      <c r="JGN47"/>
      <c r="JGO47"/>
      <c r="JGP47"/>
      <c r="JGQ47"/>
      <c r="JGR47"/>
      <c r="JGS47"/>
      <c r="JGT47"/>
      <c r="JGU47"/>
      <c r="JGV47"/>
      <c r="JGW47"/>
      <c r="JGX47"/>
      <c r="JGY47"/>
      <c r="JGZ47"/>
      <c r="JHA47"/>
      <c r="JHB47"/>
      <c r="JHC47"/>
      <c r="JHD47"/>
      <c r="JHE47"/>
      <c r="JHF47"/>
      <c r="JHG47"/>
      <c r="JHH47"/>
      <c r="JHI47"/>
      <c r="JHJ47"/>
      <c r="JHK47"/>
      <c r="JHL47"/>
      <c r="JHM47"/>
      <c r="JHN47"/>
      <c r="JHO47"/>
      <c r="JHP47"/>
      <c r="JHQ47"/>
      <c r="JHR47"/>
      <c r="JHS47"/>
      <c r="JHT47"/>
      <c r="JHU47"/>
      <c r="JHV47"/>
      <c r="JHW47"/>
      <c r="JHX47"/>
      <c r="JHY47"/>
      <c r="JHZ47"/>
      <c r="JIA47"/>
      <c r="JIB47"/>
      <c r="JIC47"/>
      <c r="JID47"/>
      <c r="JIE47"/>
      <c r="JIF47"/>
      <c r="JIG47"/>
      <c r="JIH47"/>
      <c r="JII47"/>
      <c r="JIJ47"/>
      <c r="JIK47"/>
      <c r="JIL47"/>
      <c r="JIM47"/>
      <c r="JIN47"/>
      <c r="JIO47"/>
      <c r="JIP47"/>
      <c r="JIQ47"/>
      <c r="JIR47"/>
      <c r="JIS47"/>
      <c r="JIT47"/>
      <c r="JIU47"/>
      <c r="JIV47"/>
      <c r="JIW47"/>
      <c r="JIX47"/>
      <c r="JIY47"/>
      <c r="JIZ47"/>
      <c r="JJA47"/>
      <c r="JJB47"/>
      <c r="JJC47"/>
      <c r="JJD47"/>
      <c r="JJE47"/>
      <c r="JJF47"/>
      <c r="JJG47"/>
      <c r="JJH47"/>
      <c r="JJI47"/>
      <c r="JJJ47"/>
      <c r="JJK47"/>
      <c r="JJL47"/>
      <c r="JJM47"/>
      <c r="JJN47"/>
      <c r="JJO47"/>
      <c r="JJP47"/>
      <c r="JJQ47"/>
      <c r="JJR47"/>
      <c r="JJS47"/>
      <c r="JJT47"/>
      <c r="JJU47"/>
      <c r="JJV47"/>
      <c r="JJW47"/>
      <c r="JJX47"/>
      <c r="JJY47"/>
      <c r="JJZ47"/>
      <c r="JKA47"/>
      <c r="JKB47"/>
      <c r="JKC47"/>
      <c r="JKD47"/>
      <c r="JKE47"/>
      <c r="JKF47"/>
      <c r="JKG47"/>
      <c r="JKH47"/>
      <c r="JKI47"/>
      <c r="JKJ47"/>
      <c r="JKK47"/>
      <c r="JKL47"/>
      <c r="JKM47"/>
      <c r="JKN47"/>
      <c r="JKO47"/>
      <c r="JKP47"/>
      <c r="JKQ47"/>
      <c r="JKR47"/>
      <c r="JKS47"/>
      <c r="JKT47"/>
      <c r="JKU47"/>
      <c r="JKV47"/>
      <c r="JKW47"/>
      <c r="JKX47"/>
      <c r="JKY47"/>
      <c r="JKZ47"/>
      <c r="JLA47"/>
      <c r="JLB47"/>
      <c r="JLC47"/>
      <c r="JLD47"/>
      <c r="JLE47"/>
      <c r="JLF47"/>
      <c r="JLG47"/>
      <c r="JLH47"/>
      <c r="JLI47"/>
      <c r="JLJ47"/>
      <c r="JLK47"/>
      <c r="JLL47"/>
      <c r="JLM47"/>
      <c r="JLN47"/>
      <c r="JLO47"/>
      <c r="JLP47"/>
      <c r="JLQ47"/>
      <c r="JLR47"/>
      <c r="JLS47"/>
      <c r="JLT47"/>
      <c r="JLU47"/>
      <c r="JLV47"/>
      <c r="JLW47"/>
      <c r="JLX47"/>
      <c r="JLY47"/>
      <c r="JLZ47"/>
      <c r="JMA47"/>
      <c r="JMB47"/>
      <c r="JMC47"/>
      <c r="JMD47"/>
      <c r="JME47"/>
      <c r="JMF47"/>
      <c r="JMG47"/>
      <c r="JMH47"/>
      <c r="JMI47"/>
      <c r="JMJ47"/>
      <c r="JMK47"/>
      <c r="JML47"/>
      <c r="JMM47"/>
      <c r="JMN47"/>
      <c r="JMO47"/>
      <c r="JMP47"/>
      <c r="JMQ47"/>
      <c r="JMR47"/>
      <c r="JMS47"/>
      <c r="JMT47"/>
      <c r="JMU47"/>
      <c r="JMV47"/>
      <c r="JMW47"/>
      <c r="JMX47"/>
      <c r="JMY47"/>
      <c r="JMZ47"/>
      <c r="JNA47"/>
      <c r="JNB47"/>
      <c r="JNC47"/>
      <c r="JND47"/>
      <c r="JNE47"/>
      <c r="JNF47"/>
      <c r="JNG47"/>
      <c r="JNH47"/>
      <c r="JNI47"/>
      <c r="JNJ47"/>
      <c r="JNK47"/>
      <c r="JNL47"/>
      <c r="JNM47"/>
      <c r="JNN47"/>
      <c r="JNO47"/>
      <c r="JNP47"/>
      <c r="JNQ47"/>
      <c r="JNR47"/>
      <c r="JNS47"/>
      <c r="JNT47"/>
      <c r="JNU47"/>
      <c r="JNV47"/>
      <c r="JNW47"/>
      <c r="JNX47"/>
      <c r="JNY47"/>
      <c r="JNZ47"/>
      <c r="JOA47"/>
      <c r="JOB47"/>
      <c r="JOC47"/>
      <c r="JOD47"/>
      <c r="JOE47"/>
      <c r="JOF47"/>
      <c r="JOG47"/>
      <c r="JOH47"/>
      <c r="JOI47"/>
      <c r="JOJ47"/>
      <c r="JOK47"/>
      <c r="JOL47"/>
      <c r="JOM47"/>
      <c r="JON47"/>
      <c r="JOO47"/>
      <c r="JOP47"/>
      <c r="JOQ47"/>
      <c r="JOR47"/>
      <c r="JOS47"/>
      <c r="JOT47"/>
      <c r="JOU47"/>
      <c r="JOV47"/>
      <c r="JOW47"/>
      <c r="JOX47"/>
      <c r="JOY47"/>
      <c r="JOZ47"/>
      <c r="JPA47"/>
      <c r="JPB47"/>
      <c r="JPC47"/>
      <c r="JPD47"/>
      <c r="JPE47"/>
      <c r="JPF47"/>
      <c r="JPG47"/>
      <c r="JPH47"/>
      <c r="JPI47"/>
      <c r="JPJ47"/>
      <c r="JPK47"/>
      <c r="JPL47"/>
      <c r="JPM47"/>
      <c r="JPN47"/>
      <c r="JPO47"/>
      <c r="JPP47"/>
      <c r="JPQ47"/>
      <c r="JPR47"/>
      <c r="JPS47"/>
      <c r="JPT47"/>
      <c r="JPU47"/>
      <c r="JPV47"/>
      <c r="JPW47"/>
      <c r="JPX47"/>
      <c r="JPY47"/>
      <c r="JPZ47"/>
      <c r="JQA47"/>
      <c r="JQB47"/>
      <c r="JQC47"/>
      <c r="JQD47"/>
      <c r="JQE47"/>
      <c r="JQF47"/>
      <c r="JQG47"/>
      <c r="JQH47"/>
      <c r="JQI47"/>
      <c r="JQJ47"/>
      <c r="JQK47"/>
      <c r="JQL47"/>
      <c r="JQM47"/>
      <c r="JQN47"/>
      <c r="JQO47"/>
      <c r="JQP47"/>
      <c r="JQQ47"/>
      <c r="JQR47"/>
      <c r="JQS47"/>
      <c r="JQT47"/>
      <c r="JQU47"/>
      <c r="JQV47"/>
      <c r="JQW47"/>
      <c r="JQX47"/>
      <c r="JQY47"/>
      <c r="JQZ47"/>
      <c r="JRA47"/>
      <c r="JRB47"/>
      <c r="JRC47"/>
      <c r="JRD47"/>
      <c r="JRE47"/>
      <c r="JRF47"/>
      <c r="JRG47"/>
      <c r="JRH47"/>
      <c r="JRI47"/>
      <c r="JRJ47"/>
      <c r="JRK47"/>
      <c r="JRL47"/>
      <c r="JRM47"/>
      <c r="JRN47"/>
      <c r="JRO47"/>
      <c r="JRP47"/>
      <c r="JRQ47"/>
      <c r="JRR47"/>
      <c r="JRS47"/>
      <c r="JRT47"/>
      <c r="JRU47"/>
      <c r="JRV47"/>
      <c r="JRW47"/>
      <c r="JRX47"/>
      <c r="JRY47"/>
      <c r="JRZ47"/>
      <c r="JSA47"/>
      <c r="JSB47"/>
      <c r="JSC47"/>
      <c r="JSD47"/>
      <c r="JSE47"/>
      <c r="JSF47"/>
      <c r="JSG47"/>
      <c r="JSH47"/>
      <c r="JSI47"/>
      <c r="JSJ47"/>
      <c r="JSK47"/>
      <c r="JSL47"/>
      <c r="JSM47"/>
      <c r="JSN47"/>
      <c r="JSO47"/>
      <c r="JSP47"/>
      <c r="JSQ47"/>
      <c r="JSR47"/>
      <c r="JSS47"/>
      <c r="JST47"/>
      <c r="JSU47"/>
      <c r="JSV47"/>
      <c r="JSW47"/>
      <c r="JSX47"/>
      <c r="JSY47"/>
      <c r="JSZ47"/>
      <c r="JTA47"/>
      <c r="JTB47"/>
      <c r="JTC47"/>
      <c r="JTD47"/>
      <c r="JTE47"/>
      <c r="JTF47"/>
      <c r="JTG47"/>
      <c r="JTH47"/>
      <c r="JTI47"/>
      <c r="JTJ47"/>
      <c r="JTK47"/>
      <c r="JTL47"/>
      <c r="JTM47"/>
      <c r="JTN47"/>
      <c r="JTO47"/>
      <c r="JTP47"/>
      <c r="JTQ47"/>
      <c r="JTR47"/>
      <c r="JTS47"/>
      <c r="JTT47"/>
      <c r="JTU47"/>
      <c r="JTV47"/>
      <c r="JTW47"/>
      <c r="JTX47"/>
      <c r="JTY47"/>
      <c r="JTZ47"/>
      <c r="JUA47"/>
      <c r="JUB47"/>
      <c r="JUC47"/>
      <c r="JUD47"/>
      <c r="JUE47"/>
      <c r="JUF47"/>
      <c r="JUG47"/>
      <c r="JUH47"/>
      <c r="JUI47"/>
      <c r="JUJ47"/>
      <c r="JUK47"/>
      <c r="JUL47"/>
      <c r="JUM47"/>
      <c r="JUN47"/>
      <c r="JUO47"/>
      <c r="JUP47"/>
      <c r="JUQ47"/>
      <c r="JUR47"/>
      <c r="JUS47"/>
      <c r="JUT47"/>
      <c r="JUU47"/>
      <c r="JUV47"/>
      <c r="JUW47"/>
      <c r="JUX47"/>
      <c r="JUY47"/>
      <c r="JUZ47"/>
      <c r="JVA47"/>
      <c r="JVB47"/>
      <c r="JVC47"/>
      <c r="JVD47"/>
      <c r="JVE47"/>
      <c r="JVF47"/>
      <c r="JVG47"/>
      <c r="JVH47"/>
      <c r="JVI47"/>
      <c r="JVJ47"/>
      <c r="JVK47"/>
      <c r="JVL47"/>
      <c r="JVM47"/>
      <c r="JVN47"/>
      <c r="JVO47"/>
      <c r="JVP47"/>
      <c r="JVQ47"/>
      <c r="JVR47"/>
      <c r="JVS47"/>
      <c r="JVT47"/>
      <c r="JVU47"/>
      <c r="JVV47"/>
      <c r="JVW47"/>
      <c r="JVX47"/>
      <c r="JVY47"/>
      <c r="JVZ47"/>
      <c r="JWA47"/>
      <c r="JWB47"/>
      <c r="JWC47"/>
      <c r="JWD47"/>
      <c r="JWE47"/>
      <c r="JWF47"/>
      <c r="JWG47"/>
      <c r="JWH47"/>
      <c r="JWI47"/>
      <c r="JWJ47"/>
      <c r="JWK47"/>
      <c r="JWL47"/>
      <c r="JWM47"/>
      <c r="JWN47"/>
      <c r="JWO47"/>
      <c r="JWP47"/>
      <c r="JWQ47"/>
      <c r="JWR47"/>
      <c r="JWS47"/>
      <c r="JWT47"/>
      <c r="JWU47"/>
      <c r="JWV47"/>
      <c r="JWW47"/>
      <c r="JWX47"/>
      <c r="JWY47"/>
      <c r="JWZ47"/>
      <c r="JXA47"/>
      <c r="JXB47"/>
      <c r="JXC47"/>
      <c r="JXD47"/>
      <c r="JXE47"/>
      <c r="JXF47"/>
      <c r="JXG47"/>
      <c r="JXH47"/>
      <c r="JXI47"/>
      <c r="JXJ47"/>
      <c r="JXK47"/>
      <c r="JXL47"/>
      <c r="JXM47"/>
      <c r="JXN47"/>
      <c r="JXO47"/>
      <c r="JXP47"/>
      <c r="JXQ47"/>
      <c r="JXR47"/>
      <c r="JXS47"/>
      <c r="JXT47"/>
      <c r="JXU47"/>
      <c r="JXV47"/>
      <c r="JXW47"/>
      <c r="JXX47"/>
      <c r="JXY47"/>
      <c r="JXZ47"/>
      <c r="JYA47"/>
      <c r="JYB47"/>
      <c r="JYC47"/>
      <c r="JYD47"/>
      <c r="JYE47"/>
      <c r="JYF47"/>
      <c r="JYG47"/>
      <c r="JYH47"/>
      <c r="JYI47"/>
      <c r="JYJ47"/>
      <c r="JYK47"/>
      <c r="JYL47"/>
      <c r="JYM47"/>
      <c r="JYN47"/>
      <c r="JYO47"/>
      <c r="JYP47"/>
      <c r="JYQ47"/>
      <c r="JYR47"/>
      <c r="JYS47"/>
      <c r="JYT47"/>
      <c r="JYU47"/>
      <c r="JYV47"/>
      <c r="JYW47"/>
      <c r="JYX47"/>
      <c r="JYY47"/>
      <c r="JYZ47"/>
      <c r="JZA47"/>
      <c r="JZB47"/>
      <c r="JZC47"/>
      <c r="JZD47"/>
      <c r="JZE47"/>
      <c r="JZF47"/>
      <c r="JZG47"/>
      <c r="JZH47"/>
      <c r="JZI47"/>
      <c r="JZJ47"/>
      <c r="JZK47"/>
      <c r="JZL47"/>
      <c r="JZM47"/>
      <c r="JZN47"/>
      <c r="JZO47"/>
      <c r="JZP47"/>
      <c r="JZQ47"/>
      <c r="JZR47"/>
      <c r="JZS47"/>
      <c r="JZT47"/>
      <c r="JZU47"/>
      <c r="JZV47"/>
      <c r="JZW47"/>
      <c r="JZX47"/>
      <c r="JZY47"/>
      <c r="JZZ47"/>
      <c r="KAA47"/>
      <c r="KAB47"/>
      <c r="KAC47"/>
      <c r="KAD47"/>
      <c r="KAE47"/>
      <c r="KAF47"/>
      <c r="KAG47"/>
      <c r="KAH47"/>
      <c r="KAI47"/>
      <c r="KAJ47"/>
      <c r="KAK47"/>
      <c r="KAL47"/>
      <c r="KAM47"/>
      <c r="KAN47"/>
      <c r="KAO47"/>
      <c r="KAP47"/>
      <c r="KAQ47"/>
      <c r="KAR47"/>
      <c r="KAS47"/>
      <c r="KAT47"/>
      <c r="KAU47"/>
      <c r="KAV47"/>
      <c r="KAW47"/>
      <c r="KAX47"/>
      <c r="KAY47"/>
      <c r="KAZ47"/>
      <c r="KBA47"/>
      <c r="KBB47"/>
      <c r="KBC47"/>
      <c r="KBD47"/>
      <c r="KBE47"/>
      <c r="KBF47"/>
      <c r="KBG47"/>
      <c r="KBH47"/>
      <c r="KBI47"/>
      <c r="KBJ47"/>
      <c r="KBK47"/>
      <c r="KBL47"/>
      <c r="KBM47"/>
      <c r="KBN47"/>
      <c r="KBO47"/>
      <c r="KBP47"/>
      <c r="KBQ47"/>
      <c r="KBR47"/>
      <c r="KBS47"/>
      <c r="KBT47"/>
      <c r="KBU47"/>
      <c r="KBV47"/>
      <c r="KBW47"/>
      <c r="KBX47"/>
      <c r="KBY47"/>
      <c r="KBZ47"/>
      <c r="KCA47"/>
      <c r="KCB47"/>
      <c r="KCC47"/>
      <c r="KCD47"/>
      <c r="KCE47"/>
      <c r="KCF47"/>
      <c r="KCG47"/>
      <c r="KCH47"/>
      <c r="KCI47"/>
      <c r="KCJ47"/>
      <c r="KCK47"/>
      <c r="KCL47"/>
      <c r="KCM47"/>
      <c r="KCN47"/>
      <c r="KCO47"/>
      <c r="KCP47"/>
      <c r="KCQ47"/>
      <c r="KCR47"/>
      <c r="KCS47"/>
      <c r="KCT47"/>
      <c r="KCU47"/>
      <c r="KCV47"/>
      <c r="KCW47"/>
      <c r="KCX47"/>
      <c r="KCY47"/>
      <c r="KCZ47"/>
      <c r="KDA47"/>
      <c r="KDB47"/>
      <c r="KDC47"/>
      <c r="KDD47"/>
      <c r="KDE47"/>
      <c r="KDF47"/>
      <c r="KDG47"/>
      <c r="KDH47"/>
      <c r="KDI47"/>
      <c r="KDJ47"/>
      <c r="KDK47"/>
      <c r="KDL47"/>
      <c r="KDM47"/>
      <c r="KDN47"/>
      <c r="KDO47"/>
      <c r="KDP47"/>
      <c r="KDQ47"/>
      <c r="KDR47"/>
      <c r="KDS47"/>
      <c r="KDT47"/>
      <c r="KDU47"/>
      <c r="KDV47"/>
      <c r="KDW47"/>
      <c r="KDX47"/>
      <c r="KDY47"/>
      <c r="KDZ47"/>
      <c r="KEA47"/>
      <c r="KEB47"/>
      <c r="KEC47"/>
      <c r="KED47"/>
      <c r="KEE47"/>
      <c r="KEF47"/>
      <c r="KEG47"/>
      <c r="KEH47"/>
      <c r="KEI47"/>
      <c r="KEJ47"/>
      <c r="KEK47"/>
      <c r="KEL47"/>
      <c r="KEM47"/>
      <c r="KEN47"/>
      <c r="KEO47"/>
      <c r="KEP47"/>
      <c r="KEQ47"/>
      <c r="KER47"/>
      <c r="KES47"/>
      <c r="KET47"/>
      <c r="KEU47"/>
      <c r="KEV47"/>
      <c r="KEW47"/>
      <c r="KEX47"/>
      <c r="KEY47"/>
      <c r="KEZ47"/>
      <c r="KFA47"/>
      <c r="KFB47"/>
      <c r="KFC47"/>
      <c r="KFD47"/>
      <c r="KFE47"/>
      <c r="KFF47"/>
      <c r="KFG47"/>
      <c r="KFH47"/>
      <c r="KFI47"/>
      <c r="KFJ47"/>
      <c r="KFK47"/>
      <c r="KFL47"/>
      <c r="KFM47"/>
      <c r="KFN47"/>
      <c r="KFO47"/>
      <c r="KFP47"/>
      <c r="KFQ47"/>
      <c r="KFR47"/>
      <c r="KFS47"/>
      <c r="KFT47"/>
      <c r="KFU47"/>
      <c r="KFV47"/>
      <c r="KFW47"/>
      <c r="KFX47"/>
      <c r="KFY47"/>
      <c r="KFZ47"/>
      <c r="KGA47"/>
      <c r="KGB47"/>
      <c r="KGC47"/>
      <c r="KGD47"/>
      <c r="KGE47"/>
      <c r="KGF47"/>
      <c r="KGG47"/>
      <c r="KGH47"/>
      <c r="KGI47"/>
      <c r="KGJ47"/>
      <c r="KGK47"/>
      <c r="KGL47"/>
      <c r="KGM47"/>
      <c r="KGN47"/>
      <c r="KGO47"/>
      <c r="KGP47"/>
      <c r="KGQ47"/>
      <c r="KGR47"/>
      <c r="KGS47"/>
      <c r="KGT47"/>
      <c r="KGU47"/>
      <c r="KGV47"/>
      <c r="KGW47"/>
      <c r="KGX47"/>
      <c r="KGY47"/>
      <c r="KGZ47"/>
      <c r="KHA47"/>
      <c r="KHB47"/>
      <c r="KHC47"/>
      <c r="KHD47"/>
      <c r="KHE47"/>
      <c r="KHF47"/>
      <c r="KHG47"/>
      <c r="KHH47"/>
      <c r="KHI47"/>
      <c r="KHJ47"/>
      <c r="KHK47"/>
      <c r="KHL47"/>
      <c r="KHM47"/>
      <c r="KHN47"/>
      <c r="KHO47"/>
      <c r="KHP47"/>
      <c r="KHQ47"/>
      <c r="KHR47"/>
      <c r="KHS47"/>
      <c r="KHT47"/>
      <c r="KHU47"/>
      <c r="KHV47"/>
      <c r="KHW47"/>
      <c r="KHX47"/>
      <c r="KHY47"/>
      <c r="KHZ47"/>
      <c r="KIA47"/>
      <c r="KIB47"/>
      <c r="KIC47"/>
      <c r="KID47"/>
      <c r="KIE47"/>
      <c r="KIF47"/>
      <c r="KIG47"/>
      <c r="KIH47"/>
      <c r="KII47"/>
      <c r="KIJ47"/>
      <c r="KIK47"/>
      <c r="KIL47"/>
      <c r="KIM47"/>
      <c r="KIN47"/>
      <c r="KIO47"/>
      <c r="KIP47"/>
      <c r="KIQ47"/>
      <c r="KIR47"/>
      <c r="KIS47"/>
      <c r="KIT47"/>
      <c r="KIU47"/>
      <c r="KIV47"/>
      <c r="KIW47"/>
      <c r="KIX47"/>
      <c r="KIY47"/>
      <c r="KIZ47"/>
      <c r="KJA47"/>
      <c r="KJB47"/>
      <c r="KJC47"/>
      <c r="KJD47"/>
      <c r="KJE47"/>
      <c r="KJF47"/>
      <c r="KJG47"/>
      <c r="KJH47"/>
      <c r="KJI47"/>
      <c r="KJJ47"/>
      <c r="KJK47"/>
      <c r="KJL47"/>
      <c r="KJM47"/>
      <c r="KJN47"/>
      <c r="KJO47"/>
      <c r="KJP47"/>
      <c r="KJQ47"/>
      <c r="KJR47"/>
      <c r="KJS47"/>
      <c r="KJT47"/>
      <c r="KJU47"/>
      <c r="KJV47"/>
      <c r="KJW47"/>
      <c r="KJX47"/>
      <c r="KJY47"/>
      <c r="KJZ47"/>
      <c r="KKA47"/>
      <c r="KKB47"/>
      <c r="KKC47"/>
      <c r="KKD47"/>
      <c r="KKE47"/>
      <c r="KKF47"/>
      <c r="KKG47"/>
      <c r="KKH47"/>
      <c r="KKI47"/>
      <c r="KKJ47"/>
      <c r="KKK47"/>
      <c r="KKL47"/>
      <c r="KKM47"/>
      <c r="KKN47"/>
      <c r="KKO47"/>
      <c r="KKP47"/>
      <c r="KKQ47"/>
      <c r="KKR47"/>
      <c r="KKS47"/>
      <c r="KKT47"/>
      <c r="KKU47"/>
      <c r="KKV47"/>
      <c r="KKW47"/>
      <c r="KKX47"/>
      <c r="KKY47"/>
      <c r="KKZ47"/>
      <c r="KLA47"/>
      <c r="KLB47"/>
      <c r="KLC47"/>
      <c r="KLD47"/>
      <c r="KLE47"/>
      <c r="KLF47"/>
      <c r="KLG47"/>
      <c r="KLH47"/>
      <c r="KLI47"/>
      <c r="KLJ47"/>
      <c r="KLK47"/>
      <c r="KLL47"/>
      <c r="KLM47"/>
      <c r="KLN47"/>
      <c r="KLO47"/>
      <c r="KLP47"/>
      <c r="KLQ47"/>
      <c r="KLR47"/>
      <c r="KLS47"/>
      <c r="KLT47"/>
      <c r="KLU47"/>
      <c r="KLV47"/>
      <c r="KLW47"/>
      <c r="KLX47"/>
      <c r="KLY47"/>
      <c r="KLZ47"/>
      <c r="KMA47"/>
      <c r="KMB47"/>
      <c r="KMC47"/>
      <c r="KMD47"/>
      <c r="KME47"/>
      <c r="KMF47"/>
      <c r="KMG47"/>
      <c r="KMH47"/>
      <c r="KMI47"/>
      <c r="KMJ47"/>
      <c r="KMK47"/>
      <c r="KML47"/>
      <c r="KMM47"/>
      <c r="KMN47"/>
      <c r="KMO47"/>
      <c r="KMP47"/>
      <c r="KMQ47"/>
      <c r="KMR47"/>
      <c r="KMS47"/>
      <c r="KMT47"/>
      <c r="KMU47"/>
      <c r="KMV47"/>
      <c r="KMW47"/>
      <c r="KMX47"/>
      <c r="KMY47"/>
      <c r="KMZ47"/>
      <c r="KNA47"/>
      <c r="KNB47"/>
      <c r="KNC47"/>
      <c r="KND47"/>
      <c r="KNE47"/>
      <c r="KNF47"/>
      <c r="KNG47"/>
      <c r="KNH47"/>
      <c r="KNI47"/>
      <c r="KNJ47"/>
      <c r="KNK47"/>
      <c r="KNL47"/>
      <c r="KNM47"/>
      <c r="KNN47"/>
      <c r="KNO47"/>
      <c r="KNP47"/>
      <c r="KNQ47"/>
      <c r="KNR47"/>
      <c r="KNS47"/>
      <c r="KNT47"/>
      <c r="KNU47"/>
      <c r="KNV47"/>
      <c r="KNW47"/>
      <c r="KNX47"/>
      <c r="KNY47"/>
      <c r="KNZ47"/>
      <c r="KOA47"/>
      <c r="KOB47"/>
      <c r="KOC47"/>
      <c r="KOD47"/>
      <c r="KOE47"/>
      <c r="KOF47"/>
      <c r="KOG47"/>
      <c r="KOH47"/>
      <c r="KOI47"/>
      <c r="KOJ47"/>
      <c r="KOK47"/>
      <c r="KOL47"/>
      <c r="KOM47"/>
      <c r="KON47"/>
      <c r="KOO47"/>
      <c r="KOP47"/>
      <c r="KOQ47"/>
      <c r="KOR47"/>
      <c r="KOS47"/>
      <c r="KOT47"/>
      <c r="KOU47"/>
      <c r="KOV47"/>
      <c r="KOW47"/>
      <c r="KOX47"/>
      <c r="KOY47"/>
      <c r="KOZ47"/>
      <c r="KPA47"/>
      <c r="KPB47"/>
      <c r="KPC47"/>
      <c r="KPD47"/>
      <c r="KPE47"/>
      <c r="KPF47"/>
      <c r="KPG47"/>
      <c r="KPH47"/>
      <c r="KPI47"/>
      <c r="KPJ47"/>
      <c r="KPK47"/>
      <c r="KPL47"/>
      <c r="KPM47"/>
      <c r="KPN47"/>
      <c r="KPO47"/>
      <c r="KPP47"/>
      <c r="KPQ47"/>
      <c r="KPR47"/>
      <c r="KPS47"/>
      <c r="KPT47"/>
      <c r="KPU47"/>
      <c r="KPV47"/>
      <c r="KPW47"/>
      <c r="KPX47"/>
      <c r="KPY47"/>
      <c r="KPZ47"/>
      <c r="KQA47"/>
      <c r="KQB47"/>
      <c r="KQC47"/>
      <c r="KQD47"/>
      <c r="KQE47"/>
      <c r="KQF47"/>
      <c r="KQG47"/>
      <c r="KQH47"/>
      <c r="KQI47"/>
      <c r="KQJ47"/>
      <c r="KQK47"/>
      <c r="KQL47"/>
      <c r="KQM47"/>
      <c r="KQN47"/>
      <c r="KQO47"/>
      <c r="KQP47"/>
      <c r="KQQ47"/>
      <c r="KQR47"/>
      <c r="KQS47"/>
      <c r="KQT47"/>
      <c r="KQU47"/>
      <c r="KQV47"/>
      <c r="KQW47"/>
      <c r="KQX47"/>
      <c r="KQY47"/>
      <c r="KQZ47"/>
      <c r="KRA47"/>
      <c r="KRB47"/>
      <c r="KRC47"/>
      <c r="KRD47"/>
      <c r="KRE47"/>
      <c r="KRF47"/>
      <c r="KRG47"/>
      <c r="KRH47"/>
      <c r="KRI47"/>
      <c r="KRJ47"/>
      <c r="KRK47"/>
      <c r="KRL47"/>
      <c r="KRM47"/>
      <c r="KRN47"/>
      <c r="KRO47"/>
      <c r="KRP47"/>
      <c r="KRQ47"/>
      <c r="KRR47"/>
      <c r="KRS47"/>
      <c r="KRT47"/>
      <c r="KRU47"/>
      <c r="KRV47"/>
      <c r="KRW47"/>
      <c r="KRX47"/>
      <c r="KRY47"/>
      <c r="KRZ47"/>
      <c r="KSA47"/>
      <c r="KSB47"/>
      <c r="KSC47"/>
      <c r="KSD47"/>
      <c r="KSE47"/>
      <c r="KSF47"/>
      <c r="KSG47"/>
      <c r="KSH47"/>
      <c r="KSI47"/>
      <c r="KSJ47"/>
      <c r="KSK47"/>
      <c r="KSL47"/>
      <c r="KSM47"/>
      <c r="KSN47"/>
      <c r="KSO47"/>
      <c r="KSP47"/>
      <c r="KSQ47"/>
      <c r="KSR47"/>
      <c r="KSS47"/>
      <c r="KST47"/>
      <c r="KSU47"/>
      <c r="KSV47"/>
      <c r="KSW47"/>
      <c r="KSX47"/>
      <c r="KSY47"/>
      <c r="KSZ47"/>
      <c r="KTA47"/>
      <c r="KTB47"/>
      <c r="KTC47"/>
      <c r="KTD47"/>
      <c r="KTE47"/>
      <c r="KTF47"/>
      <c r="KTG47"/>
      <c r="KTH47"/>
      <c r="KTI47"/>
      <c r="KTJ47"/>
      <c r="KTK47"/>
      <c r="KTL47"/>
      <c r="KTM47"/>
      <c r="KTN47"/>
      <c r="KTO47"/>
      <c r="KTP47"/>
      <c r="KTQ47"/>
      <c r="KTR47"/>
      <c r="KTS47"/>
      <c r="KTT47"/>
      <c r="KTU47"/>
      <c r="KTV47"/>
      <c r="KTW47"/>
      <c r="KTX47"/>
      <c r="KTY47"/>
      <c r="KTZ47"/>
      <c r="KUA47"/>
      <c r="KUB47"/>
      <c r="KUC47"/>
      <c r="KUD47"/>
      <c r="KUE47"/>
      <c r="KUF47"/>
      <c r="KUG47"/>
      <c r="KUH47"/>
      <c r="KUI47"/>
      <c r="KUJ47"/>
      <c r="KUK47"/>
      <c r="KUL47"/>
      <c r="KUM47"/>
      <c r="KUN47"/>
      <c r="KUO47"/>
      <c r="KUP47"/>
      <c r="KUQ47"/>
      <c r="KUR47"/>
      <c r="KUS47"/>
      <c r="KUT47"/>
      <c r="KUU47"/>
      <c r="KUV47"/>
      <c r="KUW47"/>
      <c r="KUX47"/>
      <c r="KUY47"/>
      <c r="KUZ47"/>
      <c r="KVA47"/>
      <c r="KVB47"/>
      <c r="KVC47"/>
      <c r="KVD47"/>
      <c r="KVE47"/>
      <c r="KVF47"/>
      <c r="KVG47"/>
      <c r="KVH47"/>
      <c r="KVI47"/>
      <c r="KVJ47"/>
      <c r="KVK47"/>
      <c r="KVL47"/>
      <c r="KVM47"/>
      <c r="KVN47"/>
      <c r="KVO47"/>
      <c r="KVP47"/>
      <c r="KVQ47"/>
      <c r="KVR47"/>
      <c r="KVS47"/>
      <c r="KVT47"/>
      <c r="KVU47"/>
      <c r="KVV47"/>
      <c r="KVW47"/>
      <c r="KVX47"/>
      <c r="KVY47"/>
      <c r="KVZ47"/>
      <c r="KWA47"/>
      <c r="KWB47"/>
      <c r="KWC47"/>
      <c r="KWD47"/>
      <c r="KWE47"/>
      <c r="KWF47"/>
      <c r="KWG47"/>
      <c r="KWH47"/>
      <c r="KWI47"/>
      <c r="KWJ47"/>
      <c r="KWK47"/>
      <c r="KWL47"/>
      <c r="KWM47"/>
      <c r="KWN47"/>
      <c r="KWO47"/>
      <c r="KWP47"/>
      <c r="KWQ47"/>
      <c r="KWR47"/>
      <c r="KWS47"/>
      <c r="KWT47"/>
      <c r="KWU47"/>
      <c r="KWV47"/>
      <c r="KWW47"/>
      <c r="KWX47"/>
      <c r="KWY47"/>
      <c r="KWZ47"/>
      <c r="KXA47"/>
      <c r="KXB47"/>
      <c r="KXC47"/>
      <c r="KXD47"/>
      <c r="KXE47"/>
      <c r="KXF47"/>
      <c r="KXG47"/>
      <c r="KXH47"/>
      <c r="KXI47"/>
      <c r="KXJ47"/>
      <c r="KXK47"/>
      <c r="KXL47"/>
      <c r="KXM47"/>
      <c r="KXN47"/>
      <c r="KXO47"/>
      <c r="KXP47"/>
      <c r="KXQ47"/>
      <c r="KXR47"/>
      <c r="KXS47"/>
      <c r="KXT47"/>
      <c r="KXU47"/>
      <c r="KXV47"/>
      <c r="KXW47"/>
      <c r="KXX47"/>
      <c r="KXY47"/>
      <c r="KXZ47"/>
      <c r="KYA47"/>
      <c r="KYB47"/>
      <c r="KYC47"/>
      <c r="KYD47"/>
      <c r="KYE47"/>
      <c r="KYF47"/>
      <c r="KYG47"/>
      <c r="KYH47"/>
      <c r="KYI47"/>
      <c r="KYJ47"/>
      <c r="KYK47"/>
      <c r="KYL47"/>
      <c r="KYM47"/>
      <c r="KYN47"/>
      <c r="KYO47"/>
      <c r="KYP47"/>
      <c r="KYQ47"/>
      <c r="KYR47"/>
      <c r="KYS47"/>
      <c r="KYT47"/>
      <c r="KYU47"/>
      <c r="KYV47"/>
      <c r="KYW47"/>
      <c r="KYX47"/>
      <c r="KYY47"/>
      <c r="KYZ47"/>
      <c r="KZA47"/>
      <c r="KZB47"/>
      <c r="KZC47"/>
      <c r="KZD47"/>
      <c r="KZE47"/>
      <c r="KZF47"/>
      <c r="KZG47"/>
      <c r="KZH47"/>
      <c r="KZI47"/>
      <c r="KZJ47"/>
      <c r="KZK47"/>
      <c r="KZL47"/>
      <c r="KZM47"/>
      <c r="KZN47"/>
      <c r="KZO47"/>
      <c r="KZP47"/>
      <c r="KZQ47"/>
      <c r="KZR47"/>
      <c r="KZS47"/>
      <c r="KZT47"/>
      <c r="KZU47"/>
      <c r="KZV47"/>
      <c r="KZW47"/>
      <c r="KZX47"/>
      <c r="KZY47"/>
      <c r="KZZ47"/>
      <c r="LAA47"/>
      <c r="LAB47"/>
      <c r="LAC47"/>
      <c r="LAD47"/>
      <c r="LAE47"/>
      <c r="LAF47"/>
      <c r="LAG47"/>
      <c r="LAH47"/>
      <c r="LAI47"/>
      <c r="LAJ47"/>
      <c r="LAK47"/>
      <c r="LAL47"/>
      <c r="LAM47"/>
      <c r="LAN47"/>
      <c r="LAO47"/>
      <c r="LAP47"/>
      <c r="LAQ47"/>
      <c r="LAR47"/>
      <c r="LAS47"/>
      <c r="LAT47"/>
      <c r="LAU47"/>
      <c r="LAV47"/>
      <c r="LAW47"/>
      <c r="LAX47"/>
      <c r="LAY47"/>
      <c r="LAZ47"/>
      <c r="LBA47"/>
      <c r="LBB47"/>
      <c r="LBC47"/>
      <c r="LBD47"/>
      <c r="LBE47"/>
      <c r="LBF47"/>
      <c r="LBG47"/>
      <c r="LBH47"/>
      <c r="LBI47"/>
      <c r="LBJ47"/>
      <c r="LBK47"/>
      <c r="LBL47"/>
      <c r="LBM47"/>
      <c r="LBN47"/>
      <c r="LBO47"/>
      <c r="LBP47"/>
      <c r="LBQ47"/>
      <c r="LBR47"/>
      <c r="LBS47"/>
      <c r="LBT47"/>
      <c r="LBU47"/>
      <c r="LBV47"/>
      <c r="LBW47"/>
      <c r="LBX47"/>
      <c r="LBY47"/>
      <c r="LBZ47"/>
      <c r="LCA47"/>
      <c r="LCB47"/>
      <c r="LCC47"/>
      <c r="LCD47"/>
      <c r="LCE47"/>
      <c r="LCF47"/>
      <c r="LCG47"/>
      <c r="LCH47"/>
      <c r="LCI47"/>
      <c r="LCJ47"/>
      <c r="LCK47"/>
      <c r="LCL47"/>
      <c r="LCM47"/>
      <c r="LCN47"/>
      <c r="LCO47"/>
      <c r="LCP47"/>
      <c r="LCQ47"/>
      <c r="LCR47"/>
      <c r="LCS47"/>
      <c r="LCT47"/>
      <c r="LCU47"/>
      <c r="LCV47"/>
      <c r="LCW47"/>
      <c r="LCX47"/>
      <c r="LCY47"/>
      <c r="LCZ47"/>
      <c r="LDA47"/>
      <c r="LDB47"/>
      <c r="LDC47"/>
      <c r="LDD47"/>
      <c r="LDE47"/>
      <c r="LDF47"/>
      <c r="LDG47"/>
      <c r="LDH47"/>
      <c r="LDI47"/>
      <c r="LDJ47"/>
      <c r="LDK47"/>
      <c r="LDL47"/>
      <c r="LDM47"/>
      <c r="LDN47"/>
      <c r="LDO47"/>
      <c r="LDP47"/>
      <c r="LDQ47"/>
      <c r="LDR47"/>
      <c r="LDS47"/>
      <c r="LDT47"/>
      <c r="LDU47"/>
      <c r="LDV47"/>
      <c r="LDW47"/>
      <c r="LDX47"/>
      <c r="LDY47"/>
      <c r="LDZ47"/>
      <c r="LEA47"/>
      <c r="LEB47"/>
      <c r="LEC47"/>
      <c r="LED47"/>
      <c r="LEE47"/>
      <c r="LEF47"/>
      <c r="LEG47"/>
      <c r="LEH47"/>
      <c r="LEI47"/>
      <c r="LEJ47"/>
      <c r="LEK47"/>
      <c r="LEL47"/>
      <c r="LEM47"/>
      <c r="LEN47"/>
      <c r="LEO47"/>
      <c r="LEP47"/>
      <c r="LEQ47"/>
      <c r="LER47"/>
      <c r="LES47"/>
      <c r="LET47"/>
      <c r="LEU47"/>
      <c r="LEV47"/>
      <c r="LEW47"/>
      <c r="LEX47"/>
      <c r="LEY47"/>
      <c r="LEZ47"/>
      <c r="LFA47"/>
      <c r="LFB47"/>
      <c r="LFC47"/>
      <c r="LFD47"/>
      <c r="LFE47"/>
      <c r="LFF47"/>
      <c r="LFG47"/>
      <c r="LFH47"/>
      <c r="LFI47"/>
      <c r="LFJ47"/>
      <c r="LFK47"/>
      <c r="LFL47"/>
      <c r="LFM47"/>
      <c r="LFN47"/>
      <c r="LFO47"/>
      <c r="LFP47"/>
      <c r="LFQ47"/>
      <c r="LFR47"/>
      <c r="LFS47"/>
      <c r="LFT47"/>
      <c r="LFU47"/>
      <c r="LFV47"/>
      <c r="LFW47"/>
      <c r="LFX47"/>
      <c r="LFY47"/>
      <c r="LFZ47"/>
      <c r="LGA47"/>
      <c r="LGB47"/>
      <c r="LGC47"/>
      <c r="LGD47"/>
      <c r="LGE47"/>
      <c r="LGF47"/>
      <c r="LGG47"/>
      <c r="LGH47"/>
      <c r="LGI47"/>
      <c r="LGJ47"/>
      <c r="LGK47"/>
      <c r="LGL47"/>
      <c r="LGM47"/>
      <c r="LGN47"/>
      <c r="LGO47"/>
      <c r="LGP47"/>
      <c r="LGQ47"/>
      <c r="LGR47"/>
      <c r="LGS47"/>
      <c r="LGT47"/>
      <c r="LGU47"/>
      <c r="LGV47"/>
      <c r="LGW47"/>
      <c r="LGX47"/>
      <c r="LGY47"/>
      <c r="LGZ47"/>
      <c r="LHA47"/>
      <c r="LHB47"/>
      <c r="LHC47"/>
      <c r="LHD47"/>
      <c r="LHE47"/>
      <c r="LHF47"/>
      <c r="LHG47"/>
      <c r="LHH47"/>
      <c r="LHI47"/>
      <c r="LHJ47"/>
      <c r="LHK47"/>
      <c r="LHL47"/>
      <c r="LHM47"/>
      <c r="LHN47"/>
      <c r="LHO47"/>
      <c r="LHP47"/>
      <c r="LHQ47"/>
      <c r="LHR47"/>
      <c r="LHS47"/>
      <c r="LHT47"/>
      <c r="LHU47"/>
      <c r="LHV47"/>
      <c r="LHW47"/>
      <c r="LHX47"/>
      <c r="LHY47"/>
      <c r="LHZ47"/>
      <c r="LIA47"/>
      <c r="LIB47"/>
      <c r="LIC47"/>
      <c r="LID47"/>
      <c r="LIE47"/>
      <c r="LIF47"/>
      <c r="LIG47"/>
      <c r="LIH47"/>
      <c r="LII47"/>
      <c r="LIJ47"/>
      <c r="LIK47"/>
      <c r="LIL47"/>
      <c r="LIM47"/>
      <c r="LIN47"/>
      <c r="LIO47"/>
      <c r="LIP47"/>
      <c r="LIQ47"/>
      <c r="LIR47"/>
      <c r="LIS47"/>
      <c r="LIT47"/>
      <c r="LIU47"/>
      <c r="LIV47"/>
      <c r="LIW47"/>
      <c r="LIX47"/>
      <c r="LIY47"/>
      <c r="LIZ47"/>
      <c r="LJA47"/>
      <c r="LJB47"/>
      <c r="LJC47"/>
      <c r="LJD47"/>
      <c r="LJE47"/>
      <c r="LJF47"/>
      <c r="LJG47"/>
      <c r="LJH47"/>
      <c r="LJI47"/>
      <c r="LJJ47"/>
      <c r="LJK47"/>
      <c r="LJL47"/>
      <c r="LJM47"/>
      <c r="LJN47"/>
      <c r="LJO47"/>
      <c r="LJP47"/>
      <c r="LJQ47"/>
      <c r="LJR47"/>
      <c r="LJS47"/>
      <c r="LJT47"/>
      <c r="LJU47"/>
      <c r="LJV47"/>
      <c r="LJW47"/>
      <c r="LJX47"/>
      <c r="LJY47"/>
      <c r="LJZ47"/>
      <c r="LKA47"/>
      <c r="LKB47"/>
      <c r="LKC47"/>
      <c r="LKD47"/>
      <c r="LKE47"/>
      <c r="LKF47"/>
      <c r="LKG47"/>
      <c r="LKH47"/>
      <c r="LKI47"/>
      <c r="LKJ47"/>
      <c r="LKK47"/>
      <c r="LKL47"/>
      <c r="LKM47"/>
      <c r="LKN47"/>
      <c r="LKO47"/>
      <c r="LKP47"/>
      <c r="LKQ47"/>
      <c r="LKR47"/>
      <c r="LKS47"/>
      <c r="LKT47"/>
      <c r="LKU47"/>
      <c r="LKV47"/>
      <c r="LKW47"/>
      <c r="LKX47"/>
      <c r="LKY47"/>
      <c r="LKZ47"/>
      <c r="LLA47"/>
      <c r="LLB47"/>
      <c r="LLC47"/>
      <c r="LLD47"/>
      <c r="LLE47"/>
      <c r="LLF47"/>
      <c r="LLG47"/>
      <c r="LLH47"/>
      <c r="LLI47"/>
      <c r="LLJ47"/>
      <c r="LLK47"/>
      <c r="LLL47"/>
      <c r="LLM47"/>
      <c r="LLN47"/>
      <c r="LLO47"/>
      <c r="LLP47"/>
      <c r="LLQ47"/>
      <c r="LLR47"/>
      <c r="LLS47"/>
      <c r="LLT47"/>
      <c r="LLU47"/>
      <c r="LLV47"/>
      <c r="LLW47"/>
      <c r="LLX47"/>
      <c r="LLY47"/>
      <c r="LLZ47"/>
      <c r="LMA47"/>
      <c r="LMB47"/>
      <c r="LMC47"/>
      <c r="LMD47"/>
      <c r="LME47"/>
      <c r="LMF47"/>
      <c r="LMG47"/>
      <c r="LMH47"/>
      <c r="LMI47"/>
      <c r="LMJ47"/>
      <c r="LMK47"/>
      <c r="LML47"/>
      <c r="LMM47"/>
      <c r="LMN47"/>
      <c r="LMO47"/>
      <c r="LMP47"/>
      <c r="LMQ47"/>
      <c r="LMR47"/>
      <c r="LMS47"/>
      <c r="LMT47"/>
      <c r="LMU47"/>
      <c r="LMV47"/>
      <c r="LMW47"/>
      <c r="LMX47"/>
      <c r="LMY47"/>
      <c r="LMZ47"/>
      <c r="LNA47"/>
      <c r="LNB47"/>
      <c r="LNC47"/>
      <c r="LND47"/>
      <c r="LNE47"/>
      <c r="LNF47"/>
      <c r="LNG47"/>
      <c r="LNH47"/>
      <c r="LNI47"/>
      <c r="LNJ47"/>
      <c r="LNK47"/>
      <c r="LNL47"/>
      <c r="LNM47"/>
      <c r="LNN47"/>
      <c r="LNO47"/>
      <c r="LNP47"/>
      <c r="LNQ47"/>
      <c r="LNR47"/>
      <c r="LNS47"/>
      <c r="LNT47"/>
      <c r="LNU47"/>
      <c r="LNV47"/>
      <c r="LNW47"/>
      <c r="LNX47"/>
      <c r="LNY47"/>
      <c r="LNZ47"/>
      <c r="LOA47"/>
      <c r="LOB47"/>
      <c r="LOC47"/>
      <c r="LOD47"/>
      <c r="LOE47"/>
      <c r="LOF47"/>
      <c r="LOG47"/>
      <c r="LOH47"/>
      <c r="LOI47"/>
      <c r="LOJ47"/>
      <c r="LOK47"/>
      <c r="LOL47"/>
      <c r="LOM47"/>
      <c r="LON47"/>
      <c r="LOO47"/>
      <c r="LOP47"/>
      <c r="LOQ47"/>
      <c r="LOR47"/>
      <c r="LOS47"/>
      <c r="LOT47"/>
      <c r="LOU47"/>
      <c r="LOV47"/>
      <c r="LOW47"/>
      <c r="LOX47"/>
      <c r="LOY47"/>
      <c r="LOZ47"/>
      <c r="LPA47"/>
      <c r="LPB47"/>
      <c r="LPC47"/>
      <c r="LPD47"/>
      <c r="LPE47"/>
      <c r="LPF47"/>
      <c r="LPG47"/>
      <c r="LPH47"/>
      <c r="LPI47"/>
      <c r="LPJ47"/>
      <c r="LPK47"/>
      <c r="LPL47"/>
      <c r="LPM47"/>
      <c r="LPN47"/>
      <c r="LPO47"/>
      <c r="LPP47"/>
      <c r="LPQ47"/>
      <c r="LPR47"/>
      <c r="LPS47"/>
      <c r="LPT47"/>
      <c r="LPU47"/>
      <c r="LPV47"/>
      <c r="LPW47"/>
      <c r="LPX47"/>
      <c r="LPY47"/>
      <c r="LPZ47"/>
      <c r="LQA47"/>
      <c r="LQB47"/>
      <c r="LQC47"/>
      <c r="LQD47"/>
      <c r="LQE47"/>
      <c r="LQF47"/>
      <c r="LQG47"/>
      <c r="LQH47"/>
      <c r="LQI47"/>
      <c r="LQJ47"/>
      <c r="LQK47"/>
      <c r="LQL47"/>
      <c r="LQM47"/>
      <c r="LQN47"/>
      <c r="LQO47"/>
      <c r="LQP47"/>
      <c r="LQQ47"/>
      <c r="LQR47"/>
      <c r="LQS47"/>
      <c r="LQT47"/>
      <c r="LQU47"/>
      <c r="LQV47"/>
      <c r="LQW47"/>
      <c r="LQX47"/>
      <c r="LQY47"/>
      <c r="LQZ47"/>
      <c r="LRA47"/>
      <c r="LRB47"/>
      <c r="LRC47"/>
      <c r="LRD47"/>
      <c r="LRE47"/>
      <c r="LRF47"/>
      <c r="LRG47"/>
      <c r="LRH47"/>
      <c r="LRI47"/>
      <c r="LRJ47"/>
      <c r="LRK47"/>
      <c r="LRL47"/>
      <c r="LRM47"/>
      <c r="LRN47"/>
      <c r="LRO47"/>
      <c r="LRP47"/>
      <c r="LRQ47"/>
      <c r="LRR47"/>
      <c r="LRS47"/>
      <c r="LRT47"/>
      <c r="LRU47"/>
      <c r="LRV47"/>
      <c r="LRW47"/>
      <c r="LRX47"/>
      <c r="LRY47"/>
      <c r="LRZ47"/>
      <c r="LSA47"/>
      <c r="LSB47"/>
      <c r="LSC47"/>
      <c r="LSD47"/>
      <c r="LSE47"/>
      <c r="LSF47"/>
      <c r="LSG47"/>
      <c r="LSH47"/>
      <c r="LSI47"/>
      <c r="LSJ47"/>
      <c r="LSK47"/>
      <c r="LSL47"/>
      <c r="LSM47"/>
      <c r="LSN47"/>
      <c r="LSO47"/>
      <c r="LSP47"/>
      <c r="LSQ47"/>
      <c r="LSR47"/>
      <c r="LSS47"/>
      <c r="LST47"/>
      <c r="LSU47"/>
      <c r="LSV47"/>
      <c r="LSW47"/>
      <c r="LSX47"/>
      <c r="LSY47"/>
      <c r="LSZ47"/>
      <c r="LTA47"/>
      <c r="LTB47"/>
      <c r="LTC47"/>
      <c r="LTD47"/>
      <c r="LTE47"/>
      <c r="LTF47"/>
      <c r="LTG47"/>
      <c r="LTH47"/>
      <c r="LTI47"/>
      <c r="LTJ47"/>
      <c r="LTK47"/>
      <c r="LTL47"/>
      <c r="LTM47"/>
      <c r="LTN47"/>
      <c r="LTO47"/>
      <c r="LTP47"/>
      <c r="LTQ47"/>
      <c r="LTR47"/>
      <c r="LTS47"/>
      <c r="LTT47"/>
      <c r="LTU47"/>
      <c r="LTV47"/>
      <c r="LTW47"/>
      <c r="LTX47"/>
      <c r="LTY47"/>
      <c r="LTZ47"/>
      <c r="LUA47"/>
      <c r="LUB47"/>
      <c r="LUC47"/>
      <c r="LUD47"/>
      <c r="LUE47"/>
      <c r="LUF47"/>
      <c r="LUG47"/>
      <c r="LUH47"/>
      <c r="LUI47"/>
      <c r="LUJ47"/>
      <c r="LUK47"/>
      <c r="LUL47"/>
      <c r="LUM47"/>
      <c r="LUN47"/>
      <c r="LUO47"/>
      <c r="LUP47"/>
      <c r="LUQ47"/>
      <c r="LUR47"/>
      <c r="LUS47"/>
      <c r="LUT47"/>
      <c r="LUU47"/>
      <c r="LUV47"/>
      <c r="LUW47"/>
      <c r="LUX47"/>
      <c r="LUY47"/>
      <c r="LUZ47"/>
      <c r="LVA47"/>
      <c r="LVB47"/>
      <c r="LVC47"/>
      <c r="LVD47"/>
      <c r="LVE47"/>
      <c r="LVF47"/>
      <c r="LVG47"/>
      <c r="LVH47"/>
      <c r="LVI47"/>
      <c r="LVJ47"/>
      <c r="LVK47"/>
      <c r="LVL47"/>
      <c r="LVM47"/>
      <c r="LVN47"/>
      <c r="LVO47"/>
      <c r="LVP47"/>
      <c r="LVQ47"/>
      <c r="LVR47"/>
      <c r="LVS47"/>
      <c r="LVT47"/>
      <c r="LVU47"/>
      <c r="LVV47"/>
      <c r="LVW47"/>
      <c r="LVX47"/>
      <c r="LVY47"/>
      <c r="LVZ47"/>
      <c r="LWA47"/>
      <c r="LWB47"/>
      <c r="LWC47"/>
      <c r="LWD47"/>
      <c r="LWE47"/>
      <c r="LWF47"/>
      <c r="LWG47"/>
      <c r="LWH47"/>
      <c r="LWI47"/>
      <c r="LWJ47"/>
      <c r="LWK47"/>
      <c r="LWL47"/>
      <c r="LWM47"/>
      <c r="LWN47"/>
      <c r="LWO47"/>
      <c r="LWP47"/>
      <c r="LWQ47"/>
      <c r="LWR47"/>
      <c r="LWS47"/>
      <c r="LWT47"/>
      <c r="LWU47"/>
      <c r="LWV47"/>
      <c r="LWW47"/>
      <c r="LWX47"/>
      <c r="LWY47"/>
      <c r="LWZ47"/>
      <c r="LXA47"/>
      <c r="LXB47"/>
      <c r="LXC47"/>
      <c r="LXD47"/>
      <c r="LXE47"/>
      <c r="LXF47"/>
      <c r="LXG47"/>
      <c r="LXH47"/>
      <c r="LXI47"/>
      <c r="LXJ47"/>
      <c r="LXK47"/>
      <c r="LXL47"/>
      <c r="LXM47"/>
      <c r="LXN47"/>
      <c r="LXO47"/>
      <c r="LXP47"/>
      <c r="LXQ47"/>
      <c r="LXR47"/>
      <c r="LXS47"/>
      <c r="LXT47"/>
      <c r="LXU47"/>
      <c r="LXV47"/>
      <c r="LXW47"/>
      <c r="LXX47"/>
      <c r="LXY47"/>
      <c r="LXZ47"/>
      <c r="LYA47"/>
      <c r="LYB47"/>
      <c r="LYC47"/>
      <c r="LYD47"/>
      <c r="LYE47"/>
      <c r="LYF47"/>
      <c r="LYG47"/>
      <c r="LYH47"/>
      <c r="LYI47"/>
      <c r="LYJ47"/>
      <c r="LYK47"/>
      <c r="LYL47"/>
      <c r="LYM47"/>
      <c r="LYN47"/>
      <c r="LYO47"/>
      <c r="LYP47"/>
      <c r="LYQ47"/>
      <c r="LYR47"/>
      <c r="LYS47"/>
      <c r="LYT47"/>
      <c r="LYU47"/>
      <c r="LYV47"/>
      <c r="LYW47"/>
      <c r="LYX47"/>
      <c r="LYY47"/>
      <c r="LYZ47"/>
      <c r="LZA47"/>
      <c r="LZB47"/>
      <c r="LZC47"/>
      <c r="LZD47"/>
      <c r="LZE47"/>
      <c r="LZF47"/>
      <c r="LZG47"/>
      <c r="LZH47"/>
      <c r="LZI47"/>
      <c r="LZJ47"/>
      <c r="LZK47"/>
      <c r="LZL47"/>
      <c r="LZM47"/>
      <c r="LZN47"/>
      <c r="LZO47"/>
      <c r="LZP47"/>
      <c r="LZQ47"/>
      <c r="LZR47"/>
      <c r="LZS47"/>
      <c r="LZT47"/>
      <c r="LZU47"/>
      <c r="LZV47"/>
      <c r="LZW47"/>
      <c r="LZX47"/>
      <c r="LZY47"/>
      <c r="LZZ47"/>
      <c r="MAA47"/>
      <c r="MAB47"/>
      <c r="MAC47"/>
      <c r="MAD47"/>
      <c r="MAE47"/>
      <c r="MAF47"/>
      <c r="MAG47"/>
      <c r="MAH47"/>
      <c r="MAI47"/>
      <c r="MAJ47"/>
      <c r="MAK47"/>
      <c r="MAL47"/>
      <c r="MAM47"/>
      <c r="MAN47"/>
      <c r="MAO47"/>
      <c r="MAP47"/>
      <c r="MAQ47"/>
      <c r="MAR47"/>
      <c r="MAS47"/>
      <c r="MAT47"/>
      <c r="MAU47"/>
      <c r="MAV47"/>
      <c r="MAW47"/>
      <c r="MAX47"/>
      <c r="MAY47"/>
      <c r="MAZ47"/>
      <c r="MBA47"/>
      <c r="MBB47"/>
      <c r="MBC47"/>
      <c r="MBD47"/>
      <c r="MBE47"/>
      <c r="MBF47"/>
      <c r="MBG47"/>
      <c r="MBH47"/>
      <c r="MBI47"/>
      <c r="MBJ47"/>
      <c r="MBK47"/>
      <c r="MBL47"/>
      <c r="MBM47"/>
      <c r="MBN47"/>
      <c r="MBO47"/>
      <c r="MBP47"/>
      <c r="MBQ47"/>
      <c r="MBR47"/>
      <c r="MBS47"/>
      <c r="MBT47"/>
      <c r="MBU47"/>
      <c r="MBV47"/>
      <c r="MBW47"/>
      <c r="MBX47"/>
      <c r="MBY47"/>
      <c r="MBZ47"/>
      <c r="MCA47"/>
      <c r="MCB47"/>
      <c r="MCC47"/>
      <c r="MCD47"/>
      <c r="MCE47"/>
      <c r="MCF47"/>
      <c r="MCG47"/>
      <c r="MCH47"/>
      <c r="MCI47"/>
      <c r="MCJ47"/>
      <c r="MCK47"/>
      <c r="MCL47"/>
      <c r="MCM47"/>
      <c r="MCN47"/>
      <c r="MCO47"/>
      <c r="MCP47"/>
      <c r="MCQ47"/>
      <c r="MCR47"/>
      <c r="MCS47"/>
      <c r="MCT47"/>
      <c r="MCU47"/>
      <c r="MCV47"/>
      <c r="MCW47"/>
      <c r="MCX47"/>
      <c r="MCY47"/>
      <c r="MCZ47"/>
      <c r="MDA47"/>
      <c r="MDB47"/>
      <c r="MDC47"/>
      <c r="MDD47"/>
      <c r="MDE47"/>
      <c r="MDF47"/>
      <c r="MDG47"/>
      <c r="MDH47"/>
      <c r="MDI47"/>
      <c r="MDJ47"/>
      <c r="MDK47"/>
      <c r="MDL47"/>
      <c r="MDM47"/>
      <c r="MDN47"/>
      <c r="MDO47"/>
      <c r="MDP47"/>
      <c r="MDQ47"/>
      <c r="MDR47"/>
      <c r="MDS47"/>
      <c r="MDT47"/>
      <c r="MDU47"/>
      <c r="MDV47"/>
      <c r="MDW47"/>
      <c r="MDX47"/>
      <c r="MDY47"/>
      <c r="MDZ47"/>
      <c r="MEA47"/>
      <c r="MEB47"/>
      <c r="MEC47"/>
      <c r="MED47"/>
      <c r="MEE47"/>
      <c r="MEF47"/>
      <c r="MEG47"/>
      <c r="MEH47"/>
      <c r="MEI47"/>
      <c r="MEJ47"/>
      <c r="MEK47"/>
      <c r="MEL47"/>
      <c r="MEM47"/>
      <c r="MEN47"/>
      <c r="MEO47"/>
      <c r="MEP47"/>
      <c r="MEQ47"/>
      <c r="MER47"/>
      <c r="MES47"/>
      <c r="MET47"/>
      <c r="MEU47"/>
      <c r="MEV47"/>
      <c r="MEW47"/>
      <c r="MEX47"/>
      <c r="MEY47"/>
      <c r="MEZ47"/>
      <c r="MFA47"/>
      <c r="MFB47"/>
      <c r="MFC47"/>
      <c r="MFD47"/>
      <c r="MFE47"/>
      <c r="MFF47"/>
      <c r="MFG47"/>
      <c r="MFH47"/>
      <c r="MFI47"/>
      <c r="MFJ47"/>
      <c r="MFK47"/>
      <c r="MFL47"/>
      <c r="MFM47"/>
      <c r="MFN47"/>
      <c r="MFO47"/>
      <c r="MFP47"/>
      <c r="MFQ47"/>
      <c r="MFR47"/>
      <c r="MFS47"/>
      <c r="MFT47"/>
      <c r="MFU47"/>
      <c r="MFV47"/>
      <c r="MFW47"/>
      <c r="MFX47"/>
      <c r="MFY47"/>
      <c r="MFZ47"/>
      <c r="MGA47"/>
      <c r="MGB47"/>
      <c r="MGC47"/>
      <c r="MGD47"/>
      <c r="MGE47"/>
      <c r="MGF47"/>
      <c r="MGG47"/>
      <c r="MGH47"/>
      <c r="MGI47"/>
      <c r="MGJ47"/>
      <c r="MGK47"/>
      <c r="MGL47"/>
      <c r="MGM47"/>
      <c r="MGN47"/>
      <c r="MGO47"/>
      <c r="MGP47"/>
      <c r="MGQ47"/>
      <c r="MGR47"/>
      <c r="MGS47"/>
      <c r="MGT47"/>
      <c r="MGU47"/>
      <c r="MGV47"/>
      <c r="MGW47"/>
      <c r="MGX47"/>
      <c r="MGY47"/>
      <c r="MGZ47"/>
      <c r="MHA47"/>
      <c r="MHB47"/>
      <c r="MHC47"/>
      <c r="MHD47"/>
      <c r="MHE47"/>
      <c r="MHF47"/>
      <c r="MHG47"/>
      <c r="MHH47"/>
      <c r="MHI47"/>
      <c r="MHJ47"/>
      <c r="MHK47"/>
      <c r="MHL47"/>
      <c r="MHM47"/>
      <c r="MHN47"/>
      <c r="MHO47"/>
      <c r="MHP47"/>
      <c r="MHQ47"/>
      <c r="MHR47"/>
      <c r="MHS47"/>
      <c r="MHT47"/>
      <c r="MHU47"/>
      <c r="MHV47"/>
      <c r="MHW47"/>
      <c r="MHX47"/>
      <c r="MHY47"/>
      <c r="MHZ47"/>
      <c r="MIA47"/>
      <c r="MIB47"/>
      <c r="MIC47"/>
      <c r="MID47"/>
      <c r="MIE47"/>
      <c r="MIF47"/>
      <c r="MIG47"/>
      <c r="MIH47"/>
      <c r="MII47"/>
      <c r="MIJ47"/>
      <c r="MIK47"/>
      <c r="MIL47"/>
      <c r="MIM47"/>
      <c r="MIN47"/>
      <c r="MIO47"/>
      <c r="MIP47"/>
      <c r="MIQ47"/>
      <c r="MIR47"/>
      <c r="MIS47"/>
      <c r="MIT47"/>
      <c r="MIU47"/>
      <c r="MIV47"/>
      <c r="MIW47"/>
      <c r="MIX47"/>
      <c r="MIY47"/>
      <c r="MIZ47"/>
      <c r="MJA47"/>
      <c r="MJB47"/>
      <c r="MJC47"/>
      <c r="MJD47"/>
      <c r="MJE47"/>
      <c r="MJF47"/>
      <c r="MJG47"/>
      <c r="MJH47"/>
      <c r="MJI47"/>
      <c r="MJJ47"/>
      <c r="MJK47"/>
      <c r="MJL47"/>
      <c r="MJM47"/>
      <c r="MJN47"/>
      <c r="MJO47"/>
      <c r="MJP47"/>
      <c r="MJQ47"/>
      <c r="MJR47"/>
      <c r="MJS47"/>
      <c r="MJT47"/>
      <c r="MJU47"/>
      <c r="MJV47"/>
      <c r="MJW47"/>
      <c r="MJX47"/>
      <c r="MJY47"/>
      <c r="MJZ47"/>
      <c r="MKA47"/>
      <c r="MKB47"/>
      <c r="MKC47"/>
      <c r="MKD47"/>
      <c r="MKE47"/>
      <c r="MKF47"/>
      <c r="MKG47"/>
      <c r="MKH47"/>
      <c r="MKI47"/>
      <c r="MKJ47"/>
      <c r="MKK47"/>
      <c r="MKL47"/>
      <c r="MKM47"/>
      <c r="MKN47"/>
      <c r="MKO47"/>
      <c r="MKP47"/>
      <c r="MKQ47"/>
      <c r="MKR47"/>
      <c r="MKS47"/>
      <c r="MKT47"/>
      <c r="MKU47"/>
      <c r="MKV47"/>
      <c r="MKW47"/>
      <c r="MKX47"/>
      <c r="MKY47"/>
      <c r="MKZ47"/>
      <c r="MLA47"/>
      <c r="MLB47"/>
      <c r="MLC47"/>
      <c r="MLD47"/>
      <c r="MLE47"/>
      <c r="MLF47"/>
      <c r="MLG47"/>
      <c r="MLH47"/>
      <c r="MLI47"/>
      <c r="MLJ47"/>
      <c r="MLK47"/>
      <c r="MLL47"/>
      <c r="MLM47"/>
      <c r="MLN47"/>
      <c r="MLO47"/>
      <c r="MLP47"/>
      <c r="MLQ47"/>
      <c r="MLR47"/>
      <c r="MLS47"/>
      <c r="MLT47"/>
      <c r="MLU47"/>
      <c r="MLV47"/>
      <c r="MLW47"/>
      <c r="MLX47"/>
      <c r="MLY47"/>
      <c r="MLZ47"/>
      <c r="MMA47"/>
      <c r="MMB47"/>
      <c r="MMC47"/>
      <c r="MMD47"/>
      <c r="MME47"/>
      <c r="MMF47"/>
      <c r="MMG47"/>
      <c r="MMH47"/>
      <c r="MMI47"/>
      <c r="MMJ47"/>
      <c r="MMK47"/>
      <c r="MML47"/>
      <c r="MMM47"/>
      <c r="MMN47"/>
      <c r="MMO47"/>
      <c r="MMP47"/>
      <c r="MMQ47"/>
      <c r="MMR47"/>
      <c r="MMS47"/>
      <c r="MMT47"/>
      <c r="MMU47"/>
      <c r="MMV47"/>
      <c r="MMW47"/>
      <c r="MMX47"/>
      <c r="MMY47"/>
      <c r="MMZ47"/>
      <c r="MNA47"/>
      <c r="MNB47"/>
      <c r="MNC47"/>
      <c r="MND47"/>
      <c r="MNE47"/>
      <c r="MNF47"/>
      <c r="MNG47"/>
      <c r="MNH47"/>
      <c r="MNI47"/>
      <c r="MNJ47"/>
      <c r="MNK47"/>
      <c r="MNL47"/>
      <c r="MNM47"/>
      <c r="MNN47"/>
      <c r="MNO47"/>
      <c r="MNP47"/>
      <c r="MNQ47"/>
      <c r="MNR47"/>
      <c r="MNS47"/>
      <c r="MNT47"/>
      <c r="MNU47"/>
      <c r="MNV47"/>
      <c r="MNW47"/>
      <c r="MNX47"/>
      <c r="MNY47"/>
      <c r="MNZ47"/>
      <c r="MOA47"/>
      <c r="MOB47"/>
      <c r="MOC47"/>
      <c r="MOD47"/>
      <c r="MOE47"/>
      <c r="MOF47"/>
      <c r="MOG47"/>
      <c r="MOH47"/>
      <c r="MOI47"/>
      <c r="MOJ47"/>
      <c r="MOK47"/>
      <c r="MOL47"/>
      <c r="MOM47"/>
      <c r="MON47"/>
      <c r="MOO47"/>
      <c r="MOP47"/>
      <c r="MOQ47"/>
      <c r="MOR47"/>
      <c r="MOS47"/>
      <c r="MOT47"/>
      <c r="MOU47"/>
      <c r="MOV47"/>
      <c r="MOW47"/>
      <c r="MOX47"/>
      <c r="MOY47"/>
      <c r="MOZ47"/>
      <c r="MPA47"/>
      <c r="MPB47"/>
      <c r="MPC47"/>
      <c r="MPD47"/>
      <c r="MPE47"/>
      <c r="MPF47"/>
      <c r="MPG47"/>
      <c r="MPH47"/>
      <c r="MPI47"/>
      <c r="MPJ47"/>
      <c r="MPK47"/>
      <c r="MPL47"/>
      <c r="MPM47"/>
      <c r="MPN47"/>
      <c r="MPO47"/>
      <c r="MPP47"/>
      <c r="MPQ47"/>
      <c r="MPR47"/>
      <c r="MPS47"/>
      <c r="MPT47"/>
      <c r="MPU47"/>
      <c r="MPV47"/>
      <c r="MPW47"/>
      <c r="MPX47"/>
      <c r="MPY47"/>
      <c r="MPZ47"/>
      <c r="MQA47"/>
      <c r="MQB47"/>
      <c r="MQC47"/>
      <c r="MQD47"/>
      <c r="MQE47"/>
      <c r="MQF47"/>
      <c r="MQG47"/>
      <c r="MQH47"/>
      <c r="MQI47"/>
      <c r="MQJ47"/>
      <c r="MQK47"/>
      <c r="MQL47"/>
      <c r="MQM47"/>
      <c r="MQN47"/>
      <c r="MQO47"/>
      <c r="MQP47"/>
      <c r="MQQ47"/>
      <c r="MQR47"/>
      <c r="MQS47"/>
      <c r="MQT47"/>
      <c r="MQU47"/>
      <c r="MQV47"/>
      <c r="MQW47"/>
      <c r="MQX47"/>
      <c r="MQY47"/>
      <c r="MQZ47"/>
      <c r="MRA47"/>
      <c r="MRB47"/>
      <c r="MRC47"/>
      <c r="MRD47"/>
      <c r="MRE47"/>
      <c r="MRF47"/>
      <c r="MRG47"/>
      <c r="MRH47"/>
      <c r="MRI47"/>
      <c r="MRJ47"/>
      <c r="MRK47"/>
      <c r="MRL47"/>
      <c r="MRM47"/>
      <c r="MRN47"/>
      <c r="MRO47"/>
      <c r="MRP47"/>
      <c r="MRQ47"/>
      <c r="MRR47"/>
      <c r="MRS47"/>
      <c r="MRT47"/>
      <c r="MRU47"/>
      <c r="MRV47"/>
      <c r="MRW47"/>
      <c r="MRX47"/>
      <c r="MRY47"/>
      <c r="MRZ47"/>
      <c r="MSA47"/>
      <c r="MSB47"/>
      <c r="MSC47"/>
      <c r="MSD47"/>
      <c r="MSE47"/>
      <c r="MSF47"/>
      <c r="MSG47"/>
      <c r="MSH47"/>
      <c r="MSI47"/>
      <c r="MSJ47"/>
      <c r="MSK47"/>
      <c r="MSL47"/>
      <c r="MSM47"/>
      <c r="MSN47"/>
      <c r="MSO47"/>
      <c r="MSP47"/>
      <c r="MSQ47"/>
      <c r="MSR47"/>
      <c r="MSS47"/>
      <c r="MST47"/>
      <c r="MSU47"/>
      <c r="MSV47"/>
      <c r="MSW47"/>
      <c r="MSX47"/>
      <c r="MSY47"/>
      <c r="MSZ47"/>
      <c r="MTA47"/>
      <c r="MTB47"/>
      <c r="MTC47"/>
      <c r="MTD47"/>
      <c r="MTE47"/>
      <c r="MTF47"/>
      <c r="MTG47"/>
      <c r="MTH47"/>
      <c r="MTI47"/>
      <c r="MTJ47"/>
      <c r="MTK47"/>
      <c r="MTL47"/>
      <c r="MTM47"/>
      <c r="MTN47"/>
      <c r="MTO47"/>
      <c r="MTP47"/>
      <c r="MTQ47"/>
      <c r="MTR47"/>
      <c r="MTS47"/>
      <c r="MTT47"/>
      <c r="MTU47"/>
      <c r="MTV47"/>
      <c r="MTW47"/>
      <c r="MTX47"/>
      <c r="MTY47"/>
      <c r="MTZ47"/>
      <c r="MUA47"/>
      <c r="MUB47"/>
      <c r="MUC47"/>
      <c r="MUD47"/>
      <c r="MUE47"/>
      <c r="MUF47"/>
      <c r="MUG47"/>
      <c r="MUH47"/>
      <c r="MUI47"/>
      <c r="MUJ47"/>
      <c r="MUK47"/>
      <c r="MUL47"/>
      <c r="MUM47"/>
      <c r="MUN47"/>
      <c r="MUO47"/>
      <c r="MUP47"/>
      <c r="MUQ47"/>
      <c r="MUR47"/>
      <c r="MUS47"/>
      <c r="MUT47"/>
      <c r="MUU47"/>
      <c r="MUV47"/>
      <c r="MUW47"/>
      <c r="MUX47"/>
      <c r="MUY47"/>
      <c r="MUZ47"/>
      <c r="MVA47"/>
      <c r="MVB47"/>
      <c r="MVC47"/>
      <c r="MVD47"/>
      <c r="MVE47"/>
      <c r="MVF47"/>
      <c r="MVG47"/>
      <c r="MVH47"/>
      <c r="MVI47"/>
      <c r="MVJ47"/>
      <c r="MVK47"/>
      <c r="MVL47"/>
      <c r="MVM47"/>
      <c r="MVN47"/>
      <c r="MVO47"/>
      <c r="MVP47"/>
      <c r="MVQ47"/>
      <c r="MVR47"/>
      <c r="MVS47"/>
      <c r="MVT47"/>
      <c r="MVU47"/>
      <c r="MVV47"/>
      <c r="MVW47"/>
      <c r="MVX47"/>
      <c r="MVY47"/>
      <c r="MVZ47"/>
      <c r="MWA47"/>
      <c r="MWB47"/>
      <c r="MWC47"/>
      <c r="MWD47"/>
      <c r="MWE47"/>
      <c r="MWF47"/>
      <c r="MWG47"/>
      <c r="MWH47"/>
      <c r="MWI47"/>
      <c r="MWJ47"/>
      <c r="MWK47"/>
      <c r="MWL47"/>
      <c r="MWM47"/>
      <c r="MWN47"/>
      <c r="MWO47"/>
      <c r="MWP47"/>
      <c r="MWQ47"/>
      <c r="MWR47"/>
      <c r="MWS47"/>
      <c r="MWT47"/>
      <c r="MWU47"/>
      <c r="MWV47"/>
      <c r="MWW47"/>
      <c r="MWX47"/>
      <c r="MWY47"/>
      <c r="MWZ47"/>
      <c r="MXA47"/>
      <c r="MXB47"/>
      <c r="MXC47"/>
      <c r="MXD47"/>
      <c r="MXE47"/>
      <c r="MXF47"/>
      <c r="MXG47"/>
      <c r="MXH47"/>
      <c r="MXI47"/>
      <c r="MXJ47"/>
      <c r="MXK47"/>
      <c r="MXL47"/>
      <c r="MXM47"/>
      <c r="MXN47"/>
      <c r="MXO47"/>
      <c r="MXP47"/>
      <c r="MXQ47"/>
      <c r="MXR47"/>
      <c r="MXS47"/>
      <c r="MXT47"/>
      <c r="MXU47"/>
      <c r="MXV47"/>
      <c r="MXW47"/>
      <c r="MXX47"/>
      <c r="MXY47"/>
      <c r="MXZ47"/>
      <c r="MYA47"/>
      <c r="MYB47"/>
      <c r="MYC47"/>
      <c r="MYD47"/>
      <c r="MYE47"/>
      <c r="MYF47"/>
      <c r="MYG47"/>
      <c r="MYH47"/>
      <c r="MYI47"/>
      <c r="MYJ47"/>
      <c r="MYK47"/>
      <c r="MYL47"/>
      <c r="MYM47"/>
      <c r="MYN47"/>
      <c r="MYO47"/>
      <c r="MYP47"/>
      <c r="MYQ47"/>
      <c r="MYR47"/>
      <c r="MYS47"/>
      <c r="MYT47"/>
      <c r="MYU47"/>
      <c r="MYV47"/>
      <c r="MYW47"/>
      <c r="MYX47"/>
      <c r="MYY47"/>
      <c r="MYZ47"/>
      <c r="MZA47"/>
      <c r="MZB47"/>
      <c r="MZC47"/>
      <c r="MZD47"/>
      <c r="MZE47"/>
      <c r="MZF47"/>
      <c r="MZG47"/>
      <c r="MZH47"/>
      <c r="MZI47"/>
      <c r="MZJ47"/>
      <c r="MZK47"/>
      <c r="MZL47"/>
      <c r="MZM47"/>
      <c r="MZN47"/>
      <c r="MZO47"/>
      <c r="MZP47"/>
      <c r="MZQ47"/>
      <c r="MZR47"/>
      <c r="MZS47"/>
      <c r="MZT47"/>
      <c r="MZU47"/>
      <c r="MZV47"/>
      <c r="MZW47"/>
      <c r="MZX47"/>
      <c r="MZY47"/>
      <c r="MZZ47"/>
      <c r="NAA47"/>
      <c r="NAB47"/>
      <c r="NAC47"/>
      <c r="NAD47"/>
      <c r="NAE47"/>
      <c r="NAF47"/>
      <c r="NAG47"/>
      <c r="NAH47"/>
      <c r="NAI47"/>
      <c r="NAJ47"/>
      <c r="NAK47"/>
      <c r="NAL47"/>
      <c r="NAM47"/>
      <c r="NAN47"/>
      <c r="NAO47"/>
      <c r="NAP47"/>
      <c r="NAQ47"/>
      <c r="NAR47"/>
      <c r="NAS47"/>
      <c r="NAT47"/>
      <c r="NAU47"/>
      <c r="NAV47"/>
      <c r="NAW47"/>
      <c r="NAX47"/>
      <c r="NAY47"/>
      <c r="NAZ47"/>
      <c r="NBA47"/>
      <c r="NBB47"/>
      <c r="NBC47"/>
      <c r="NBD47"/>
      <c r="NBE47"/>
      <c r="NBF47"/>
      <c r="NBG47"/>
      <c r="NBH47"/>
      <c r="NBI47"/>
      <c r="NBJ47"/>
      <c r="NBK47"/>
      <c r="NBL47"/>
      <c r="NBM47"/>
      <c r="NBN47"/>
      <c r="NBO47"/>
      <c r="NBP47"/>
      <c r="NBQ47"/>
      <c r="NBR47"/>
      <c r="NBS47"/>
      <c r="NBT47"/>
      <c r="NBU47"/>
      <c r="NBV47"/>
      <c r="NBW47"/>
      <c r="NBX47"/>
      <c r="NBY47"/>
      <c r="NBZ47"/>
      <c r="NCA47"/>
      <c r="NCB47"/>
      <c r="NCC47"/>
      <c r="NCD47"/>
      <c r="NCE47"/>
      <c r="NCF47"/>
      <c r="NCG47"/>
      <c r="NCH47"/>
      <c r="NCI47"/>
      <c r="NCJ47"/>
      <c r="NCK47"/>
      <c r="NCL47"/>
      <c r="NCM47"/>
      <c r="NCN47"/>
      <c r="NCO47"/>
      <c r="NCP47"/>
      <c r="NCQ47"/>
      <c r="NCR47"/>
      <c r="NCS47"/>
      <c r="NCT47"/>
      <c r="NCU47"/>
      <c r="NCV47"/>
      <c r="NCW47"/>
      <c r="NCX47"/>
      <c r="NCY47"/>
      <c r="NCZ47"/>
      <c r="NDA47"/>
      <c r="NDB47"/>
      <c r="NDC47"/>
      <c r="NDD47"/>
      <c r="NDE47"/>
      <c r="NDF47"/>
      <c r="NDG47"/>
      <c r="NDH47"/>
      <c r="NDI47"/>
      <c r="NDJ47"/>
      <c r="NDK47"/>
      <c r="NDL47"/>
      <c r="NDM47"/>
      <c r="NDN47"/>
      <c r="NDO47"/>
      <c r="NDP47"/>
      <c r="NDQ47"/>
      <c r="NDR47"/>
      <c r="NDS47"/>
      <c r="NDT47"/>
      <c r="NDU47"/>
      <c r="NDV47"/>
      <c r="NDW47"/>
      <c r="NDX47"/>
      <c r="NDY47"/>
      <c r="NDZ47"/>
      <c r="NEA47"/>
      <c r="NEB47"/>
      <c r="NEC47"/>
      <c r="NED47"/>
      <c r="NEE47"/>
      <c r="NEF47"/>
      <c r="NEG47"/>
      <c r="NEH47"/>
      <c r="NEI47"/>
      <c r="NEJ47"/>
      <c r="NEK47"/>
      <c r="NEL47"/>
      <c r="NEM47"/>
      <c r="NEN47"/>
      <c r="NEO47"/>
      <c r="NEP47"/>
      <c r="NEQ47"/>
      <c r="NER47"/>
      <c r="NES47"/>
      <c r="NET47"/>
      <c r="NEU47"/>
      <c r="NEV47"/>
      <c r="NEW47"/>
      <c r="NEX47"/>
      <c r="NEY47"/>
      <c r="NEZ47"/>
      <c r="NFA47"/>
      <c r="NFB47"/>
      <c r="NFC47"/>
      <c r="NFD47"/>
      <c r="NFE47"/>
      <c r="NFF47"/>
      <c r="NFG47"/>
      <c r="NFH47"/>
      <c r="NFI47"/>
      <c r="NFJ47"/>
      <c r="NFK47"/>
      <c r="NFL47"/>
      <c r="NFM47"/>
      <c r="NFN47"/>
      <c r="NFO47"/>
      <c r="NFP47"/>
      <c r="NFQ47"/>
      <c r="NFR47"/>
      <c r="NFS47"/>
      <c r="NFT47"/>
      <c r="NFU47"/>
      <c r="NFV47"/>
      <c r="NFW47"/>
      <c r="NFX47"/>
      <c r="NFY47"/>
      <c r="NFZ47"/>
      <c r="NGA47"/>
      <c r="NGB47"/>
      <c r="NGC47"/>
      <c r="NGD47"/>
      <c r="NGE47"/>
      <c r="NGF47"/>
      <c r="NGG47"/>
      <c r="NGH47"/>
      <c r="NGI47"/>
      <c r="NGJ47"/>
      <c r="NGK47"/>
      <c r="NGL47"/>
      <c r="NGM47"/>
      <c r="NGN47"/>
      <c r="NGO47"/>
      <c r="NGP47"/>
      <c r="NGQ47"/>
      <c r="NGR47"/>
      <c r="NGS47"/>
      <c r="NGT47"/>
      <c r="NGU47"/>
      <c r="NGV47"/>
      <c r="NGW47"/>
      <c r="NGX47"/>
      <c r="NGY47"/>
      <c r="NGZ47"/>
      <c r="NHA47"/>
      <c r="NHB47"/>
      <c r="NHC47"/>
      <c r="NHD47"/>
      <c r="NHE47"/>
      <c r="NHF47"/>
      <c r="NHG47"/>
      <c r="NHH47"/>
      <c r="NHI47"/>
      <c r="NHJ47"/>
      <c r="NHK47"/>
      <c r="NHL47"/>
      <c r="NHM47"/>
      <c r="NHN47"/>
      <c r="NHO47"/>
      <c r="NHP47"/>
      <c r="NHQ47"/>
      <c r="NHR47"/>
      <c r="NHS47"/>
      <c r="NHT47"/>
      <c r="NHU47"/>
      <c r="NHV47"/>
      <c r="NHW47"/>
      <c r="NHX47"/>
      <c r="NHY47"/>
      <c r="NHZ47"/>
      <c r="NIA47"/>
      <c r="NIB47"/>
      <c r="NIC47"/>
      <c r="NID47"/>
      <c r="NIE47"/>
      <c r="NIF47"/>
      <c r="NIG47"/>
      <c r="NIH47"/>
      <c r="NII47"/>
      <c r="NIJ47"/>
      <c r="NIK47"/>
      <c r="NIL47"/>
      <c r="NIM47"/>
      <c r="NIN47"/>
      <c r="NIO47"/>
      <c r="NIP47"/>
      <c r="NIQ47"/>
      <c r="NIR47"/>
      <c r="NIS47"/>
      <c r="NIT47"/>
      <c r="NIU47"/>
      <c r="NIV47"/>
      <c r="NIW47"/>
      <c r="NIX47"/>
      <c r="NIY47"/>
      <c r="NIZ47"/>
      <c r="NJA47"/>
      <c r="NJB47"/>
      <c r="NJC47"/>
      <c r="NJD47"/>
      <c r="NJE47"/>
      <c r="NJF47"/>
      <c r="NJG47"/>
      <c r="NJH47"/>
      <c r="NJI47"/>
      <c r="NJJ47"/>
      <c r="NJK47"/>
      <c r="NJL47"/>
      <c r="NJM47"/>
      <c r="NJN47"/>
      <c r="NJO47"/>
      <c r="NJP47"/>
      <c r="NJQ47"/>
      <c r="NJR47"/>
      <c r="NJS47"/>
      <c r="NJT47"/>
      <c r="NJU47"/>
      <c r="NJV47"/>
      <c r="NJW47"/>
      <c r="NJX47"/>
      <c r="NJY47"/>
      <c r="NJZ47"/>
      <c r="NKA47"/>
      <c r="NKB47"/>
      <c r="NKC47"/>
      <c r="NKD47"/>
      <c r="NKE47"/>
      <c r="NKF47"/>
      <c r="NKG47"/>
      <c r="NKH47"/>
      <c r="NKI47"/>
      <c r="NKJ47"/>
      <c r="NKK47"/>
      <c r="NKL47"/>
      <c r="NKM47"/>
      <c r="NKN47"/>
      <c r="NKO47"/>
      <c r="NKP47"/>
      <c r="NKQ47"/>
      <c r="NKR47"/>
      <c r="NKS47"/>
      <c r="NKT47"/>
      <c r="NKU47"/>
      <c r="NKV47"/>
      <c r="NKW47"/>
      <c r="NKX47"/>
      <c r="NKY47"/>
      <c r="NKZ47"/>
      <c r="NLA47"/>
      <c r="NLB47"/>
      <c r="NLC47"/>
      <c r="NLD47"/>
      <c r="NLE47"/>
      <c r="NLF47"/>
      <c r="NLG47"/>
      <c r="NLH47"/>
      <c r="NLI47"/>
      <c r="NLJ47"/>
      <c r="NLK47"/>
      <c r="NLL47"/>
      <c r="NLM47"/>
      <c r="NLN47"/>
      <c r="NLO47"/>
      <c r="NLP47"/>
      <c r="NLQ47"/>
      <c r="NLR47"/>
      <c r="NLS47"/>
      <c r="NLT47"/>
      <c r="NLU47"/>
      <c r="NLV47"/>
      <c r="NLW47"/>
      <c r="NLX47"/>
      <c r="NLY47"/>
      <c r="NLZ47"/>
      <c r="NMA47"/>
      <c r="NMB47"/>
      <c r="NMC47"/>
      <c r="NMD47"/>
      <c r="NME47"/>
      <c r="NMF47"/>
      <c r="NMG47"/>
      <c r="NMH47"/>
      <c r="NMI47"/>
      <c r="NMJ47"/>
      <c r="NMK47"/>
      <c r="NML47"/>
      <c r="NMM47"/>
      <c r="NMN47"/>
      <c r="NMO47"/>
      <c r="NMP47"/>
      <c r="NMQ47"/>
      <c r="NMR47"/>
      <c r="NMS47"/>
      <c r="NMT47"/>
      <c r="NMU47"/>
      <c r="NMV47"/>
      <c r="NMW47"/>
      <c r="NMX47"/>
      <c r="NMY47"/>
      <c r="NMZ47"/>
      <c r="NNA47"/>
      <c r="NNB47"/>
      <c r="NNC47"/>
      <c r="NND47"/>
      <c r="NNE47"/>
      <c r="NNF47"/>
      <c r="NNG47"/>
      <c r="NNH47"/>
      <c r="NNI47"/>
      <c r="NNJ47"/>
      <c r="NNK47"/>
      <c r="NNL47"/>
      <c r="NNM47"/>
      <c r="NNN47"/>
      <c r="NNO47"/>
      <c r="NNP47"/>
      <c r="NNQ47"/>
      <c r="NNR47"/>
      <c r="NNS47"/>
      <c r="NNT47"/>
      <c r="NNU47"/>
      <c r="NNV47"/>
      <c r="NNW47"/>
      <c r="NNX47"/>
      <c r="NNY47"/>
      <c r="NNZ47"/>
      <c r="NOA47"/>
      <c r="NOB47"/>
      <c r="NOC47"/>
      <c r="NOD47"/>
      <c r="NOE47"/>
      <c r="NOF47"/>
      <c r="NOG47"/>
      <c r="NOH47"/>
      <c r="NOI47"/>
      <c r="NOJ47"/>
      <c r="NOK47"/>
      <c r="NOL47"/>
      <c r="NOM47"/>
      <c r="NON47"/>
      <c r="NOO47"/>
      <c r="NOP47"/>
      <c r="NOQ47"/>
      <c r="NOR47"/>
      <c r="NOS47"/>
      <c r="NOT47"/>
      <c r="NOU47"/>
      <c r="NOV47"/>
      <c r="NOW47"/>
      <c r="NOX47"/>
      <c r="NOY47"/>
      <c r="NOZ47"/>
      <c r="NPA47"/>
      <c r="NPB47"/>
      <c r="NPC47"/>
      <c r="NPD47"/>
      <c r="NPE47"/>
      <c r="NPF47"/>
      <c r="NPG47"/>
      <c r="NPH47"/>
      <c r="NPI47"/>
      <c r="NPJ47"/>
      <c r="NPK47"/>
      <c r="NPL47"/>
      <c r="NPM47"/>
      <c r="NPN47"/>
      <c r="NPO47"/>
      <c r="NPP47"/>
      <c r="NPQ47"/>
      <c r="NPR47"/>
      <c r="NPS47"/>
      <c r="NPT47"/>
      <c r="NPU47"/>
      <c r="NPV47"/>
      <c r="NPW47"/>
      <c r="NPX47"/>
      <c r="NPY47"/>
      <c r="NPZ47"/>
      <c r="NQA47"/>
      <c r="NQB47"/>
      <c r="NQC47"/>
      <c r="NQD47"/>
      <c r="NQE47"/>
      <c r="NQF47"/>
      <c r="NQG47"/>
      <c r="NQH47"/>
      <c r="NQI47"/>
      <c r="NQJ47"/>
      <c r="NQK47"/>
      <c r="NQL47"/>
      <c r="NQM47"/>
      <c r="NQN47"/>
      <c r="NQO47"/>
      <c r="NQP47"/>
      <c r="NQQ47"/>
      <c r="NQR47"/>
      <c r="NQS47"/>
      <c r="NQT47"/>
      <c r="NQU47"/>
      <c r="NQV47"/>
      <c r="NQW47"/>
      <c r="NQX47"/>
      <c r="NQY47"/>
      <c r="NQZ47"/>
      <c r="NRA47"/>
      <c r="NRB47"/>
      <c r="NRC47"/>
      <c r="NRD47"/>
      <c r="NRE47"/>
      <c r="NRF47"/>
      <c r="NRG47"/>
      <c r="NRH47"/>
      <c r="NRI47"/>
      <c r="NRJ47"/>
      <c r="NRK47"/>
      <c r="NRL47"/>
      <c r="NRM47"/>
      <c r="NRN47"/>
      <c r="NRO47"/>
      <c r="NRP47"/>
      <c r="NRQ47"/>
      <c r="NRR47"/>
      <c r="NRS47"/>
      <c r="NRT47"/>
      <c r="NRU47"/>
      <c r="NRV47"/>
      <c r="NRW47"/>
      <c r="NRX47"/>
      <c r="NRY47"/>
      <c r="NRZ47"/>
      <c r="NSA47"/>
      <c r="NSB47"/>
      <c r="NSC47"/>
      <c r="NSD47"/>
      <c r="NSE47"/>
      <c r="NSF47"/>
      <c r="NSG47"/>
      <c r="NSH47"/>
      <c r="NSI47"/>
      <c r="NSJ47"/>
      <c r="NSK47"/>
      <c r="NSL47"/>
      <c r="NSM47"/>
      <c r="NSN47"/>
      <c r="NSO47"/>
      <c r="NSP47"/>
      <c r="NSQ47"/>
      <c r="NSR47"/>
      <c r="NSS47"/>
      <c r="NST47"/>
      <c r="NSU47"/>
      <c r="NSV47"/>
      <c r="NSW47"/>
      <c r="NSX47"/>
      <c r="NSY47"/>
      <c r="NSZ47"/>
      <c r="NTA47"/>
      <c r="NTB47"/>
      <c r="NTC47"/>
      <c r="NTD47"/>
      <c r="NTE47"/>
      <c r="NTF47"/>
      <c r="NTG47"/>
      <c r="NTH47"/>
      <c r="NTI47"/>
      <c r="NTJ47"/>
      <c r="NTK47"/>
      <c r="NTL47"/>
      <c r="NTM47"/>
      <c r="NTN47"/>
      <c r="NTO47"/>
      <c r="NTP47"/>
      <c r="NTQ47"/>
      <c r="NTR47"/>
      <c r="NTS47"/>
      <c r="NTT47"/>
      <c r="NTU47"/>
      <c r="NTV47"/>
      <c r="NTW47"/>
      <c r="NTX47"/>
      <c r="NTY47"/>
      <c r="NTZ47"/>
      <c r="NUA47"/>
      <c r="NUB47"/>
      <c r="NUC47"/>
      <c r="NUD47"/>
      <c r="NUE47"/>
      <c r="NUF47"/>
      <c r="NUG47"/>
      <c r="NUH47"/>
      <c r="NUI47"/>
      <c r="NUJ47"/>
      <c r="NUK47"/>
      <c r="NUL47"/>
      <c r="NUM47"/>
      <c r="NUN47"/>
      <c r="NUO47"/>
      <c r="NUP47"/>
      <c r="NUQ47"/>
      <c r="NUR47"/>
      <c r="NUS47"/>
      <c r="NUT47"/>
      <c r="NUU47"/>
      <c r="NUV47"/>
      <c r="NUW47"/>
      <c r="NUX47"/>
      <c r="NUY47"/>
      <c r="NUZ47"/>
      <c r="NVA47"/>
      <c r="NVB47"/>
      <c r="NVC47"/>
      <c r="NVD47"/>
      <c r="NVE47"/>
      <c r="NVF47"/>
      <c r="NVG47"/>
      <c r="NVH47"/>
      <c r="NVI47"/>
      <c r="NVJ47"/>
      <c r="NVK47"/>
      <c r="NVL47"/>
      <c r="NVM47"/>
      <c r="NVN47"/>
      <c r="NVO47"/>
      <c r="NVP47"/>
      <c r="NVQ47"/>
      <c r="NVR47"/>
      <c r="NVS47"/>
      <c r="NVT47"/>
      <c r="NVU47"/>
      <c r="NVV47"/>
      <c r="NVW47"/>
      <c r="NVX47"/>
      <c r="NVY47"/>
      <c r="NVZ47"/>
      <c r="NWA47"/>
      <c r="NWB47"/>
      <c r="NWC47"/>
      <c r="NWD47"/>
      <c r="NWE47"/>
      <c r="NWF47"/>
      <c r="NWG47"/>
      <c r="NWH47"/>
      <c r="NWI47"/>
      <c r="NWJ47"/>
      <c r="NWK47"/>
      <c r="NWL47"/>
      <c r="NWM47"/>
      <c r="NWN47"/>
      <c r="NWO47"/>
      <c r="NWP47"/>
      <c r="NWQ47"/>
      <c r="NWR47"/>
      <c r="NWS47"/>
      <c r="NWT47"/>
      <c r="NWU47"/>
      <c r="NWV47"/>
      <c r="NWW47"/>
      <c r="NWX47"/>
      <c r="NWY47"/>
      <c r="NWZ47"/>
      <c r="NXA47"/>
      <c r="NXB47"/>
      <c r="NXC47"/>
      <c r="NXD47"/>
      <c r="NXE47"/>
      <c r="NXF47"/>
      <c r="NXG47"/>
      <c r="NXH47"/>
      <c r="NXI47"/>
      <c r="NXJ47"/>
      <c r="NXK47"/>
      <c r="NXL47"/>
      <c r="NXM47"/>
      <c r="NXN47"/>
      <c r="NXO47"/>
      <c r="NXP47"/>
      <c r="NXQ47"/>
      <c r="NXR47"/>
      <c r="NXS47"/>
      <c r="NXT47"/>
      <c r="NXU47"/>
      <c r="NXV47"/>
      <c r="NXW47"/>
      <c r="NXX47"/>
      <c r="NXY47"/>
      <c r="NXZ47"/>
      <c r="NYA47"/>
      <c r="NYB47"/>
      <c r="NYC47"/>
      <c r="NYD47"/>
      <c r="NYE47"/>
      <c r="NYF47"/>
      <c r="NYG47"/>
      <c r="NYH47"/>
      <c r="NYI47"/>
      <c r="NYJ47"/>
      <c r="NYK47"/>
      <c r="NYL47"/>
      <c r="NYM47"/>
      <c r="NYN47"/>
      <c r="NYO47"/>
      <c r="NYP47"/>
      <c r="NYQ47"/>
      <c r="NYR47"/>
      <c r="NYS47"/>
      <c r="NYT47"/>
      <c r="NYU47"/>
      <c r="NYV47"/>
      <c r="NYW47"/>
      <c r="NYX47"/>
      <c r="NYY47"/>
      <c r="NYZ47"/>
      <c r="NZA47"/>
      <c r="NZB47"/>
      <c r="NZC47"/>
      <c r="NZD47"/>
      <c r="NZE47"/>
      <c r="NZF47"/>
      <c r="NZG47"/>
      <c r="NZH47"/>
      <c r="NZI47"/>
      <c r="NZJ47"/>
      <c r="NZK47"/>
      <c r="NZL47"/>
      <c r="NZM47"/>
      <c r="NZN47"/>
      <c r="NZO47"/>
      <c r="NZP47"/>
      <c r="NZQ47"/>
      <c r="NZR47"/>
      <c r="NZS47"/>
      <c r="NZT47"/>
      <c r="NZU47"/>
      <c r="NZV47"/>
      <c r="NZW47"/>
      <c r="NZX47"/>
      <c r="NZY47"/>
      <c r="NZZ47"/>
      <c r="OAA47"/>
      <c r="OAB47"/>
      <c r="OAC47"/>
      <c r="OAD47"/>
      <c r="OAE47"/>
      <c r="OAF47"/>
      <c r="OAG47"/>
      <c r="OAH47"/>
      <c r="OAI47"/>
      <c r="OAJ47"/>
      <c r="OAK47"/>
      <c r="OAL47"/>
      <c r="OAM47"/>
      <c r="OAN47"/>
      <c r="OAO47"/>
      <c r="OAP47"/>
      <c r="OAQ47"/>
      <c r="OAR47"/>
      <c r="OAS47"/>
      <c r="OAT47"/>
      <c r="OAU47"/>
      <c r="OAV47"/>
      <c r="OAW47"/>
      <c r="OAX47"/>
      <c r="OAY47"/>
      <c r="OAZ47"/>
      <c r="OBA47"/>
      <c r="OBB47"/>
      <c r="OBC47"/>
      <c r="OBD47"/>
      <c r="OBE47"/>
      <c r="OBF47"/>
      <c r="OBG47"/>
      <c r="OBH47"/>
      <c r="OBI47"/>
      <c r="OBJ47"/>
      <c r="OBK47"/>
      <c r="OBL47"/>
      <c r="OBM47"/>
      <c r="OBN47"/>
      <c r="OBO47"/>
      <c r="OBP47"/>
      <c r="OBQ47"/>
      <c r="OBR47"/>
      <c r="OBS47"/>
      <c r="OBT47"/>
      <c r="OBU47"/>
      <c r="OBV47"/>
      <c r="OBW47"/>
      <c r="OBX47"/>
      <c r="OBY47"/>
      <c r="OBZ47"/>
      <c r="OCA47"/>
      <c r="OCB47"/>
      <c r="OCC47"/>
      <c r="OCD47"/>
      <c r="OCE47"/>
      <c r="OCF47"/>
      <c r="OCG47"/>
      <c r="OCH47"/>
      <c r="OCI47"/>
      <c r="OCJ47"/>
      <c r="OCK47"/>
      <c r="OCL47"/>
      <c r="OCM47"/>
      <c r="OCN47"/>
      <c r="OCO47"/>
      <c r="OCP47"/>
      <c r="OCQ47"/>
      <c r="OCR47"/>
      <c r="OCS47"/>
      <c r="OCT47"/>
      <c r="OCU47"/>
      <c r="OCV47"/>
      <c r="OCW47"/>
      <c r="OCX47"/>
      <c r="OCY47"/>
      <c r="OCZ47"/>
      <c r="ODA47"/>
      <c r="ODB47"/>
      <c r="ODC47"/>
      <c r="ODD47"/>
      <c r="ODE47"/>
      <c r="ODF47"/>
      <c r="ODG47"/>
      <c r="ODH47"/>
      <c r="ODI47"/>
      <c r="ODJ47"/>
      <c r="ODK47"/>
      <c r="ODL47"/>
      <c r="ODM47"/>
      <c r="ODN47"/>
      <c r="ODO47"/>
      <c r="ODP47"/>
      <c r="ODQ47"/>
      <c r="ODR47"/>
      <c r="ODS47"/>
      <c r="ODT47"/>
      <c r="ODU47"/>
      <c r="ODV47"/>
      <c r="ODW47"/>
      <c r="ODX47"/>
      <c r="ODY47"/>
      <c r="ODZ47"/>
      <c r="OEA47"/>
      <c r="OEB47"/>
      <c r="OEC47"/>
      <c r="OED47"/>
      <c r="OEE47"/>
      <c r="OEF47"/>
      <c r="OEG47"/>
      <c r="OEH47"/>
      <c r="OEI47"/>
      <c r="OEJ47"/>
      <c r="OEK47"/>
      <c r="OEL47"/>
      <c r="OEM47"/>
      <c r="OEN47"/>
      <c r="OEO47"/>
      <c r="OEP47"/>
      <c r="OEQ47"/>
      <c r="OER47"/>
      <c r="OES47"/>
      <c r="OET47"/>
      <c r="OEU47"/>
      <c r="OEV47"/>
      <c r="OEW47"/>
      <c r="OEX47"/>
      <c r="OEY47"/>
      <c r="OEZ47"/>
      <c r="OFA47"/>
      <c r="OFB47"/>
      <c r="OFC47"/>
      <c r="OFD47"/>
      <c r="OFE47"/>
      <c r="OFF47"/>
      <c r="OFG47"/>
      <c r="OFH47"/>
      <c r="OFI47"/>
      <c r="OFJ47"/>
      <c r="OFK47"/>
      <c r="OFL47"/>
      <c r="OFM47"/>
      <c r="OFN47"/>
      <c r="OFO47"/>
      <c r="OFP47"/>
      <c r="OFQ47"/>
      <c r="OFR47"/>
      <c r="OFS47"/>
      <c r="OFT47"/>
      <c r="OFU47"/>
      <c r="OFV47"/>
      <c r="OFW47"/>
      <c r="OFX47"/>
      <c r="OFY47"/>
      <c r="OFZ47"/>
      <c r="OGA47"/>
      <c r="OGB47"/>
      <c r="OGC47"/>
      <c r="OGD47"/>
      <c r="OGE47"/>
      <c r="OGF47"/>
      <c r="OGG47"/>
      <c r="OGH47"/>
      <c r="OGI47"/>
      <c r="OGJ47"/>
      <c r="OGK47"/>
      <c r="OGL47"/>
      <c r="OGM47"/>
      <c r="OGN47"/>
      <c r="OGO47"/>
      <c r="OGP47"/>
      <c r="OGQ47"/>
      <c r="OGR47"/>
      <c r="OGS47"/>
      <c r="OGT47"/>
      <c r="OGU47"/>
      <c r="OGV47"/>
      <c r="OGW47"/>
      <c r="OGX47"/>
      <c r="OGY47"/>
      <c r="OGZ47"/>
      <c r="OHA47"/>
      <c r="OHB47"/>
      <c r="OHC47"/>
      <c r="OHD47"/>
      <c r="OHE47"/>
      <c r="OHF47"/>
      <c r="OHG47"/>
      <c r="OHH47"/>
      <c r="OHI47"/>
      <c r="OHJ47"/>
      <c r="OHK47"/>
      <c r="OHL47"/>
      <c r="OHM47"/>
      <c r="OHN47"/>
      <c r="OHO47"/>
      <c r="OHP47"/>
      <c r="OHQ47"/>
      <c r="OHR47"/>
      <c r="OHS47"/>
      <c r="OHT47"/>
      <c r="OHU47"/>
      <c r="OHV47"/>
      <c r="OHW47"/>
      <c r="OHX47"/>
      <c r="OHY47"/>
      <c r="OHZ47"/>
      <c r="OIA47"/>
      <c r="OIB47"/>
      <c r="OIC47"/>
      <c r="OID47"/>
      <c r="OIE47"/>
      <c r="OIF47"/>
      <c r="OIG47"/>
      <c r="OIH47"/>
      <c r="OII47"/>
      <c r="OIJ47"/>
      <c r="OIK47"/>
      <c r="OIL47"/>
      <c r="OIM47"/>
      <c r="OIN47"/>
      <c r="OIO47"/>
      <c r="OIP47"/>
      <c r="OIQ47"/>
      <c r="OIR47"/>
      <c r="OIS47"/>
      <c r="OIT47"/>
      <c r="OIU47"/>
      <c r="OIV47"/>
      <c r="OIW47"/>
      <c r="OIX47"/>
      <c r="OIY47"/>
      <c r="OIZ47"/>
      <c r="OJA47"/>
      <c r="OJB47"/>
      <c r="OJC47"/>
      <c r="OJD47"/>
      <c r="OJE47"/>
      <c r="OJF47"/>
      <c r="OJG47"/>
      <c r="OJH47"/>
      <c r="OJI47"/>
      <c r="OJJ47"/>
      <c r="OJK47"/>
      <c r="OJL47"/>
      <c r="OJM47"/>
      <c r="OJN47"/>
      <c r="OJO47"/>
      <c r="OJP47"/>
      <c r="OJQ47"/>
      <c r="OJR47"/>
      <c r="OJS47"/>
      <c r="OJT47"/>
      <c r="OJU47"/>
      <c r="OJV47"/>
      <c r="OJW47"/>
      <c r="OJX47"/>
      <c r="OJY47"/>
      <c r="OJZ47"/>
      <c r="OKA47"/>
      <c r="OKB47"/>
      <c r="OKC47"/>
      <c r="OKD47"/>
      <c r="OKE47"/>
      <c r="OKF47"/>
      <c r="OKG47"/>
      <c r="OKH47"/>
      <c r="OKI47"/>
      <c r="OKJ47"/>
      <c r="OKK47"/>
      <c r="OKL47"/>
      <c r="OKM47"/>
      <c r="OKN47"/>
      <c r="OKO47"/>
      <c r="OKP47"/>
      <c r="OKQ47"/>
      <c r="OKR47"/>
      <c r="OKS47"/>
      <c r="OKT47"/>
      <c r="OKU47"/>
      <c r="OKV47"/>
      <c r="OKW47"/>
      <c r="OKX47"/>
      <c r="OKY47"/>
      <c r="OKZ47"/>
      <c r="OLA47"/>
      <c r="OLB47"/>
      <c r="OLC47"/>
      <c r="OLD47"/>
      <c r="OLE47"/>
      <c r="OLF47"/>
      <c r="OLG47"/>
      <c r="OLH47"/>
      <c r="OLI47"/>
      <c r="OLJ47"/>
      <c r="OLK47"/>
      <c r="OLL47"/>
      <c r="OLM47"/>
      <c r="OLN47"/>
      <c r="OLO47"/>
      <c r="OLP47"/>
      <c r="OLQ47"/>
      <c r="OLR47"/>
      <c r="OLS47"/>
      <c r="OLT47"/>
      <c r="OLU47"/>
      <c r="OLV47"/>
      <c r="OLW47"/>
      <c r="OLX47"/>
      <c r="OLY47"/>
      <c r="OLZ47"/>
      <c r="OMA47"/>
      <c r="OMB47"/>
      <c r="OMC47"/>
      <c r="OMD47"/>
      <c r="OME47"/>
      <c r="OMF47"/>
      <c r="OMG47"/>
      <c r="OMH47"/>
      <c r="OMI47"/>
      <c r="OMJ47"/>
      <c r="OMK47"/>
      <c r="OML47"/>
      <c r="OMM47"/>
      <c r="OMN47"/>
      <c r="OMO47"/>
      <c r="OMP47"/>
      <c r="OMQ47"/>
      <c r="OMR47"/>
      <c r="OMS47"/>
      <c r="OMT47"/>
      <c r="OMU47"/>
      <c r="OMV47"/>
      <c r="OMW47"/>
      <c r="OMX47"/>
      <c r="OMY47"/>
      <c r="OMZ47"/>
      <c r="ONA47"/>
      <c r="ONB47"/>
      <c r="ONC47"/>
      <c r="OND47"/>
      <c r="ONE47"/>
      <c r="ONF47"/>
      <c r="ONG47"/>
      <c r="ONH47"/>
      <c r="ONI47"/>
      <c r="ONJ47"/>
      <c r="ONK47"/>
      <c r="ONL47"/>
      <c r="ONM47"/>
      <c r="ONN47"/>
      <c r="ONO47"/>
      <c r="ONP47"/>
      <c r="ONQ47"/>
      <c r="ONR47"/>
      <c r="ONS47"/>
      <c r="ONT47"/>
      <c r="ONU47"/>
      <c r="ONV47"/>
      <c r="ONW47"/>
      <c r="ONX47"/>
      <c r="ONY47"/>
      <c r="ONZ47"/>
      <c r="OOA47"/>
      <c r="OOB47"/>
      <c r="OOC47"/>
      <c r="OOD47"/>
      <c r="OOE47"/>
      <c r="OOF47"/>
      <c r="OOG47"/>
      <c r="OOH47"/>
      <c r="OOI47"/>
      <c r="OOJ47"/>
      <c r="OOK47"/>
      <c r="OOL47"/>
      <c r="OOM47"/>
      <c r="OON47"/>
      <c r="OOO47"/>
      <c r="OOP47"/>
      <c r="OOQ47"/>
      <c r="OOR47"/>
      <c r="OOS47"/>
      <c r="OOT47"/>
      <c r="OOU47"/>
      <c r="OOV47"/>
      <c r="OOW47"/>
      <c r="OOX47"/>
      <c r="OOY47"/>
      <c r="OOZ47"/>
      <c r="OPA47"/>
      <c r="OPB47"/>
      <c r="OPC47"/>
      <c r="OPD47"/>
      <c r="OPE47"/>
      <c r="OPF47"/>
      <c r="OPG47"/>
      <c r="OPH47"/>
      <c r="OPI47"/>
      <c r="OPJ47"/>
      <c r="OPK47"/>
      <c r="OPL47"/>
      <c r="OPM47"/>
      <c r="OPN47"/>
      <c r="OPO47"/>
      <c r="OPP47"/>
      <c r="OPQ47"/>
      <c r="OPR47"/>
      <c r="OPS47"/>
      <c r="OPT47"/>
      <c r="OPU47"/>
      <c r="OPV47"/>
      <c r="OPW47"/>
      <c r="OPX47"/>
      <c r="OPY47"/>
      <c r="OPZ47"/>
      <c r="OQA47"/>
      <c r="OQB47"/>
      <c r="OQC47"/>
      <c r="OQD47"/>
      <c r="OQE47"/>
      <c r="OQF47"/>
      <c r="OQG47"/>
      <c r="OQH47"/>
      <c r="OQI47"/>
      <c r="OQJ47"/>
      <c r="OQK47"/>
      <c r="OQL47"/>
      <c r="OQM47"/>
      <c r="OQN47"/>
      <c r="OQO47"/>
      <c r="OQP47"/>
      <c r="OQQ47"/>
      <c r="OQR47"/>
      <c r="OQS47"/>
      <c r="OQT47"/>
      <c r="OQU47"/>
      <c r="OQV47"/>
      <c r="OQW47"/>
      <c r="OQX47"/>
      <c r="OQY47"/>
      <c r="OQZ47"/>
      <c r="ORA47"/>
      <c r="ORB47"/>
      <c r="ORC47"/>
      <c r="ORD47"/>
      <c r="ORE47"/>
      <c r="ORF47"/>
      <c r="ORG47"/>
      <c r="ORH47"/>
      <c r="ORI47"/>
      <c r="ORJ47"/>
      <c r="ORK47"/>
      <c r="ORL47"/>
      <c r="ORM47"/>
      <c r="ORN47"/>
      <c r="ORO47"/>
      <c r="ORP47"/>
      <c r="ORQ47"/>
      <c r="ORR47"/>
      <c r="ORS47"/>
      <c r="ORT47"/>
      <c r="ORU47"/>
      <c r="ORV47"/>
      <c r="ORW47"/>
      <c r="ORX47"/>
      <c r="ORY47"/>
      <c r="ORZ47"/>
      <c r="OSA47"/>
      <c r="OSB47"/>
      <c r="OSC47"/>
      <c r="OSD47"/>
      <c r="OSE47"/>
      <c r="OSF47"/>
      <c r="OSG47"/>
      <c r="OSH47"/>
      <c r="OSI47"/>
      <c r="OSJ47"/>
      <c r="OSK47"/>
      <c r="OSL47"/>
      <c r="OSM47"/>
      <c r="OSN47"/>
      <c r="OSO47"/>
      <c r="OSP47"/>
      <c r="OSQ47"/>
      <c r="OSR47"/>
      <c r="OSS47"/>
      <c r="OST47"/>
      <c r="OSU47"/>
      <c r="OSV47"/>
      <c r="OSW47"/>
      <c r="OSX47"/>
      <c r="OSY47"/>
      <c r="OSZ47"/>
      <c r="OTA47"/>
      <c r="OTB47"/>
      <c r="OTC47"/>
      <c r="OTD47"/>
      <c r="OTE47"/>
      <c r="OTF47"/>
      <c r="OTG47"/>
      <c r="OTH47"/>
      <c r="OTI47"/>
      <c r="OTJ47"/>
      <c r="OTK47"/>
      <c r="OTL47"/>
      <c r="OTM47"/>
      <c r="OTN47"/>
      <c r="OTO47"/>
      <c r="OTP47"/>
      <c r="OTQ47"/>
      <c r="OTR47"/>
      <c r="OTS47"/>
      <c r="OTT47"/>
      <c r="OTU47"/>
      <c r="OTV47"/>
      <c r="OTW47"/>
      <c r="OTX47"/>
      <c r="OTY47"/>
      <c r="OTZ47"/>
      <c r="OUA47"/>
      <c r="OUB47"/>
      <c r="OUC47"/>
      <c r="OUD47"/>
      <c r="OUE47"/>
      <c r="OUF47"/>
      <c r="OUG47"/>
      <c r="OUH47"/>
      <c r="OUI47"/>
      <c r="OUJ47"/>
      <c r="OUK47"/>
      <c r="OUL47"/>
      <c r="OUM47"/>
      <c r="OUN47"/>
      <c r="OUO47"/>
      <c r="OUP47"/>
      <c r="OUQ47"/>
      <c r="OUR47"/>
      <c r="OUS47"/>
      <c r="OUT47"/>
      <c r="OUU47"/>
      <c r="OUV47"/>
      <c r="OUW47"/>
      <c r="OUX47"/>
      <c r="OUY47"/>
      <c r="OUZ47"/>
      <c r="OVA47"/>
      <c r="OVB47"/>
      <c r="OVC47"/>
      <c r="OVD47"/>
      <c r="OVE47"/>
      <c r="OVF47"/>
      <c r="OVG47"/>
      <c r="OVH47"/>
      <c r="OVI47"/>
      <c r="OVJ47"/>
      <c r="OVK47"/>
      <c r="OVL47"/>
      <c r="OVM47"/>
      <c r="OVN47"/>
      <c r="OVO47"/>
      <c r="OVP47"/>
      <c r="OVQ47"/>
      <c r="OVR47"/>
      <c r="OVS47"/>
      <c r="OVT47"/>
      <c r="OVU47"/>
      <c r="OVV47"/>
      <c r="OVW47"/>
      <c r="OVX47"/>
      <c r="OVY47"/>
      <c r="OVZ47"/>
      <c r="OWA47"/>
      <c r="OWB47"/>
      <c r="OWC47"/>
      <c r="OWD47"/>
      <c r="OWE47"/>
      <c r="OWF47"/>
      <c r="OWG47"/>
      <c r="OWH47"/>
      <c r="OWI47"/>
      <c r="OWJ47"/>
      <c r="OWK47"/>
      <c r="OWL47"/>
      <c r="OWM47"/>
      <c r="OWN47"/>
      <c r="OWO47"/>
      <c r="OWP47"/>
      <c r="OWQ47"/>
      <c r="OWR47"/>
      <c r="OWS47"/>
      <c r="OWT47"/>
      <c r="OWU47"/>
      <c r="OWV47"/>
      <c r="OWW47"/>
      <c r="OWX47"/>
      <c r="OWY47"/>
      <c r="OWZ47"/>
      <c r="OXA47"/>
      <c r="OXB47"/>
      <c r="OXC47"/>
      <c r="OXD47"/>
      <c r="OXE47"/>
      <c r="OXF47"/>
      <c r="OXG47"/>
      <c r="OXH47"/>
      <c r="OXI47"/>
      <c r="OXJ47"/>
      <c r="OXK47"/>
      <c r="OXL47"/>
      <c r="OXM47"/>
      <c r="OXN47"/>
      <c r="OXO47"/>
      <c r="OXP47"/>
      <c r="OXQ47"/>
      <c r="OXR47"/>
      <c r="OXS47"/>
      <c r="OXT47"/>
      <c r="OXU47"/>
      <c r="OXV47"/>
      <c r="OXW47"/>
      <c r="OXX47"/>
      <c r="OXY47"/>
      <c r="OXZ47"/>
      <c r="OYA47"/>
      <c r="OYB47"/>
      <c r="OYC47"/>
      <c r="OYD47"/>
      <c r="OYE47"/>
      <c r="OYF47"/>
      <c r="OYG47"/>
      <c r="OYH47"/>
      <c r="OYI47"/>
      <c r="OYJ47"/>
      <c r="OYK47"/>
      <c r="OYL47"/>
      <c r="OYM47"/>
      <c r="OYN47"/>
      <c r="OYO47"/>
      <c r="OYP47"/>
      <c r="OYQ47"/>
      <c r="OYR47"/>
      <c r="OYS47"/>
      <c r="OYT47"/>
      <c r="OYU47"/>
      <c r="OYV47"/>
      <c r="OYW47"/>
      <c r="OYX47"/>
      <c r="OYY47"/>
      <c r="OYZ47"/>
      <c r="OZA47"/>
      <c r="OZB47"/>
      <c r="OZC47"/>
      <c r="OZD47"/>
      <c r="OZE47"/>
      <c r="OZF47"/>
      <c r="OZG47"/>
      <c r="OZH47"/>
      <c r="OZI47"/>
      <c r="OZJ47"/>
      <c r="OZK47"/>
      <c r="OZL47"/>
      <c r="OZM47"/>
      <c r="OZN47"/>
      <c r="OZO47"/>
      <c r="OZP47"/>
      <c r="OZQ47"/>
      <c r="OZR47"/>
      <c r="OZS47"/>
      <c r="OZT47"/>
      <c r="OZU47"/>
      <c r="OZV47"/>
      <c r="OZW47"/>
      <c r="OZX47"/>
      <c r="OZY47"/>
      <c r="OZZ47"/>
      <c r="PAA47"/>
      <c r="PAB47"/>
      <c r="PAC47"/>
      <c r="PAD47"/>
      <c r="PAE47"/>
      <c r="PAF47"/>
      <c r="PAG47"/>
      <c r="PAH47"/>
      <c r="PAI47"/>
      <c r="PAJ47"/>
      <c r="PAK47"/>
      <c r="PAL47"/>
      <c r="PAM47"/>
      <c r="PAN47"/>
      <c r="PAO47"/>
      <c r="PAP47"/>
      <c r="PAQ47"/>
      <c r="PAR47"/>
      <c r="PAS47"/>
      <c r="PAT47"/>
      <c r="PAU47"/>
      <c r="PAV47"/>
      <c r="PAW47"/>
      <c r="PAX47"/>
      <c r="PAY47"/>
      <c r="PAZ47"/>
      <c r="PBA47"/>
      <c r="PBB47"/>
      <c r="PBC47"/>
      <c r="PBD47"/>
      <c r="PBE47"/>
      <c r="PBF47"/>
      <c r="PBG47"/>
      <c r="PBH47"/>
      <c r="PBI47"/>
      <c r="PBJ47"/>
      <c r="PBK47"/>
      <c r="PBL47"/>
      <c r="PBM47"/>
      <c r="PBN47"/>
      <c r="PBO47"/>
      <c r="PBP47"/>
      <c r="PBQ47"/>
      <c r="PBR47"/>
      <c r="PBS47"/>
      <c r="PBT47"/>
      <c r="PBU47"/>
      <c r="PBV47"/>
      <c r="PBW47"/>
      <c r="PBX47"/>
      <c r="PBY47"/>
      <c r="PBZ47"/>
      <c r="PCA47"/>
      <c r="PCB47"/>
      <c r="PCC47"/>
      <c r="PCD47"/>
      <c r="PCE47"/>
      <c r="PCF47"/>
      <c r="PCG47"/>
      <c r="PCH47"/>
      <c r="PCI47"/>
      <c r="PCJ47"/>
      <c r="PCK47"/>
      <c r="PCL47"/>
      <c r="PCM47"/>
      <c r="PCN47"/>
      <c r="PCO47"/>
      <c r="PCP47"/>
      <c r="PCQ47"/>
      <c r="PCR47"/>
      <c r="PCS47"/>
      <c r="PCT47"/>
      <c r="PCU47"/>
      <c r="PCV47"/>
      <c r="PCW47"/>
      <c r="PCX47"/>
      <c r="PCY47"/>
      <c r="PCZ47"/>
      <c r="PDA47"/>
      <c r="PDB47"/>
      <c r="PDC47"/>
      <c r="PDD47"/>
      <c r="PDE47"/>
      <c r="PDF47"/>
      <c r="PDG47"/>
      <c r="PDH47"/>
      <c r="PDI47"/>
      <c r="PDJ47"/>
      <c r="PDK47"/>
      <c r="PDL47"/>
      <c r="PDM47"/>
      <c r="PDN47"/>
      <c r="PDO47"/>
      <c r="PDP47"/>
      <c r="PDQ47"/>
      <c r="PDR47"/>
      <c r="PDS47"/>
      <c r="PDT47"/>
      <c r="PDU47"/>
      <c r="PDV47"/>
      <c r="PDW47"/>
      <c r="PDX47"/>
      <c r="PDY47"/>
      <c r="PDZ47"/>
      <c r="PEA47"/>
      <c r="PEB47"/>
      <c r="PEC47"/>
      <c r="PED47"/>
      <c r="PEE47"/>
      <c r="PEF47"/>
      <c r="PEG47"/>
      <c r="PEH47"/>
      <c r="PEI47"/>
      <c r="PEJ47"/>
      <c r="PEK47"/>
      <c r="PEL47"/>
      <c r="PEM47"/>
      <c r="PEN47"/>
      <c r="PEO47"/>
      <c r="PEP47"/>
      <c r="PEQ47"/>
      <c r="PER47"/>
      <c r="PES47"/>
      <c r="PET47"/>
      <c r="PEU47"/>
      <c r="PEV47"/>
      <c r="PEW47"/>
      <c r="PEX47"/>
      <c r="PEY47"/>
      <c r="PEZ47"/>
      <c r="PFA47"/>
      <c r="PFB47"/>
      <c r="PFC47"/>
      <c r="PFD47"/>
      <c r="PFE47"/>
      <c r="PFF47"/>
      <c r="PFG47"/>
      <c r="PFH47"/>
      <c r="PFI47"/>
      <c r="PFJ47"/>
      <c r="PFK47"/>
      <c r="PFL47"/>
      <c r="PFM47"/>
      <c r="PFN47"/>
      <c r="PFO47"/>
      <c r="PFP47"/>
      <c r="PFQ47"/>
      <c r="PFR47"/>
      <c r="PFS47"/>
      <c r="PFT47"/>
      <c r="PFU47"/>
      <c r="PFV47"/>
      <c r="PFW47"/>
      <c r="PFX47"/>
      <c r="PFY47"/>
      <c r="PFZ47"/>
      <c r="PGA47"/>
      <c r="PGB47"/>
      <c r="PGC47"/>
      <c r="PGD47"/>
      <c r="PGE47"/>
      <c r="PGF47"/>
      <c r="PGG47"/>
      <c r="PGH47"/>
      <c r="PGI47"/>
      <c r="PGJ47"/>
      <c r="PGK47"/>
      <c r="PGL47"/>
      <c r="PGM47"/>
      <c r="PGN47"/>
      <c r="PGO47"/>
      <c r="PGP47"/>
      <c r="PGQ47"/>
      <c r="PGR47"/>
      <c r="PGS47"/>
      <c r="PGT47"/>
      <c r="PGU47"/>
      <c r="PGV47"/>
      <c r="PGW47"/>
      <c r="PGX47"/>
      <c r="PGY47"/>
      <c r="PGZ47"/>
      <c r="PHA47"/>
      <c r="PHB47"/>
      <c r="PHC47"/>
      <c r="PHD47"/>
      <c r="PHE47"/>
      <c r="PHF47"/>
      <c r="PHG47"/>
      <c r="PHH47"/>
      <c r="PHI47"/>
      <c r="PHJ47"/>
      <c r="PHK47"/>
      <c r="PHL47"/>
      <c r="PHM47"/>
      <c r="PHN47"/>
      <c r="PHO47"/>
      <c r="PHP47"/>
      <c r="PHQ47"/>
      <c r="PHR47"/>
      <c r="PHS47"/>
      <c r="PHT47"/>
      <c r="PHU47"/>
      <c r="PHV47"/>
      <c r="PHW47"/>
      <c r="PHX47"/>
      <c r="PHY47"/>
      <c r="PHZ47"/>
      <c r="PIA47"/>
      <c r="PIB47"/>
      <c r="PIC47"/>
      <c r="PID47"/>
      <c r="PIE47"/>
      <c r="PIF47"/>
      <c r="PIG47"/>
      <c r="PIH47"/>
      <c r="PII47"/>
      <c r="PIJ47"/>
      <c r="PIK47"/>
      <c r="PIL47"/>
      <c r="PIM47"/>
      <c r="PIN47"/>
      <c r="PIO47"/>
      <c r="PIP47"/>
      <c r="PIQ47"/>
      <c r="PIR47"/>
      <c r="PIS47"/>
      <c r="PIT47"/>
      <c r="PIU47"/>
      <c r="PIV47"/>
      <c r="PIW47"/>
      <c r="PIX47"/>
      <c r="PIY47"/>
      <c r="PIZ47"/>
      <c r="PJA47"/>
      <c r="PJB47"/>
      <c r="PJC47"/>
      <c r="PJD47"/>
      <c r="PJE47"/>
      <c r="PJF47"/>
      <c r="PJG47"/>
      <c r="PJH47"/>
      <c r="PJI47"/>
      <c r="PJJ47"/>
      <c r="PJK47"/>
      <c r="PJL47"/>
      <c r="PJM47"/>
      <c r="PJN47"/>
      <c r="PJO47"/>
      <c r="PJP47"/>
      <c r="PJQ47"/>
      <c r="PJR47"/>
      <c r="PJS47"/>
      <c r="PJT47"/>
      <c r="PJU47"/>
      <c r="PJV47"/>
      <c r="PJW47"/>
      <c r="PJX47"/>
      <c r="PJY47"/>
      <c r="PJZ47"/>
      <c r="PKA47"/>
      <c r="PKB47"/>
      <c r="PKC47"/>
      <c r="PKD47"/>
      <c r="PKE47"/>
      <c r="PKF47"/>
      <c r="PKG47"/>
      <c r="PKH47"/>
      <c r="PKI47"/>
      <c r="PKJ47"/>
      <c r="PKK47"/>
      <c r="PKL47"/>
      <c r="PKM47"/>
      <c r="PKN47"/>
      <c r="PKO47"/>
      <c r="PKP47"/>
      <c r="PKQ47"/>
      <c r="PKR47"/>
      <c r="PKS47"/>
      <c r="PKT47"/>
      <c r="PKU47"/>
      <c r="PKV47"/>
      <c r="PKW47"/>
      <c r="PKX47"/>
      <c r="PKY47"/>
      <c r="PKZ47"/>
      <c r="PLA47"/>
      <c r="PLB47"/>
      <c r="PLC47"/>
      <c r="PLD47"/>
      <c r="PLE47"/>
      <c r="PLF47"/>
      <c r="PLG47"/>
      <c r="PLH47"/>
      <c r="PLI47"/>
      <c r="PLJ47"/>
      <c r="PLK47"/>
      <c r="PLL47"/>
      <c r="PLM47"/>
      <c r="PLN47"/>
      <c r="PLO47"/>
      <c r="PLP47"/>
      <c r="PLQ47"/>
      <c r="PLR47"/>
      <c r="PLS47"/>
      <c r="PLT47"/>
      <c r="PLU47"/>
      <c r="PLV47"/>
      <c r="PLW47"/>
      <c r="PLX47"/>
      <c r="PLY47"/>
      <c r="PLZ47"/>
      <c r="PMA47"/>
      <c r="PMB47"/>
      <c r="PMC47"/>
      <c r="PMD47"/>
      <c r="PME47"/>
      <c r="PMF47"/>
      <c r="PMG47"/>
      <c r="PMH47"/>
      <c r="PMI47"/>
      <c r="PMJ47"/>
      <c r="PMK47"/>
      <c r="PML47"/>
      <c r="PMM47"/>
      <c r="PMN47"/>
      <c r="PMO47"/>
      <c r="PMP47"/>
      <c r="PMQ47"/>
      <c r="PMR47"/>
      <c r="PMS47"/>
      <c r="PMT47"/>
      <c r="PMU47"/>
      <c r="PMV47"/>
      <c r="PMW47"/>
      <c r="PMX47"/>
      <c r="PMY47"/>
      <c r="PMZ47"/>
      <c r="PNA47"/>
      <c r="PNB47"/>
      <c r="PNC47"/>
      <c r="PND47"/>
      <c r="PNE47"/>
      <c r="PNF47"/>
      <c r="PNG47"/>
      <c r="PNH47"/>
      <c r="PNI47"/>
      <c r="PNJ47"/>
      <c r="PNK47"/>
      <c r="PNL47"/>
      <c r="PNM47"/>
      <c r="PNN47"/>
      <c r="PNO47"/>
      <c r="PNP47"/>
      <c r="PNQ47"/>
      <c r="PNR47"/>
      <c r="PNS47"/>
      <c r="PNT47"/>
      <c r="PNU47"/>
      <c r="PNV47"/>
      <c r="PNW47"/>
      <c r="PNX47"/>
      <c r="PNY47"/>
      <c r="PNZ47"/>
      <c r="POA47"/>
      <c r="POB47"/>
      <c r="POC47"/>
      <c r="POD47"/>
      <c r="POE47"/>
      <c r="POF47"/>
      <c r="POG47"/>
      <c r="POH47"/>
      <c r="POI47"/>
      <c r="POJ47"/>
      <c r="POK47"/>
      <c r="POL47"/>
      <c r="POM47"/>
      <c r="PON47"/>
      <c r="POO47"/>
      <c r="POP47"/>
      <c r="POQ47"/>
      <c r="POR47"/>
      <c r="POS47"/>
      <c r="POT47"/>
      <c r="POU47"/>
      <c r="POV47"/>
      <c r="POW47"/>
      <c r="POX47"/>
      <c r="POY47"/>
      <c r="POZ47"/>
      <c r="PPA47"/>
      <c r="PPB47"/>
      <c r="PPC47"/>
      <c r="PPD47"/>
      <c r="PPE47"/>
      <c r="PPF47"/>
      <c r="PPG47"/>
      <c r="PPH47"/>
      <c r="PPI47"/>
      <c r="PPJ47"/>
      <c r="PPK47"/>
      <c r="PPL47"/>
      <c r="PPM47"/>
      <c r="PPN47"/>
      <c r="PPO47"/>
      <c r="PPP47"/>
      <c r="PPQ47"/>
      <c r="PPR47"/>
      <c r="PPS47"/>
      <c r="PPT47"/>
      <c r="PPU47"/>
      <c r="PPV47"/>
      <c r="PPW47"/>
      <c r="PPX47"/>
      <c r="PPY47"/>
      <c r="PPZ47"/>
      <c r="PQA47"/>
      <c r="PQB47"/>
      <c r="PQC47"/>
      <c r="PQD47"/>
      <c r="PQE47"/>
      <c r="PQF47"/>
      <c r="PQG47"/>
      <c r="PQH47"/>
      <c r="PQI47"/>
      <c r="PQJ47"/>
      <c r="PQK47"/>
      <c r="PQL47"/>
      <c r="PQM47"/>
      <c r="PQN47"/>
      <c r="PQO47"/>
      <c r="PQP47"/>
      <c r="PQQ47"/>
      <c r="PQR47"/>
      <c r="PQS47"/>
      <c r="PQT47"/>
      <c r="PQU47"/>
      <c r="PQV47"/>
      <c r="PQW47"/>
      <c r="PQX47"/>
      <c r="PQY47"/>
      <c r="PQZ47"/>
      <c r="PRA47"/>
      <c r="PRB47"/>
      <c r="PRC47"/>
      <c r="PRD47"/>
      <c r="PRE47"/>
      <c r="PRF47"/>
      <c r="PRG47"/>
      <c r="PRH47"/>
      <c r="PRI47"/>
      <c r="PRJ47"/>
      <c r="PRK47"/>
      <c r="PRL47"/>
      <c r="PRM47"/>
      <c r="PRN47"/>
      <c r="PRO47"/>
      <c r="PRP47"/>
      <c r="PRQ47"/>
      <c r="PRR47"/>
      <c r="PRS47"/>
      <c r="PRT47"/>
      <c r="PRU47"/>
      <c r="PRV47"/>
      <c r="PRW47"/>
      <c r="PRX47"/>
      <c r="PRY47"/>
      <c r="PRZ47"/>
      <c r="PSA47"/>
      <c r="PSB47"/>
      <c r="PSC47"/>
      <c r="PSD47"/>
      <c r="PSE47"/>
      <c r="PSF47"/>
      <c r="PSG47"/>
      <c r="PSH47"/>
      <c r="PSI47"/>
      <c r="PSJ47"/>
      <c r="PSK47"/>
      <c r="PSL47"/>
      <c r="PSM47"/>
      <c r="PSN47"/>
      <c r="PSO47"/>
      <c r="PSP47"/>
      <c r="PSQ47"/>
      <c r="PSR47"/>
      <c r="PSS47"/>
      <c r="PST47"/>
      <c r="PSU47"/>
      <c r="PSV47"/>
      <c r="PSW47"/>
      <c r="PSX47"/>
      <c r="PSY47"/>
      <c r="PSZ47"/>
      <c r="PTA47"/>
      <c r="PTB47"/>
      <c r="PTC47"/>
      <c r="PTD47"/>
      <c r="PTE47"/>
      <c r="PTF47"/>
      <c r="PTG47"/>
      <c r="PTH47"/>
      <c r="PTI47"/>
      <c r="PTJ47"/>
      <c r="PTK47"/>
      <c r="PTL47"/>
      <c r="PTM47"/>
      <c r="PTN47"/>
      <c r="PTO47"/>
      <c r="PTP47"/>
      <c r="PTQ47"/>
      <c r="PTR47"/>
      <c r="PTS47"/>
      <c r="PTT47"/>
      <c r="PTU47"/>
      <c r="PTV47"/>
      <c r="PTW47"/>
      <c r="PTX47"/>
      <c r="PTY47"/>
      <c r="PTZ47"/>
      <c r="PUA47"/>
      <c r="PUB47"/>
      <c r="PUC47"/>
      <c r="PUD47"/>
      <c r="PUE47"/>
      <c r="PUF47"/>
      <c r="PUG47"/>
      <c r="PUH47"/>
      <c r="PUI47"/>
      <c r="PUJ47"/>
      <c r="PUK47"/>
      <c r="PUL47"/>
      <c r="PUM47"/>
      <c r="PUN47"/>
      <c r="PUO47"/>
      <c r="PUP47"/>
      <c r="PUQ47"/>
      <c r="PUR47"/>
      <c r="PUS47"/>
      <c r="PUT47"/>
      <c r="PUU47"/>
      <c r="PUV47"/>
      <c r="PUW47"/>
      <c r="PUX47"/>
      <c r="PUY47"/>
      <c r="PUZ47"/>
      <c r="PVA47"/>
      <c r="PVB47"/>
      <c r="PVC47"/>
      <c r="PVD47"/>
      <c r="PVE47"/>
      <c r="PVF47"/>
      <c r="PVG47"/>
      <c r="PVH47"/>
      <c r="PVI47"/>
      <c r="PVJ47"/>
      <c r="PVK47"/>
      <c r="PVL47"/>
      <c r="PVM47"/>
      <c r="PVN47"/>
      <c r="PVO47"/>
      <c r="PVP47"/>
      <c r="PVQ47"/>
      <c r="PVR47"/>
      <c r="PVS47"/>
      <c r="PVT47"/>
      <c r="PVU47"/>
      <c r="PVV47"/>
      <c r="PVW47"/>
      <c r="PVX47"/>
      <c r="PVY47"/>
      <c r="PVZ47"/>
      <c r="PWA47"/>
      <c r="PWB47"/>
      <c r="PWC47"/>
      <c r="PWD47"/>
      <c r="PWE47"/>
      <c r="PWF47"/>
      <c r="PWG47"/>
      <c r="PWH47"/>
      <c r="PWI47"/>
      <c r="PWJ47"/>
      <c r="PWK47"/>
      <c r="PWL47"/>
      <c r="PWM47"/>
      <c r="PWN47"/>
      <c r="PWO47"/>
      <c r="PWP47"/>
      <c r="PWQ47"/>
      <c r="PWR47"/>
      <c r="PWS47"/>
      <c r="PWT47"/>
      <c r="PWU47"/>
      <c r="PWV47"/>
      <c r="PWW47"/>
      <c r="PWX47"/>
      <c r="PWY47"/>
      <c r="PWZ47"/>
      <c r="PXA47"/>
      <c r="PXB47"/>
      <c r="PXC47"/>
      <c r="PXD47"/>
      <c r="PXE47"/>
      <c r="PXF47"/>
      <c r="PXG47"/>
      <c r="PXH47"/>
      <c r="PXI47"/>
      <c r="PXJ47"/>
      <c r="PXK47"/>
      <c r="PXL47"/>
      <c r="PXM47"/>
      <c r="PXN47"/>
      <c r="PXO47"/>
      <c r="PXP47"/>
      <c r="PXQ47"/>
      <c r="PXR47"/>
      <c r="PXS47"/>
      <c r="PXT47"/>
      <c r="PXU47"/>
      <c r="PXV47"/>
      <c r="PXW47"/>
      <c r="PXX47"/>
      <c r="PXY47"/>
      <c r="PXZ47"/>
      <c r="PYA47"/>
      <c r="PYB47"/>
      <c r="PYC47"/>
      <c r="PYD47"/>
      <c r="PYE47"/>
      <c r="PYF47"/>
      <c r="PYG47"/>
      <c r="PYH47"/>
      <c r="PYI47"/>
      <c r="PYJ47"/>
      <c r="PYK47"/>
      <c r="PYL47"/>
      <c r="PYM47"/>
      <c r="PYN47"/>
      <c r="PYO47"/>
      <c r="PYP47"/>
      <c r="PYQ47"/>
      <c r="PYR47"/>
      <c r="PYS47"/>
      <c r="PYT47"/>
      <c r="PYU47"/>
      <c r="PYV47"/>
      <c r="PYW47"/>
      <c r="PYX47"/>
      <c r="PYY47"/>
      <c r="PYZ47"/>
      <c r="PZA47"/>
      <c r="PZB47"/>
      <c r="PZC47"/>
      <c r="PZD47"/>
      <c r="PZE47"/>
      <c r="PZF47"/>
      <c r="PZG47"/>
      <c r="PZH47"/>
      <c r="PZI47"/>
      <c r="PZJ47"/>
      <c r="PZK47"/>
      <c r="PZL47"/>
      <c r="PZM47"/>
      <c r="PZN47"/>
      <c r="PZO47"/>
      <c r="PZP47"/>
      <c r="PZQ47"/>
      <c r="PZR47"/>
      <c r="PZS47"/>
      <c r="PZT47"/>
      <c r="PZU47"/>
      <c r="PZV47"/>
      <c r="PZW47"/>
      <c r="PZX47"/>
      <c r="PZY47"/>
      <c r="PZZ47"/>
      <c r="QAA47"/>
      <c r="QAB47"/>
      <c r="QAC47"/>
      <c r="QAD47"/>
      <c r="QAE47"/>
      <c r="QAF47"/>
      <c r="QAG47"/>
      <c r="QAH47"/>
      <c r="QAI47"/>
      <c r="QAJ47"/>
      <c r="QAK47"/>
      <c r="QAL47"/>
      <c r="QAM47"/>
      <c r="QAN47"/>
      <c r="QAO47"/>
      <c r="QAP47"/>
      <c r="QAQ47"/>
      <c r="QAR47"/>
      <c r="QAS47"/>
      <c r="QAT47"/>
      <c r="QAU47"/>
      <c r="QAV47"/>
      <c r="QAW47"/>
      <c r="QAX47"/>
      <c r="QAY47"/>
      <c r="QAZ47"/>
      <c r="QBA47"/>
      <c r="QBB47"/>
      <c r="QBC47"/>
      <c r="QBD47"/>
      <c r="QBE47"/>
      <c r="QBF47"/>
      <c r="QBG47"/>
      <c r="QBH47"/>
      <c r="QBI47"/>
      <c r="QBJ47"/>
      <c r="QBK47"/>
      <c r="QBL47"/>
      <c r="QBM47"/>
      <c r="QBN47"/>
      <c r="QBO47"/>
      <c r="QBP47"/>
      <c r="QBQ47"/>
      <c r="QBR47"/>
      <c r="QBS47"/>
      <c r="QBT47"/>
      <c r="QBU47"/>
      <c r="QBV47"/>
      <c r="QBW47"/>
      <c r="QBX47"/>
      <c r="QBY47"/>
      <c r="QBZ47"/>
      <c r="QCA47"/>
      <c r="QCB47"/>
      <c r="QCC47"/>
      <c r="QCD47"/>
      <c r="QCE47"/>
      <c r="QCF47"/>
      <c r="QCG47"/>
      <c r="QCH47"/>
      <c r="QCI47"/>
      <c r="QCJ47"/>
      <c r="QCK47"/>
      <c r="QCL47"/>
      <c r="QCM47"/>
      <c r="QCN47"/>
      <c r="QCO47"/>
      <c r="QCP47"/>
      <c r="QCQ47"/>
      <c r="QCR47"/>
      <c r="QCS47"/>
      <c r="QCT47"/>
      <c r="QCU47"/>
      <c r="QCV47"/>
      <c r="QCW47"/>
      <c r="QCX47"/>
      <c r="QCY47"/>
      <c r="QCZ47"/>
      <c r="QDA47"/>
      <c r="QDB47"/>
      <c r="QDC47"/>
      <c r="QDD47"/>
      <c r="QDE47"/>
      <c r="QDF47"/>
      <c r="QDG47"/>
      <c r="QDH47"/>
      <c r="QDI47"/>
      <c r="QDJ47"/>
      <c r="QDK47"/>
      <c r="QDL47"/>
      <c r="QDM47"/>
      <c r="QDN47"/>
      <c r="QDO47"/>
      <c r="QDP47"/>
      <c r="QDQ47"/>
      <c r="QDR47"/>
      <c r="QDS47"/>
      <c r="QDT47"/>
      <c r="QDU47"/>
      <c r="QDV47"/>
      <c r="QDW47"/>
      <c r="QDX47"/>
      <c r="QDY47"/>
      <c r="QDZ47"/>
      <c r="QEA47"/>
      <c r="QEB47"/>
      <c r="QEC47"/>
      <c r="QED47"/>
      <c r="QEE47"/>
      <c r="QEF47"/>
      <c r="QEG47"/>
      <c r="QEH47"/>
      <c r="QEI47"/>
      <c r="QEJ47"/>
      <c r="QEK47"/>
      <c r="QEL47"/>
      <c r="QEM47"/>
      <c r="QEN47"/>
      <c r="QEO47"/>
      <c r="QEP47"/>
      <c r="QEQ47"/>
      <c r="QER47"/>
      <c r="QES47"/>
      <c r="QET47"/>
      <c r="QEU47"/>
      <c r="QEV47"/>
      <c r="QEW47"/>
      <c r="QEX47"/>
      <c r="QEY47"/>
      <c r="QEZ47"/>
      <c r="QFA47"/>
      <c r="QFB47"/>
      <c r="QFC47"/>
      <c r="QFD47"/>
      <c r="QFE47"/>
      <c r="QFF47"/>
      <c r="QFG47"/>
      <c r="QFH47"/>
      <c r="QFI47"/>
      <c r="QFJ47"/>
      <c r="QFK47"/>
      <c r="QFL47"/>
      <c r="QFM47"/>
      <c r="QFN47"/>
      <c r="QFO47"/>
      <c r="QFP47"/>
      <c r="QFQ47"/>
      <c r="QFR47"/>
      <c r="QFS47"/>
      <c r="QFT47"/>
      <c r="QFU47"/>
      <c r="QFV47"/>
      <c r="QFW47"/>
      <c r="QFX47"/>
      <c r="QFY47"/>
      <c r="QFZ47"/>
      <c r="QGA47"/>
      <c r="QGB47"/>
      <c r="QGC47"/>
      <c r="QGD47"/>
      <c r="QGE47"/>
      <c r="QGF47"/>
      <c r="QGG47"/>
      <c r="QGH47"/>
      <c r="QGI47"/>
      <c r="QGJ47"/>
      <c r="QGK47"/>
      <c r="QGL47"/>
      <c r="QGM47"/>
      <c r="QGN47"/>
      <c r="QGO47"/>
      <c r="QGP47"/>
      <c r="QGQ47"/>
      <c r="QGR47"/>
      <c r="QGS47"/>
      <c r="QGT47"/>
      <c r="QGU47"/>
      <c r="QGV47"/>
      <c r="QGW47"/>
      <c r="QGX47"/>
      <c r="QGY47"/>
      <c r="QGZ47"/>
      <c r="QHA47"/>
      <c r="QHB47"/>
      <c r="QHC47"/>
      <c r="QHD47"/>
      <c r="QHE47"/>
      <c r="QHF47"/>
      <c r="QHG47"/>
      <c r="QHH47"/>
      <c r="QHI47"/>
      <c r="QHJ47"/>
      <c r="QHK47"/>
      <c r="QHL47"/>
      <c r="QHM47"/>
      <c r="QHN47"/>
      <c r="QHO47"/>
      <c r="QHP47"/>
      <c r="QHQ47"/>
      <c r="QHR47"/>
      <c r="QHS47"/>
      <c r="QHT47"/>
      <c r="QHU47"/>
      <c r="QHV47"/>
      <c r="QHW47"/>
      <c r="QHX47"/>
      <c r="QHY47"/>
      <c r="QHZ47"/>
      <c r="QIA47"/>
      <c r="QIB47"/>
      <c r="QIC47"/>
      <c r="QID47"/>
      <c r="QIE47"/>
      <c r="QIF47"/>
      <c r="QIG47"/>
      <c r="QIH47"/>
      <c r="QII47"/>
      <c r="QIJ47"/>
      <c r="QIK47"/>
      <c r="QIL47"/>
      <c r="QIM47"/>
      <c r="QIN47"/>
      <c r="QIO47"/>
      <c r="QIP47"/>
      <c r="QIQ47"/>
      <c r="QIR47"/>
      <c r="QIS47"/>
      <c r="QIT47"/>
      <c r="QIU47"/>
      <c r="QIV47"/>
      <c r="QIW47"/>
      <c r="QIX47"/>
      <c r="QIY47"/>
      <c r="QIZ47"/>
      <c r="QJA47"/>
      <c r="QJB47"/>
      <c r="QJC47"/>
      <c r="QJD47"/>
      <c r="QJE47"/>
      <c r="QJF47"/>
      <c r="QJG47"/>
      <c r="QJH47"/>
      <c r="QJI47"/>
      <c r="QJJ47"/>
      <c r="QJK47"/>
      <c r="QJL47"/>
      <c r="QJM47"/>
      <c r="QJN47"/>
      <c r="QJO47"/>
      <c r="QJP47"/>
      <c r="QJQ47"/>
      <c r="QJR47"/>
      <c r="QJS47"/>
      <c r="QJT47"/>
      <c r="QJU47"/>
      <c r="QJV47"/>
      <c r="QJW47"/>
      <c r="QJX47"/>
      <c r="QJY47"/>
      <c r="QJZ47"/>
      <c r="QKA47"/>
      <c r="QKB47"/>
      <c r="QKC47"/>
      <c r="QKD47"/>
      <c r="QKE47"/>
      <c r="QKF47"/>
      <c r="QKG47"/>
      <c r="QKH47"/>
      <c r="QKI47"/>
      <c r="QKJ47"/>
      <c r="QKK47"/>
      <c r="QKL47"/>
      <c r="QKM47"/>
      <c r="QKN47"/>
      <c r="QKO47"/>
      <c r="QKP47"/>
      <c r="QKQ47"/>
      <c r="QKR47"/>
      <c r="QKS47"/>
      <c r="QKT47"/>
      <c r="QKU47"/>
      <c r="QKV47"/>
      <c r="QKW47"/>
      <c r="QKX47"/>
      <c r="QKY47"/>
      <c r="QKZ47"/>
      <c r="QLA47"/>
      <c r="QLB47"/>
      <c r="QLC47"/>
      <c r="QLD47"/>
      <c r="QLE47"/>
      <c r="QLF47"/>
      <c r="QLG47"/>
      <c r="QLH47"/>
      <c r="QLI47"/>
      <c r="QLJ47"/>
      <c r="QLK47"/>
      <c r="QLL47"/>
      <c r="QLM47"/>
      <c r="QLN47"/>
      <c r="QLO47"/>
      <c r="QLP47"/>
      <c r="QLQ47"/>
      <c r="QLR47"/>
      <c r="QLS47"/>
      <c r="QLT47"/>
      <c r="QLU47"/>
      <c r="QLV47"/>
      <c r="QLW47"/>
      <c r="QLX47"/>
      <c r="QLY47"/>
      <c r="QLZ47"/>
      <c r="QMA47"/>
      <c r="QMB47"/>
      <c r="QMC47"/>
      <c r="QMD47"/>
      <c r="QME47"/>
      <c r="QMF47"/>
      <c r="QMG47"/>
      <c r="QMH47"/>
      <c r="QMI47"/>
      <c r="QMJ47"/>
      <c r="QMK47"/>
      <c r="QML47"/>
      <c r="QMM47"/>
      <c r="QMN47"/>
      <c r="QMO47"/>
      <c r="QMP47"/>
      <c r="QMQ47"/>
      <c r="QMR47"/>
      <c r="QMS47"/>
      <c r="QMT47"/>
      <c r="QMU47"/>
      <c r="QMV47"/>
      <c r="QMW47"/>
      <c r="QMX47"/>
      <c r="QMY47"/>
      <c r="QMZ47"/>
      <c r="QNA47"/>
      <c r="QNB47"/>
      <c r="QNC47"/>
      <c r="QND47"/>
      <c r="QNE47"/>
      <c r="QNF47"/>
      <c r="QNG47"/>
      <c r="QNH47"/>
      <c r="QNI47"/>
      <c r="QNJ47"/>
      <c r="QNK47"/>
      <c r="QNL47"/>
      <c r="QNM47"/>
      <c r="QNN47"/>
      <c r="QNO47"/>
      <c r="QNP47"/>
      <c r="QNQ47"/>
      <c r="QNR47"/>
      <c r="QNS47"/>
      <c r="QNT47"/>
      <c r="QNU47"/>
      <c r="QNV47"/>
      <c r="QNW47"/>
      <c r="QNX47"/>
      <c r="QNY47"/>
      <c r="QNZ47"/>
      <c r="QOA47"/>
      <c r="QOB47"/>
      <c r="QOC47"/>
      <c r="QOD47"/>
      <c r="QOE47"/>
      <c r="QOF47"/>
      <c r="QOG47"/>
      <c r="QOH47"/>
      <c r="QOI47"/>
      <c r="QOJ47"/>
      <c r="QOK47"/>
      <c r="QOL47"/>
      <c r="QOM47"/>
      <c r="QON47"/>
      <c r="QOO47"/>
      <c r="QOP47"/>
      <c r="QOQ47"/>
      <c r="QOR47"/>
      <c r="QOS47"/>
      <c r="QOT47"/>
      <c r="QOU47"/>
      <c r="QOV47"/>
      <c r="QOW47"/>
      <c r="QOX47"/>
      <c r="QOY47"/>
      <c r="QOZ47"/>
      <c r="QPA47"/>
      <c r="QPB47"/>
      <c r="QPC47"/>
      <c r="QPD47"/>
      <c r="QPE47"/>
      <c r="QPF47"/>
      <c r="QPG47"/>
      <c r="QPH47"/>
      <c r="QPI47"/>
      <c r="QPJ47"/>
      <c r="QPK47"/>
      <c r="QPL47"/>
      <c r="QPM47"/>
      <c r="QPN47"/>
      <c r="QPO47"/>
      <c r="QPP47"/>
      <c r="QPQ47"/>
      <c r="QPR47"/>
      <c r="QPS47"/>
      <c r="QPT47"/>
      <c r="QPU47"/>
      <c r="QPV47"/>
      <c r="QPW47"/>
      <c r="QPX47"/>
      <c r="QPY47"/>
      <c r="QPZ47"/>
      <c r="QQA47"/>
      <c r="QQB47"/>
      <c r="QQC47"/>
      <c r="QQD47"/>
      <c r="QQE47"/>
      <c r="QQF47"/>
      <c r="QQG47"/>
      <c r="QQH47"/>
      <c r="QQI47"/>
      <c r="QQJ47"/>
      <c r="QQK47"/>
      <c r="QQL47"/>
      <c r="QQM47"/>
      <c r="QQN47"/>
      <c r="QQO47"/>
      <c r="QQP47"/>
      <c r="QQQ47"/>
      <c r="QQR47"/>
      <c r="QQS47"/>
      <c r="QQT47"/>
      <c r="QQU47"/>
      <c r="QQV47"/>
      <c r="QQW47"/>
      <c r="QQX47"/>
      <c r="QQY47"/>
      <c r="QQZ47"/>
      <c r="QRA47"/>
      <c r="QRB47"/>
      <c r="QRC47"/>
      <c r="QRD47"/>
      <c r="QRE47"/>
      <c r="QRF47"/>
      <c r="QRG47"/>
      <c r="QRH47"/>
      <c r="QRI47"/>
      <c r="QRJ47"/>
      <c r="QRK47"/>
      <c r="QRL47"/>
      <c r="QRM47"/>
      <c r="QRN47"/>
      <c r="QRO47"/>
      <c r="QRP47"/>
      <c r="QRQ47"/>
      <c r="QRR47"/>
      <c r="QRS47"/>
      <c r="QRT47"/>
      <c r="QRU47"/>
      <c r="QRV47"/>
      <c r="QRW47"/>
      <c r="QRX47"/>
      <c r="QRY47"/>
      <c r="QRZ47"/>
      <c r="QSA47"/>
      <c r="QSB47"/>
      <c r="QSC47"/>
      <c r="QSD47"/>
      <c r="QSE47"/>
      <c r="QSF47"/>
      <c r="QSG47"/>
      <c r="QSH47"/>
      <c r="QSI47"/>
      <c r="QSJ47"/>
      <c r="QSK47"/>
      <c r="QSL47"/>
      <c r="QSM47"/>
      <c r="QSN47"/>
      <c r="QSO47"/>
      <c r="QSP47"/>
      <c r="QSQ47"/>
      <c r="QSR47"/>
      <c r="QSS47"/>
      <c r="QST47"/>
      <c r="QSU47"/>
      <c r="QSV47"/>
      <c r="QSW47"/>
      <c r="QSX47"/>
      <c r="QSY47"/>
      <c r="QSZ47"/>
      <c r="QTA47"/>
      <c r="QTB47"/>
      <c r="QTC47"/>
      <c r="QTD47"/>
      <c r="QTE47"/>
      <c r="QTF47"/>
      <c r="QTG47"/>
      <c r="QTH47"/>
      <c r="QTI47"/>
      <c r="QTJ47"/>
      <c r="QTK47"/>
      <c r="QTL47"/>
      <c r="QTM47"/>
      <c r="QTN47"/>
      <c r="QTO47"/>
      <c r="QTP47"/>
      <c r="QTQ47"/>
      <c r="QTR47"/>
      <c r="QTS47"/>
      <c r="QTT47"/>
      <c r="QTU47"/>
      <c r="QTV47"/>
      <c r="QTW47"/>
      <c r="QTX47"/>
      <c r="QTY47"/>
      <c r="QTZ47"/>
      <c r="QUA47"/>
      <c r="QUB47"/>
      <c r="QUC47"/>
      <c r="QUD47"/>
      <c r="QUE47"/>
      <c r="QUF47"/>
      <c r="QUG47"/>
      <c r="QUH47"/>
      <c r="QUI47"/>
      <c r="QUJ47"/>
      <c r="QUK47"/>
      <c r="QUL47"/>
      <c r="QUM47"/>
      <c r="QUN47"/>
      <c r="QUO47"/>
      <c r="QUP47"/>
      <c r="QUQ47"/>
      <c r="QUR47"/>
      <c r="QUS47"/>
      <c r="QUT47"/>
      <c r="QUU47"/>
      <c r="QUV47"/>
      <c r="QUW47"/>
      <c r="QUX47"/>
      <c r="QUY47"/>
      <c r="QUZ47"/>
      <c r="QVA47"/>
      <c r="QVB47"/>
      <c r="QVC47"/>
      <c r="QVD47"/>
      <c r="QVE47"/>
      <c r="QVF47"/>
      <c r="QVG47"/>
      <c r="QVH47"/>
      <c r="QVI47"/>
      <c r="QVJ47"/>
      <c r="QVK47"/>
      <c r="QVL47"/>
      <c r="QVM47"/>
      <c r="QVN47"/>
      <c r="QVO47"/>
      <c r="QVP47"/>
      <c r="QVQ47"/>
      <c r="QVR47"/>
      <c r="QVS47"/>
      <c r="QVT47"/>
      <c r="QVU47"/>
      <c r="QVV47"/>
      <c r="QVW47"/>
      <c r="QVX47"/>
      <c r="QVY47"/>
      <c r="QVZ47"/>
      <c r="QWA47"/>
      <c r="QWB47"/>
      <c r="QWC47"/>
      <c r="QWD47"/>
      <c r="QWE47"/>
      <c r="QWF47"/>
      <c r="QWG47"/>
      <c r="QWH47"/>
      <c r="QWI47"/>
      <c r="QWJ47"/>
      <c r="QWK47"/>
      <c r="QWL47"/>
      <c r="QWM47"/>
      <c r="QWN47"/>
      <c r="QWO47"/>
      <c r="QWP47"/>
      <c r="QWQ47"/>
      <c r="QWR47"/>
      <c r="QWS47"/>
      <c r="QWT47"/>
      <c r="QWU47"/>
      <c r="QWV47"/>
      <c r="QWW47"/>
      <c r="QWX47"/>
      <c r="QWY47"/>
      <c r="QWZ47"/>
      <c r="QXA47"/>
      <c r="QXB47"/>
      <c r="QXC47"/>
      <c r="QXD47"/>
      <c r="QXE47"/>
      <c r="QXF47"/>
      <c r="QXG47"/>
      <c r="QXH47"/>
      <c r="QXI47"/>
      <c r="QXJ47"/>
      <c r="QXK47"/>
      <c r="QXL47"/>
      <c r="QXM47"/>
      <c r="QXN47"/>
      <c r="QXO47"/>
      <c r="QXP47"/>
      <c r="QXQ47"/>
      <c r="QXR47"/>
      <c r="QXS47"/>
      <c r="QXT47"/>
      <c r="QXU47"/>
      <c r="QXV47"/>
      <c r="QXW47"/>
      <c r="QXX47"/>
      <c r="QXY47"/>
      <c r="QXZ47"/>
      <c r="QYA47"/>
      <c r="QYB47"/>
      <c r="QYC47"/>
      <c r="QYD47"/>
      <c r="QYE47"/>
      <c r="QYF47"/>
      <c r="QYG47"/>
      <c r="QYH47"/>
      <c r="QYI47"/>
      <c r="QYJ47"/>
      <c r="QYK47"/>
      <c r="QYL47"/>
      <c r="QYM47"/>
      <c r="QYN47"/>
      <c r="QYO47"/>
      <c r="QYP47"/>
      <c r="QYQ47"/>
      <c r="QYR47"/>
      <c r="QYS47"/>
      <c r="QYT47"/>
      <c r="QYU47"/>
      <c r="QYV47"/>
      <c r="QYW47"/>
      <c r="QYX47"/>
      <c r="QYY47"/>
      <c r="QYZ47"/>
      <c r="QZA47"/>
      <c r="QZB47"/>
      <c r="QZC47"/>
      <c r="QZD47"/>
      <c r="QZE47"/>
      <c r="QZF47"/>
      <c r="QZG47"/>
      <c r="QZH47"/>
      <c r="QZI47"/>
      <c r="QZJ47"/>
      <c r="QZK47"/>
      <c r="QZL47"/>
      <c r="QZM47"/>
      <c r="QZN47"/>
      <c r="QZO47"/>
      <c r="QZP47"/>
      <c r="QZQ47"/>
      <c r="QZR47"/>
      <c r="QZS47"/>
      <c r="QZT47"/>
      <c r="QZU47"/>
      <c r="QZV47"/>
      <c r="QZW47"/>
      <c r="QZX47"/>
      <c r="QZY47"/>
      <c r="QZZ47"/>
      <c r="RAA47"/>
      <c r="RAB47"/>
      <c r="RAC47"/>
      <c r="RAD47"/>
      <c r="RAE47"/>
      <c r="RAF47"/>
      <c r="RAG47"/>
      <c r="RAH47"/>
      <c r="RAI47"/>
      <c r="RAJ47"/>
      <c r="RAK47"/>
      <c r="RAL47"/>
      <c r="RAM47"/>
      <c r="RAN47"/>
      <c r="RAO47"/>
      <c r="RAP47"/>
      <c r="RAQ47"/>
      <c r="RAR47"/>
      <c r="RAS47"/>
      <c r="RAT47"/>
      <c r="RAU47"/>
      <c r="RAV47"/>
      <c r="RAW47"/>
      <c r="RAX47"/>
      <c r="RAY47"/>
      <c r="RAZ47"/>
      <c r="RBA47"/>
      <c r="RBB47"/>
      <c r="RBC47"/>
      <c r="RBD47"/>
      <c r="RBE47"/>
      <c r="RBF47"/>
      <c r="RBG47"/>
      <c r="RBH47"/>
      <c r="RBI47"/>
      <c r="RBJ47"/>
      <c r="RBK47"/>
      <c r="RBL47"/>
      <c r="RBM47"/>
      <c r="RBN47"/>
      <c r="RBO47"/>
      <c r="RBP47"/>
      <c r="RBQ47"/>
      <c r="RBR47"/>
      <c r="RBS47"/>
      <c r="RBT47"/>
      <c r="RBU47"/>
      <c r="RBV47"/>
      <c r="RBW47"/>
      <c r="RBX47"/>
      <c r="RBY47"/>
      <c r="RBZ47"/>
      <c r="RCA47"/>
      <c r="RCB47"/>
      <c r="RCC47"/>
      <c r="RCD47"/>
      <c r="RCE47"/>
      <c r="RCF47"/>
      <c r="RCG47"/>
      <c r="RCH47"/>
      <c r="RCI47"/>
      <c r="RCJ47"/>
      <c r="RCK47"/>
      <c r="RCL47"/>
      <c r="RCM47"/>
      <c r="RCN47"/>
      <c r="RCO47"/>
      <c r="RCP47"/>
      <c r="RCQ47"/>
      <c r="RCR47"/>
      <c r="RCS47"/>
      <c r="RCT47"/>
      <c r="RCU47"/>
      <c r="RCV47"/>
      <c r="RCW47"/>
      <c r="RCX47"/>
      <c r="RCY47"/>
      <c r="RCZ47"/>
      <c r="RDA47"/>
      <c r="RDB47"/>
      <c r="RDC47"/>
      <c r="RDD47"/>
      <c r="RDE47"/>
      <c r="RDF47"/>
      <c r="RDG47"/>
      <c r="RDH47"/>
      <c r="RDI47"/>
      <c r="RDJ47"/>
      <c r="RDK47"/>
      <c r="RDL47"/>
      <c r="RDM47"/>
      <c r="RDN47"/>
      <c r="RDO47"/>
      <c r="RDP47"/>
      <c r="RDQ47"/>
      <c r="RDR47"/>
      <c r="RDS47"/>
      <c r="RDT47"/>
      <c r="RDU47"/>
      <c r="RDV47"/>
      <c r="RDW47"/>
      <c r="RDX47"/>
      <c r="RDY47"/>
      <c r="RDZ47"/>
      <c r="REA47"/>
      <c r="REB47"/>
      <c r="REC47"/>
      <c r="RED47"/>
      <c r="REE47"/>
      <c r="REF47"/>
      <c r="REG47"/>
      <c r="REH47"/>
      <c r="REI47"/>
      <c r="REJ47"/>
      <c r="REK47"/>
      <c r="REL47"/>
      <c r="REM47"/>
      <c r="REN47"/>
      <c r="REO47"/>
      <c r="REP47"/>
      <c r="REQ47"/>
      <c r="RER47"/>
      <c r="RES47"/>
      <c r="RET47"/>
      <c r="REU47"/>
      <c r="REV47"/>
      <c r="REW47"/>
      <c r="REX47"/>
      <c r="REY47"/>
      <c r="REZ47"/>
      <c r="RFA47"/>
      <c r="RFB47"/>
      <c r="RFC47"/>
      <c r="RFD47"/>
      <c r="RFE47"/>
      <c r="RFF47"/>
      <c r="RFG47"/>
      <c r="RFH47"/>
      <c r="RFI47"/>
      <c r="RFJ47"/>
      <c r="RFK47"/>
      <c r="RFL47"/>
      <c r="RFM47"/>
      <c r="RFN47"/>
      <c r="RFO47"/>
      <c r="RFP47"/>
      <c r="RFQ47"/>
      <c r="RFR47"/>
      <c r="RFS47"/>
      <c r="RFT47"/>
      <c r="RFU47"/>
      <c r="RFV47"/>
      <c r="RFW47"/>
      <c r="RFX47"/>
      <c r="RFY47"/>
      <c r="RFZ47"/>
      <c r="RGA47"/>
      <c r="RGB47"/>
      <c r="RGC47"/>
      <c r="RGD47"/>
      <c r="RGE47"/>
      <c r="RGF47"/>
      <c r="RGG47"/>
      <c r="RGH47"/>
      <c r="RGI47"/>
      <c r="RGJ47"/>
      <c r="RGK47"/>
      <c r="RGL47"/>
      <c r="RGM47"/>
      <c r="RGN47"/>
      <c r="RGO47"/>
      <c r="RGP47"/>
      <c r="RGQ47"/>
      <c r="RGR47"/>
      <c r="RGS47"/>
      <c r="RGT47"/>
      <c r="RGU47"/>
      <c r="RGV47"/>
      <c r="RGW47"/>
      <c r="RGX47"/>
      <c r="RGY47"/>
      <c r="RGZ47"/>
      <c r="RHA47"/>
      <c r="RHB47"/>
      <c r="RHC47"/>
      <c r="RHD47"/>
      <c r="RHE47"/>
      <c r="RHF47"/>
      <c r="RHG47"/>
      <c r="RHH47"/>
      <c r="RHI47"/>
      <c r="RHJ47"/>
      <c r="RHK47"/>
      <c r="RHL47"/>
      <c r="RHM47"/>
      <c r="RHN47"/>
      <c r="RHO47"/>
      <c r="RHP47"/>
      <c r="RHQ47"/>
      <c r="RHR47"/>
      <c r="RHS47"/>
      <c r="RHT47"/>
      <c r="RHU47"/>
      <c r="RHV47"/>
      <c r="RHW47"/>
      <c r="RHX47"/>
      <c r="RHY47"/>
      <c r="RHZ47"/>
      <c r="RIA47"/>
      <c r="RIB47"/>
      <c r="RIC47"/>
      <c r="RID47"/>
      <c r="RIE47"/>
      <c r="RIF47"/>
      <c r="RIG47"/>
      <c r="RIH47"/>
      <c r="RII47"/>
      <c r="RIJ47"/>
      <c r="RIK47"/>
      <c r="RIL47"/>
      <c r="RIM47"/>
      <c r="RIN47"/>
      <c r="RIO47"/>
      <c r="RIP47"/>
      <c r="RIQ47"/>
      <c r="RIR47"/>
      <c r="RIS47"/>
      <c r="RIT47"/>
      <c r="RIU47"/>
      <c r="RIV47"/>
      <c r="RIW47"/>
      <c r="RIX47"/>
      <c r="RIY47"/>
      <c r="RIZ47"/>
      <c r="RJA47"/>
      <c r="RJB47"/>
      <c r="RJC47"/>
      <c r="RJD47"/>
      <c r="RJE47"/>
      <c r="RJF47"/>
      <c r="RJG47"/>
      <c r="RJH47"/>
      <c r="RJI47"/>
      <c r="RJJ47"/>
      <c r="RJK47"/>
      <c r="RJL47"/>
      <c r="RJM47"/>
      <c r="RJN47"/>
      <c r="RJO47"/>
      <c r="RJP47"/>
      <c r="RJQ47"/>
      <c r="RJR47"/>
      <c r="RJS47"/>
      <c r="RJT47"/>
      <c r="RJU47"/>
      <c r="RJV47"/>
      <c r="RJW47"/>
      <c r="RJX47"/>
      <c r="RJY47"/>
      <c r="RJZ47"/>
      <c r="RKA47"/>
      <c r="RKB47"/>
      <c r="RKC47"/>
      <c r="RKD47"/>
      <c r="RKE47"/>
      <c r="RKF47"/>
      <c r="RKG47"/>
      <c r="RKH47"/>
      <c r="RKI47"/>
      <c r="RKJ47"/>
      <c r="RKK47"/>
      <c r="RKL47"/>
      <c r="RKM47"/>
      <c r="RKN47"/>
      <c r="RKO47"/>
      <c r="RKP47"/>
      <c r="RKQ47"/>
      <c r="RKR47"/>
      <c r="RKS47"/>
      <c r="RKT47"/>
      <c r="RKU47"/>
      <c r="RKV47"/>
      <c r="RKW47"/>
      <c r="RKX47"/>
      <c r="RKY47"/>
      <c r="RKZ47"/>
      <c r="RLA47"/>
      <c r="RLB47"/>
      <c r="RLC47"/>
      <c r="RLD47"/>
      <c r="RLE47"/>
      <c r="RLF47"/>
      <c r="RLG47"/>
      <c r="RLH47"/>
      <c r="RLI47"/>
      <c r="RLJ47"/>
      <c r="RLK47"/>
      <c r="RLL47"/>
      <c r="RLM47"/>
      <c r="RLN47"/>
      <c r="RLO47"/>
      <c r="RLP47"/>
      <c r="RLQ47"/>
      <c r="RLR47"/>
      <c r="RLS47"/>
      <c r="RLT47"/>
      <c r="RLU47"/>
      <c r="RLV47"/>
      <c r="RLW47"/>
      <c r="RLX47"/>
      <c r="RLY47"/>
      <c r="RLZ47"/>
      <c r="RMA47"/>
      <c r="RMB47"/>
      <c r="RMC47"/>
      <c r="RMD47"/>
      <c r="RME47"/>
      <c r="RMF47"/>
      <c r="RMG47"/>
      <c r="RMH47"/>
      <c r="RMI47"/>
      <c r="RMJ47"/>
      <c r="RMK47"/>
      <c r="RML47"/>
      <c r="RMM47"/>
      <c r="RMN47"/>
      <c r="RMO47"/>
      <c r="RMP47"/>
      <c r="RMQ47"/>
      <c r="RMR47"/>
      <c r="RMS47"/>
      <c r="RMT47"/>
      <c r="RMU47"/>
      <c r="RMV47"/>
      <c r="RMW47"/>
      <c r="RMX47"/>
      <c r="RMY47"/>
      <c r="RMZ47"/>
      <c r="RNA47"/>
      <c r="RNB47"/>
      <c r="RNC47"/>
      <c r="RND47"/>
      <c r="RNE47"/>
      <c r="RNF47"/>
      <c r="RNG47"/>
      <c r="RNH47"/>
      <c r="RNI47"/>
      <c r="RNJ47"/>
      <c r="RNK47"/>
      <c r="RNL47"/>
      <c r="RNM47"/>
      <c r="RNN47"/>
      <c r="RNO47"/>
      <c r="RNP47"/>
      <c r="RNQ47"/>
      <c r="RNR47"/>
      <c r="RNS47"/>
      <c r="RNT47"/>
      <c r="RNU47"/>
      <c r="RNV47"/>
      <c r="RNW47"/>
      <c r="RNX47"/>
      <c r="RNY47"/>
      <c r="RNZ47"/>
      <c r="ROA47"/>
      <c r="ROB47"/>
      <c r="ROC47"/>
      <c r="ROD47"/>
      <c r="ROE47"/>
      <c r="ROF47"/>
      <c r="ROG47"/>
      <c r="ROH47"/>
      <c r="ROI47"/>
      <c r="ROJ47"/>
      <c r="ROK47"/>
      <c r="ROL47"/>
      <c r="ROM47"/>
      <c r="RON47"/>
      <c r="ROO47"/>
      <c r="ROP47"/>
      <c r="ROQ47"/>
      <c r="ROR47"/>
      <c r="ROS47"/>
      <c r="ROT47"/>
      <c r="ROU47"/>
      <c r="ROV47"/>
      <c r="ROW47"/>
      <c r="ROX47"/>
      <c r="ROY47"/>
      <c r="ROZ47"/>
      <c r="RPA47"/>
      <c r="RPB47"/>
      <c r="RPC47"/>
      <c r="RPD47"/>
      <c r="RPE47"/>
      <c r="RPF47"/>
      <c r="RPG47"/>
      <c r="RPH47"/>
      <c r="RPI47"/>
      <c r="RPJ47"/>
      <c r="RPK47"/>
      <c r="RPL47"/>
      <c r="RPM47"/>
      <c r="RPN47"/>
      <c r="RPO47"/>
      <c r="RPP47"/>
      <c r="RPQ47"/>
      <c r="RPR47"/>
      <c r="RPS47"/>
      <c r="RPT47"/>
      <c r="RPU47"/>
      <c r="RPV47"/>
      <c r="RPW47"/>
      <c r="RPX47"/>
      <c r="RPY47"/>
      <c r="RPZ47"/>
      <c r="RQA47"/>
      <c r="RQB47"/>
      <c r="RQC47"/>
      <c r="RQD47"/>
      <c r="RQE47"/>
      <c r="RQF47"/>
      <c r="RQG47"/>
      <c r="RQH47"/>
      <c r="RQI47"/>
      <c r="RQJ47"/>
      <c r="RQK47"/>
      <c r="RQL47"/>
      <c r="RQM47"/>
      <c r="RQN47"/>
      <c r="RQO47"/>
      <c r="RQP47"/>
      <c r="RQQ47"/>
      <c r="RQR47"/>
      <c r="RQS47"/>
      <c r="RQT47"/>
      <c r="RQU47"/>
      <c r="RQV47"/>
      <c r="RQW47"/>
      <c r="RQX47"/>
      <c r="RQY47"/>
      <c r="RQZ47"/>
      <c r="RRA47"/>
      <c r="RRB47"/>
      <c r="RRC47"/>
      <c r="RRD47"/>
      <c r="RRE47"/>
      <c r="RRF47"/>
      <c r="RRG47"/>
      <c r="RRH47"/>
      <c r="RRI47"/>
      <c r="RRJ47"/>
      <c r="RRK47"/>
      <c r="RRL47"/>
      <c r="RRM47"/>
      <c r="RRN47"/>
      <c r="RRO47"/>
      <c r="RRP47"/>
      <c r="RRQ47"/>
      <c r="RRR47"/>
      <c r="RRS47"/>
      <c r="RRT47"/>
      <c r="RRU47"/>
      <c r="RRV47"/>
      <c r="RRW47"/>
      <c r="RRX47"/>
      <c r="RRY47"/>
      <c r="RRZ47"/>
      <c r="RSA47"/>
      <c r="RSB47"/>
      <c r="RSC47"/>
      <c r="RSD47"/>
      <c r="RSE47"/>
      <c r="RSF47"/>
      <c r="RSG47"/>
      <c r="RSH47"/>
      <c r="RSI47"/>
      <c r="RSJ47"/>
      <c r="RSK47"/>
      <c r="RSL47"/>
      <c r="RSM47"/>
      <c r="RSN47"/>
      <c r="RSO47"/>
      <c r="RSP47"/>
      <c r="RSQ47"/>
      <c r="RSR47"/>
      <c r="RSS47"/>
      <c r="RST47"/>
      <c r="RSU47"/>
      <c r="RSV47"/>
      <c r="RSW47"/>
      <c r="RSX47"/>
      <c r="RSY47"/>
      <c r="RSZ47"/>
      <c r="RTA47"/>
      <c r="RTB47"/>
      <c r="RTC47"/>
      <c r="RTD47"/>
      <c r="RTE47"/>
      <c r="RTF47"/>
      <c r="RTG47"/>
      <c r="RTH47"/>
      <c r="RTI47"/>
      <c r="RTJ47"/>
      <c r="RTK47"/>
      <c r="RTL47"/>
      <c r="RTM47"/>
      <c r="RTN47"/>
      <c r="RTO47"/>
      <c r="RTP47"/>
      <c r="RTQ47"/>
      <c r="RTR47"/>
      <c r="RTS47"/>
      <c r="RTT47"/>
      <c r="RTU47"/>
      <c r="RTV47"/>
      <c r="RTW47"/>
      <c r="RTX47"/>
      <c r="RTY47"/>
      <c r="RTZ47"/>
      <c r="RUA47"/>
      <c r="RUB47"/>
      <c r="RUC47"/>
      <c r="RUD47"/>
      <c r="RUE47"/>
      <c r="RUF47"/>
      <c r="RUG47"/>
      <c r="RUH47"/>
      <c r="RUI47"/>
      <c r="RUJ47"/>
      <c r="RUK47"/>
      <c r="RUL47"/>
      <c r="RUM47"/>
      <c r="RUN47"/>
      <c r="RUO47"/>
      <c r="RUP47"/>
      <c r="RUQ47"/>
      <c r="RUR47"/>
      <c r="RUS47"/>
      <c r="RUT47"/>
      <c r="RUU47"/>
      <c r="RUV47"/>
      <c r="RUW47"/>
      <c r="RUX47"/>
      <c r="RUY47"/>
      <c r="RUZ47"/>
      <c r="RVA47"/>
      <c r="RVB47"/>
      <c r="RVC47"/>
      <c r="RVD47"/>
      <c r="RVE47"/>
      <c r="RVF47"/>
      <c r="RVG47"/>
      <c r="RVH47"/>
      <c r="RVI47"/>
      <c r="RVJ47"/>
      <c r="RVK47"/>
      <c r="RVL47"/>
      <c r="RVM47"/>
      <c r="RVN47"/>
      <c r="RVO47"/>
      <c r="RVP47"/>
      <c r="RVQ47"/>
      <c r="RVR47"/>
      <c r="RVS47"/>
      <c r="RVT47"/>
      <c r="RVU47"/>
      <c r="RVV47"/>
      <c r="RVW47"/>
      <c r="RVX47"/>
      <c r="RVY47"/>
      <c r="RVZ47"/>
      <c r="RWA47"/>
      <c r="RWB47"/>
      <c r="RWC47"/>
      <c r="RWD47"/>
      <c r="RWE47"/>
      <c r="RWF47"/>
      <c r="RWG47"/>
      <c r="RWH47"/>
      <c r="RWI47"/>
      <c r="RWJ47"/>
      <c r="RWK47"/>
      <c r="RWL47"/>
      <c r="RWM47"/>
      <c r="RWN47"/>
      <c r="RWO47"/>
      <c r="RWP47"/>
      <c r="RWQ47"/>
      <c r="RWR47"/>
      <c r="RWS47"/>
      <c r="RWT47"/>
      <c r="RWU47"/>
      <c r="RWV47"/>
      <c r="RWW47"/>
      <c r="RWX47"/>
      <c r="RWY47"/>
      <c r="RWZ47"/>
      <c r="RXA47"/>
      <c r="RXB47"/>
      <c r="RXC47"/>
      <c r="RXD47"/>
      <c r="RXE47"/>
      <c r="RXF47"/>
      <c r="RXG47"/>
      <c r="RXH47"/>
      <c r="RXI47"/>
      <c r="RXJ47"/>
      <c r="RXK47"/>
      <c r="RXL47"/>
      <c r="RXM47"/>
      <c r="RXN47"/>
      <c r="RXO47"/>
      <c r="RXP47"/>
      <c r="RXQ47"/>
      <c r="RXR47"/>
      <c r="RXS47"/>
      <c r="RXT47"/>
      <c r="RXU47"/>
      <c r="RXV47"/>
      <c r="RXW47"/>
      <c r="RXX47"/>
      <c r="RXY47"/>
      <c r="RXZ47"/>
      <c r="RYA47"/>
      <c r="RYB47"/>
      <c r="RYC47"/>
      <c r="RYD47"/>
      <c r="RYE47"/>
      <c r="RYF47"/>
      <c r="RYG47"/>
      <c r="RYH47"/>
      <c r="RYI47"/>
      <c r="RYJ47"/>
      <c r="RYK47"/>
      <c r="RYL47"/>
      <c r="RYM47"/>
      <c r="RYN47"/>
      <c r="RYO47"/>
      <c r="RYP47"/>
      <c r="RYQ47"/>
      <c r="RYR47"/>
      <c r="RYS47"/>
      <c r="RYT47"/>
      <c r="RYU47"/>
      <c r="RYV47"/>
      <c r="RYW47"/>
      <c r="RYX47"/>
      <c r="RYY47"/>
      <c r="RYZ47"/>
      <c r="RZA47"/>
      <c r="RZB47"/>
      <c r="RZC47"/>
      <c r="RZD47"/>
      <c r="RZE47"/>
      <c r="RZF47"/>
      <c r="RZG47"/>
      <c r="RZH47"/>
      <c r="RZI47"/>
      <c r="RZJ47"/>
      <c r="RZK47"/>
      <c r="RZL47"/>
      <c r="RZM47"/>
      <c r="RZN47"/>
      <c r="RZO47"/>
      <c r="RZP47"/>
      <c r="RZQ47"/>
      <c r="RZR47"/>
      <c r="RZS47"/>
      <c r="RZT47"/>
      <c r="RZU47"/>
      <c r="RZV47"/>
      <c r="RZW47"/>
      <c r="RZX47"/>
      <c r="RZY47"/>
      <c r="RZZ47"/>
      <c r="SAA47"/>
      <c r="SAB47"/>
      <c r="SAC47"/>
      <c r="SAD47"/>
      <c r="SAE47"/>
      <c r="SAF47"/>
      <c r="SAG47"/>
      <c r="SAH47"/>
      <c r="SAI47"/>
      <c r="SAJ47"/>
      <c r="SAK47"/>
      <c r="SAL47"/>
      <c r="SAM47"/>
      <c r="SAN47"/>
      <c r="SAO47"/>
      <c r="SAP47"/>
      <c r="SAQ47"/>
      <c r="SAR47"/>
      <c r="SAS47"/>
      <c r="SAT47"/>
      <c r="SAU47"/>
      <c r="SAV47"/>
      <c r="SAW47"/>
      <c r="SAX47"/>
      <c r="SAY47"/>
      <c r="SAZ47"/>
      <c r="SBA47"/>
      <c r="SBB47"/>
      <c r="SBC47"/>
      <c r="SBD47"/>
      <c r="SBE47"/>
      <c r="SBF47"/>
      <c r="SBG47"/>
      <c r="SBH47"/>
      <c r="SBI47"/>
      <c r="SBJ47"/>
      <c r="SBK47"/>
      <c r="SBL47"/>
      <c r="SBM47"/>
      <c r="SBN47"/>
      <c r="SBO47"/>
      <c r="SBP47"/>
      <c r="SBQ47"/>
      <c r="SBR47"/>
      <c r="SBS47"/>
      <c r="SBT47"/>
      <c r="SBU47"/>
      <c r="SBV47"/>
      <c r="SBW47"/>
      <c r="SBX47"/>
      <c r="SBY47"/>
      <c r="SBZ47"/>
      <c r="SCA47"/>
      <c r="SCB47"/>
      <c r="SCC47"/>
      <c r="SCD47"/>
      <c r="SCE47"/>
      <c r="SCF47"/>
      <c r="SCG47"/>
      <c r="SCH47"/>
      <c r="SCI47"/>
      <c r="SCJ47"/>
      <c r="SCK47"/>
      <c r="SCL47"/>
      <c r="SCM47"/>
      <c r="SCN47"/>
      <c r="SCO47"/>
      <c r="SCP47"/>
      <c r="SCQ47"/>
      <c r="SCR47"/>
      <c r="SCS47"/>
      <c r="SCT47"/>
      <c r="SCU47"/>
      <c r="SCV47"/>
      <c r="SCW47"/>
      <c r="SCX47"/>
      <c r="SCY47"/>
      <c r="SCZ47"/>
      <c r="SDA47"/>
      <c r="SDB47"/>
      <c r="SDC47"/>
      <c r="SDD47"/>
      <c r="SDE47"/>
      <c r="SDF47"/>
      <c r="SDG47"/>
      <c r="SDH47"/>
      <c r="SDI47"/>
      <c r="SDJ47"/>
      <c r="SDK47"/>
      <c r="SDL47"/>
      <c r="SDM47"/>
      <c r="SDN47"/>
      <c r="SDO47"/>
      <c r="SDP47"/>
      <c r="SDQ47"/>
      <c r="SDR47"/>
      <c r="SDS47"/>
      <c r="SDT47"/>
      <c r="SDU47"/>
      <c r="SDV47"/>
      <c r="SDW47"/>
      <c r="SDX47"/>
      <c r="SDY47"/>
      <c r="SDZ47"/>
      <c r="SEA47"/>
      <c r="SEB47"/>
      <c r="SEC47"/>
      <c r="SED47"/>
      <c r="SEE47"/>
      <c r="SEF47"/>
      <c r="SEG47"/>
      <c r="SEH47"/>
      <c r="SEI47"/>
      <c r="SEJ47"/>
      <c r="SEK47"/>
      <c r="SEL47"/>
      <c r="SEM47"/>
      <c r="SEN47"/>
      <c r="SEO47"/>
      <c r="SEP47"/>
      <c r="SEQ47"/>
      <c r="SER47"/>
      <c r="SES47"/>
      <c r="SET47"/>
      <c r="SEU47"/>
      <c r="SEV47"/>
      <c r="SEW47"/>
      <c r="SEX47"/>
      <c r="SEY47"/>
      <c r="SEZ47"/>
      <c r="SFA47"/>
      <c r="SFB47"/>
      <c r="SFC47"/>
      <c r="SFD47"/>
      <c r="SFE47"/>
      <c r="SFF47"/>
      <c r="SFG47"/>
      <c r="SFH47"/>
      <c r="SFI47"/>
      <c r="SFJ47"/>
      <c r="SFK47"/>
      <c r="SFL47"/>
      <c r="SFM47"/>
      <c r="SFN47"/>
      <c r="SFO47"/>
      <c r="SFP47"/>
      <c r="SFQ47"/>
      <c r="SFR47"/>
      <c r="SFS47"/>
      <c r="SFT47"/>
      <c r="SFU47"/>
      <c r="SFV47"/>
      <c r="SFW47"/>
      <c r="SFX47"/>
      <c r="SFY47"/>
      <c r="SFZ47"/>
      <c r="SGA47"/>
      <c r="SGB47"/>
      <c r="SGC47"/>
      <c r="SGD47"/>
      <c r="SGE47"/>
      <c r="SGF47"/>
      <c r="SGG47"/>
      <c r="SGH47"/>
      <c r="SGI47"/>
      <c r="SGJ47"/>
      <c r="SGK47"/>
      <c r="SGL47"/>
      <c r="SGM47"/>
      <c r="SGN47"/>
      <c r="SGO47"/>
      <c r="SGP47"/>
      <c r="SGQ47"/>
      <c r="SGR47"/>
      <c r="SGS47"/>
      <c r="SGT47"/>
      <c r="SGU47"/>
      <c r="SGV47"/>
      <c r="SGW47"/>
      <c r="SGX47"/>
      <c r="SGY47"/>
      <c r="SGZ47"/>
      <c r="SHA47"/>
      <c r="SHB47"/>
      <c r="SHC47"/>
      <c r="SHD47"/>
      <c r="SHE47"/>
      <c r="SHF47"/>
      <c r="SHG47"/>
      <c r="SHH47"/>
      <c r="SHI47"/>
      <c r="SHJ47"/>
      <c r="SHK47"/>
      <c r="SHL47"/>
      <c r="SHM47"/>
      <c r="SHN47"/>
      <c r="SHO47"/>
      <c r="SHP47"/>
      <c r="SHQ47"/>
      <c r="SHR47"/>
      <c r="SHS47"/>
      <c r="SHT47"/>
      <c r="SHU47"/>
      <c r="SHV47"/>
      <c r="SHW47"/>
      <c r="SHX47"/>
      <c r="SHY47"/>
      <c r="SHZ47"/>
      <c r="SIA47"/>
      <c r="SIB47"/>
      <c r="SIC47"/>
      <c r="SID47"/>
      <c r="SIE47"/>
      <c r="SIF47"/>
      <c r="SIG47"/>
      <c r="SIH47"/>
      <c r="SII47"/>
      <c r="SIJ47"/>
      <c r="SIK47"/>
      <c r="SIL47"/>
      <c r="SIM47"/>
      <c r="SIN47"/>
      <c r="SIO47"/>
      <c r="SIP47"/>
      <c r="SIQ47"/>
      <c r="SIR47"/>
      <c r="SIS47"/>
      <c r="SIT47"/>
      <c r="SIU47"/>
      <c r="SIV47"/>
      <c r="SIW47"/>
      <c r="SIX47"/>
      <c r="SIY47"/>
      <c r="SIZ47"/>
      <c r="SJA47"/>
      <c r="SJB47"/>
      <c r="SJC47"/>
      <c r="SJD47"/>
      <c r="SJE47"/>
      <c r="SJF47"/>
      <c r="SJG47"/>
      <c r="SJH47"/>
      <c r="SJI47"/>
      <c r="SJJ47"/>
      <c r="SJK47"/>
      <c r="SJL47"/>
      <c r="SJM47"/>
      <c r="SJN47"/>
      <c r="SJO47"/>
      <c r="SJP47"/>
      <c r="SJQ47"/>
      <c r="SJR47"/>
      <c r="SJS47"/>
      <c r="SJT47"/>
      <c r="SJU47"/>
      <c r="SJV47"/>
      <c r="SJW47"/>
      <c r="SJX47"/>
      <c r="SJY47"/>
      <c r="SJZ47"/>
      <c r="SKA47"/>
      <c r="SKB47"/>
      <c r="SKC47"/>
      <c r="SKD47"/>
      <c r="SKE47"/>
      <c r="SKF47"/>
      <c r="SKG47"/>
      <c r="SKH47"/>
      <c r="SKI47"/>
      <c r="SKJ47"/>
      <c r="SKK47"/>
      <c r="SKL47"/>
      <c r="SKM47"/>
      <c r="SKN47"/>
      <c r="SKO47"/>
      <c r="SKP47"/>
      <c r="SKQ47"/>
      <c r="SKR47"/>
      <c r="SKS47"/>
      <c r="SKT47"/>
      <c r="SKU47"/>
      <c r="SKV47"/>
      <c r="SKW47"/>
      <c r="SKX47"/>
      <c r="SKY47"/>
      <c r="SKZ47"/>
      <c r="SLA47"/>
      <c r="SLB47"/>
      <c r="SLC47"/>
      <c r="SLD47"/>
      <c r="SLE47"/>
      <c r="SLF47"/>
      <c r="SLG47"/>
      <c r="SLH47"/>
      <c r="SLI47"/>
      <c r="SLJ47"/>
      <c r="SLK47"/>
      <c r="SLL47"/>
      <c r="SLM47"/>
      <c r="SLN47"/>
      <c r="SLO47"/>
      <c r="SLP47"/>
      <c r="SLQ47"/>
      <c r="SLR47"/>
      <c r="SLS47"/>
      <c r="SLT47"/>
      <c r="SLU47"/>
      <c r="SLV47"/>
      <c r="SLW47"/>
      <c r="SLX47"/>
      <c r="SLY47"/>
      <c r="SLZ47"/>
      <c r="SMA47"/>
      <c r="SMB47"/>
      <c r="SMC47"/>
      <c r="SMD47"/>
      <c r="SME47"/>
      <c r="SMF47"/>
      <c r="SMG47"/>
      <c r="SMH47"/>
      <c r="SMI47"/>
      <c r="SMJ47"/>
      <c r="SMK47"/>
      <c r="SML47"/>
      <c r="SMM47"/>
      <c r="SMN47"/>
      <c r="SMO47"/>
      <c r="SMP47"/>
      <c r="SMQ47"/>
      <c r="SMR47"/>
      <c r="SMS47"/>
      <c r="SMT47"/>
      <c r="SMU47"/>
      <c r="SMV47"/>
      <c r="SMW47"/>
      <c r="SMX47"/>
      <c r="SMY47"/>
      <c r="SMZ47"/>
      <c r="SNA47"/>
      <c r="SNB47"/>
      <c r="SNC47"/>
      <c r="SND47"/>
      <c r="SNE47"/>
      <c r="SNF47"/>
      <c r="SNG47"/>
      <c r="SNH47"/>
      <c r="SNI47"/>
      <c r="SNJ47"/>
      <c r="SNK47"/>
      <c r="SNL47"/>
      <c r="SNM47"/>
      <c r="SNN47"/>
      <c r="SNO47"/>
      <c r="SNP47"/>
      <c r="SNQ47"/>
      <c r="SNR47"/>
      <c r="SNS47"/>
      <c r="SNT47"/>
      <c r="SNU47"/>
      <c r="SNV47"/>
      <c r="SNW47"/>
      <c r="SNX47"/>
      <c r="SNY47"/>
      <c r="SNZ47"/>
      <c r="SOA47"/>
      <c r="SOB47"/>
      <c r="SOC47"/>
      <c r="SOD47"/>
      <c r="SOE47"/>
      <c r="SOF47"/>
      <c r="SOG47"/>
      <c r="SOH47"/>
      <c r="SOI47"/>
      <c r="SOJ47"/>
      <c r="SOK47"/>
      <c r="SOL47"/>
      <c r="SOM47"/>
      <c r="SON47"/>
      <c r="SOO47"/>
      <c r="SOP47"/>
      <c r="SOQ47"/>
      <c r="SOR47"/>
      <c r="SOS47"/>
      <c r="SOT47"/>
      <c r="SOU47"/>
      <c r="SOV47"/>
      <c r="SOW47"/>
      <c r="SOX47"/>
      <c r="SOY47"/>
      <c r="SOZ47"/>
      <c r="SPA47"/>
      <c r="SPB47"/>
      <c r="SPC47"/>
      <c r="SPD47"/>
      <c r="SPE47"/>
      <c r="SPF47"/>
      <c r="SPG47"/>
      <c r="SPH47"/>
      <c r="SPI47"/>
      <c r="SPJ47"/>
      <c r="SPK47"/>
      <c r="SPL47"/>
      <c r="SPM47"/>
      <c r="SPN47"/>
      <c r="SPO47"/>
      <c r="SPP47"/>
      <c r="SPQ47"/>
      <c r="SPR47"/>
      <c r="SPS47"/>
      <c r="SPT47"/>
      <c r="SPU47"/>
      <c r="SPV47"/>
      <c r="SPW47"/>
      <c r="SPX47"/>
      <c r="SPY47"/>
      <c r="SPZ47"/>
      <c r="SQA47"/>
      <c r="SQB47"/>
      <c r="SQC47"/>
      <c r="SQD47"/>
      <c r="SQE47"/>
      <c r="SQF47"/>
      <c r="SQG47"/>
      <c r="SQH47"/>
      <c r="SQI47"/>
      <c r="SQJ47"/>
      <c r="SQK47"/>
      <c r="SQL47"/>
      <c r="SQM47"/>
      <c r="SQN47"/>
      <c r="SQO47"/>
      <c r="SQP47"/>
      <c r="SQQ47"/>
      <c r="SQR47"/>
      <c r="SQS47"/>
      <c r="SQT47"/>
      <c r="SQU47"/>
      <c r="SQV47"/>
      <c r="SQW47"/>
      <c r="SQX47"/>
      <c r="SQY47"/>
      <c r="SQZ47"/>
      <c r="SRA47"/>
      <c r="SRB47"/>
      <c r="SRC47"/>
      <c r="SRD47"/>
      <c r="SRE47"/>
      <c r="SRF47"/>
      <c r="SRG47"/>
      <c r="SRH47"/>
      <c r="SRI47"/>
      <c r="SRJ47"/>
      <c r="SRK47"/>
      <c r="SRL47"/>
      <c r="SRM47"/>
      <c r="SRN47"/>
      <c r="SRO47"/>
      <c r="SRP47"/>
      <c r="SRQ47"/>
      <c r="SRR47"/>
      <c r="SRS47"/>
      <c r="SRT47"/>
      <c r="SRU47"/>
      <c r="SRV47"/>
      <c r="SRW47"/>
      <c r="SRX47"/>
      <c r="SRY47"/>
      <c r="SRZ47"/>
      <c r="SSA47"/>
      <c r="SSB47"/>
      <c r="SSC47"/>
      <c r="SSD47"/>
      <c r="SSE47"/>
      <c r="SSF47"/>
      <c r="SSG47"/>
      <c r="SSH47"/>
      <c r="SSI47"/>
      <c r="SSJ47"/>
      <c r="SSK47"/>
      <c r="SSL47"/>
      <c r="SSM47"/>
      <c r="SSN47"/>
      <c r="SSO47"/>
      <c r="SSP47"/>
      <c r="SSQ47"/>
      <c r="SSR47"/>
      <c r="SSS47"/>
      <c r="SST47"/>
      <c r="SSU47"/>
      <c r="SSV47"/>
      <c r="SSW47"/>
      <c r="SSX47"/>
      <c r="SSY47"/>
      <c r="SSZ47"/>
      <c r="STA47"/>
      <c r="STB47"/>
      <c r="STC47"/>
      <c r="STD47"/>
      <c r="STE47"/>
      <c r="STF47"/>
      <c r="STG47"/>
      <c r="STH47"/>
      <c r="STI47"/>
      <c r="STJ47"/>
      <c r="STK47"/>
      <c r="STL47"/>
      <c r="STM47"/>
      <c r="STN47"/>
      <c r="STO47"/>
      <c r="STP47"/>
      <c r="STQ47"/>
      <c r="STR47"/>
      <c r="STS47"/>
      <c r="STT47"/>
      <c r="STU47"/>
      <c r="STV47"/>
      <c r="STW47"/>
      <c r="STX47"/>
      <c r="STY47"/>
      <c r="STZ47"/>
      <c r="SUA47"/>
      <c r="SUB47"/>
      <c r="SUC47"/>
      <c r="SUD47"/>
      <c r="SUE47"/>
      <c r="SUF47"/>
      <c r="SUG47"/>
      <c r="SUH47"/>
      <c r="SUI47"/>
      <c r="SUJ47"/>
      <c r="SUK47"/>
      <c r="SUL47"/>
      <c r="SUM47"/>
      <c r="SUN47"/>
      <c r="SUO47"/>
      <c r="SUP47"/>
      <c r="SUQ47"/>
      <c r="SUR47"/>
      <c r="SUS47"/>
      <c r="SUT47"/>
      <c r="SUU47"/>
      <c r="SUV47"/>
      <c r="SUW47"/>
      <c r="SUX47"/>
      <c r="SUY47"/>
      <c r="SUZ47"/>
      <c r="SVA47"/>
      <c r="SVB47"/>
      <c r="SVC47"/>
      <c r="SVD47"/>
      <c r="SVE47"/>
      <c r="SVF47"/>
      <c r="SVG47"/>
      <c r="SVH47"/>
      <c r="SVI47"/>
      <c r="SVJ47"/>
      <c r="SVK47"/>
      <c r="SVL47"/>
      <c r="SVM47"/>
      <c r="SVN47"/>
      <c r="SVO47"/>
      <c r="SVP47"/>
      <c r="SVQ47"/>
      <c r="SVR47"/>
      <c r="SVS47"/>
      <c r="SVT47"/>
      <c r="SVU47"/>
      <c r="SVV47"/>
      <c r="SVW47"/>
      <c r="SVX47"/>
      <c r="SVY47"/>
      <c r="SVZ47"/>
      <c r="SWA47"/>
      <c r="SWB47"/>
      <c r="SWC47"/>
      <c r="SWD47"/>
      <c r="SWE47"/>
      <c r="SWF47"/>
      <c r="SWG47"/>
      <c r="SWH47"/>
      <c r="SWI47"/>
      <c r="SWJ47"/>
      <c r="SWK47"/>
      <c r="SWL47"/>
      <c r="SWM47"/>
      <c r="SWN47"/>
      <c r="SWO47"/>
      <c r="SWP47"/>
      <c r="SWQ47"/>
      <c r="SWR47"/>
      <c r="SWS47"/>
      <c r="SWT47"/>
      <c r="SWU47"/>
      <c r="SWV47"/>
      <c r="SWW47"/>
      <c r="SWX47"/>
      <c r="SWY47"/>
      <c r="SWZ47"/>
      <c r="SXA47"/>
      <c r="SXB47"/>
      <c r="SXC47"/>
      <c r="SXD47"/>
      <c r="SXE47"/>
      <c r="SXF47"/>
      <c r="SXG47"/>
      <c r="SXH47"/>
      <c r="SXI47"/>
      <c r="SXJ47"/>
      <c r="SXK47"/>
      <c r="SXL47"/>
      <c r="SXM47"/>
      <c r="SXN47"/>
      <c r="SXO47"/>
      <c r="SXP47"/>
      <c r="SXQ47"/>
      <c r="SXR47"/>
      <c r="SXS47"/>
      <c r="SXT47"/>
      <c r="SXU47"/>
      <c r="SXV47"/>
      <c r="SXW47"/>
      <c r="SXX47"/>
      <c r="SXY47"/>
      <c r="SXZ47"/>
      <c r="SYA47"/>
      <c r="SYB47"/>
      <c r="SYC47"/>
      <c r="SYD47"/>
      <c r="SYE47"/>
      <c r="SYF47"/>
      <c r="SYG47"/>
      <c r="SYH47"/>
      <c r="SYI47"/>
      <c r="SYJ47"/>
      <c r="SYK47"/>
      <c r="SYL47"/>
      <c r="SYM47"/>
      <c r="SYN47"/>
      <c r="SYO47"/>
      <c r="SYP47"/>
      <c r="SYQ47"/>
      <c r="SYR47"/>
      <c r="SYS47"/>
      <c r="SYT47"/>
      <c r="SYU47"/>
      <c r="SYV47"/>
      <c r="SYW47"/>
      <c r="SYX47"/>
      <c r="SYY47"/>
      <c r="SYZ47"/>
      <c r="SZA47"/>
      <c r="SZB47"/>
      <c r="SZC47"/>
      <c r="SZD47"/>
      <c r="SZE47"/>
      <c r="SZF47"/>
      <c r="SZG47"/>
      <c r="SZH47"/>
      <c r="SZI47"/>
      <c r="SZJ47"/>
      <c r="SZK47"/>
      <c r="SZL47"/>
      <c r="SZM47"/>
      <c r="SZN47"/>
      <c r="SZO47"/>
      <c r="SZP47"/>
      <c r="SZQ47"/>
      <c r="SZR47"/>
      <c r="SZS47"/>
      <c r="SZT47"/>
      <c r="SZU47"/>
      <c r="SZV47"/>
      <c r="SZW47"/>
      <c r="SZX47"/>
      <c r="SZY47"/>
      <c r="SZZ47"/>
      <c r="TAA47"/>
      <c r="TAB47"/>
      <c r="TAC47"/>
      <c r="TAD47"/>
      <c r="TAE47"/>
      <c r="TAF47"/>
      <c r="TAG47"/>
      <c r="TAH47"/>
      <c r="TAI47"/>
      <c r="TAJ47"/>
      <c r="TAK47"/>
      <c r="TAL47"/>
      <c r="TAM47"/>
      <c r="TAN47"/>
      <c r="TAO47"/>
      <c r="TAP47"/>
      <c r="TAQ47"/>
      <c r="TAR47"/>
      <c r="TAS47"/>
      <c r="TAT47"/>
      <c r="TAU47"/>
      <c r="TAV47"/>
      <c r="TAW47"/>
      <c r="TAX47"/>
      <c r="TAY47"/>
      <c r="TAZ47"/>
      <c r="TBA47"/>
      <c r="TBB47"/>
      <c r="TBC47"/>
      <c r="TBD47"/>
      <c r="TBE47"/>
      <c r="TBF47"/>
      <c r="TBG47"/>
      <c r="TBH47"/>
      <c r="TBI47"/>
      <c r="TBJ47"/>
      <c r="TBK47"/>
      <c r="TBL47"/>
      <c r="TBM47"/>
      <c r="TBN47"/>
      <c r="TBO47"/>
      <c r="TBP47"/>
      <c r="TBQ47"/>
      <c r="TBR47"/>
      <c r="TBS47"/>
      <c r="TBT47"/>
      <c r="TBU47"/>
      <c r="TBV47"/>
      <c r="TBW47"/>
      <c r="TBX47"/>
      <c r="TBY47"/>
      <c r="TBZ47"/>
      <c r="TCA47"/>
      <c r="TCB47"/>
      <c r="TCC47"/>
      <c r="TCD47"/>
      <c r="TCE47"/>
      <c r="TCF47"/>
      <c r="TCG47"/>
      <c r="TCH47"/>
      <c r="TCI47"/>
      <c r="TCJ47"/>
      <c r="TCK47"/>
      <c r="TCL47"/>
      <c r="TCM47"/>
      <c r="TCN47"/>
      <c r="TCO47"/>
      <c r="TCP47"/>
      <c r="TCQ47"/>
      <c r="TCR47"/>
      <c r="TCS47"/>
      <c r="TCT47"/>
      <c r="TCU47"/>
      <c r="TCV47"/>
      <c r="TCW47"/>
      <c r="TCX47"/>
      <c r="TCY47"/>
      <c r="TCZ47"/>
      <c r="TDA47"/>
      <c r="TDB47"/>
      <c r="TDC47"/>
      <c r="TDD47"/>
      <c r="TDE47"/>
      <c r="TDF47"/>
      <c r="TDG47"/>
      <c r="TDH47"/>
      <c r="TDI47"/>
      <c r="TDJ47"/>
      <c r="TDK47"/>
      <c r="TDL47"/>
      <c r="TDM47"/>
      <c r="TDN47"/>
      <c r="TDO47"/>
      <c r="TDP47"/>
      <c r="TDQ47"/>
      <c r="TDR47"/>
      <c r="TDS47"/>
      <c r="TDT47"/>
      <c r="TDU47"/>
      <c r="TDV47"/>
      <c r="TDW47"/>
      <c r="TDX47"/>
      <c r="TDY47"/>
      <c r="TDZ47"/>
      <c r="TEA47"/>
      <c r="TEB47"/>
      <c r="TEC47"/>
      <c r="TED47"/>
      <c r="TEE47"/>
      <c r="TEF47"/>
      <c r="TEG47"/>
      <c r="TEH47"/>
      <c r="TEI47"/>
      <c r="TEJ47"/>
      <c r="TEK47"/>
      <c r="TEL47"/>
      <c r="TEM47"/>
      <c r="TEN47"/>
      <c r="TEO47"/>
      <c r="TEP47"/>
      <c r="TEQ47"/>
      <c r="TER47"/>
      <c r="TES47"/>
      <c r="TET47"/>
      <c r="TEU47"/>
      <c r="TEV47"/>
      <c r="TEW47"/>
      <c r="TEX47"/>
      <c r="TEY47"/>
      <c r="TEZ47"/>
      <c r="TFA47"/>
      <c r="TFB47"/>
      <c r="TFC47"/>
      <c r="TFD47"/>
      <c r="TFE47"/>
      <c r="TFF47"/>
      <c r="TFG47"/>
      <c r="TFH47"/>
      <c r="TFI47"/>
      <c r="TFJ47"/>
      <c r="TFK47"/>
      <c r="TFL47"/>
      <c r="TFM47"/>
      <c r="TFN47"/>
      <c r="TFO47"/>
      <c r="TFP47"/>
      <c r="TFQ47"/>
      <c r="TFR47"/>
      <c r="TFS47"/>
      <c r="TFT47"/>
      <c r="TFU47"/>
      <c r="TFV47"/>
      <c r="TFW47"/>
      <c r="TFX47"/>
      <c r="TFY47"/>
      <c r="TFZ47"/>
      <c r="TGA47"/>
      <c r="TGB47"/>
      <c r="TGC47"/>
      <c r="TGD47"/>
      <c r="TGE47"/>
      <c r="TGF47"/>
      <c r="TGG47"/>
      <c r="TGH47"/>
      <c r="TGI47"/>
      <c r="TGJ47"/>
      <c r="TGK47"/>
      <c r="TGL47"/>
      <c r="TGM47"/>
      <c r="TGN47"/>
      <c r="TGO47"/>
      <c r="TGP47"/>
      <c r="TGQ47"/>
      <c r="TGR47"/>
      <c r="TGS47"/>
      <c r="TGT47"/>
      <c r="TGU47"/>
      <c r="TGV47"/>
      <c r="TGW47"/>
      <c r="TGX47"/>
      <c r="TGY47"/>
      <c r="TGZ47"/>
      <c r="THA47"/>
      <c r="THB47"/>
      <c r="THC47"/>
      <c r="THD47"/>
      <c r="THE47"/>
      <c r="THF47"/>
      <c r="THG47"/>
      <c r="THH47"/>
      <c r="THI47"/>
      <c r="THJ47"/>
      <c r="THK47"/>
      <c r="THL47"/>
      <c r="THM47"/>
      <c r="THN47"/>
      <c r="THO47"/>
      <c r="THP47"/>
      <c r="THQ47"/>
      <c r="THR47"/>
      <c r="THS47"/>
      <c r="THT47"/>
      <c r="THU47"/>
      <c r="THV47"/>
      <c r="THW47"/>
      <c r="THX47"/>
      <c r="THY47"/>
      <c r="THZ47"/>
      <c r="TIA47"/>
      <c r="TIB47"/>
      <c r="TIC47"/>
      <c r="TID47"/>
      <c r="TIE47"/>
      <c r="TIF47"/>
      <c r="TIG47"/>
      <c r="TIH47"/>
      <c r="TII47"/>
      <c r="TIJ47"/>
      <c r="TIK47"/>
      <c r="TIL47"/>
      <c r="TIM47"/>
      <c r="TIN47"/>
      <c r="TIO47"/>
      <c r="TIP47"/>
      <c r="TIQ47"/>
      <c r="TIR47"/>
      <c r="TIS47"/>
      <c r="TIT47"/>
      <c r="TIU47"/>
      <c r="TIV47"/>
      <c r="TIW47"/>
      <c r="TIX47"/>
      <c r="TIY47"/>
      <c r="TIZ47"/>
      <c r="TJA47"/>
      <c r="TJB47"/>
      <c r="TJC47"/>
      <c r="TJD47"/>
      <c r="TJE47"/>
      <c r="TJF47"/>
      <c r="TJG47"/>
      <c r="TJH47"/>
      <c r="TJI47"/>
      <c r="TJJ47"/>
      <c r="TJK47"/>
      <c r="TJL47"/>
      <c r="TJM47"/>
      <c r="TJN47"/>
      <c r="TJO47"/>
      <c r="TJP47"/>
      <c r="TJQ47"/>
      <c r="TJR47"/>
      <c r="TJS47"/>
      <c r="TJT47"/>
      <c r="TJU47"/>
      <c r="TJV47"/>
      <c r="TJW47"/>
      <c r="TJX47"/>
      <c r="TJY47"/>
      <c r="TJZ47"/>
      <c r="TKA47"/>
      <c r="TKB47"/>
      <c r="TKC47"/>
      <c r="TKD47"/>
      <c r="TKE47"/>
      <c r="TKF47"/>
      <c r="TKG47"/>
      <c r="TKH47"/>
      <c r="TKI47"/>
      <c r="TKJ47"/>
      <c r="TKK47"/>
      <c r="TKL47"/>
      <c r="TKM47"/>
      <c r="TKN47"/>
      <c r="TKO47"/>
      <c r="TKP47"/>
      <c r="TKQ47"/>
      <c r="TKR47"/>
      <c r="TKS47"/>
      <c r="TKT47"/>
      <c r="TKU47"/>
      <c r="TKV47"/>
      <c r="TKW47"/>
      <c r="TKX47"/>
      <c r="TKY47"/>
      <c r="TKZ47"/>
      <c r="TLA47"/>
      <c r="TLB47"/>
      <c r="TLC47"/>
      <c r="TLD47"/>
      <c r="TLE47"/>
      <c r="TLF47"/>
      <c r="TLG47"/>
      <c r="TLH47"/>
      <c r="TLI47"/>
      <c r="TLJ47"/>
      <c r="TLK47"/>
      <c r="TLL47"/>
      <c r="TLM47"/>
      <c r="TLN47"/>
      <c r="TLO47"/>
      <c r="TLP47"/>
      <c r="TLQ47"/>
      <c r="TLR47"/>
      <c r="TLS47"/>
      <c r="TLT47"/>
      <c r="TLU47"/>
      <c r="TLV47"/>
      <c r="TLW47"/>
      <c r="TLX47"/>
      <c r="TLY47"/>
      <c r="TLZ47"/>
      <c r="TMA47"/>
      <c r="TMB47"/>
      <c r="TMC47"/>
      <c r="TMD47"/>
      <c r="TME47"/>
      <c r="TMF47"/>
      <c r="TMG47"/>
      <c r="TMH47"/>
      <c r="TMI47"/>
      <c r="TMJ47"/>
      <c r="TMK47"/>
      <c r="TML47"/>
      <c r="TMM47"/>
      <c r="TMN47"/>
      <c r="TMO47"/>
      <c r="TMP47"/>
      <c r="TMQ47"/>
      <c r="TMR47"/>
      <c r="TMS47"/>
      <c r="TMT47"/>
      <c r="TMU47"/>
      <c r="TMV47"/>
      <c r="TMW47"/>
      <c r="TMX47"/>
      <c r="TMY47"/>
      <c r="TMZ47"/>
      <c r="TNA47"/>
      <c r="TNB47"/>
      <c r="TNC47"/>
      <c r="TND47"/>
      <c r="TNE47"/>
      <c r="TNF47"/>
      <c r="TNG47"/>
      <c r="TNH47"/>
      <c r="TNI47"/>
      <c r="TNJ47"/>
      <c r="TNK47"/>
      <c r="TNL47"/>
      <c r="TNM47"/>
      <c r="TNN47"/>
      <c r="TNO47"/>
      <c r="TNP47"/>
      <c r="TNQ47"/>
      <c r="TNR47"/>
      <c r="TNS47"/>
      <c r="TNT47"/>
      <c r="TNU47"/>
      <c r="TNV47"/>
      <c r="TNW47"/>
      <c r="TNX47"/>
      <c r="TNY47"/>
      <c r="TNZ47"/>
      <c r="TOA47"/>
      <c r="TOB47"/>
      <c r="TOC47"/>
      <c r="TOD47"/>
      <c r="TOE47"/>
      <c r="TOF47"/>
      <c r="TOG47"/>
      <c r="TOH47"/>
      <c r="TOI47"/>
      <c r="TOJ47"/>
      <c r="TOK47"/>
      <c r="TOL47"/>
      <c r="TOM47"/>
      <c r="TON47"/>
      <c r="TOO47"/>
      <c r="TOP47"/>
      <c r="TOQ47"/>
      <c r="TOR47"/>
      <c r="TOS47"/>
      <c r="TOT47"/>
      <c r="TOU47"/>
      <c r="TOV47"/>
      <c r="TOW47"/>
      <c r="TOX47"/>
      <c r="TOY47"/>
      <c r="TOZ47"/>
      <c r="TPA47"/>
      <c r="TPB47"/>
      <c r="TPC47"/>
      <c r="TPD47"/>
      <c r="TPE47"/>
      <c r="TPF47"/>
      <c r="TPG47"/>
      <c r="TPH47"/>
      <c r="TPI47"/>
      <c r="TPJ47"/>
      <c r="TPK47"/>
      <c r="TPL47"/>
      <c r="TPM47"/>
      <c r="TPN47"/>
      <c r="TPO47"/>
      <c r="TPP47"/>
      <c r="TPQ47"/>
      <c r="TPR47"/>
      <c r="TPS47"/>
      <c r="TPT47"/>
      <c r="TPU47"/>
      <c r="TPV47"/>
      <c r="TPW47"/>
      <c r="TPX47"/>
      <c r="TPY47"/>
      <c r="TPZ47"/>
      <c r="TQA47"/>
      <c r="TQB47"/>
      <c r="TQC47"/>
      <c r="TQD47"/>
      <c r="TQE47"/>
      <c r="TQF47"/>
      <c r="TQG47"/>
      <c r="TQH47"/>
      <c r="TQI47"/>
      <c r="TQJ47"/>
      <c r="TQK47"/>
      <c r="TQL47"/>
      <c r="TQM47"/>
      <c r="TQN47"/>
      <c r="TQO47"/>
      <c r="TQP47"/>
      <c r="TQQ47"/>
      <c r="TQR47"/>
      <c r="TQS47"/>
      <c r="TQT47"/>
      <c r="TQU47"/>
      <c r="TQV47"/>
      <c r="TQW47"/>
      <c r="TQX47"/>
      <c r="TQY47"/>
      <c r="TQZ47"/>
      <c r="TRA47"/>
      <c r="TRB47"/>
      <c r="TRC47"/>
      <c r="TRD47"/>
      <c r="TRE47"/>
      <c r="TRF47"/>
      <c r="TRG47"/>
      <c r="TRH47"/>
      <c r="TRI47"/>
      <c r="TRJ47"/>
      <c r="TRK47"/>
      <c r="TRL47"/>
      <c r="TRM47"/>
      <c r="TRN47"/>
      <c r="TRO47"/>
      <c r="TRP47"/>
      <c r="TRQ47"/>
      <c r="TRR47"/>
      <c r="TRS47"/>
      <c r="TRT47"/>
      <c r="TRU47"/>
      <c r="TRV47"/>
      <c r="TRW47"/>
      <c r="TRX47"/>
      <c r="TRY47"/>
      <c r="TRZ47"/>
      <c r="TSA47"/>
      <c r="TSB47"/>
      <c r="TSC47"/>
      <c r="TSD47"/>
      <c r="TSE47"/>
      <c r="TSF47"/>
      <c r="TSG47"/>
      <c r="TSH47"/>
      <c r="TSI47"/>
      <c r="TSJ47"/>
      <c r="TSK47"/>
      <c r="TSL47"/>
      <c r="TSM47"/>
      <c r="TSN47"/>
      <c r="TSO47"/>
      <c r="TSP47"/>
      <c r="TSQ47"/>
      <c r="TSR47"/>
      <c r="TSS47"/>
      <c r="TST47"/>
      <c r="TSU47"/>
      <c r="TSV47"/>
      <c r="TSW47"/>
      <c r="TSX47"/>
      <c r="TSY47"/>
      <c r="TSZ47"/>
      <c r="TTA47"/>
      <c r="TTB47"/>
      <c r="TTC47"/>
      <c r="TTD47"/>
      <c r="TTE47"/>
      <c r="TTF47"/>
      <c r="TTG47"/>
      <c r="TTH47"/>
      <c r="TTI47"/>
      <c r="TTJ47"/>
      <c r="TTK47"/>
      <c r="TTL47"/>
      <c r="TTM47"/>
      <c r="TTN47"/>
      <c r="TTO47"/>
      <c r="TTP47"/>
      <c r="TTQ47"/>
      <c r="TTR47"/>
      <c r="TTS47"/>
      <c r="TTT47"/>
      <c r="TTU47"/>
      <c r="TTV47"/>
      <c r="TTW47"/>
      <c r="TTX47"/>
      <c r="TTY47"/>
      <c r="TTZ47"/>
      <c r="TUA47"/>
      <c r="TUB47"/>
      <c r="TUC47"/>
      <c r="TUD47"/>
      <c r="TUE47"/>
      <c r="TUF47"/>
      <c r="TUG47"/>
      <c r="TUH47"/>
      <c r="TUI47"/>
      <c r="TUJ47"/>
      <c r="TUK47"/>
      <c r="TUL47"/>
      <c r="TUM47"/>
      <c r="TUN47"/>
      <c r="TUO47"/>
      <c r="TUP47"/>
      <c r="TUQ47"/>
      <c r="TUR47"/>
      <c r="TUS47"/>
      <c r="TUT47"/>
      <c r="TUU47"/>
      <c r="TUV47"/>
      <c r="TUW47"/>
      <c r="TUX47"/>
      <c r="TUY47"/>
      <c r="TUZ47"/>
      <c r="TVA47"/>
      <c r="TVB47"/>
      <c r="TVC47"/>
      <c r="TVD47"/>
      <c r="TVE47"/>
      <c r="TVF47"/>
      <c r="TVG47"/>
      <c r="TVH47"/>
      <c r="TVI47"/>
      <c r="TVJ47"/>
      <c r="TVK47"/>
      <c r="TVL47"/>
      <c r="TVM47"/>
      <c r="TVN47"/>
      <c r="TVO47"/>
      <c r="TVP47"/>
      <c r="TVQ47"/>
      <c r="TVR47"/>
      <c r="TVS47"/>
      <c r="TVT47"/>
      <c r="TVU47"/>
      <c r="TVV47"/>
      <c r="TVW47"/>
      <c r="TVX47"/>
      <c r="TVY47"/>
      <c r="TVZ47"/>
      <c r="TWA47"/>
      <c r="TWB47"/>
      <c r="TWC47"/>
      <c r="TWD47"/>
      <c r="TWE47"/>
      <c r="TWF47"/>
      <c r="TWG47"/>
      <c r="TWH47"/>
      <c r="TWI47"/>
      <c r="TWJ47"/>
      <c r="TWK47"/>
      <c r="TWL47"/>
      <c r="TWM47"/>
      <c r="TWN47"/>
      <c r="TWO47"/>
      <c r="TWP47"/>
      <c r="TWQ47"/>
      <c r="TWR47"/>
      <c r="TWS47"/>
      <c r="TWT47"/>
      <c r="TWU47"/>
      <c r="TWV47"/>
      <c r="TWW47"/>
      <c r="TWX47"/>
      <c r="TWY47"/>
      <c r="TWZ47"/>
      <c r="TXA47"/>
      <c r="TXB47"/>
      <c r="TXC47"/>
      <c r="TXD47"/>
      <c r="TXE47"/>
      <c r="TXF47"/>
      <c r="TXG47"/>
      <c r="TXH47"/>
      <c r="TXI47"/>
      <c r="TXJ47"/>
      <c r="TXK47"/>
      <c r="TXL47"/>
      <c r="TXM47"/>
      <c r="TXN47"/>
      <c r="TXO47"/>
      <c r="TXP47"/>
      <c r="TXQ47"/>
      <c r="TXR47"/>
      <c r="TXS47"/>
      <c r="TXT47"/>
      <c r="TXU47"/>
      <c r="TXV47"/>
      <c r="TXW47"/>
      <c r="TXX47"/>
      <c r="TXY47"/>
      <c r="TXZ47"/>
      <c r="TYA47"/>
      <c r="TYB47"/>
      <c r="TYC47"/>
      <c r="TYD47"/>
      <c r="TYE47"/>
      <c r="TYF47"/>
      <c r="TYG47"/>
      <c r="TYH47"/>
      <c r="TYI47"/>
      <c r="TYJ47"/>
      <c r="TYK47"/>
      <c r="TYL47"/>
      <c r="TYM47"/>
      <c r="TYN47"/>
      <c r="TYO47"/>
      <c r="TYP47"/>
      <c r="TYQ47"/>
      <c r="TYR47"/>
      <c r="TYS47"/>
      <c r="TYT47"/>
      <c r="TYU47"/>
      <c r="TYV47"/>
      <c r="TYW47"/>
      <c r="TYX47"/>
      <c r="TYY47"/>
      <c r="TYZ47"/>
      <c r="TZA47"/>
      <c r="TZB47"/>
      <c r="TZC47"/>
      <c r="TZD47"/>
      <c r="TZE47"/>
      <c r="TZF47"/>
      <c r="TZG47"/>
      <c r="TZH47"/>
      <c r="TZI47"/>
      <c r="TZJ47"/>
      <c r="TZK47"/>
      <c r="TZL47"/>
      <c r="TZM47"/>
      <c r="TZN47"/>
      <c r="TZO47"/>
      <c r="TZP47"/>
      <c r="TZQ47"/>
      <c r="TZR47"/>
      <c r="TZS47"/>
      <c r="TZT47"/>
      <c r="TZU47"/>
      <c r="TZV47"/>
      <c r="TZW47"/>
      <c r="TZX47"/>
      <c r="TZY47"/>
      <c r="TZZ47"/>
      <c r="UAA47"/>
      <c r="UAB47"/>
      <c r="UAC47"/>
      <c r="UAD47"/>
      <c r="UAE47"/>
      <c r="UAF47"/>
      <c r="UAG47"/>
      <c r="UAH47"/>
      <c r="UAI47"/>
      <c r="UAJ47"/>
      <c r="UAK47"/>
      <c r="UAL47"/>
      <c r="UAM47"/>
      <c r="UAN47"/>
      <c r="UAO47"/>
      <c r="UAP47"/>
      <c r="UAQ47"/>
      <c r="UAR47"/>
      <c r="UAS47"/>
      <c r="UAT47"/>
      <c r="UAU47"/>
      <c r="UAV47"/>
      <c r="UAW47"/>
      <c r="UAX47"/>
      <c r="UAY47"/>
      <c r="UAZ47"/>
      <c r="UBA47"/>
      <c r="UBB47"/>
      <c r="UBC47"/>
      <c r="UBD47"/>
      <c r="UBE47"/>
      <c r="UBF47"/>
      <c r="UBG47"/>
      <c r="UBH47"/>
      <c r="UBI47"/>
      <c r="UBJ47"/>
      <c r="UBK47"/>
      <c r="UBL47"/>
      <c r="UBM47"/>
      <c r="UBN47"/>
      <c r="UBO47"/>
      <c r="UBP47"/>
      <c r="UBQ47"/>
      <c r="UBR47"/>
      <c r="UBS47"/>
      <c r="UBT47"/>
      <c r="UBU47"/>
      <c r="UBV47"/>
      <c r="UBW47"/>
      <c r="UBX47"/>
      <c r="UBY47"/>
      <c r="UBZ47"/>
      <c r="UCA47"/>
      <c r="UCB47"/>
      <c r="UCC47"/>
      <c r="UCD47"/>
      <c r="UCE47"/>
      <c r="UCF47"/>
      <c r="UCG47"/>
      <c r="UCH47"/>
      <c r="UCI47"/>
      <c r="UCJ47"/>
      <c r="UCK47"/>
      <c r="UCL47"/>
      <c r="UCM47"/>
      <c r="UCN47"/>
      <c r="UCO47"/>
      <c r="UCP47"/>
      <c r="UCQ47"/>
      <c r="UCR47"/>
      <c r="UCS47"/>
      <c r="UCT47"/>
      <c r="UCU47"/>
      <c r="UCV47"/>
      <c r="UCW47"/>
      <c r="UCX47"/>
      <c r="UCY47"/>
      <c r="UCZ47"/>
      <c r="UDA47"/>
      <c r="UDB47"/>
      <c r="UDC47"/>
      <c r="UDD47"/>
      <c r="UDE47"/>
      <c r="UDF47"/>
      <c r="UDG47"/>
      <c r="UDH47"/>
      <c r="UDI47"/>
      <c r="UDJ47"/>
      <c r="UDK47"/>
      <c r="UDL47"/>
      <c r="UDM47"/>
      <c r="UDN47"/>
      <c r="UDO47"/>
      <c r="UDP47"/>
      <c r="UDQ47"/>
      <c r="UDR47"/>
      <c r="UDS47"/>
      <c r="UDT47"/>
      <c r="UDU47"/>
      <c r="UDV47"/>
      <c r="UDW47"/>
      <c r="UDX47"/>
      <c r="UDY47"/>
      <c r="UDZ47"/>
      <c r="UEA47"/>
      <c r="UEB47"/>
      <c r="UEC47"/>
      <c r="UED47"/>
      <c r="UEE47"/>
      <c r="UEF47"/>
      <c r="UEG47"/>
      <c r="UEH47"/>
      <c r="UEI47"/>
      <c r="UEJ47"/>
      <c r="UEK47"/>
      <c r="UEL47"/>
      <c r="UEM47"/>
      <c r="UEN47"/>
      <c r="UEO47"/>
      <c r="UEP47"/>
      <c r="UEQ47"/>
      <c r="UER47"/>
      <c r="UES47"/>
      <c r="UET47"/>
      <c r="UEU47"/>
      <c r="UEV47"/>
      <c r="UEW47"/>
      <c r="UEX47"/>
      <c r="UEY47"/>
      <c r="UEZ47"/>
      <c r="UFA47"/>
      <c r="UFB47"/>
      <c r="UFC47"/>
      <c r="UFD47"/>
      <c r="UFE47"/>
      <c r="UFF47"/>
      <c r="UFG47"/>
      <c r="UFH47"/>
      <c r="UFI47"/>
      <c r="UFJ47"/>
      <c r="UFK47"/>
      <c r="UFL47"/>
      <c r="UFM47"/>
      <c r="UFN47"/>
      <c r="UFO47"/>
      <c r="UFP47"/>
      <c r="UFQ47"/>
      <c r="UFR47"/>
      <c r="UFS47"/>
      <c r="UFT47"/>
      <c r="UFU47"/>
      <c r="UFV47"/>
      <c r="UFW47"/>
      <c r="UFX47"/>
      <c r="UFY47"/>
      <c r="UFZ47"/>
      <c r="UGA47"/>
      <c r="UGB47"/>
      <c r="UGC47"/>
      <c r="UGD47"/>
      <c r="UGE47"/>
      <c r="UGF47"/>
      <c r="UGG47"/>
      <c r="UGH47"/>
      <c r="UGI47"/>
      <c r="UGJ47"/>
      <c r="UGK47"/>
      <c r="UGL47"/>
      <c r="UGM47"/>
      <c r="UGN47"/>
      <c r="UGO47"/>
      <c r="UGP47"/>
      <c r="UGQ47"/>
      <c r="UGR47"/>
      <c r="UGS47"/>
      <c r="UGT47"/>
      <c r="UGU47"/>
      <c r="UGV47"/>
      <c r="UGW47"/>
      <c r="UGX47"/>
      <c r="UGY47"/>
      <c r="UGZ47"/>
      <c r="UHA47"/>
      <c r="UHB47"/>
      <c r="UHC47"/>
      <c r="UHD47"/>
      <c r="UHE47"/>
      <c r="UHF47"/>
      <c r="UHG47"/>
      <c r="UHH47"/>
      <c r="UHI47"/>
      <c r="UHJ47"/>
      <c r="UHK47"/>
      <c r="UHL47"/>
      <c r="UHM47"/>
      <c r="UHN47"/>
      <c r="UHO47"/>
      <c r="UHP47"/>
      <c r="UHQ47"/>
      <c r="UHR47"/>
      <c r="UHS47"/>
      <c r="UHT47"/>
      <c r="UHU47"/>
      <c r="UHV47"/>
      <c r="UHW47"/>
      <c r="UHX47"/>
      <c r="UHY47"/>
      <c r="UHZ47"/>
      <c r="UIA47"/>
      <c r="UIB47"/>
      <c r="UIC47"/>
      <c r="UID47"/>
      <c r="UIE47"/>
      <c r="UIF47"/>
      <c r="UIG47"/>
      <c r="UIH47"/>
      <c r="UII47"/>
      <c r="UIJ47"/>
      <c r="UIK47"/>
      <c r="UIL47"/>
      <c r="UIM47"/>
      <c r="UIN47"/>
      <c r="UIO47"/>
      <c r="UIP47"/>
      <c r="UIQ47"/>
      <c r="UIR47"/>
      <c r="UIS47"/>
      <c r="UIT47"/>
      <c r="UIU47"/>
      <c r="UIV47"/>
      <c r="UIW47"/>
      <c r="UIX47"/>
      <c r="UIY47"/>
      <c r="UIZ47"/>
      <c r="UJA47"/>
      <c r="UJB47"/>
      <c r="UJC47"/>
      <c r="UJD47"/>
      <c r="UJE47"/>
      <c r="UJF47"/>
      <c r="UJG47"/>
      <c r="UJH47"/>
      <c r="UJI47"/>
      <c r="UJJ47"/>
      <c r="UJK47"/>
      <c r="UJL47"/>
      <c r="UJM47"/>
      <c r="UJN47"/>
      <c r="UJO47"/>
      <c r="UJP47"/>
      <c r="UJQ47"/>
      <c r="UJR47"/>
      <c r="UJS47"/>
      <c r="UJT47"/>
      <c r="UJU47"/>
      <c r="UJV47"/>
      <c r="UJW47"/>
      <c r="UJX47"/>
      <c r="UJY47"/>
      <c r="UJZ47"/>
      <c r="UKA47"/>
      <c r="UKB47"/>
      <c r="UKC47"/>
      <c r="UKD47"/>
      <c r="UKE47"/>
      <c r="UKF47"/>
      <c r="UKG47"/>
      <c r="UKH47"/>
      <c r="UKI47"/>
      <c r="UKJ47"/>
      <c r="UKK47"/>
      <c r="UKL47"/>
      <c r="UKM47"/>
      <c r="UKN47"/>
      <c r="UKO47"/>
      <c r="UKP47"/>
      <c r="UKQ47"/>
      <c r="UKR47"/>
      <c r="UKS47"/>
      <c r="UKT47"/>
      <c r="UKU47"/>
      <c r="UKV47"/>
      <c r="UKW47"/>
      <c r="UKX47"/>
      <c r="UKY47"/>
      <c r="UKZ47"/>
      <c r="ULA47"/>
      <c r="ULB47"/>
      <c r="ULC47"/>
      <c r="ULD47"/>
      <c r="ULE47"/>
      <c r="ULF47"/>
      <c r="ULG47"/>
      <c r="ULH47"/>
      <c r="ULI47"/>
      <c r="ULJ47"/>
      <c r="ULK47"/>
      <c r="ULL47"/>
      <c r="ULM47"/>
      <c r="ULN47"/>
      <c r="ULO47"/>
      <c r="ULP47"/>
      <c r="ULQ47"/>
      <c r="ULR47"/>
      <c r="ULS47"/>
      <c r="ULT47"/>
      <c r="ULU47"/>
      <c r="ULV47"/>
      <c r="ULW47"/>
      <c r="ULX47"/>
      <c r="ULY47"/>
      <c r="ULZ47"/>
      <c r="UMA47"/>
      <c r="UMB47"/>
      <c r="UMC47"/>
      <c r="UMD47"/>
      <c r="UME47"/>
      <c r="UMF47"/>
      <c r="UMG47"/>
      <c r="UMH47"/>
      <c r="UMI47"/>
      <c r="UMJ47"/>
      <c r="UMK47"/>
      <c r="UML47"/>
      <c r="UMM47"/>
      <c r="UMN47"/>
      <c r="UMO47"/>
      <c r="UMP47"/>
      <c r="UMQ47"/>
      <c r="UMR47"/>
      <c r="UMS47"/>
      <c r="UMT47"/>
      <c r="UMU47"/>
      <c r="UMV47"/>
      <c r="UMW47"/>
      <c r="UMX47"/>
      <c r="UMY47"/>
      <c r="UMZ47"/>
      <c r="UNA47"/>
      <c r="UNB47"/>
      <c r="UNC47"/>
      <c r="UND47"/>
      <c r="UNE47"/>
      <c r="UNF47"/>
      <c r="UNG47"/>
      <c r="UNH47"/>
      <c r="UNI47"/>
      <c r="UNJ47"/>
      <c r="UNK47"/>
      <c r="UNL47"/>
      <c r="UNM47"/>
      <c r="UNN47"/>
      <c r="UNO47"/>
      <c r="UNP47"/>
      <c r="UNQ47"/>
      <c r="UNR47"/>
      <c r="UNS47"/>
      <c r="UNT47"/>
      <c r="UNU47"/>
      <c r="UNV47"/>
      <c r="UNW47"/>
      <c r="UNX47"/>
      <c r="UNY47"/>
      <c r="UNZ47"/>
      <c r="UOA47"/>
      <c r="UOB47"/>
      <c r="UOC47"/>
      <c r="UOD47"/>
      <c r="UOE47"/>
      <c r="UOF47"/>
      <c r="UOG47"/>
      <c r="UOH47"/>
      <c r="UOI47"/>
      <c r="UOJ47"/>
      <c r="UOK47"/>
      <c r="UOL47"/>
      <c r="UOM47"/>
      <c r="UON47"/>
      <c r="UOO47"/>
      <c r="UOP47"/>
      <c r="UOQ47"/>
      <c r="UOR47"/>
      <c r="UOS47"/>
      <c r="UOT47"/>
      <c r="UOU47"/>
      <c r="UOV47"/>
      <c r="UOW47"/>
      <c r="UOX47"/>
      <c r="UOY47"/>
      <c r="UOZ47"/>
      <c r="UPA47"/>
      <c r="UPB47"/>
      <c r="UPC47"/>
      <c r="UPD47"/>
      <c r="UPE47"/>
      <c r="UPF47"/>
      <c r="UPG47"/>
      <c r="UPH47"/>
      <c r="UPI47"/>
      <c r="UPJ47"/>
      <c r="UPK47"/>
      <c r="UPL47"/>
      <c r="UPM47"/>
      <c r="UPN47"/>
      <c r="UPO47"/>
      <c r="UPP47"/>
      <c r="UPQ47"/>
      <c r="UPR47"/>
      <c r="UPS47"/>
      <c r="UPT47"/>
      <c r="UPU47"/>
      <c r="UPV47"/>
      <c r="UPW47"/>
      <c r="UPX47"/>
      <c r="UPY47"/>
      <c r="UPZ47"/>
      <c r="UQA47"/>
      <c r="UQB47"/>
      <c r="UQC47"/>
      <c r="UQD47"/>
      <c r="UQE47"/>
      <c r="UQF47"/>
      <c r="UQG47"/>
      <c r="UQH47"/>
      <c r="UQI47"/>
      <c r="UQJ47"/>
      <c r="UQK47"/>
      <c r="UQL47"/>
      <c r="UQM47"/>
      <c r="UQN47"/>
      <c r="UQO47"/>
      <c r="UQP47"/>
      <c r="UQQ47"/>
      <c r="UQR47"/>
      <c r="UQS47"/>
      <c r="UQT47"/>
      <c r="UQU47"/>
      <c r="UQV47"/>
      <c r="UQW47"/>
      <c r="UQX47"/>
      <c r="UQY47"/>
      <c r="UQZ47"/>
      <c r="URA47"/>
      <c r="URB47"/>
      <c r="URC47"/>
      <c r="URD47"/>
      <c r="URE47"/>
      <c r="URF47"/>
      <c r="URG47"/>
      <c r="URH47"/>
      <c r="URI47"/>
      <c r="URJ47"/>
      <c r="URK47"/>
      <c r="URL47"/>
      <c r="URM47"/>
      <c r="URN47"/>
      <c r="URO47"/>
      <c r="URP47"/>
      <c r="URQ47"/>
      <c r="URR47"/>
      <c r="URS47"/>
      <c r="URT47"/>
      <c r="URU47"/>
      <c r="URV47"/>
      <c r="URW47"/>
      <c r="URX47"/>
      <c r="URY47"/>
      <c r="URZ47"/>
      <c r="USA47"/>
      <c r="USB47"/>
      <c r="USC47"/>
      <c r="USD47"/>
      <c r="USE47"/>
      <c r="USF47"/>
      <c r="USG47"/>
      <c r="USH47"/>
      <c r="USI47"/>
      <c r="USJ47"/>
      <c r="USK47"/>
      <c r="USL47"/>
      <c r="USM47"/>
      <c r="USN47"/>
      <c r="USO47"/>
      <c r="USP47"/>
      <c r="USQ47"/>
      <c r="USR47"/>
      <c r="USS47"/>
      <c r="UST47"/>
      <c r="USU47"/>
      <c r="USV47"/>
      <c r="USW47"/>
      <c r="USX47"/>
      <c r="USY47"/>
      <c r="USZ47"/>
      <c r="UTA47"/>
      <c r="UTB47"/>
      <c r="UTC47"/>
      <c r="UTD47"/>
      <c r="UTE47"/>
      <c r="UTF47"/>
      <c r="UTG47"/>
      <c r="UTH47"/>
      <c r="UTI47"/>
      <c r="UTJ47"/>
      <c r="UTK47"/>
      <c r="UTL47"/>
      <c r="UTM47"/>
      <c r="UTN47"/>
      <c r="UTO47"/>
      <c r="UTP47"/>
      <c r="UTQ47"/>
      <c r="UTR47"/>
      <c r="UTS47"/>
      <c r="UTT47"/>
      <c r="UTU47"/>
      <c r="UTV47"/>
      <c r="UTW47"/>
      <c r="UTX47"/>
      <c r="UTY47"/>
      <c r="UTZ47"/>
      <c r="UUA47"/>
      <c r="UUB47"/>
      <c r="UUC47"/>
      <c r="UUD47"/>
      <c r="UUE47"/>
      <c r="UUF47"/>
      <c r="UUG47"/>
      <c r="UUH47"/>
      <c r="UUI47"/>
      <c r="UUJ47"/>
      <c r="UUK47"/>
      <c r="UUL47"/>
      <c r="UUM47"/>
      <c r="UUN47"/>
      <c r="UUO47"/>
      <c r="UUP47"/>
      <c r="UUQ47"/>
      <c r="UUR47"/>
      <c r="UUS47"/>
      <c r="UUT47"/>
      <c r="UUU47"/>
      <c r="UUV47"/>
      <c r="UUW47"/>
      <c r="UUX47"/>
      <c r="UUY47"/>
      <c r="UUZ47"/>
      <c r="UVA47"/>
      <c r="UVB47"/>
      <c r="UVC47"/>
      <c r="UVD47"/>
      <c r="UVE47"/>
      <c r="UVF47"/>
      <c r="UVG47"/>
      <c r="UVH47"/>
      <c r="UVI47"/>
      <c r="UVJ47"/>
      <c r="UVK47"/>
      <c r="UVL47"/>
      <c r="UVM47"/>
      <c r="UVN47"/>
      <c r="UVO47"/>
      <c r="UVP47"/>
      <c r="UVQ47"/>
      <c r="UVR47"/>
      <c r="UVS47"/>
      <c r="UVT47"/>
      <c r="UVU47"/>
      <c r="UVV47"/>
      <c r="UVW47"/>
      <c r="UVX47"/>
      <c r="UVY47"/>
      <c r="UVZ47"/>
      <c r="UWA47"/>
      <c r="UWB47"/>
      <c r="UWC47"/>
      <c r="UWD47"/>
      <c r="UWE47"/>
      <c r="UWF47"/>
      <c r="UWG47"/>
      <c r="UWH47"/>
      <c r="UWI47"/>
      <c r="UWJ47"/>
      <c r="UWK47"/>
      <c r="UWL47"/>
      <c r="UWM47"/>
      <c r="UWN47"/>
      <c r="UWO47"/>
      <c r="UWP47"/>
      <c r="UWQ47"/>
      <c r="UWR47"/>
      <c r="UWS47"/>
      <c r="UWT47"/>
      <c r="UWU47"/>
      <c r="UWV47"/>
      <c r="UWW47"/>
      <c r="UWX47"/>
      <c r="UWY47"/>
      <c r="UWZ47"/>
      <c r="UXA47"/>
      <c r="UXB47"/>
      <c r="UXC47"/>
      <c r="UXD47"/>
      <c r="UXE47"/>
      <c r="UXF47"/>
      <c r="UXG47"/>
      <c r="UXH47"/>
      <c r="UXI47"/>
      <c r="UXJ47"/>
      <c r="UXK47"/>
      <c r="UXL47"/>
      <c r="UXM47"/>
      <c r="UXN47"/>
      <c r="UXO47"/>
      <c r="UXP47"/>
      <c r="UXQ47"/>
      <c r="UXR47"/>
      <c r="UXS47"/>
      <c r="UXT47"/>
      <c r="UXU47"/>
      <c r="UXV47"/>
      <c r="UXW47"/>
      <c r="UXX47"/>
      <c r="UXY47"/>
      <c r="UXZ47"/>
      <c r="UYA47"/>
      <c r="UYB47"/>
      <c r="UYC47"/>
      <c r="UYD47"/>
      <c r="UYE47"/>
      <c r="UYF47"/>
      <c r="UYG47"/>
      <c r="UYH47"/>
      <c r="UYI47"/>
      <c r="UYJ47"/>
      <c r="UYK47"/>
      <c r="UYL47"/>
      <c r="UYM47"/>
      <c r="UYN47"/>
      <c r="UYO47"/>
      <c r="UYP47"/>
      <c r="UYQ47"/>
      <c r="UYR47"/>
      <c r="UYS47"/>
      <c r="UYT47"/>
      <c r="UYU47"/>
      <c r="UYV47"/>
      <c r="UYW47"/>
      <c r="UYX47"/>
      <c r="UYY47"/>
      <c r="UYZ47"/>
      <c r="UZA47"/>
      <c r="UZB47"/>
      <c r="UZC47"/>
      <c r="UZD47"/>
      <c r="UZE47"/>
      <c r="UZF47"/>
      <c r="UZG47"/>
      <c r="UZH47"/>
      <c r="UZI47"/>
      <c r="UZJ47"/>
      <c r="UZK47"/>
      <c r="UZL47"/>
      <c r="UZM47"/>
      <c r="UZN47"/>
      <c r="UZO47"/>
      <c r="UZP47"/>
      <c r="UZQ47"/>
      <c r="UZR47"/>
      <c r="UZS47"/>
      <c r="UZT47"/>
      <c r="UZU47"/>
      <c r="UZV47"/>
      <c r="UZW47"/>
      <c r="UZX47"/>
      <c r="UZY47"/>
      <c r="UZZ47"/>
      <c r="VAA47"/>
      <c r="VAB47"/>
      <c r="VAC47"/>
      <c r="VAD47"/>
      <c r="VAE47"/>
      <c r="VAF47"/>
      <c r="VAG47"/>
      <c r="VAH47"/>
      <c r="VAI47"/>
      <c r="VAJ47"/>
      <c r="VAK47"/>
      <c r="VAL47"/>
      <c r="VAM47"/>
      <c r="VAN47"/>
      <c r="VAO47"/>
      <c r="VAP47"/>
      <c r="VAQ47"/>
      <c r="VAR47"/>
      <c r="VAS47"/>
      <c r="VAT47"/>
      <c r="VAU47"/>
      <c r="VAV47"/>
      <c r="VAW47"/>
      <c r="VAX47"/>
      <c r="VAY47"/>
      <c r="VAZ47"/>
      <c r="VBA47"/>
      <c r="VBB47"/>
      <c r="VBC47"/>
      <c r="VBD47"/>
      <c r="VBE47"/>
      <c r="VBF47"/>
      <c r="VBG47"/>
      <c r="VBH47"/>
      <c r="VBI47"/>
      <c r="VBJ47"/>
      <c r="VBK47"/>
      <c r="VBL47"/>
      <c r="VBM47"/>
      <c r="VBN47"/>
      <c r="VBO47"/>
      <c r="VBP47"/>
      <c r="VBQ47"/>
      <c r="VBR47"/>
      <c r="VBS47"/>
      <c r="VBT47"/>
      <c r="VBU47"/>
      <c r="VBV47"/>
      <c r="VBW47"/>
      <c r="VBX47"/>
      <c r="VBY47"/>
      <c r="VBZ47"/>
      <c r="VCA47"/>
      <c r="VCB47"/>
      <c r="VCC47"/>
      <c r="VCD47"/>
      <c r="VCE47"/>
      <c r="VCF47"/>
      <c r="VCG47"/>
      <c r="VCH47"/>
      <c r="VCI47"/>
      <c r="VCJ47"/>
      <c r="VCK47"/>
      <c r="VCL47"/>
      <c r="VCM47"/>
      <c r="VCN47"/>
      <c r="VCO47"/>
      <c r="VCP47"/>
      <c r="VCQ47"/>
      <c r="VCR47"/>
      <c r="VCS47"/>
      <c r="VCT47"/>
      <c r="VCU47"/>
      <c r="VCV47"/>
      <c r="VCW47"/>
      <c r="VCX47"/>
      <c r="VCY47"/>
      <c r="VCZ47"/>
      <c r="VDA47"/>
      <c r="VDB47"/>
      <c r="VDC47"/>
      <c r="VDD47"/>
      <c r="VDE47"/>
      <c r="VDF47"/>
      <c r="VDG47"/>
      <c r="VDH47"/>
      <c r="VDI47"/>
      <c r="VDJ47"/>
      <c r="VDK47"/>
      <c r="VDL47"/>
      <c r="VDM47"/>
      <c r="VDN47"/>
      <c r="VDO47"/>
      <c r="VDP47"/>
      <c r="VDQ47"/>
      <c r="VDR47"/>
      <c r="VDS47"/>
      <c r="VDT47"/>
      <c r="VDU47"/>
      <c r="VDV47"/>
      <c r="VDW47"/>
      <c r="VDX47"/>
      <c r="VDY47"/>
      <c r="VDZ47"/>
      <c r="VEA47"/>
      <c r="VEB47"/>
      <c r="VEC47"/>
      <c r="VED47"/>
      <c r="VEE47"/>
      <c r="VEF47"/>
      <c r="VEG47"/>
      <c r="VEH47"/>
      <c r="VEI47"/>
      <c r="VEJ47"/>
      <c r="VEK47"/>
      <c r="VEL47"/>
      <c r="VEM47"/>
      <c r="VEN47"/>
      <c r="VEO47"/>
      <c r="VEP47"/>
      <c r="VEQ47"/>
      <c r="VER47"/>
      <c r="VES47"/>
      <c r="VET47"/>
      <c r="VEU47"/>
      <c r="VEV47"/>
      <c r="VEW47"/>
      <c r="VEX47"/>
      <c r="VEY47"/>
      <c r="VEZ47"/>
      <c r="VFA47"/>
      <c r="VFB47"/>
      <c r="VFC47"/>
      <c r="VFD47"/>
      <c r="VFE47"/>
      <c r="VFF47"/>
      <c r="VFG47"/>
      <c r="VFH47"/>
      <c r="VFI47"/>
      <c r="VFJ47"/>
      <c r="VFK47"/>
      <c r="VFL47"/>
      <c r="VFM47"/>
      <c r="VFN47"/>
      <c r="VFO47"/>
      <c r="VFP47"/>
      <c r="VFQ47"/>
      <c r="VFR47"/>
      <c r="VFS47"/>
      <c r="VFT47"/>
      <c r="VFU47"/>
      <c r="VFV47"/>
      <c r="VFW47"/>
      <c r="VFX47"/>
      <c r="VFY47"/>
      <c r="VFZ47"/>
      <c r="VGA47"/>
      <c r="VGB47"/>
      <c r="VGC47"/>
      <c r="VGD47"/>
      <c r="VGE47"/>
      <c r="VGF47"/>
      <c r="VGG47"/>
      <c r="VGH47"/>
      <c r="VGI47"/>
      <c r="VGJ47"/>
      <c r="VGK47"/>
      <c r="VGL47"/>
      <c r="VGM47"/>
      <c r="VGN47"/>
      <c r="VGO47"/>
      <c r="VGP47"/>
      <c r="VGQ47"/>
      <c r="VGR47"/>
      <c r="VGS47"/>
      <c r="VGT47"/>
      <c r="VGU47"/>
      <c r="VGV47"/>
      <c r="VGW47"/>
      <c r="VGX47"/>
      <c r="VGY47"/>
      <c r="VGZ47"/>
      <c r="VHA47"/>
      <c r="VHB47"/>
      <c r="VHC47"/>
      <c r="VHD47"/>
      <c r="VHE47"/>
      <c r="VHF47"/>
      <c r="VHG47"/>
      <c r="VHH47"/>
      <c r="VHI47"/>
      <c r="VHJ47"/>
      <c r="VHK47"/>
      <c r="VHL47"/>
      <c r="VHM47"/>
      <c r="VHN47"/>
      <c r="VHO47"/>
      <c r="VHP47"/>
      <c r="VHQ47"/>
      <c r="VHR47"/>
      <c r="VHS47"/>
      <c r="VHT47"/>
      <c r="VHU47"/>
      <c r="VHV47"/>
      <c r="VHW47"/>
      <c r="VHX47"/>
      <c r="VHY47"/>
      <c r="VHZ47"/>
      <c r="VIA47"/>
      <c r="VIB47"/>
      <c r="VIC47"/>
      <c r="VID47"/>
      <c r="VIE47"/>
      <c r="VIF47"/>
      <c r="VIG47"/>
      <c r="VIH47"/>
      <c r="VII47"/>
      <c r="VIJ47"/>
      <c r="VIK47"/>
      <c r="VIL47"/>
      <c r="VIM47"/>
      <c r="VIN47"/>
      <c r="VIO47"/>
      <c r="VIP47"/>
      <c r="VIQ47"/>
      <c r="VIR47"/>
      <c r="VIS47"/>
      <c r="VIT47"/>
      <c r="VIU47"/>
      <c r="VIV47"/>
      <c r="VIW47"/>
      <c r="VIX47"/>
      <c r="VIY47"/>
      <c r="VIZ47"/>
      <c r="VJA47"/>
      <c r="VJB47"/>
      <c r="VJC47"/>
      <c r="VJD47"/>
      <c r="VJE47"/>
      <c r="VJF47"/>
      <c r="VJG47"/>
      <c r="VJH47"/>
      <c r="VJI47"/>
      <c r="VJJ47"/>
      <c r="VJK47"/>
      <c r="VJL47"/>
      <c r="VJM47"/>
      <c r="VJN47"/>
      <c r="VJO47"/>
      <c r="VJP47"/>
      <c r="VJQ47"/>
      <c r="VJR47"/>
      <c r="VJS47"/>
      <c r="VJT47"/>
      <c r="VJU47"/>
      <c r="VJV47"/>
      <c r="VJW47"/>
      <c r="VJX47"/>
      <c r="VJY47"/>
      <c r="VJZ47"/>
      <c r="VKA47"/>
      <c r="VKB47"/>
      <c r="VKC47"/>
      <c r="VKD47"/>
      <c r="VKE47"/>
      <c r="VKF47"/>
      <c r="VKG47"/>
      <c r="VKH47"/>
      <c r="VKI47"/>
      <c r="VKJ47"/>
      <c r="VKK47"/>
      <c r="VKL47"/>
      <c r="VKM47"/>
      <c r="VKN47"/>
      <c r="VKO47"/>
      <c r="VKP47"/>
      <c r="VKQ47"/>
      <c r="VKR47"/>
      <c r="VKS47"/>
      <c r="VKT47"/>
      <c r="VKU47"/>
      <c r="VKV47"/>
      <c r="VKW47"/>
      <c r="VKX47"/>
      <c r="VKY47"/>
      <c r="VKZ47"/>
      <c r="VLA47"/>
      <c r="VLB47"/>
      <c r="VLC47"/>
      <c r="VLD47"/>
      <c r="VLE47"/>
      <c r="VLF47"/>
      <c r="VLG47"/>
      <c r="VLH47"/>
      <c r="VLI47"/>
      <c r="VLJ47"/>
      <c r="VLK47"/>
      <c r="VLL47"/>
      <c r="VLM47"/>
      <c r="VLN47"/>
      <c r="VLO47"/>
      <c r="VLP47"/>
      <c r="VLQ47"/>
      <c r="VLR47"/>
      <c r="VLS47"/>
      <c r="VLT47"/>
      <c r="VLU47"/>
      <c r="VLV47"/>
      <c r="VLW47"/>
      <c r="VLX47"/>
      <c r="VLY47"/>
      <c r="VLZ47"/>
      <c r="VMA47"/>
      <c r="VMB47"/>
      <c r="VMC47"/>
      <c r="VMD47"/>
      <c r="VME47"/>
      <c r="VMF47"/>
      <c r="VMG47"/>
      <c r="VMH47"/>
      <c r="VMI47"/>
      <c r="VMJ47"/>
      <c r="VMK47"/>
      <c r="VML47"/>
      <c r="VMM47"/>
      <c r="VMN47"/>
      <c r="VMO47"/>
      <c r="VMP47"/>
      <c r="VMQ47"/>
      <c r="VMR47"/>
      <c r="VMS47"/>
      <c r="VMT47"/>
      <c r="VMU47"/>
      <c r="VMV47"/>
      <c r="VMW47"/>
      <c r="VMX47"/>
      <c r="VMY47"/>
      <c r="VMZ47"/>
      <c r="VNA47"/>
      <c r="VNB47"/>
      <c r="VNC47"/>
      <c r="VND47"/>
      <c r="VNE47"/>
      <c r="VNF47"/>
      <c r="VNG47"/>
      <c r="VNH47"/>
      <c r="VNI47"/>
      <c r="VNJ47"/>
      <c r="VNK47"/>
      <c r="VNL47"/>
      <c r="VNM47"/>
      <c r="VNN47"/>
      <c r="VNO47"/>
      <c r="VNP47"/>
      <c r="VNQ47"/>
      <c r="VNR47"/>
      <c r="VNS47"/>
      <c r="VNT47"/>
      <c r="VNU47"/>
      <c r="VNV47"/>
      <c r="VNW47"/>
      <c r="VNX47"/>
      <c r="VNY47"/>
      <c r="VNZ47"/>
      <c r="VOA47"/>
      <c r="VOB47"/>
      <c r="VOC47"/>
      <c r="VOD47"/>
      <c r="VOE47"/>
      <c r="VOF47"/>
      <c r="VOG47"/>
      <c r="VOH47"/>
      <c r="VOI47"/>
      <c r="VOJ47"/>
      <c r="VOK47"/>
      <c r="VOL47"/>
      <c r="VOM47"/>
      <c r="VON47"/>
      <c r="VOO47"/>
      <c r="VOP47"/>
      <c r="VOQ47"/>
      <c r="VOR47"/>
      <c r="VOS47"/>
      <c r="VOT47"/>
      <c r="VOU47"/>
      <c r="VOV47"/>
      <c r="VOW47"/>
      <c r="VOX47"/>
      <c r="VOY47"/>
      <c r="VOZ47"/>
      <c r="VPA47"/>
      <c r="VPB47"/>
      <c r="VPC47"/>
      <c r="VPD47"/>
      <c r="VPE47"/>
      <c r="VPF47"/>
      <c r="VPG47"/>
      <c r="VPH47"/>
      <c r="VPI47"/>
      <c r="VPJ47"/>
      <c r="VPK47"/>
      <c r="VPL47"/>
      <c r="VPM47"/>
      <c r="VPN47"/>
      <c r="VPO47"/>
      <c r="VPP47"/>
      <c r="VPQ47"/>
      <c r="VPR47"/>
      <c r="VPS47"/>
      <c r="VPT47"/>
      <c r="VPU47"/>
      <c r="VPV47"/>
      <c r="VPW47"/>
      <c r="VPX47"/>
      <c r="VPY47"/>
      <c r="VPZ47"/>
      <c r="VQA47"/>
      <c r="VQB47"/>
      <c r="VQC47"/>
      <c r="VQD47"/>
      <c r="VQE47"/>
      <c r="VQF47"/>
      <c r="VQG47"/>
      <c r="VQH47"/>
      <c r="VQI47"/>
      <c r="VQJ47"/>
      <c r="VQK47"/>
      <c r="VQL47"/>
      <c r="VQM47"/>
      <c r="VQN47"/>
      <c r="VQO47"/>
      <c r="VQP47"/>
      <c r="VQQ47"/>
      <c r="VQR47"/>
      <c r="VQS47"/>
      <c r="VQT47"/>
      <c r="VQU47"/>
      <c r="VQV47"/>
      <c r="VQW47"/>
      <c r="VQX47"/>
      <c r="VQY47"/>
      <c r="VQZ47"/>
      <c r="VRA47"/>
      <c r="VRB47"/>
      <c r="VRC47"/>
      <c r="VRD47"/>
      <c r="VRE47"/>
      <c r="VRF47"/>
      <c r="VRG47"/>
      <c r="VRH47"/>
      <c r="VRI47"/>
      <c r="VRJ47"/>
      <c r="VRK47"/>
      <c r="VRL47"/>
      <c r="VRM47"/>
      <c r="VRN47"/>
      <c r="VRO47"/>
      <c r="VRP47"/>
      <c r="VRQ47"/>
      <c r="VRR47"/>
      <c r="VRS47"/>
      <c r="VRT47"/>
      <c r="VRU47"/>
      <c r="VRV47"/>
      <c r="VRW47"/>
      <c r="VRX47"/>
      <c r="VRY47"/>
      <c r="VRZ47"/>
      <c r="VSA47"/>
      <c r="VSB47"/>
      <c r="VSC47"/>
      <c r="VSD47"/>
      <c r="VSE47"/>
      <c r="VSF47"/>
      <c r="VSG47"/>
      <c r="VSH47"/>
      <c r="VSI47"/>
      <c r="VSJ47"/>
      <c r="VSK47"/>
      <c r="VSL47"/>
      <c r="VSM47"/>
      <c r="VSN47"/>
      <c r="VSO47"/>
      <c r="VSP47"/>
      <c r="VSQ47"/>
      <c r="VSR47"/>
      <c r="VSS47"/>
      <c r="VST47"/>
      <c r="VSU47"/>
      <c r="VSV47"/>
      <c r="VSW47"/>
      <c r="VSX47"/>
      <c r="VSY47"/>
      <c r="VSZ47"/>
      <c r="VTA47"/>
      <c r="VTB47"/>
      <c r="VTC47"/>
      <c r="VTD47"/>
      <c r="VTE47"/>
      <c r="VTF47"/>
      <c r="VTG47"/>
      <c r="VTH47"/>
      <c r="VTI47"/>
      <c r="VTJ47"/>
      <c r="VTK47"/>
      <c r="VTL47"/>
      <c r="VTM47"/>
      <c r="VTN47"/>
      <c r="VTO47"/>
      <c r="VTP47"/>
      <c r="VTQ47"/>
      <c r="VTR47"/>
      <c r="VTS47"/>
      <c r="VTT47"/>
      <c r="VTU47"/>
      <c r="VTV47"/>
      <c r="VTW47"/>
      <c r="VTX47"/>
      <c r="VTY47"/>
      <c r="VTZ47"/>
      <c r="VUA47"/>
      <c r="VUB47"/>
      <c r="VUC47"/>
      <c r="VUD47"/>
      <c r="VUE47"/>
      <c r="VUF47"/>
      <c r="VUG47"/>
      <c r="VUH47"/>
      <c r="VUI47"/>
      <c r="VUJ47"/>
      <c r="VUK47"/>
      <c r="VUL47"/>
      <c r="VUM47"/>
      <c r="VUN47"/>
      <c r="VUO47"/>
      <c r="VUP47"/>
      <c r="VUQ47"/>
      <c r="VUR47"/>
      <c r="VUS47"/>
      <c r="VUT47"/>
      <c r="VUU47"/>
      <c r="VUV47"/>
      <c r="VUW47"/>
      <c r="VUX47"/>
      <c r="VUY47"/>
      <c r="VUZ47"/>
      <c r="VVA47"/>
      <c r="VVB47"/>
      <c r="VVC47"/>
      <c r="VVD47"/>
      <c r="VVE47"/>
      <c r="VVF47"/>
      <c r="VVG47"/>
      <c r="VVH47"/>
      <c r="VVI47"/>
      <c r="VVJ47"/>
      <c r="VVK47"/>
      <c r="VVL47"/>
      <c r="VVM47"/>
      <c r="VVN47"/>
      <c r="VVO47"/>
      <c r="VVP47"/>
      <c r="VVQ47"/>
      <c r="VVR47"/>
      <c r="VVS47"/>
      <c r="VVT47"/>
      <c r="VVU47"/>
      <c r="VVV47"/>
      <c r="VVW47"/>
      <c r="VVX47"/>
      <c r="VVY47"/>
      <c r="VVZ47"/>
      <c r="VWA47"/>
      <c r="VWB47"/>
      <c r="VWC47"/>
      <c r="VWD47"/>
      <c r="VWE47"/>
      <c r="VWF47"/>
      <c r="VWG47"/>
      <c r="VWH47"/>
      <c r="VWI47"/>
      <c r="VWJ47"/>
      <c r="VWK47"/>
      <c r="VWL47"/>
      <c r="VWM47"/>
      <c r="VWN47"/>
      <c r="VWO47"/>
      <c r="VWP47"/>
      <c r="VWQ47"/>
      <c r="VWR47"/>
      <c r="VWS47"/>
      <c r="VWT47"/>
      <c r="VWU47"/>
      <c r="VWV47"/>
      <c r="VWW47"/>
      <c r="VWX47"/>
      <c r="VWY47"/>
      <c r="VWZ47"/>
      <c r="VXA47"/>
      <c r="VXB47"/>
      <c r="VXC47"/>
      <c r="VXD47"/>
      <c r="VXE47"/>
      <c r="VXF47"/>
      <c r="VXG47"/>
      <c r="VXH47"/>
      <c r="VXI47"/>
      <c r="VXJ47"/>
      <c r="VXK47"/>
      <c r="VXL47"/>
      <c r="VXM47"/>
      <c r="VXN47"/>
      <c r="VXO47"/>
      <c r="VXP47"/>
      <c r="VXQ47"/>
      <c r="VXR47"/>
      <c r="VXS47"/>
      <c r="VXT47"/>
      <c r="VXU47"/>
      <c r="VXV47"/>
      <c r="VXW47"/>
      <c r="VXX47"/>
      <c r="VXY47"/>
      <c r="VXZ47"/>
      <c r="VYA47"/>
      <c r="VYB47"/>
      <c r="VYC47"/>
      <c r="VYD47"/>
      <c r="VYE47"/>
      <c r="VYF47"/>
      <c r="VYG47"/>
      <c r="VYH47"/>
      <c r="VYI47"/>
      <c r="VYJ47"/>
      <c r="VYK47"/>
      <c r="VYL47"/>
      <c r="VYM47"/>
      <c r="VYN47"/>
      <c r="VYO47"/>
      <c r="VYP47"/>
      <c r="VYQ47"/>
      <c r="VYR47"/>
      <c r="VYS47"/>
      <c r="VYT47"/>
      <c r="VYU47"/>
      <c r="VYV47"/>
      <c r="VYW47"/>
      <c r="VYX47"/>
      <c r="VYY47"/>
      <c r="VYZ47"/>
      <c r="VZA47"/>
      <c r="VZB47"/>
      <c r="VZC47"/>
      <c r="VZD47"/>
      <c r="VZE47"/>
      <c r="VZF47"/>
      <c r="VZG47"/>
      <c r="VZH47"/>
      <c r="VZI47"/>
      <c r="VZJ47"/>
      <c r="VZK47"/>
      <c r="VZL47"/>
      <c r="VZM47"/>
      <c r="VZN47"/>
      <c r="VZO47"/>
      <c r="VZP47"/>
      <c r="VZQ47"/>
      <c r="VZR47"/>
      <c r="VZS47"/>
      <c r="VZT47"/>
      <c r="VZU47"/>
      <c r="VZV47"/>
      <c r="VZW47"/>
      <c r="VZX47"/>
      <c r="VZY47"/>
      <c r="VZZ47"/>
      <c r="WAA47"/>
      <c r="WAB47"/>
      <c r="WAC47"/>
      <c r="WAD47"/>
      <c r="WAE47"/>
      <c r="WAF47"/>
      <c r="WAG47"/>
      <c r="WAH47"/>
      <c r="WAI47"/>
      <c r="WAJ47"/>
      <c r="WAK47"/>
      <c r="WAL47"/>
      <c r="WAM47"/>
      <c r="WAN47"/>
      <c r="WAO47"/>
      <c r="WAP47"/>
      <c r="WAQ47"/>
      <c r="WAR47"/>
      <c r="WAS47"/>
      <c r="WAT47"/>
      <c r="WAU47"/>
      <c r="WAV47"/>
      <c r="WAW47"/>
      <c r="WAX47"/>
      <c r="WAY47"/>
      <c r="WAZ47"/>
      <c r="WBA47"/>
      <c r="WBB47"/>
      <c r="WBC47"/>
      <c r="WBD47"/>
      <c r="WBE47"/>
      <c r="WBF47"/>
      <c r="WBG47"/>
      <c r="WBH47"/>
      <c r="WBI47"/>
      <c r="WBJ47"/>
      <c r="WBK47"/>
      <c r="WBL47"/>
      <c r="WBM47"/>
      <c r="WBN47"/>
      <c r="WBO47"/>
      <c r="WBP47"/>
      <c r="WBQ47"/>
      <c r="WBR47"/>
      <c r="WBS47"/>
      <c r="WBT47"/>
      <c r="WBU47"/>
      <c r="WBV47"/>
      <c r="WBW47"/>
      <c r="WBX47"/>
      <c r="WBY47"/>
      <c r="WBZ47"/>
      <c r="WCA47"/>
      <c r="WCB47"/>
      <c r="WCC47"/>
      <c r="WCD47"/>
      <c r="WCE47"/>
      <c r="WCF47"/>
      <c r="WCG47"/>
      <c r="WCH47"/>
      <c r="WCI47"/>
      <c r="WCJ47"/>
      <c r="WCK47"/>
      <c r="WCL47"/>
      <c r="WCM47"/>
      <c r="WCN47"/>
      <c r="WCO47"/>
      <c r="WCP47"/>
      <c r="WCQ47"/>
      <c r="WCR47"/>
      <c r="WCS47"/>
      <c r="WCT47"/>
      <c r="WCU47"/>
      <c r="WCV47"/>
      <c r="WCW47"/>
      <c r="WCX47"/>
      <c r="WCY47"/>
      <c r="WCZ47"/>
      <c r="WDA47"/>
      <c r="WDB47"/>
      <c r="WDC47"/>
      <c r="WDD47"/>
      <c r="WDE47"/>
      <c r="WDF47"/>
      <c r="WDG47"/>
      <c r="WDH47"/>
      <c r="WDI47"/>
      <c r="WDJ47"/>
      <c r="WDK47"/>
      <c r="WDL47"/>
      <c r="WDM47"/>
      <c r="WDN47"/>
      <c r="WDO47"/>
      <c r="WDP47"/>
      <c r="WDQ47"/>
      <c r="WDR47"/>
      <c r="WDS47"/>
      <c r="WDT47"/>
      <c r="WDU47"/>
      <c r="WDV47"/>
      <c r="WDW47"/>
      <c r="WDX47"/>
      <c r="WDY47"/>
      <c r="WDZ47"/>
      <c r="WEA47"/>
      <c r="WEB47"/>
      <c r="WEC47"/>
      <c r="WED47"/>
      <c r="WEE47"/>
      <c r="WEF47"/>
      <c r="WEG47"/>
      <c r="WEH47"/>
      <c r="WEI47"/>
      <c r="WEJ47"/>
      <c r="WEK47"/>
      <c r="WEL47"/>
      <c r="WEM47"/>
      <c r="WEN47"/>
      <c r="WEO47"/>
      <c r="WEP47"/>
      <c r="WEQ47"/>
      <c r="WER47"/>
      <c r="WES47"/>
      <c r="WET47"/>
      <c r="WEU47"/>
      <c r="WEV47"/>
      <c r="WEW47"/>
      <c r="WEX47"/>
      <c r="WEY47"/>
      <c r="WEZ47"/>
      <c r="WFA47"/>
      <c r="WFB47"/>
      <c r="WFC47"/>
      <c r="WFD47"/>
      <c r="WFE47"/>
      <c r="WFF47"/>
      <c r="WFG47"/>
      <c r="WFH47"/>
      <c r="WFI47"/>
      <c r="WFJ47"/>
      <c r="WFK47"/>
      <c r="WFL47"/>
      <c r="WFM47"/>
      <c r="WFN47"/>
      <c r="WFO47"/>
      <c r="WFP47"/>
      <c r="WFQ47"/>
      <c r="WFR47"/>
      <c r="WFS47"/>
      <c r="WFT47"/>
      <c r="WFU47"/>
      <c r="WFV47"/>
      <c r="WFW47"/>
      <c r="WFX47"/>
      <c r="WFY47"/>
      <c r="WFZ47"/>
      <c r="WGA47"/>
      <c r="WGB47"/>
      <c r="WGC47"/>
      <c r="WGD47"/>
      <c r="WGE47"/>
      <c r="WGF47"/>
      <c r="WGG47"/>
      <c r="WGH47"/>
      <c r="WGI47"/>
      <c r="WGJ47"/>
      <c r="WGK47"/>
      <c r="WGL47"/>
      <c r="WGM47"/>
      <c r="WGN47"/>
      <c r="WGO47"/>
      <c r="WGP47"/>
      <c r="WGQ47"/>
      <c r="WGR47"/>
      <c r="WGS47"/>
      <c r="WGT47"/>
      <c r="WGU47"/>
      <c r="WGV47"/>
      <c r="WGW47"/>
      <c r="WGX47"/>
      <c r="WGY47"/>
      <c r="WGZ47"/>
      <c r="WHA47"/>
      <c r="WHB47"/>
      <c r="WHC47"/>
      <c r="WHD47"/>
      <c r="WHE47"/>
      <c r="WHF47"/>
      <c r="WHG47"/>
      <c r="WHH47"/>
      <c r="WHI47"/>
      <c r="WHJ47"/>
      <c r="WHK47"/>
      <c r="WHL47"/>
      <c r="WHM47"/>
      <c r="WHN47"/>
      <c r="WHO47"/>
      <c r="WHP47"/>
      <c r="WHQ47"/>
      <c r="WHR47"/>
      <c r="WHS47"/>
      <c r="WHT47"/>
      <c r="WHU47"/>
      <c r="WHV47"/>
      <c r="WHW47"/>
      <c r="WHX47"/>
      <c r="WHY47"/>
      <c r="WHZ47"/>
      <c r="WIA47"/>
      <c r="WIB47"/>
      <c r="WIC47"/>
      <c r="WID47"/>
      <c r="WIE47"/>
      <c r="WIF47"/>
      <c r="WIG47"/>
      <c r="WIH47"/>
      <c r="WII47"/>
      <c r="WIJ47"/>
      <c r="WIK47"/>
      <c r="WIL47"/>
      <c r="WIM47"/>
      <c r="WIN47"/>
      <c r="WIO47"/>
      <c r="WIP47"/>
      <c r="WIQ47"/>
      <c r="WIR47"/>
      <c r="WIS47"/>
      <c r="WIT47"/>
      <c r="WIU47"/>
      <c r="WIV47"/>
      <c r="WIW47"/>
      <c r="WIX47"/>
      <c r="WIY47"/>
      <c r="WIZ47"/>
      <c r="WJA47"/>
      <c r="WJB47"/>
      <c r="WJC47"/>
      <c r="WJD47"/>
      <c r="WJE47"/>
      <c r="WJF47"/>
      <c r="WJG47"/>
      <c r="WJH47"/>
      <c r="WJI47"/>
      <c r="WJJ47"/>
      <c r="WJK47"/>
      <c r="WJL47"/>
      <c r="WJM47"/>
      <c r="WJN47"/>
      <c r="WJO47"/>
      <c r="WJP47"/>
      <c r="WJQ47"/>
      <c r="WJR47"/>
      <c r="WJS47"/>
      <c r="WJT47"/>
      <c r="WJU47"/>
      <c r="WJV47"/>
      <c r="WJW47"/>
      <c r="WJX47"/>
      <c r="WJY47"/>
      <c r="WJZ47"/>
      <c r="WKA47"/>
      <c r="WKB47"/>
      <c r="WKC47"/>
      <c r="WKD47"/>
      <c r="WKE47"/>
      <c r="WKF47"/>
      <c r="WKG47"/>
      <c r="WKH47"/>
      <c r="WKI47"/>
      <c r="WKJ47"/>
      <c r="WKK47"/>
      <c r="WKL47"/>
      <c r="WKM47"/>
      <c r="WKN47"/>
      <c r="WKO47"/>
      <c r="WKP47"/>
      <c r="WKQ47"/>
      <c r="WKR47"/>
      <c r="WKS47"/>
      <c r="WKT47"/>
      <c r="WKU47"/>
      <c r="WKV47"/>
      <c r="WKW47"/>
      <c r="WKX47"/>
      <c r="WKY47"/>
      <c r="WKZ47"/>
      <c r="WLA47"/>
      <c r="WLB47"/>
      <c r="WLC47"/>
      <c r="WLD47"/>
      <c r="WLE47"/>
      <c r="WLF47"/>
      <c r="WLG47"/>
      <c r="WLH47"/>
      <c r="WLI47"/>
      <c r="WLJ47"/>
      <c r="WLK47"/>
      <c r="WLL47"/>
      <c r="WLM47"/>
      <c r="WLN47"/>
      <c r="WLO47"/>
      <c r="WLP47"/>
      <c r="WLQ47"/>
      <c r="WLR47"/>
      <c r="WLS47"/>
      <c r="WLT47"/>
      <c r="WLU47"/>
      <c r="WLV47"/>
      <c r="WLW47"/>
      <c r="WLX47"/>
      <c r="WLY47"/>
      <c r="WLZ47"/>
      <c r="WMA47"/>
      <c r="WMB47"/>
      <c r="WMC47"/>
      <c r="WMD47"/>
      <c r="WME47"/>
      <c r="WMF47"/>
      <c r="WMG47"/>
      <c r="WMH47"/>
      <c r="WMI47"/>
      <c r="WMJ47"/>
      <c r="WMK47"/>
      <c r="WML47"/>
      <c r="WMM47"/>
      <c r="WMN47"/>
      <c r="WMO47"/>
      <c r="WMP47"/>
      <c r="WMQ47"/>
      <c r="WMR47"/>
      <c r="WMS47"/>
      <c r="WMT47"/>
      <c r="WMU47"/>
      <c r="WMV47"/>
      <c r="WMW47"/>
      <c r="WMX47"/>
      <c r="WMY47"/>
      <c r="WMZ47"/>
      <c r="WNA47"/>
      <c r="WNB47"/>
      <c r="WNC47"/>
      <c r="WND47"/>
      <c r="WNE47"/>
      <c r="WNF47"/>
      <c r="WNG47"/>
      <c r="WNH47"/>
      <c r="WNI47"/>
      <c r="WNJ47"/>
      <c r="WNK47"/>
      <c r="WNL47"/>
      <c r="WNM47"/>
      <c r="WNN47"/>
      <c r="WNO47"/>
      <c r="WNP47"/>
      <c r="WNQ47"/>
      <c r="WNR47"/>
      <c r="WNS47"/>
      <c r="WNT47"/>
      <c r="WNU47"/>
      <c r="WNV47"/>
      <c r="WNW47"/>
      <c r="WNX47"/>
      <c r="WNY47"/>
      <c r="WNZ47"/>
      <c r="WOA47"/>
      <c r="WOB47"/>
      <c r="WOC47"/>
      <c r="WOD47"/>
      <c r="WOE47"/>
      <c r="WOF47"/>
      <c r="WOG47"/>
      <c r="WOH47"/>
      <c r="WOI47"/>
      <c r="WOJ47"/>
      <c r="WOK47"/>
      <c r="WOL47"/>
      <c r="WOM47"/>
      <c r="WON47"/>
      <c r="WOO47"/>
      <c r="WOP47"/>
      <c r="WOQ47"/>
      <c r="WOR47"/>
      <c r="WOS47"/>
      <c r="WOT47"/>
      <c r="WOU47"/>
      <c r="WOV47"/>
      <c r="WOW47"/>
      <c r="WOX47"/>
      <c r="WOY47"/>
      <c r="WOZ47"/>
      <c r="WPA47"/>
      <c r="WPB47"/>
      <c r="WPC47"/>
      <c r="WPD47"/>
      <c r="WPE47"/>
      <c r="WPF47"/>
      <c r="WPG47"/>
      <c r="WPH47"/>
      <c r="WPI47"/>
      <c r="WPJ47"/>
      <c r="WPK47"/>
      <c r="WPL47"/>
      <c r="WPM47"/>
      <c r="WPN47"/>
      <c r="WPO47"/>
      <c r="WPP47"/>
      <c r="WPQ47"/>
      <c r="WPR47"/>
      <c r="WPS47"/>
      <c r="WPT47"/>
      <c r="WPU47"/>
      <c r="WPV47"/>
      <c r="WPW47"/>
      <c r="WPX47"/>
      <c r="WPY47"/>
      <c r="WPZ47"/>
      <c r="WQA47"/>
      <c r="WQB47"/>
      <c r="WQC47"/>
      <c r="WQD47"/>
      <c r="WQE47"/>
      <c r="WQF47"/>
      <c r="WQG47"/>
      <c r="WQH47"/>
      <c r="WQI47"/>
      <c r="WQJ47"/>
      <c r="WQK47"/>
      <c r="WQL47"/>
      <c r="WQM47"/>
      <c r="WQN47"/>
      <c r="WQO47"/>
      <c r="WQP47"/>
      <c r="WQQ47"/>
      <c r="WQR47"/>
      <c r="WQS47"/>
      <c r="WQT47"/>
      <c r="WQU47"/>
      <c r="WQV47"/>
      <c r="WQW47"/>
      <c r="WQX47"/>
      <c r="WQY47"/>
      <c r="WQZ47"/>
      <c r="WRA47"/>
      <c r="WRB47"/>
      <c r="WRC47"/>
      <c r="WRD47"/>
      <c r="WRE47"/>
      <c r="WRF47"/>
      <c r="WRG47"/>
      <c r="WRH47"/>
      <c r="WRI47"/>
      <c r="WRJ47"/>
      <c r="WRK47"/>
      <c r="WRL47"/>
      <c r="WRM47"/>
      <c r="WRN47"/>
      <c r="WRO47"/>
      <c r="WRP47"/>
      <c r="WRQ47"/>
      <c r="WRR47"/>
      <c r="WRS47"/>
      <c r="WRT47"/>
      <c r="WRU47"/>
      <c r="WRV47"/>
      <c r="WRW47"/>
      <c r="WRX47"/>
      <c r="WRY47"/>
      <c r="WRZ47"/>
      <c r="WSA47"/>
      <c r="WSB47"/>
      <c r="WSC47"/>
      <c r="WSD47"/>
      <c r="WSE47"/>
      <c r="WSF47"/>
      <c r="WSG47"/>
      <c r="WSH47"/>
      <c r="WSI47"/>
      <c r="WSJ47"/>
      <c r="WSK47"/>
      <c r="WSL47"/>
      <c r="WSM47"/>
      <c r="WSN47"/>
      <c r="WSO47"/>
      <c r="WSP47"/>
      <c r="WSQ47"/>
      <c r="WSR47"/>
      <c r="WSS47"/>
      <c r="WST47"/>
      <c r="WSU47"/>
      <c r="WSV47"/>
      <c r="WSW47"/>
      <c r="WSX47"/>
      <c r="WSY47"/>
      <c r="WSZ47"/>
      <c r="WTA47"/>
      <c r="WTB47"/>
      <c r="WTC47"/>
      <c r="WTD47"/>
      <c r="WTE47"/>
      <c r="WTF47"/>
      <c r="WTG47"/>
      <c r="WTH47"/>
      <c r="WTI47"/>
      <c r="WTJ47"/>
      <c r="WTK47"/>
      <c r="WTL47"/>
      <c r="WTM47"/>
      <c r="WTN47"/>
      <c r="WTO47"/>
      <c r="WTP47"/>
      <c r="WTQ47"/>
      <c r="WTR47"/>
      <c r="WTS47"/>
      <c r="WTT47"/>
      <c r="WTU47"/>
      <c r="WTV47"/>
      <c r="WTW47"/>
      <c r="WTX47"/>
      <c r="WTY47"/>
      <c r="WTZ47"/>
      <c r="WUA47"/>
      <c r="WUB47"/>
      <c r="WUC47"/>
      <c r="WUD47"/>
      <c r="WUE47"/>
      <c r="WUF47"/>
      <c r="WUG47"/>
      <c r="WUH47"/>
      <c r="WUI47"/>
      <c r="WUJ47"/>
      <c r="WUK47"/>
      <c r="WUL47"/>
      <c r="WUM47"/>
      <c r="WUN47"/>
      <c r="WUO47"/>
      <c r="WUP47"/>
      <c r="WUQ47"/>
      <c r="WUR47"/>
      <c r="WUS47"/>
      <c r="WUT47"/>
      <c r="WUU47"/>
      <c r="WUV47"/>
      <c r="WUW47"/>
      <c r="WUX47"/>
      <c r="WUY47"/>
      <c r="WUZ47"/>
      <c r="WVA47"/>
      <c r="WVB47"/>
      <c r="WVC47"/>
      <c r="WVD47"/>
      <c r="WVE47"/>
      <c r="WVF47"/>
      <c r="WVG47"/>
      <c r="WVH47"/>
      <c r="WVI47"/>
      <c r="WVJ47"/>
      <c r="WVK47"/>
      <c r="WVL47"/>
      <c r="WVM47"/>
      <c r="WVN47"/>
      <c r="WVO47"/>
      <c r="WVP47"/>
      <c r="WVQ47"/>
      <c r="WVR47"/>
      <c r="WVS47"/>
      <c r="WVT47"/>
      <c r="WVU47"/>
      <c r="WVV47"/>
      <c r="WVW47"/>
      <c r="WVX47"/>
      <c r="WVY47"/>
      <c r="WVZ47"/>
      <c r="WWA47"/>
      <c r="WWB47"/>
      <c r="WWC47"/>
      <c r="WWD47"/>
      <c r="WWE47"/>
      <c r="WWF47"/>
      <c r="WWG47"/>
      <c r="WWH47"/>
      <c r="WWI47"/>
      <c r="WWJ47"/>
      <c r="WWK47"/>
      <c r="WWL47"/>
      <c r="WWM47"/>
      <c r="WWN47"/>
      <c r="WWO47"/>
      <c r="WWP47"/>
      <c r="WWQ47"/>
      <c r="WWR47"/>
      <c r="WWS47"/>
      <c r="WWT47"/>
      <c r="WWU47"/>
      <c r="WWV47"/>
      <c r="WWW47"/>
      <c r="WWX47"/>
      <c r="WWY47"/>
      <c r="WWZ47"/>
      <c r="WXA47"/>
      <c r="WXB47"/>
      <c r="WXC47"/>
      <c r="WXD47"/>
      <c r="WXE47"/>
      <c r="WXF47"/>
      <c r="WXG47"/>
      <c r="WXH47"/>
      <c r="WXI47"/>
      <c r="WXJ47"/>
      <c r="WXK47"/>
      <c r="WXL47"/>
      <c r="WXM47"/>
      <c r="WXN47"/>
      <c r="WXO47"/>
      <c r="WXP47"/>
      <c r="WXQ47"/>
      <c r="WXR47"/>
      <c r="WXS47"/>
      <c r="WXT47"/>
      <c r="WXU47"/>
      <c r="WXV47"/>
      <c r="WXW47"/>
      <c r="WXX47"/>
      <c r="WXY47"/>
      <c r="WXZ47"/>
      <c r="WYA47"/>
      <c r="WYB47"/>
      <c r="WYC47"/>
      <c r="WYD47"/>
      <c r="WYE47"/>
      <c r="WYF47"/>
      <c r="WYG47"/>
      <c r="WYH47"/>
      <c r="WYI47"/>
      <c r="WYJ47"/>
      <c r="WYK47"/>
      <c r="WYL47"/>
      <c r="WYM47"/>
      <c r="WYN47"/>
      <c r="WYO47"/>
      <c r="WYP47"/>
      <c r="WYQ47"/>
      <c r="WYR47"/>
      <c r="WYS47"/>
      <c r="WYT47"/>
      <c r="WYU47"/>
      <c r="WYV47"/>
      <c r="WYW47"/>
      <c r="WYX47"/>
      <c r="WYY47"/>
      <c r="WYZ47"/>
      <c r="WZA47"/>
      <c r="WZB47"/>
      <c r="WZC47"/>
      <c r="WZD47"/>
      <c r="WZE47"/>
      <c r="WZF47"/>
      <c r="WZG47"/>
      <c r="WZH47"/>
      <c r="WZI47"/>
      <c r="WZJ47"/>
      <c r="WZK47"/>
      <c r="WZL47"/>
      <c r="WZM47"/>
      <c r="WZN47"/>
      <c r="WZO47"/>
      <c r="WZP47"/>
      <c r="WZQ47"/>
      <c r="WZR47"/>
      <c r="WZS47"/>
      <c r="WZT47"/>
      <c r="WZU47"/>
      <c r="WZV47"/>
      <c r="WZW47"/>
      <c r="WZX47"/>
      <c r="WZY47"/>
      <c r="WZZ47"/>
      <c r="XAA47"/>
      <c r="XAB47"/>
      <c r="XAC47"/>
      <c r="XAD47"/>
      <c r="XAE47"/>
      <c r="XAF47"/>
      <c r="XAG47"/>
      <c r="XAH47"/>
      <c r="XAI47"/>
      <c r="XAJ47"/>
      <c r="XAK47"/>
      <c r="XAL47"/>
      <c r="XAM47"/>
      <c r="XAN47"/>
      <c r="XAO47"/>
      <c r="XAP47"/>
      <c r="XAQ47"/>
      <c r="XAR47"/>
      <c r="XAS47"/>
      <c r="XAT47"/>
      <c r="XAU47"/>
      <c r="XAV47"/>
      <c r="XAW47"/>
      <c r="XAX47"/>
      <c r="XAY47"/>
      <c r="XAZ47"/>
      <c r="XBA47"/>
      <c r="XBB47"/>
      <c r="XBC47"/>
      <c r="XBD47"/>
      <c r="XBE47"/>
      <c r="XBF47"/>
      <c r="XBG47"/>
      <c r="XBH47"/>
      <c r="XBI47"/>
      <c r="XBJ47"/>
      <c r="XBK47"/>
      <c r="XBL47"/>
      <c r="XBM47"/>
      <c r="XBN47"/>
      <c r="XBO47"/>
      <c r="XBP47"/>
      <c r="XBQ47"/>
      <c r="XBR47"/>
      <c r="XBS47"/>
      <c r="XBT47"/>
      <c r="XBU47"/>
      <c r="XBV47"/>
      <c r="XBW47"/>
      <c r="XBX47"/>
      <c r="XBY47"/>
      <c r="XBZ47"/>
      <c r="XCA47"/>
      <c r="XCB47"/>
      <c r="XCC47"/>
      <c r="XCD47"/>
      <c r="XCE47"/>
      <c r="XCF47"/>
      <c r="XCG47"/>
      <c r="XCH47"/>
      <c r="XCI47"/>
      <c r="XCJ47"/>
      <c r="XCK47"/>
      <c r="XCL47"/>
      <c r="XCM47"/>
      <c r="XCN47"/>
      <c r="XCO47"/>
      <c r="XCP47"/>
      <c r="XCQ47"/>
      <c r="XCR47"/>
      <c r="XCS47"/>
      <c r="XCT47"/>
      <c r="XCU47"/>
      <c r="XCV47"/>
      <c r="XCW47"/>
      <c r="XCX47"/>
      <c r="XCY47"/>
      <c r="XCZ47"/>
      <c r="XDA47"/>
      <c r="XDB47"/>
      <c r="XDC47"/>
      <c r="XDD47"/>
      <c r="XDE47"/>
      <c r="XDF47"/>
      <c r="XDG47"/>
      <c r="XDH47"/>
      <c r="XDI47"/>
      <c r="XDJ47"/>
      <c r="XDK47"/>
      <c r="XDL47"/>
      <c r="XDM47"/>
      <c r="XDN47"/>
      <c r="XDO47"/>
      <c r="XDP47"/>
      <c r="XDQ47"/>
      <c r="XDR47"/>
      <c r="XDS47"/>
      <c r="XDT47"/>
      <c r="XDU47"/>
      <c r="XDV47"/>
      <c r="XDW47"/>
      <c r="XDX47"/>
      <c r="XDY47"/>
      <c r="XDZ47"/>
      <c r="XEA47"/>
      <c r="XEB47"/>
      <c r="XEC47"/>
      <c r="XED47"/>
      <c r="XEE47"/>
      <c r="XEF47"/>
      <c r="XEG47"/>
      <c r="XEH47"/>
      <c r="XEI47"/>
      <c r="XEJ47"/>
      <c r="XEK47"/>
      <c r="XEL47"/>
      <c r="XEM47"/>
      <c r="XEN47"/>
      <c r="XEO47"/>
      <c r="XEP47"/>
      <c r="XEQ47"/>
      <c r="XER47"/>
      <c r="XES47"/>
      <c r="XET47"/>
      <c r="XEU47"/>
      <c r="XEV47"/>
      <c r="XEW47"/>
      <c r="XEX47"/>
      <c r="XEY47"/>
      <c r="XEZ47"/>
      <c r="XFA47"/>
      <c r="XFB47"/>
    </row>
    <row r="48" spans="1:16382" ht="11.25" customHeight="1" x14ac:dyDescent="0.25">
      <c r="A48" s="117" t="s">
        <v>10</v>
      </c>
      <c r="B48" s="127" t="s">
        <v>184</v>
      </c>
      <c r="C48" s="163">
        <f t="shared" ref="C48:M48" ca="1" si="34">C2/C47</f>
        <v>2.7957425044483522E-2</v>
      </c>
      <c r="D48" s="163">
        <f t="shared" ca="1" si="34"/>
        <v>3.1276876970104062E-2</v>
      </c>
      <c r="E48" s="163">
        <f t="shared" ca="1" si="34"/>
        <v>1.7735379143263539E-2</v>
      </c>
      <c r="F48" s="163">
        <f t="shared" ca="1" si="34"/>
        <v>3.0233477269022181E-2</v>
      </c>
      <c r="G48" s="163">
        <f t="shared" ca="1" si="34"/>
        <v>3.71213211734207E-2</v>
      </c>
      <c r="H48" s="163">
        <f t="shared" ca="1" si="34"/>
        <v>3.8680100440833545E-2</v>
      </c>
      <c r="I48" s="163">
        <f t="shared" ca="1" si="34"/>
        <v>3.8541311719773375E-2</v>
      </c>
      <c r="J48" s="163">
        <f t="shared" ca="1" si="34"/>
        <v>3.8411322265720804E-2</v>
      </c>
      <c r="K48" s="163">
        <f t="shared" ca="1" si="34"/>
        <v>1.7253367597310495E-2</v>
      </c>
      <c r="L48" s="163">
        <f t="shared" ca="1" si="34"/>
        <v>6.3652431147580837E-3</v>
      </c>
      <c r="M48" s="129">
        <f t="shared" ca="1" si="34"/>
        <v>1.0893622154036437E-2</v>
      </c>
      <c r="N48" s="124">
        <f t="shared" ca="1" si="17"/>
        <v>2.6651202184824318E-2</v>
      </c>
      <c r="O48" s="163">
        <f ca="1">AVERAGE(I48:M48)</f>
        <v>2.2292973370319841E-2</v>
      </c>
    </row>
    <row r="49" spans="1:16382" s="106" customFormat="1" ht="11.25" customHeight="1" x14ac:dyDescent="0.25">
      <c r="A49" s="130" t="s">
        <v>240</v>
      </c>
      <c r="B49" s="138" t="s">
        <v>184</v>
      </c>
      <c r="C49" s="131">
        <f t="shared" ref="C49:K49" ca="1" si="35">C5/C47</f>
        <v>4.429021537410302E-2</v>
      </c>
      <c r="D49" s="131">
        <f t="shared" ca="1" si="35"/>
        <v>5.5771671737358017E-2</v>
      </c>
      <c r="E49" s="131">
        <f t="shared" ca="1" si="35"/>
        <v>2.8138990618572429E-2</v>
      </c>
      <c r="F49" s="131">
        <f t="shared" ca="1" si="35"/>
        <v>4.0787751405524389E-2</v>
      </c>
      <c r="G49" s="131">
        <f t="shared" ca="1" si="35"/>
        <v>6.1499995701788442E-2</v>
      </c>
      <c r="H49" s="131">
        <f t="shared" ca="1" si="35"/>
        <v>6.2158379566498709E-2</v>
      </c>
      <c r="I49" s="131">
        <f t="shared" ca="1" si="35"/>
        <v>5.6349127671671849E-2</v>
      </c>
      <c r="J49" s="131">
        <f t="shared" ca="1" si="35"/>
        <v>5.1146033282202838E-2</v>
      </c>
      <c r="K49" s="131">
        <f t="shared" ca="1" si="35"/>
        <v>2.2567227300094268E-2</v>
      </c>
      <c r="L49" s="131"/>
      <c r="M49" s="132"/>
      <c r="N49" s="258">
        <f t="shared" ca="1" si="17"/>
        <v>4.7302397160463867E-2</v>
      </c>
      <c r="O49" s="131"/>
    </row>
    <row r="50" spans="1:16382" ht="11.25" customHeight="1" x14ac:dyDescent="0.25">
      <c r="A50" s="113" t="s">
        <v>28</v>
      </c>
      <c r="B50" s="114" t="s">
        <v>30</v>
      </c>
      <c r="C50" s="139"/>
      <c r="D50" s="139"/>
      <c r="E50" s="139"/>
      <c r="F50" s="140"/>
      <c r="G50" s="140"/>
      <c r="H50" s="140"/>
      <c r="I50" s="140"/>
      <c r="J50" s="140"/>
      <c r="K50" s="140"/>
      <c r="L50" s="140"/>
      <c r="M50" s="141"/>
      <c r="N50" s="119"/>
      <c r="O50" s="140"/>
    </row>
    <row r="51" spans="1:16382" ht="11.25" customHeight="1" x14ac:dyDescent="0.25">
      <c r="A51" s="117" t="s">
        <v>16</v>
      </c>
      <c r="B51" s="127" t="s">
        <v>29</v>
      </c>
      <c r="C51" s="119">
        <f ca="1">SUMIF('Oil sector'!$C$2:$EG$127,'Fuel subsidies'!C$1,'Oil sector'!$C64:$EG64)/1000</f>
        <v>124.09824976</v>
      </c>
      <c r="D51" s="119">
        <f ca="1">SUMIF('Oil sector'!$C$2:$EG$127,'Fuel subsidies'!D$1,'Oil sector'!$C64:$EG64)/1000</f>
        <v>127.35213764</v>
      </c>
      <c r="E51" s="119">
        <f ca="1">SUMIF('Oil sector'!$C$2:$EG$127,'Fuel subsidies'!E$1,'Oil sector'!$C64:$EG64)/1000</f>
        <v>119.55767209</v>
      </c>
      <c r="F51" s="119">
        <f ca="1">SUMIF('Oil sector'!$C$2:$EG$127,'Fuel subsidies'!F$1,'Oil sector'!$C64:$EG64)/1000</f>
        <v>124.46445128000001</v>
      </c>
      <c r="G51" s="119">
        <f ca="1">SUMIF('Oil sector'!$C$2:$EG$127,'Fuel subsidies'!G$1,'Oil sector'!$C64:$EG64)/1000</f>
        <v>121.32010214</v>
      </c>
      <c r="H51" s="119">
        <f ca="1">SUMIF('Oil sector'!$C$2:$EG$127,'Fuel subsidies'!H$1,'Oil sector'!$C64:$EG64)/1000</f>
        <v>129.51592171999999</v>
      </c>
      <c r="I51" s="119">
        <f ca="1">SUMIF('Oil sector'!$C$2:$EG$127,'Fuel subsidies'!I$1,'Oil sector'!$C64:$EG64)/1000</f>
        <v>140.24503626000001</v>
      </c>
      <c r="J51" s="119">
        <f ca="1">SUMIF('Oil sector'!$C$2:$EG$127,'Fuel subsidies'!J$1,'Oil sector'!$C64:$EG64)/1000</f>
        <v>154.65810932000002</v>
      </c>
      <c r="K51" s="119">
        <f ca="1">SUMIF('Oil sector'!$C$2:$EG$127,'Fuel subsidies'!K$1,'Oil sector'!$C64:$EG64)/1000</f>
        <v>151.76509680000001</v>
      </c>
      <c r="L51" s="119">
        <f ca="1">SUMIF('Oil sector'!$C$2:$EG$127,'Fuel subsidies'!L$1,'Oil sector'!$C64:$EG64)/1000</f>
        <v>144.55938487</v>
      </c>
      <c r="M51" s="120">
        <f ca="1">SUMIF('Oil sector'!$C$2:$EG$127,'Fuel subsidies'!M$1,'Oil sector'!$C64:$EG64)/1000</f>
        <v>135.49426235000001</v>
      </c>
      <c r="N51" s="119">
        <f t="shared" ca="1" si="17"/>
        <v>134.89321744700001</v>
      </c>
      <c r="O51" s="119">
        <f ca="1">AVERAGE(I51:M51)</f>
        <v>145.34437792</v>
      </c>
    </row>
    <row r="52" spans="1:16382" ht="11.25" customHeight="1" x14ac:dyDescent="0.25">
      <c r="A52" s="123" t="s">
        <v>202</v>
      </c>
      <c r="B52" s="127" t="s">
        <v>9</v>
      </c>
      <c r="C52" s="119">
        <f ca="1">SUMIF('Oil sector'!$C$2:$EG$127,'Fuel subsidies'!C$1,'Oil sector'!$C65:$EG65)/12</f>
        <v>59.668595935147543</v>
      </c>
      <c r="D52" s="119">
        <f ca="1">SUMIF('Oil sector'!$C$2:$EG$127,'Fuel subsidies'!D$1,'Oil sector'!$C65:$EG65)/12</f>
        <v>83.335196340726213</v>
      </c>
      <c r="E52" s="119">
        <f ca="1">SUMIF('Oil sector'!$C$2:$EG$127,'Fuel subsidies'!E$1,'Oil sector'!$C65:$EG65)/12</f>
        <v>52.789398997976548</v>
      </c>
      <c r="F52" s="119">
        <f ca="1">SUMIF('Oil sector'!$C$2:$EG$127,'Fuel subsidies'!F$1,'Oil sector'!$C65:$EG65)/12</f>
        <v>71.791736271911375</v>
      </c>
      <c r="G52" s="119">
        <f ca="1">SUMIF('Oil sector'!$C$2:$EG$127,'Fuel subsidies'!G$1,'Oil sector'!$C65:$EG65)/12</f>
        <v>97.349025685541122</v>
      </c>
      <c r="H52" s="119">
        <f ca="1">SUMIF('Oil sector'!$C$2:$EG$127,'Fuel subsidies'!H$1,'Oil sector'!$C65:$EG65)/12</f>
        <v>98.119375656966042</v>
      </c>
      <c r="I52" s="119">
        <f ca="1">SUMIF('Oil sector'!$C$2:$EG$127,'Fuel subsidies'!I$1,'Oil sector'!$C65:$EG65)/12</f>
        <v>95.648544533627089</v>
      </c>
      <c r="J52" s="119">
        <f ca="1">SUMIF('Oil sector'!$C$2:$EG$127,'Fuel subsidies'!J$1,'Oil sector'!$C65:$EG65)/12</f>
        <v>84.932682989638749</v>
      </c>
      <c r="K52" s="119">
        <f ca="1">SUMIF('Oil sector'!$C$2:$EG$127,'Fuel subsidies'!K$1,'Oil sector'!$C65:$EG65)/12</f>
        <v>41.972035154563905</v>
      </c>
      <c r="L52" s="119">
        <f ca="1">SUMIF('Oil sector'!$C$2:$EG$127,'Fuel subsidies'!L$1,'Oil sector'!$C65:$EG65)/12</f>
        <v>34.810960432283544</v>
      </c>
      <c r="M52" s="120">
        <f ca="1">SUMIF('Oil sector'!$C$2:$EG$127,'Fuel subsidies'!M$1,'Oil sector'!$C65:$EG65)/12</f>
        <v>45.846641785148911</v>
      </c>
      <c r="N52" s="119">
        <f t="shared" ca="1" si="17"/>
        <v>70.659559784838351</v>
      </c>
      <c r="O52" s="119">
        <f ca="1">AVERAGE(I52:M52)</f>
        <v>60.64217297905244</v>
      </c>
    </row>
    <row r="53" spans="1:16382" ht="11.25" customHeight="1" x14ac:dyDescent="0.25">
      <c r="A53" s="123" t="s">
        <v>20</v>
      </c>
      <c r="B53" s="127" t="s">
        <v>4</v>
      </c>
      <c r="C53" s="119">
        <f ca="1">SUMIF('Oil sector'!$C$2:$EG$127,'Fuel subsidies'!C$1,'Oil sector'!$C66:$EG66)/1000</f>
        <v>7428.3561297100005</v>
      </c>
      <c r="D53" s="119">
        <f ca="1">SUMIF('Oil sector'!$C$2:$EG$127,'Fuel subsidies'!D$1,'Oil sector'!$C66:$EG66)/1000</f>
        <v>10565.788554700001</v>
      </c>
      <c r="E53" s="119">
        <f ca="1">SUMIF('Oil sector'!$C$2:$EG$127,'Fuel subsidies'!E$1,'Oil sector'!$C66:$EG66)/1000</f>
        <v>6284.1310744700004</v>
      </c>
      <c r="F53" s="119">
        <f ca="1">SUMIF('Oil sector'!$C$2:$EG$127,'Fuel subsidies'!F$1,'Oil sector'!$C66:$EG66)/1000</f>
        <v>8952.5383548299978</v>
      </c>
      <c r="G53" s="119">
        <f ca="1">SUMIF('Oil sector'!$C$2:$EG$127,'Fuel subsidies'!G$1,'Oil sector'!$C66:$EG66)/1000</f>
        <v>11765.15977344</v>
      </c>
      <c r="H53" s="119">
        <f ca="1">SUMIF('Oil sector'!$C$2:$EG$127,'Fuel subsidies'!H$1,'Oil sector'!$C66:$EG66)/1000</f>
        <v>12715.551239297534</v>
      </c>
      <c r="I53" s="119">
        <f ca="1">SUMIF('Oil sector'!$C$2:$EG$127,'Fuel subsidies'!I$1,'Oil sector'!$C66:$EG66)/1000</f>
        <v>13411.758598637945</v>
      </c>
      <c r="J53" s="119">
        <f ca="1">SUMIF('Oil sector'!$C$2:$EG$127,'Fuel subsidies'!J$1,'Oil sector'!$C66:$EG66)/1000</f>
        <v>13013.022963456597</v>
      </c>
      <c r="K53" s="119">
        <f ca="1">SUMIF('Oil sector'!$C$2:$EG$127,'Fuel subsidies'!K$1,'Oil sector'!$C66:$EG66)/1000</f>
        <v>6355.2342600295351</v>
      </c>
      <c r="L53" s="119">
        <f ca="1">SUMIF('Oil sector'!$C$2:$EG$127,'Fuel subsidies'!L$1,'Oil sector'!$C66:$EG66)/1000</f>
        <v>5053.9362093457639</v>
      </c>
      <c r="M53" s="120">
        <f ca="1">SUMIF('Oil sector'!$C$2:$EG$127,'Fuel subsidies'!M$1,'Oil sector'!$C66:$EG66)/1000</f>
        <v>6189.8226090783937</v>
      </c>
      <c r="N53" s="119">
        <f t="shared" ca="1" si="17"/>
        <v>9430.6943637285767</v>
      </c>
      <c r="O53" s="119">
        <f ca="1">AVERAGE(I53:M53)</f>
        <v>8804.7549281096472</v>
      </c>
    </row>
    <row r="54" spans="1:16382" ht="11.25" customHeight="1" x14ac:dyDescent="0.25">
      <c r="A54" s="142" t="s">
        <v>10</v>
      </c>
      <c r="B54" s="127" t="s">
        <v>203</v>
      </c>
      <c r="C54" s="128">
        <f t="shared" ref="C54:M54" ca="1" si="36">C2/C53</f>
        <v>0.19197330839587828</v>
      </c>
      <c r="D54" s="128">
        <f t="shared" ca="1" si="36"/>
        <v>0.18282992568360101</v>
      </c>
      <c r="E54" s="128">
        <f t="shared" ca="1" si="36"/>
        <v>0.17644608649753568</v>
      </c>
      <c r="F54" s="128">
        <f t="shared" ca="1" si="36"/>
        <v>0.23489434211677587</v>
      </c>
      <c r="G54" s="128">
        <f t="shared" ca="1" si="36"/>
        <v>0.25013298268544476</v>
      </c>
      <c r="H54" s="128">
        <f t="shared" ca="1" si="36"/>
        <v>0.26746226955728669</v>
      </c>
      <c r="I54" s="128">
        <f t="shared" ca="1" si="36"/>
        <v>0.27337368282837232</v>
      </c>
      <c r="J54" s="128">
        <f t="shared" ca="1" si="36"/>
        <v>0.30027172732449142</v>
      </c>
      <c r="K54" s="128">
        <f t="shared" ca="1" si="36"/>
        <v>0.26955630149533655</v>
      </c>
      <c r="L54" s="128">
        <f t="shared" ca="1" si="36"/>
        <v>0.12420059935287607</v>
      </c>
      <c r="M54" s="129">
        <f t="shared" ca="1" si="36"/>
        <v>0.18137256739505936</v>
      </c>
      <c r="N54" s="259">
        <f t="shared" ca="1" si="17"/>
        <v>0.22605404849367799</v>
      </c>
      <c r="O54" s="128">
        <f ca="1">AVERAGE(I54:M54)</f>
        <v>0.22975497567922715</v>
      </c>
    </row>
    <row r="55" spans="1:16382" s="106" customFormat="1" ht="24" x14ac:dyDescent="0.25">
      <c r="A55" s="109" t="s">
        <v>8</v>
      </c>
      <c r="B55" s="110" t="s">
        <v>22</v>
      </c>
      <c r="C55" s="133">
        <v>69.040000000000006</v>
      </c>
      <c r="D55" s="133">
        <v>94.1</v>
      </c>
      <c r="E55" s="133">
        <v>60.86</v>
      </c>
      <c r="F55" s="133">
        <v>77.38</v>
      </c>
      <c r="G55" s="133">
        <v>107.46</v>
      </c>
      <c r="H55" s="133">
        <v>109.45</v>
      </c>
      <c r="I55" s="133">
        <v>105.87</v>
      </c>
      <c r="J55" s="133">
        <v>96.29</v>
      </c>
      <c r="K55" s="133">
        <v>49.49</v>
      </c>
      <c r="L55" s="133">
        <v>40.68</v>
      </c>
      <c r="M55" s="134">
        <v>52.51</v>
      </c>
      <c r="N55" s="257">
        <f t="shared" si="17"/>
        <v>79.408999999999978</v>
      </c>
      <c r="O55" s="133">
        <f>AVERAGE(I55:M55)</f>
        <v>68.968000000000004</v>
      </c>
    </row>
    <row r="56" spans="1:16382" s="106" customFormat="1" hidden="1" x14ac:dyDescent="0.25">
      <c r="A56" s="2"/>
      <c r="B56" s="104"/>
      <c r="C56" s="101">
        <v>2007</v>
      </c>
      <c r="D56" s="101">
        <v>2008</v>
      </c>
      <c r="E56" s="101">
        <v>2009</v>
      </c>
      <c r="F56" s="3">
        <v>2010</v>
      </c>
      <c r="G56" s="3">
        <v>2011</v>
      </c>
      <c r="H56" s="3">
        <v>2012</v>
      </c>
      <c r="I56" s="3">
        <v>2013</v>
      </c>
      <c r="J56" s="3">
        <v>2014</v>
      </c>
      <c r="K56" s="3">
        <v>2015</v>
      </c>
      <c r="L56" s="3">
        <v>2016</v>
      </c>
      <c r="M56" s="13">
        <v>2017</v>
      </c>
      <c r="N56" s="119">
        <f t="shared" si="17"/>
        <v>2012.5</v>
      </c>
      <c r="O56" s="10"/>
    </row>
    <row r="57" spans="1:16382" s="106" customFormat="1" x14ac:dyDescent="0.25">
      <c r="A57" s="2"/>
      <c r="B57" s="104"/>
      <c r="C57" s="101"/>
      <c r="D57" s="101"/>
      <c r="E57" s="101"/>
      <c r="F57" s="101"/>
      <c r="G57" s="101"/>
      <c r="H57" s="101"/>
      <c r="I57" s="101"/>
      <c r="J57" s="101"/>
      <c r="K57" s="101"/>
      <c r="L57" s="3"/>
      <c r="M57" s="13"/>
      <c r="N57" s="13"/>
      <c r="O57" s="10"/>
    </row>
    <row r="58" spans="1:16382" s="106" customFormat="1" x14ac:dyDescent="0.25">
      <c r="A58" s="2"/>
      <c r="B58" s="104"/>
      <c r="C58" s="101"/>
      <c r="D58" s="101"/>
      <c r="E58" s="101"/>
      <c r="F58" s="3"/>
      <c r="G58" s="3"/>
      <c r="H58" s="3"/>
      <c r="I58" s="3"/>
      <c r="J58" s="3"/>
      <c r="K58" s="3"/>
      <c r="L58" s="3"/>
      <c r="M58" s="13"/>
      <c r="N58" s="13"/>
      <c r="O58" s="10"/>
    </row>
    <row r="59" spans="1:16382" x14ac:dyDescent="0.25">
      <c r="A59" s="4" t="s">
        <v>6</v>
      </c>
      <c r="B59" s="4"/>
      <c r="F59" s="3"/>
      <c r="G59" s="3"/>
      <c r="H59" s="3"/>
      <c r="I59" s="3"/>
      <c r="J59" s="3"/>
      <c r="K59" s="3"/>
      <c r="L59" s="3"/>
      <c r="M59" s="158"/>
      <c r="N59" s="158"/>
      <c r="O59" s="158"/>
      <c r="P59" s="106"/>
    </row>
    <row r="60" spans="1:16382" x14ac:dyDescent="0.25">
      <c r="A60" s="1" t="s">
        <v>186</v>
      </c>
      <c r="B60" s="5" t="s">
        <v>185</v>
      </c>
      <c r="M60" s="157"/>
      <c r="N60" s="157"/>
      <c r="O60" s="106"/>
      <c r="P60" s="106"/>
    </row>
    <row r="61" spans="1:16382" x14ac:dyDescent="0.25">
      <c r="A61" s="7" t="s">
        <v>8</v>
      </c>
      <c r="B61" s="105" t="s">
        <v>7</v>
      </c>
      <c r="M61" s="157"/>
      <c r="N61" s="157"/>
      <c r="O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106"/>
      <c r="CU61" s="106"/>
      <c r="CV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H61" s="106"/>
      <c r="DI61" s="106"/>
      <c r="DJ61" s="106"/>
      <c r="DK61" s="106"/>
      <c r="DL61" s="106"/>
      <c r="DM61" s="106"/>
      <c r="DN61" s="106"/>
      <c r="DO61" s="106"/>
      <c r="DP61" s="106"/>
      <c r="DQ61" s="106"/>
      <c r="DR61" s="106"/>
      <c r="DS61" s="106"/>
      <c r="DT61" s="106"/>
      <c r="DU61" s="106"/>
      <c r="DV61" s="106"/>
      <c r="DW61" s="106"/>
      <c r="DX61" s="106"/>
      <c r="DY61" s="106"/>
      <c r="DZ61" s="106"/>
      <c r="EA61" s="106"/>
      <c r="EB61" s="106"/>
      <c r="EC61" s="106"/>
      <c r="ED61" s="106"/>
      <c r="EE61" s="106"/>
      <c r="EF61" s="106"/>
      <c r="EG61" s="106"/>
      <c r="EH61" s="106"/>
      <c r="EI61" s="106"/>
      <c r="EJ61" s="106"/>
      <c r="EK61" s="106"/>
      <c r="EL61" s="106"/>
      <c r="EM61" s="106"/>
      <c r="EN61" s="106"/>
      <c r="EO61" s="106"/>
      <c r="EP61" s="106"/>
      <c r="EQ61" s="106"/>
      <c r="ER61" s="106"/>
      <c r="ES61" s="106"/>
      <c r="ET61" s="106"/>
      <c r="EU61" s="106"/>
      <c r="EV61" s="106"/>
      <c r="EW61" s="106"/>
      <c r="EX61" s="106"/>
      <c r="EY61" s="106"/>
      <c r="EZ61" s="106"/>
      <c r="FA61" s="106"/>
      <c r="FB61" s="106"/>
      <c r="FC61" s="106"/>
      <c r="FD61" s="106"/>
      <c r="FE61" s="106"/>
      <c r="FF61" s="106"/>
      <c r="FG61" s="106"/>
      <c r="FH61" s="106"/>
      <c r="FI61" s="106"/>
      <c r="FJ61" s="106"/>
      <c r="FK61" s="106"/>
      <c r="FL61" s="106"/>
      <c r="FM61" s="106"/>
      <c r="FN61" s="106"/>
      <c r="FO61" s="106"/>
      <c r="FP61" s="106"/>
      <c r="FQ61" s="106"/>
      <c r="FR61" s="106"/>
      <c r="FS61" s="106"/>
      <c r="FT61" s="106"/>
      <c r="FU61" s="106"/>
      <c r="FV61" s="106"/>
      <c r="FW61" s="106"/>
      <c r="FX61" s="106"/>
      <c r="FY61" s="106"/>
      <c r="FZ61" s="106"/>
      <c r="GA61" s="106"/>
      <c r="GB61" s="106"/>
      <c r="GC61" s="106"/>
      <c r="GD61" s="106"/>
      <c r="GE61" s="106"/>
      <c r="GF61" s="106"/>
      <c r="GG61" s="106"/>
      <c r="GH61" s="106"/>
      <c r="GI61" s="106"/>
      <c r="GJ61" s="106"/>
      <c r="GK61" s="106"/>
      <c r="GL61" s="106"/>
      <c r="GM61" s="106"/>
      <c r="GN61" s="106"/>
      <c r="GO61" s="106"/>
      <c r="GP61" s="106"/>
      <c r="GQ61" s="106"/>
      <c r="GR61" s="106"/>
      <c r="GS61" s="106"/>
      <c r="GT61" s="106"/>
      <c r="GU61" s="106"/>
      <c r="GV61" s="106"/>
      <c r="GW61" s="106"/>
      <c r="GX61" s="106"/>
      <c r="GY61" s="106"/>
      <c r="GZ61" s="106"/>
      <c r="HA61" s="106"/>
      <c r="HB61" s="106"/>
      <c r="HC61" s="106"/>
      <c r="HD61" s="106"/>
      <c r="HE61" s="106"/>
      <c r="HF61" s="106"/>
      <c r="HG61" s="106"/>
      <c r="HH61" s="106"/>
      <c r="HI61" s="106"/>
      <c r="HJ61" s="106"/>
      <c r="HK61" s="106"/>
      <c r="HL61" s="106"/>
      <c r="HM61" s="106"/>
      <c r="HN61" s="106"/>
      <c r="HO61" s="106"/>
      <c r="HP61" s="106"/>
      <c r="HQ61" s="106"/>
      <c r="HR61" s="106"/>
      <c r="HS61" s="106"/>
      <c r="HT61" s="106"/>
      <c r="HU61" s="106"/>
      <c r="HV61" s="106"/>
      <c r="HW61" s="106"/>
      <c r="HX61" s="106"/>
      <c r="HY61" s="106"/>
      <c r="HZ61" s="106"/>
      <c r="IA61" s="106"/>
      <c r="IB61" s="106"/>
      <c r="IC61" s="106"/>
      <c r="ID61" s="106"/>
      <c r="IE61" s="106"/>
      <c r="IF61" s="106"/>
      <c r="IG61" s="106"/>
      <c r="IH61" s="106"/>
      <c r="II61" s="106"/>
      <c r="IJ61" s="106"/>
      <c r="IK61" s="106"/>
      <c r="IL61" s="106"/>
      <c r="IM61" s="106"/>
      <c r="IN61" s="106"/>
      <c r="IO61" s="106"/>
      <c r="IP61" s="106"/>
      <c r="IQ61" s="106"/>
      <c r="IR61" s="106"/>
      <c r="IS61" s="106"/>
      <c r="IT61" s="106"/>
      <c r="IU61" s="106"/>
      <c r="IV61" s="106"/>
      <c r="IW61" s="106"/>
      <c r="IX61" s="106"/>
      <c r="IY61" s="106"/>
      <c r="IZ61" s="106"/>
      <c r="JA61" s="106"/>
      <c r="JB61" s="106"/>
      <c r="JC61" s="106"/>
      <c r="JD61" s="106"/>
      <c r="JE61" s="106"/>
      <c r="JF61" s="106"/>
      <c r="JG61" s="106"/>
      <c r="JH61" s="106"/>
      <c r="JI61" s="106"/>
      <c r="JJ61" s="106"/>
      <c r="JK61" s="106"/>
      <c r="JL61" s="106"/>
      <c r="JM61" s="106"/>
      <c r="JN61" s="106"/>
      <c r="JO61" s="106"/>
      <c r="JP61" s="106"/>
      <c r="JQ61" s="106"/>
      <c r="JR61" s="106"/>
      <c r="JS61" s="106"/>
      <c r="JT61" s="106"/>
      <c r="JU61" s="106"/>
      <c r="JV61" s="106"/>
      <c r="JW61" s="106"/>
      <c r="JX61" s="106"/>
      <c r="JY61" s="106"/>
      <c r="JZ61" s="106"/>
      <c r="KA61" s="106"/>
      <c r="KB61" s="106"/>
      <c r="KC61" s="106"/>
      <c r="KD61" s="106"/>
      <c r="KE61" s="106"/>
      <c r="KF61" s="106"/>
      <c r="KG61" s="106"/>
      <c r="KH61" s="106"/>
      <c r="KI61" s="106"/>
      <c r="KJ61" s="106"/>
      <c r="KK61" s="106"/>
      <c r="KL61" s="106"/>
      <c r="KM61" s="106"/>
      <c r="KN61" s="106"/>
      <c r="KO61" s="106"/>
      <c r="KP61" s="106"/>
      <c r="KQ61" s="106"/>
      <c r="KR61" s="106"/>
      <c r="KS61" s="106"/>
      <c r="KT61" s="106"/>
      <c r="KU61" s="106"/>
      <c r="KV61" s="106"/>
      <c r="KW61" s="106"/>
      <c r="KX61" s="106"/>
      <c r="KY61" s="106"/>
      <c r="KZ61" s="106"/>
      <c r="LA61" s="106"/>
      <c r="LB61" s="106"/>
      <c r="LC61" s="106"/>
      <c r="LD61" s="106"/>
      <c r="LE61" s="106"/>
      <c r="LF61" s="106"/>
      <c r="LG61" s="106"/>
      <c r="LH61" s="106"/>
      <c r="LI61" s="106"/>
      <c r="LJ61" s="106"/>
      <c r="LK61" s="106"/>
      <c r="LL61" s="106"/>
      <c r="LM61" s="106"/>
      <c r="LN61" s="106"/>
      <c r="LO61" s="106"/>
      <c r="LP61" s="106"/>
      <c r="LQ61" s="106"/>
      <c r="LR61" s="106"/>
      <c r="LS61" s="106"/>
      <c r="LT61" s="106"/>
      <c r="LU61" s="106"/>
      <c r="LV61" s="106"/>
      <c r="LW61" s="106"/>
      <c r="LX61" s="106"/>
      <c r="LY61" s="106"/>
      <c r="LZ61" s="106"/>
      <c r="MA61" s="106"/>
      <c r="MB61" s="106"/>
      <c r="MC61" s="106"/>
      <c r="MD61" s="106"/>
      <c r="ME61" s="106"/>
      <c r="MF61" s="106"/>
      <c r="MG61" s="106"/>
      <c r="MH61" s="106"/>
      <c r="MI61" s="106"/>
      <c r="MJ61" s="106"/>
      <c r="MK61" s="106"/>
      <c r="ML61" s="106"/>
      <c r="MM61" s="106"/>
      <c r="MN61" s="106"/>
      <c r="MO61" s="106"/>
      <c r="MP61" s="106"/>
      <c r="MQ61" s="106"/>
      <c r="MR61" s="106"/>
      <c r="MS61" s="106"/>
      <c r="MT61" s="106"/>
      <c r="MU61" s="106"/>
      <c r="MV61" s="106"/>
      <c r="MW61" s="106"/>
      <c r="MX61" s="106"/>
      <c r="MY61" s="106"/>
      <c r="MZ61" s="106"/>
      <c r="NA61" s="106"/>
      <c r="NB61" s="106"/>
      <c r="NC61" s="106"/>
      <c r="ND61" s="106"/>
      <c r="NE61" s="106"/>
      <c r="NF61" s="106"/>
      <c r="NG61" s="106"/>
      <c r="NH61" s="106"/>
      <c r="NI61" s="106"/>
      <c r="NJ61" s="106"/>
      <c r="NK61" s="106"/>
      <c r="NL61" s="106"/>
      <c r="NM61" s="106"/>
      <c r="NN61" s="106"/>
      <c r="NO61" s="106"/>
      <c r="NP61" s="106"/>
      <c r="NQ61" s="106"/>
      <c r="NR61" s="106"/>
      <c r="NS61" s="106"/>
      <c r="NT61" s="106"/>
      <c r="NU61" s="106"/>
      <c r="NV61" s="106"/>
      <c r="NW61" s="106"/>
      <c r="NX61" s="106"/>
      <c r="NY61" s="106"/>
      <c r="NZ61" s="106"/>
      <c r="OA61" s="106"/>
      <c r="OB61" s="106"/>
      <c r="OC61" s="106"/>
      <c r="OD61" s="106"/>
      <c r="OE61" s="106"/>
      <c r="OF61" s="106"/>
      <c r="OG61" s="106"/>
      <c r="OH61" s="106"/>
      <c r="OI61" s="106"/>
      <c r="OJ61" s="106"/>
      <c r="OK61" s="106"/>
      <c r="OL61" s="106"/>
      <c r="OM61" s="106"/>
      <c r="ON61" s="106"/>
      <c r="OO61" s="106"/>
      <c r="OP61" s="106"/>
      <c r="OQ61" s="106"/>
      <c r="OR61" s="106"/>
      <c r="OS61" s="106"/>
      <c r="OT61" s="106"/>
      <c r="OU61" s="106"/>
      <c r="OV61" s="106"/>
      <c r="OW61" s="106"/>
      <c r="OX61" s="106"/>
      <c r="OY61" s="106"/>
      <c r="OZ61" s="106"/>
      <c r="PA61" s="106"/>
      <c r="PB61" s="106"/>
      <c r="PC61" s="106"/>
      <c r="PD61" s="106"/>
      <c r="PE61" s="106"/>
      <c r="PF61" s="106"/>
      <c r="PG61" s="106"/>
      <c r="PH61" s="106"/>
      <c r="PI61" s="106"/>
      <c r="PJ61" s="106"/>
      <c r="PK61" s="106"/>
      <c r="PL61" s="106"/>
      <c r="PM61" s="106"/>
      <c r="PN61" s="106"/>
      <c r="PO61" s="106"/>
      <c r="PP61" s="106"/>
      <c r="PQ61" s="106"/>
      <c r="PR61" s="106"/>
      <c r="PS61" s="106"/>
      <c r="PT61" s="106"/>
      <c r="PU61" s="106"/>
      <c r="PV61" s="106"/>
      <c r="PW61" s="106"/>
      <c r="PX61" s="106"/>
      <c r="PY61" s="106"/>
      <c r="PZ61" s="106"/>
      <c r="QA61" s="106"/>
      <c r="QB61" s="106"/>
      <c r="QC61" s="106"/>
      <c r="QD61" s="106"/>
      <c r="QE61" s="106"/>
      <c r="QF61" s="106"/>
      <c r="QG61" s="106"/>
      <c r="QH61" s="106"/>
      <c r="QI61" s="106"/>
      <c r="QJ61" s="106"/>
      <c r="QK61" s="106"/>
      <c r="QL61" s="106"/>
      <c r="QM61" s="106"/>
      <c r="QN61" s="106"/>
      <c r="QO61" s="106"/>
      <c r="QP61" s="106"/>
      <c r="QQ61" s="106"/>
      <c r="QR61" s="106"/>
      <c r="QS61" s="106"/>
      <c r="QT61" s="106"/>
      <c r="QU61" s="106"/>
      <c r="QV61" s="106"/>
      <c r="QW61" s="106"/>
      <c r="QX61" s="106"/>
      <c r="QY61" s="106"/>
      <c r="QZ61" s="106"/>
      <c r="RA61" s="106"/>
      <c r="RB61" s="106"/>
      <c r="RC61" s="106"/>
      <c r="RD61" s="106"/>
      <c r="RE61" s="106"/>
      <c r="RF61" s="106"/>
      <c r="RG61" s="106"/>
      <c r="RH61" s="106"/>
      <c r="RI61" s="106"/>
      <c r="RJ61" s="106"/>
      <c r="RK61" s="106"/>
      <c r="RL61" s="106"/>
      <c r="RM61" s="106"/>
      <c r="RN61" s="106"/>
      <c r="RO61" s="106"/>
      <c r="RP61" s="106"/>
      <c r="RQ61" s="106"/>
      <c r="RR61" s="106"/>
      <c r="RS61" s="106"/>
      <c r="RT61" s="106"/>
      <c r="RU61" s="106"/>
      <c r="RV61" s="106"/>
      <c r="RW61" s="106"/>
      <c r="RX61" s="106"/>
      <c r="RY61" s="106"/>
      <c r="RZ61" s="106"/>
      <c r="SA61" s="106"/>
      <c r="SB61" s="106"/>
      <c r="SC61" s="106"/>
      <c r="SD61" s="106"/>
      <c r="SE61" s="106"/>
      <c r="SF61" s="106"/>
      <c r="SG61" s="106"/>
      <c r="SH61" s="106"/>
      <c r="SI61" s="106"/>
      <c r="SJ61" s="106"/>
      <c r="SK61" s="106"/>
      <c r="SL61" s="106"/>
      <c r="SM61" s="106"/>
      <c r="SN61" s="106"/>
      <c r="SO61" s="106"/>
      <c r="SP61" s="106"/>
      <c r="SQ61" s="106"/>
      <c r="SR61" s="106"/>
      <c r="SS61" s="106"/>
      <c r="ST61" s="106"/>
      <c r="SU61" s="106"/>
      <c r="SV61" s="106"/>
      <c r="SW61" s="106"/>
      <c r="SX61" s="106"/>
      <c r="SY61" s="106"/>
      <c r="SZ61" s="106"/>
      <c r="TA61" s="106"/>
      <c r="TB61" s="106"/>
      <c r="TC61" s="106"/>
      <c r="TD61" s="106"/>
      <c r="TE61" s="106"/>
      <c r="TF61" s="106"/>
      <c r="TG61" s="106"/>
      <c r="TH61" s="106"/>
      <c r="TI61" s="106"/>
      <c r="TJ61" s="106"/>
      <c r="TK61" s="106"/>
      <c r="TL61" s="106"/>
      <c r="TM61" s="106"/>
      <c r="TN61" s="106"/>
      <c r="TO61" s="106"/>
      <c r="TP61" s="106"/>
      <c r="TQ61" s="106"/>
      <c r="TR61" s="106"/>
      <c r="TS61" s="106"/>
      <c r="TT61" s="106"/>
      <c r="TU61" s="106"/>
      <c r="TV61" s="106"/>
      <c r="TW61" s="106"/>
      <c r="TX61" s="106"/>
      <c r="TY61" s="106"/>
      <c r="TZ61" s="106"/>
      <c r="UA61" s="106"/>
      <c r="UB61" s="106"/>
      <c r="UC61" s="106"/>
      <c r="UD61" s="106"/>
      <c r="UE61" s="106"/>
      <c r="UF61" s="106"/>
      <c r="UG61" s="106"/>
      <c r="UH61" s="106"/>
      <c r="UI61" s="106"/>
      <c r="UJ61" s="106"/>
      <c r="UK61" s="106"/>
      <c r="UL61" s="106"/>
      <c r="UM61" s="106"/>
      <c r="UN61" s="106"/>
      <c r="UO61" s="106"/>
      <c r="UP61" s="106"/>
      <c r="UQ61" s="106"/>
      <c r="UR61" s="106"/>
      <c r="US61" s="106"/>
      <c r="UT61" s="106"/>
      <c r="UU61" s="106"/>
      <c r="UV61" s="106"/>
      <c r="UW61" s="106"/>
      <c r="UX61" s="106"/>
      <c r="UY61" s="106"/>
      <c r="UZ61" s="106"/>
      <c r="VA61" s="106"/>
      <c r="VB61" s="106"/>
      <c r="VC61" s="106"/>
      <c r="VD61" s="106"/>
      <c r="VE61" s="106"/>
      <c r="VF61" s="106"/>
      <c r="VG61" s="106"/>
      <c r="VH61" s="106"/>
      <c r="VI61" s="106"/>
      <c r="VJ61" s="106"/>
      <c r="VK61" s="106"/>
      <c r="VL61" s="106"/>
      <c r="VM61" s="106"/>
      <c r="VN61" s="106"/>
      <c r="VO61" s="106"/>
      <c r="VP61" s="106"/>
      <c r="VQ61" s="106"/>
      <c r="VR61" s="106"/>
      <c r="VS61" s="106"/>
      <c r="VT61" s="106"/>
      <c r="VU61" s="106"/>
      <c r="VV61" s="106"/>
      <c r="VW61" s="106"/>
      <c r="VX61" s="106"/>
      <c r="VY61" s="106"/>
      <c r="VZ61" s="106"/>
      <c r="WA61" s="106"/>
      <c r="WB61" s="106"/>
      <c r="WC61" s="106"/>
      <c r="WD61" s="106"/>
      <c r="WE61" s="106"/>
      <c r="WF61" s="106"/>
      <c r="WG61" s="106"/>
      <c r="WH61" s="106"/>
      <c r="WI61" s="106"/>
      <c r="WJ61" s="106"/>
      <c r="WK61" s="106"/>
      <c r="WL61" s="106"/>
      <c r="WM61" s="106"/>
      <c r="WN61" s="106"/>
      <c r="WO61" s="106"/>
      <c r="WP61" s="106"/>
      <c r="WQ61" s="106"/>
      <c r="WR61" s="106"/>
      <c r="WS61" s="106"/>
      <c r="WT61" s="106"/>
      <c r="WU61" s="106"/>
      <c r="WV61" s="106"/>
      <c r="WW61" s="106"/>
      <c r="WX61" s="106"/>
      <c r="WY61" s="106"/>
      <c r="WZ61" s="106"/>
      <c r="XA61" s="106"/>
      <c r="XB61" s="106"/>
      <c r="XC61" s="106"/>
      <c r="XD61" s="106"/>
      <c r="XE61" s="106"/>
      <c r="XF61" s="106"/>
      <c r="XG61" s="106"/>
      <c r="XH61" s="106"/>
      <c r="XI61" s="106"/>
      <c r="XJ61" s="106"/>
      <c r="XK61" s="106"/>
      <c r="XL61" s="106"/>
      <c r="XM61" s="106"/>
      <c r="XN61" s="106"/>
      <c r="XO61" s="106"/>
      <c r="XP61" s="106"/>
      <c r="XQ61" s="106"/>
      <c r="XR61" s="106"/>
      <c r="XS61" s="106"/>
      <c r="XT61" s="106"/>
      <c r="XU61" s="106"/>
      <c r="XV61" s="106"/>
      <c r="XW61" s="106"/>
      <c r="XX61" s="106"/>
      <c r="XY61" s="106"/>
      <c r="XZ61" s="106"/>
      <c r="YA61" s="106"/>
      <c r="YB61" s="106"/>
      <c r="YC61" s="106"/>
      <c r="YD61" s="106"/>
      <c r="YE61" s="106"/>
      <c r="YF61" s="106"/>
      <c r="YG61" s="106"/>
      <c r="YH61" s="106"/>
      <c r="YI61" s="106"/>
      <c r="YJ61" s="106"/>
      <c r="YK61" s="106"/>
      <c r="YL61" s="106"/>
      <c r="YM61" s="106"/>
      <c r="YN61" s="106"/>
      <c r="YO61" s="106"/>
      <c r="YP61" s="106"/>
      <c r="YQ61" s="106"/>
      <c r="YR61" s="106"/>
      <c r="YS61" s="106"/>
      <c r="YT61" s="106"/>
      <c r="YU61" s="106"/>
      <c r="YV61" s="106"/>
      <c r="YW61" s="106"/>
      <c r="YX61" s="106"/>
      <c r="YY61" s="106"/>
      <c r="YZ61" s="106"/>
      <c r="ZA61" s="106"/>
      <c r="ZB61" s="106"/>
      <c r="ZC61" s="106"/>
      <c r="ZD61" s="106"/>
      <c r="ZE61" s="106"/>
      <c r="ZF61" s="106"/>
      <c r="ZG61" s="106"/>
      <c r="ZH61" s="106"/>
      <c r="ZI61" s="106"/>
      <c r="ZJ61" s="106"/>
      <c r="ZK61" s="106"/>
      <c r="ZL61" s="106"/>
      <c r="ZM61" s="106"/>
      <c r="ZN61" s="106"/>
      <c r="ZO61" s="106"/>
      <c r="ZP61" s="106"/>
      <c r="ZQ61" s="106"/>
      <c r="ZR61" s="106"/>
      <c r="ZS61" s="106"/>
      <c r="ZT61" s="106"/>
      <c r="ZU61" s="106"/>
      <c r="ZV61" s="106"/>
      <c r="ZW61" s="106"/>
      <c r="ZX61" s="106"/>
      <c r="ZY61" s="106"/>
      <c r="ZZ61" s="106"/>
      <c r="AAA61" s="106"/>
      <c r="AAB61" s="106"/>
      <c r="AAC61" s="106"/>
      <c r="AAD61" s="106"/>
      <c r="AAE61" s="106"/>
      <c r="AAF61" s="106"/>
      <c r="AAG61" s="106"/>
      <c r="AAH61" s="106"/>
      <c r="AAI61" s="106"/>
      <c r="AAJ61" s="106"/>
      <c r="AAK61" s="106"/>
      <c r="AAL61" s="106"/>
      <c r="AAM61" s="106"/>
      <c r="AAN61" s="106"/>
      <c r="AAO61" s="106"/>
      <c r="AAP61" s="106"/>
      <c r="AAQ61" s="106"/>
      <c r="AAR61" s="106"/>
      <c r="AAS61" s="106"/>
      <c r="AAT61" s="106"/>
      <c r="AAU61" s="106"/>
      <c r="AAV61" s="106"/>
      <c r="AAW61" s="106"/>
      <c r="AAX61" s="106"/>
      <c r="AAY61" s="106"/>
      <c r="AAZ61" s="106"/>
      <c r="ABA61" s="106"/>
      <c r="ABB61" s="106"/>
      <c r="ABC61" s="106"/>
      <c r="ABD61" s="106"/>
      <c r="ABE61" s="106"/>
      <c r="ABF61" s="106"/>
      <c r="ABG61" s="106"/>
      <c r="ABH61" s="106"/>
      <c r="ABI61" s="106"/>
      <c r="ABJ61" s="106"/>
      <c r="ABK61" s="106"/>
      <c r="ABL61" s="106"/>
      <c r="ABM61" s="106"/>
      <c r="ABN61" s="106"/>
      <c r="ABO61" s="106"/>
      <c r="ABP61" s="106"/>
      <c r="ABQ61" s="106"/>
      <c r="ABR61" s="106"/>
      <c r="ABS61" s="106"/>
      <c r="ABT61" s="106"/>
      <c r="ABU61" s="106"/>
      <c r="ABV61" s="106"/>
      <c r="ABW61" s="106"/>
      <c r="ABX61" s="106"/>
      <c r="ABY61" s="106"/>
      <c r="ABZ61" s="106"/>
      <c r="ACA61" s="106"/>
      <c r="ACB61" s="106"/>
      <c r="ACC61" s="106"/>
      <c r="ACD61" s="106"/>
      <c r="ACE61" s="106"/>
      <c r="ACF61" s="106"/>
      <c r="ACG61" s="106"/>
      <c r="ACH61" s="106"/>
      <c r="ACI61" s="106"/>
      <c r="ACJ61" s="106"/>
      <c r="ACK61" s="106"/>
      <c r="ACL61" s="106"/>
      <c r="ACM61" s="106"/>
      <c r="ACN61" s="106"/>
      <c r="ACO61" s="106"/>
      <c r="ACP61" s="106"/>
      <c r="ACQ61" s="106"/>
      <c r="ACR61" s="106"/>
      <c r="ACS61" s="106"/>
      <c r="ACT61" s="106"/>
      <c r="ACU61" s="106"/>
      <c r="ACV61" s="106"/>
      <c r="ACW61" s="106"/>
      <c r="ACX61" s="106"/>
      <c r="ACY61" s="106"/>
      <c r="ACZ61" s="106"/>
      <c r="ADA61" s="106"/>
      <c r="ADB61" s="106"/>
      <c r="ADC61" s="106"/>
      <c r="ADD61" s="106"/>
      <c r="ADE61" s="106"/>
      <c r="ADF61" s="106"/>
      <c r="ADG61" s="106"/>
      <c r="ADH61" s="106"/>
      <c r="ADI61" s="106"/>
      <c r="ADJ61" s="106"/>
      <c r="ADK61" s="106"/>
      <c r="ADL61" s="106"/>
      <c r="ADM61" s="106"/>
      <c r="ADN61" s="106"/>
      <c r="ADO61" s="106"/>
      <c r="ADP61" s="106"/>
      <c r="ADQ61" s="106"/>
      <c r="ADR61" s="106"/>
      <c r="ADS61" s="106"/>
      <c r="ADT61" s="106"/>
      <c r="ADU61" s="106"/>
      <c r="ADV61" s="106"/>
      <c r="ADW61" s="106"/>
      <c r="ADX61" s="106"/>
      <c r="ADY61" s="106"/>
      <c r="ADZ61" s="106"/>
      <c r="AEA61" s="106"/>
      <c r="AEB61" s="106"/>
      <c r="AEC61" s="106"/>
      <c r="AED61" s="106"/>
      <c r="AEE61" s="106"/>
      <c r="AEF61" s="106"/>
      <c r="AEG61" s="106"/>
      <c r="AEH61" s="106"/>
      <c r="AEI61" s="106"/>
      <c r="AEJ61" s="106"/>
      <c r="AEK61" s="106"/>
      <c r="AEL61" s="106"/>
      <c r="AEM61" s="106"/>
      <c r="AEN61" s="106"/>
      <c r="AEO61" s="106"/>
      <c r="AEP61" s="106"/>
      <c r="AEQ61" s="106"/>
      <c r="AER61" s="106"/>
      <c r="AES61" s="106"/>
      <c r="AET61" s="106"/>
      <c r="AEU61" s="106"/>
      <c r="AEV61" s="106"/>
      <c r="AEW61" s="106"/>
      <c r="AEX61" s="106"/>
      <c r="AEY61" s="106"/>
      <c r="AEZ61" s="106"/>
      <c r="AFA61" s="106"/>
      <c r="AFB61" s="106"/>
      <c r="AFC61" s="106"/>
      <c r="AFD61" s="106"/>
      <c r="AFE61" s="106"/>
      <c r="AFF61" s="106"/>
      <c r="AFG61" s="106"/>
      <c r="AFH61" s="106"/>
      <c r="AFI61" s="106"/>
      <c r="AFJ61" s="106"/>
      <c r="AFK61" s="106"/>
      <c r="AFL61" s="106"/>
      <c r="AFM61" s="106"/>
      <c r="AFN61" s="106"/>
      <c r="AFO61" s="106"/>
      <c r="AFP61" s="106"/>
      <c r="AFQ61" s="106"/>
      <c r="AFR61" s="106"/>
      <c r="AFS61" s="106"/>
      <c r="AFT61" s="106"/>
      <c r="AFU61" s="106"/>
      <c r="AFV61" s="106"/>
      <c r="AFW61" s="106"/>
      <c r="AFX61" s="106"/>
      <c r="AFY61" s="106"/>
      <c r="AFZ61" s="106"/>
      <c r="AGA61" s="106"/>
      <c r="AGB61" s="106"/>
      <c r="AGC61" s="106"/>
      <c r="AGD61" s="106"/>
      <c r="AGE61" s="106"/>
      <c r="AGF61" s="106"/>
      <c r="AGG61" s="106"/>
      <c r="AGH61" s="106"/>
      <c r="AGI61" s="106"/>
      <c r="AGJ61" s="106"/>
      <c r="AGK61" s="106"/>
      <c r="AGL61" s="106"/>
      <c r="AGM61" s="106"/>
      <c r="AGN61" s="106"/>
      <c r="AGO61" s="106"/>
      <c r="AGP61" s="106"/>
      <c r="AGQ61" s="106"/>
      <c r="AGR61" s="106"/>
      <c r="AGS61" s="106"/>
      <c r="AGT61" s="106"/>
      <c r="AGU61" s="106"/>
      <c r="AGV61" s="106"/>
      <c r="AGW61" s="106"/>
      <c r="AGX61" s="106"/>
      <c r="AGY61" s="106"/>
      <c r="AGZ61" s="106"/>
      <c r="AHA61" s="106"/>
      <c r="AHB61" s="106"/>
      <c r="AHC61" s="106"/>
      <c r="AHD61" s="106"/>
      <c r="AHE61" s="106"/>
      <c r="AHF61" s="106"/>
      <c r="AHG61" s="106"/>
      <c r="AHH61" s="106"/>
      <c r="AHI61" s="106"/>
      <c r="AHJ61" s="106"/>
      <c r="AHK61" s="106"/>
      <c r="AHL61" s="106"/>
      <c r="AHM61" s="106"/>
      <c r="AHN61" s="106"/>
      <c r="AHO61" s="106"/>
      <c r="AHP61" s="106"/>
      <c r="AHQ61" s="106"/>
      <c r="AHR61" s="106"/>
      <c r="AHS61" s="106"/>
      <c r="AHT61" s="106"/>
      <c r="AHU61" s="106"/>
      <c r="AHV61" s="106"/>
      <c r="AHW61" s="106"/>
      <c r="AHX61" s="106"/>
      <c r="AHY61" s="106"/>
      <c r="AHZ61" s="106"/>
      <c r="AIA61" s="106"/>
      <c r="AIB61" s="106"/>
      <c r="AIC61" s="106"/>
      <c r="AID61" s="106"/>
      <c r="AIE61" s="106"/>
      <c r="AIF61" s="106"/>
      <c r="AIG61" s="106"/>
      <c r="AIH61" s="106"/>
      <c r="AII61" s="106"/>
      <c r="AIJ61" s="106"/>
      <c r="AIK61" s="106"/>
      <c r="AIL61" s="106"/>
      <c r="AIM61" s="106"/>
      <c r="AIN61" s="106"/>
      <c r="AIO61" s="106"/>
      <c r="AIP61" s="106"/>
      <c r="AIQ61" s="106"/>
      <c r="AIR61" s="106"/>
      <c r="AIS61" s="106"/>
      <c r="AIT61" s="106"/>
      <c r="AIU61" s="106"/>
      <c r="AIV61" s="106"/>
      <c r="AIW61" s="106"/>
      <c r="AIX61" s="106"/>
      <c r="AIY61" s="106"/>
      <c r="AIZ61" s="106"/>
      <c r="AJA61" s="106"/>
      <c r="AJB61" s="106"/>
      <c r="AJC61" s="106"/>
      <c r="AJD61" s="106"/>
      <c r="AJE61" s="106"/>
      <c r="AJF61" s="106"/>
      <c r="AJG61" s="106"/>
      <c r="AJH61" s="106"/>
      <c r="AJI61" s="106"/>
      <c r="AJJ61" s="106"/>
      <c r="AJK61" s="106"/>
      <c r="AJL61" s="106"/>
      <c r="AJM61" s="106"/>
      <c r="AJN61" s="106"/>
      <c r="AJO61" s="106"/>
      <c r="AJP61" s="106"/>
      <c r="AJQ61" s="106"/>
      <c r="AJR61" s="106"/>
      <c r="AJS61" s="106"/>
      <c r="AJT61" s="106"/>
      <c r="AJU61" s="106"/>
      <c r="AJV61" s="106"/>
      <c r="AJW61" s="106"/>
      <c r="AJX61" s="106"/>
      <c r="AJY61" s="106"/>
      <c r="AJZ61" s="106"/>
      <c r="AKA61" s="106"/>
      <c r="AKB61" s="106"/>
      <c r="AKC61" s="106"/>
      <c r="AKD61" s="106"/>
      <c r="AKE61" s="106"/>
      <c r="AKF61" s="106"/>
      <c r="AKG61" s="106"/>
      <c r="AKH61" s="106"/>
      <c r="AKI61" s="106"/>
      <c r="AKJ61" s="106"/>
      <c r="AKK61" s="106"/>
      <c r="AKL61" s="106"/>
      <c r="AKM61" s="106"/>
      <c r="AKN61" s="106"/>
      <c r="AKO61" s="106"/>
      <c r="AKP61" s="106"/>
      <c r="AKQ61" s="106"/>
      <c r="AKR61" s="106"/>
      <c r="AKS61" s="106"/>
      <c r="AKT61" s="106"/>
      <c r="AKU61" s="106"/>
      <c r="AKV61" s="106"/>
      <c r="AKW61" s="106"/>
      <c r="AKX61" s="106"/>
      <c r="AKY61" s="106"/>
      <c r="AKZ61" s="106"/>
      <c r="ALA61" s="106"/>
      <c r="ALB61" s="106"/>
      <c r="ALC61" s="106"/>
      <c r="ALD61" s="106"/>
      <c r="ALE61" s="106"/>
      <c r="ALF61" s="106"/>
      <c r="ALG61" s="106"/>
      <c r="ALH61" s="106"/>
      <c r="ALI61" s="106"/>
      <c r="ALJ61" s="106"/>
      <c r="ALK61" s="106"/>
      <c r="ALL61" s="106"/>
      <c r="ALM61" s="106"/>
      <c r="ALN61" s="106"/>
      <c r="ALO61" s="106"/>
      <c r="ALP61" s="106"/>
      <c r="ALQ61" s="106"/>
      <c r="ALR61" s="106"/>
      <c r="ALS61" s="106"/>
      <c r="ALT61" s="106"/>
      <c r="ALU61" s="106"/>
      <c r="ALV61" s="106"/>
      <c r="ALW61" s="106"/>
      <c r="ALX61" s="106"/>
      <c r="ALY61" s="106"/>
      <c r="ALZ61" s="106"/>
      <c r="AMA61" s="106"/>
      <c r="AMB61" s="106"/>
      <c r="AMC61" s="106"/>
      <c r="AMD61" s="106"/>
      <c r="AME61" s="106"/>
      <c r="AMF61" s="106"/>
      <c r="AMG61" s="106"/>
      <c r="AMH61" s="106"/>
      <c r="AMI61" s="106"/>
      <c r="AMJ61" s="106"/>
      <c r="AMK61" s="106"/>
      <c r="AML61" s="106"/>
      <c r="AMM61" s="106"/>
      <c r="AMN61" s="106"/>
      <c r="AMO61" s="106"/>
      <c r="AMP61" s="106"/>
      <c r="AMQ61" s="106"/>
      <c r="AMR61" s="106"/>
      <c r="AMS61" s="106"/>
      <c r="AMT61" s="106"/>
      <c r="AMU61" s="106"/>
      <c r="AMV61" s="106"/>
      <c r="AMW61" s="106"/>
      <c r="AMX61" s="106"/>
      <c r="AMY61" s="106"/>
      <c r="AMZ61" s="106"/>
      <c r="ANA61" s="106"/>
      <c r="ANB61" s="106"/>
      <c r="ANC61" s="106"/>
      <c r="AND61" s="106"/>
      <c r="ANE61" s="106"/>
      <c r="ANF61" s="106"/>
      <c r="ANG61" s="106"/>
      <c r="ANH61" s="106"/>
      <c r="ANI61" s="106"/>
      <c r="ANJ61" s="106"/>
      <c r="ANK61" s="106"/>
      <c r="ANL61" s="106"/>
      <c r="ANM61" s="106"/>
      <c r="ANN61" s="106"/>
      <c r="ANO61" s="106"/>
      <c r="ANP61" s="106"/>
      <c r="ANQ61" s="106"/>
      <c r="ANR61" s="106"/>
      <c r="ANS61" s="106"/>
      <c r="ANT61" s="106"/>
      <c r="ANU61" s="106"/>
      <c r="ANV61" s="106"/>
      <c r="ANW61" s="106"/>
      <c r="ANX61" s="106"/>
      <c r="ANY61" s="106"/>
      <c r="ANZ61" s="106"/>
      <c r="AOA61" s="106"/>
      <c r="AOB61" s="106"/>
      <c r="AOC61" s="106"/>
      <c r="AOD61" s="106"/>
      <c r="AOE61" s="106"/>
      <c r="AOF61" s="106"/>
      <c r="AOG61" s="106"/>
      <c r="AOH61" s="106"/>
      <c r="AOI61" s="106"/>
      <c r="AOJ61" s="106"/>
      <c r="AOK61" s="106"/>
      <c r="AOL61" s="106"/>
      <c r="AOM61" s="106"/>
      <c r="AON61" s="106"/>
      <c r="AOO61" s="106"/>
      <c r="AOP61" s="106"/>
      <c r="AOQ61" s="106"/>
      <c r="AOR61" s="106"/>
      <c r="AOS61" s="106"/>
      <c r="AOT61" s="106"/>
      <c r="AOU61" s="106"/>
      <c r="AOV61" s="106"/>
      <c r="AOW61" s="106"/>
      <c r="AOX61" s="106"/>
      <c r="AOY61" s="106"/>
      <c r="AOZ61" s="106"/>
      <c r="APA61" s="106"/>
      <c r="APB61" s="106"/>
      <c r="APC61" s="106"/>
      <c r="APD61" s="106"/>
      <c r="APE61" s="106"/>
      <c r="APF61" s="106"/>
      <c r="APG61" s="106"/>
      <c r="APH61" s="106"/>
      <c r="API61" s="106"/>
      <c r="APJ61" s="106"/>
      <c r="APK61" s="106"/>
      <c r="APL61" s="106"/>
      <c r="APM61" s="106"/>
      <c r="APN61" s="106"/>
      <c r="APO61" s="106"/>
      <c r="APP61" s="106"/>
      <c r="APQ61" s="106"/>
      <c r="APR61" s="106"/>
      <c r="APS61" s="106"/>
      <c r="APT61" s="106"/>
      <c r="APU61" s="106"/>
      <c r="APV61" s="106"/>
      <c r="APW61" s="106"/>
      <c r="APX61" s="106"/>
      <c r="APY61" s="106"/>
      <c r="APZ61" s="106"/>
      <c r="AQA61" s="106"/>
      <c r="AQB61" s="106"/>
      <c r="AQC61" s="106"/>
      <c r="AQD61" s="106"/>
      <c r="AQE61" s="106"/>
      <c r="AQF61" s="106"/>
      <c r="AQG61" s="106"/>
      <c r="AQH61" s="106"/>
      <c r="AQI61" s="106"/>
      <c r="AQJ61" s="106"/>
      <c r="AQK61" s="106"/>
      <c r="AQL61" s="106"/>
      <c r="AQM61" s="106"/>
      <c r="AQN61" s="106"/>
      <c r="AQO61" s="106"/>
      <c r="AQP61" s="106"/>
      <c r="AQQ61" s="106"/>
      <c r="AQR61" s="106"/>
      <c r="AQS61" s="106"/>
      <c r="AQT61" s="106"/>
      <c r="AQU61" s="106"/>
      <c r="AQV61" s="106"/>
      <c r="AQW61" s="106"/>
      <c r="AQX61" s="106"/>
      <c r="AQY61" s="106"/>
      <c r="AQZ61" s="106"/>
      <c r="ARA61" s="106"/>
      <c r="ARB61" s="106"/>
      <c r="ARC61" s="106"/>
      <c r="ARD61" s="106"/>
      <c r="ARE61" s="106"/>
      <c r="ARF61" s="106"/>
      <c r="ARG61" s="106"/>
      <c r="ARH61" s="106"/>
      <c r="ARI61" s="106"/>
      <c r="ARJ61" s="106"/>
      <c r="ARK61" s="106"/>
      <c r="ARL61" s="106"/>
      <c r="ARM61" s="106"/>
      <c r="ARN61" s="106"/>
      <c r="ARO61" s="106"/>
      <c r="ARP61" s="106"/>
      <c r="ARQ61" s="106"/>
      <c r="ARR61" s="106"/>
      <c r="ARS61" s="106"/>
      <c r="ART61" s="106"/>
      <c r="ARU61" s="106"/>
      <c r="ARV61" s="106"/>
      <c r="ARW61" s="106"/>
      <c r="ARX61" s="106"/>
      <c r="ARY61" s="106"/>
      <c r="ARZ61" s="106"/>
      <c r="ASA61" s="106"/>
      <c r="ASB61" s="106"/>
      <c r="ASC61" s="106"/>
      <c r="ASD61" s="106"/>
      <c r="ASE61" s="106"/>
      <c r="ASF61" s="106"/>
      <c r="ASG61" s="106"/>
      <c r="ASH61" s="106"/>
      <c r="ASI61" s="106"/>
      <c r="ASJ61" s="106"/>
      <c r="ASK61" s="106"/>
      <c r="ASL61" s="106"/>
      <c r="ASM61" s="106"/>
      <c r="ASN61" s="106"/>
      <c r="ASO61" s="106"/>
      <c r="ASP61" s="106"/>
      <c r="ASQ61" s="106"/>
      <c r="ASR61" s="106"/>
      <c r="ASS61" s="106"/>
      <c r="AST61" s="106"/>
      <c r="ASU61" s="106"/>
      <c r="ASV61" s="106"/>
      <c r="ASW61" s="106"/>
      <c r="ASX61" s="106"/>
      <c r="ASY61" s="106"/>
      <c r="ASZ61" s="106"/>
      <c r="ATA61" s="106"/>
      <c r="ATB61" s="106"/>
      <c r="ATC61" s="106"/>
      <c r="ATD61" s="106"/>
      <c r="ATE61" s="106"/>
      <c r="ATF61" s="106"/>
      <c r="ATG61" s="106"/>
      <c r="ATH61" s="106"/>
      <c r="ATI61" s="106"/>
      <c r="ATJ61" s="106"/>
      <c r="ATK61" s="106"/>
      <c r="ATL61" s="106"/>
      <c r="ATM61" s="106"/>
      <c r="ATN61" s="106"/>
      <c r="ATO61" s="106"/>
      <c r="ATP61" s="106"/>
      <c r="ATQ61" s="106"/>
      <c r="ATR61" s="106"/>
      <c r="ATS61" s="106"/>
      <c r="ATT61" s="106"/>
      <c r="ATU61" s="106"/>
      <c r="ATV61" s="106"/>
      <c r="ATW61" s="106"/>
      <c r="ATX61" s="106"/>
      <c r="ATY61" s="106"/>
      <c r="ATZ61" s="106"/>
      <c r="AUA61" s="106"/>
      <c r="AUB61" s="106"/>
      <c r="AUC61" s="106"/>
      <c r="AUD61" s="106"/>
      <c r="AUE61" s="106"/>
      <c r="AUF61" s="106"/>
      <c r="AUG61" s="106"/>
      <c r="AUH61" s="106"/>
      <c r="AUI61" s="106"/>
      <c r="AUJ61" s="106"/>
      <c r="AUK61" s="106"/>
      <c r="AUL61" s="106"/>
      <c r="AUM61" s="106"/>
      <c r="AUN61" s="106"/>
      <c r="AUO61" s="106"/>
      <c r="AUP61" s="106"/>
      <c r="AUQ61" s="106"/>
      <c r="AUR61" s="106"/>
      <c r="AUS61" s="106"/>
      <c r="AUT61" s="106"/>
      <c r="AUU61" s="106"/>
      <c r="AUV61" s="106"/>
      <c r="AUW61" s="106"/>
      <c r="AUX61" s="106"/>
      <c r="AUY61" s="106"/>
      <c r="AUZ61" s="106"/>
      <c r="AVA61" s="106"/>
      <c r="AVB61" s="106"/>
      <c r="AVC61" s="106"/>
      <c r="AVD61" s="106"/>
      <c r="AVE61" s="106"/>
      <c r="AVF61" s="106"/>
      <c r="AVG61" s="106"/>
      <c r="AVH61" s="106"/>
      <c r="AVI61" s="106"/>
      <c r="AVJ61" s="106"/>
      <c r="AVK61" s="106"/>
      <c r="AVL61" s="106"/>
      <c r="AVM61" s="106"/>
      <c r="AVN61" s="106"/>
      <c r="AVO61" s="106"/>
      <c r="AVP61" s="106"/>
      <c r="AVQ61" s="106"/>
      <c r="AVR61" s="106"/>
      <c r="AVS61" s="106"/>
      <c r="AVT61" s="106"/>
      <c r="AVU61" s="106"/>
      <c r="AVV61" s="106"/>
      <c r="AVW61" s="106"/>
      <c r="AVX61" s="106"/>
      <c r="AVY61" s="106"/>
      <c r="AVZ61" s="106"/>
      <c r="AWA61" s="106"/>
      <c r="AWB61" s="106"/>
      <c r="AWC61" s="106"/>
      <c r="AWD61" s="106"/>
      <c r="AWE61" s="106"/>
      <c r="AWF61" s="106"/>
      <c r="AWG61" s="106"/>
      <c r="AWH61" s="106"/>
      <c r="AWI61" s="106"/>
      <c r="AWJ61" s="106"/>
      <c r="AWK61" s="106"/>
      <c r="AWL61" s="106"/>
      <c r="AWM61" s="106"/>
      <c r="AWN61" s="106"/>
      <c r="AWO61" s="106"/>
      <c r="AWP61" s="106"/>
      <c r="AWQ61" s="106"/>
      <c r="AWR61" s="106"/>
      <c r="AWS61" s="106"/>
      <c r="AWT61" s="106"/>
      <c r="AWU61" s="106"/>
      <c r="AWV61" s="106"/>
      <c r="AWW61" s="106"/>
      <c r="AWX61" s="106"/>
      <c r="AWY61" s="106"/>
      <c r="AWZ61" s="106"/>
      <c r="AXA61" s="106"/>
      <c r="AXB61" s="106"/>
      <c r="AXC61" s="106"/>
      <c r="AXD61" s="106"/>
      <c r="AXE61" s="106"/>
      <c r="AXF61" s="106"/>
      <c r="AXG61" s="106"/>
      <c r="AXH61" s="106"/>
      <c r="AXI61" s="106"/>
      <c r="AXJ61" s="106"/>
      <c r="AXK61" s="106"/>
      <c r="AXL61" s="106"/>
      <c r="AXM61" s="106"/>
      <c r="AXN61" s="106"/>
      <c r="AXO61" s="106"/>
      <c r="AXP61" s="106"/>
      <c r="AXQ61" s="106"/>
      <c r="AXR61" s="106"/>
      <c r="AXS61" s="106"/>
      <c r="AXT61" s="106"/>
      <c r="AXU61" s="106"/>
      <c r="AXV61" s="106"/>
      <c r="AXW61" s="106"/>
      <c r="AXX61" s="106"/>
      <c r="AXY61" s="106"/>
      <c r="AXZ61" s="106"/>
      <c r="AYA61" s="106"/>
      <c r="AYB61" s="106"/>
      <c r="AYC61" s="106"/>
      <c r="AYD61" s="106"/>
      <c r="AYE61" s="106"/>
      <c r="AYF61" s="106"/>
      <c r="AYG61" s="106"/>
      <c r="AYH61" s="106"/>
      <c r="AYI61" s="106"/>
      <c r="AYJ61" s="106"/>
      <c r="AYK61" s="106"/>
      <c r="AYL61" s="106"/>
      <c r="AYM61" s="106"/>
      <c r="AYN61" s="106"/>
      <c r="AYO61" s="106"/>
      <c r="AYP61" s="106"/>
      <c r="AYQ61" s="106"/>
      <c r="AYR61" s="106"/>
      <c r="AYS61" s="106"/>
      <c r="AYT61" s="106"/>
      <c r="AYU61" s="106"/>
      <c r="AYV61" s="106"/>
      <c r="AYW61" s="106"/>
      <c r="AYX61" s="106"/>
      <c r="AYY61" s="106"/>
      <c r="AYZ61" s="106"/>
      <c r="AZA61" s="106"/>
      <c r="AZB61" s="106"/>
      <c r="AZC61" s="106"/>
      <c r="AZD61" s="106"/>
      <c r="AZE61" s="106"/>
      <c r="AZF61" s="106"/>
      <c r="AZG61" s="106"/>
      <c r="AZH61" s="106"/>
      <c r="AZI61" s="106"/>
      <c r="AZJ61" s="106"/>
      <c r="AZK61" s="106"/>
      <c r="AZL61" s="106"/>
      <c r="AZM61" s="106"/>
      <c r="AZN61" s="106"/>
      <c r="AZO61" s="106"/>
      <c r="AZP61" s="106"/>
      <c r="AZQ61" s="106"/>
      <c r="AZR61" s="106"/>
      <c r="AZS61" s="106"/>
      <c r="AZT61" s="106"/>
      <c r="AZU61" s="106"/>
      <c r="AZV61" s="106"/>
      <c r="AZW61" s="106"/>
      <c r="AZX61" s="106"/>
      <c r="AZY61" s="106"/>
      <c r="AZZ61" s="106"/>
      <c r="BAA61" s="106"/>
      <c r="BAB61" s="106"/>
      <c r="BAC61" s="106"/>
      <c r="BAD61" s="106"/>
      <c r="BAE61" s="106"/>
      <c r="BAF61" s="106"/>
      <c r="BAG61" s="106"/>
      <c r="BAH61" s="106"/>
      <c r="BAI61" s="106"/>
      <c r="BAJ61" s="106"/>
      <c r="BAK61" s="106"/>
      <c r="BAL61" s="106"/>
      <c r="BAM61" s="106"/>
      <c r="BAN61" s="106"/>
      <c r="BAO61" s="106"/>
      <c r="BAP61" s="106"/>
      <c r="BAQ61" s="106"/>
      <c r="BAR61" s="106"/>
      <c r="BAS61" s="106"/>
      <c r="BAT61" s="106"/>
      <c r="BAU61" s="106"/>
      <c r="BAV61" s="106"/>
      <c r="BAW61" s="106"/>
      <c r="BAX61" s="106"/>
      <c r="BAY61" s="106"/>
      <c r="BAZ61" s="106"/>
      <c r="BBA61" s="106"/>
      <c r="BBB61" s="106"/>
      <c r="BBC61" s="106"/>
      <c r="BBD61" s="106"/>
      <c r="BBE61" s="106"/>
      <c r="BBF61" s="106"/>
      <c r="BBG61" s="106"/>
      <c r="BBH61" s="106"/>
      <c r="BBI61" s="106"/>
      <c r="BBJ61" s="106"/>
      <c r="BBK61" s="106"/>
      <c r="BBL61" s="106"/>
      <c r="BBM61" s="106"/>
      <c r="BBN61" s="106"/>
      <c r="BBO61" s="106"/>
      <c r="BBP61" s="106"/>
      <c r="BBQ61" s="106"/>
      <c r="BBR61" s="106"/>
      <c r="BBS61" s="106"/>
      <c r="BBT61" s="106"/>
      <c r="BBU61" s="106"/>
      <c r="BBV61" s="106"/>
      <c r="BBW61" s="106"/>
      <c r="BBX61" s="106"/>
      <c r="BBY61" s="106"/>
      <c r="BBZ61" s="106"/>
      <c r="BCA61" s="106"/>
      <c r="BCB61" s="106"/>
      <c r="BCC61" s="106"/>
      <c r="BCD61" s="106"/>
      <c r="BCE61" s="106"/>
      <c r="BCF61" s="106"/>
      <c r="BCG61" s="106"/>
      <c r="BCH61" s="106"/>
      <c r="BCI61" s="106"/>
      <c r="BCJ61" s="106"/>
      <c r="BCK61" s="106"/>
      <c r="BCL61" s="106"/>
      <c r="BCM61" s="106"/>
      <c r="BCN61" s="106"/>
      <c r="BCO61" s="106"/>
      <c r="BCP61" s="106"/>
      <c r="BCQ61" s="106"/>
      <c r="BCR61" s="106"/>
      <c r="BCS61" s="106"/>
      <c r="BCT61" s="106"/>
      <c r="BCU61" s="106"/>
      <c r="BCV61" s="106"/>
      <c r="BCW61" s="106"/>
      <c r="BCX61" s="106"/>
      <c r="BCY61" s="106"/>
      <c r="BCZ61" s="106"/>
      <c r="BDA61" s="106"/>
      <c r="BDB61" s="106"/>
      <c r="BDC61" s="106"/>
      <c r="BDD61" s="106"/>
      <c r="BDE61" s="106"/>
      <c r="BDF61" s="106"/>
      <c r="BDG61" s="106"/>
      <c r="BDH61" s="106"/>
      <c r="BDI61" s="106"/>
      <c r="BDJ61" s="106"/>
      <c r="BDK61" s="106"/>
      <c r="BDL61" s="106"/>
      <c r="BDM61" s="106"/>
      <c r="BDN61" s="106"/>
      <c r="BDO61" s="106"/>
      <c r="BDP61" s="106"/>
      <c r="BDQ61" s="106"/>
      <c r="BDR61" s="106"/>
      <c r="BDS61" s="106"/>
      <c r="BDT61" s="106"/>
      <c r="BDU61" s="106"/>
      <c r="BDV61" s="106"/>
      <c r="BDW61" s="106"/>
      <c r="BDX61" s="106"/>
      <c r="BDY61" s="106"/>
      <c r="BDZ61" s="106"/>
      <c r="BEA61" s="106"/>
      <c r="BEB61" s="106"/>
      <c r="BEC61" s="106"/>
      <c r="BED61" s="106"/>
      <c r="BEE61" s="106"/>
      <c r="BEF61" s="106"/>
      <c r="BEG61" s="106"/>
      <c r="BEH61" s="106"/>
      <c r="BEI61" s="106"/>
      <c r="BEJ61" s="106"/>
      <c r="BEK61" s="106"/>
      <c r="BEL61" s="106"/>
      <c r="BEM61" s="106"/>
      <c r="BEN61" s="106"/>
      <c r="BEO61" s="106"/>
      <c r="BEP61" s="106"/>
      <c r="BEQ61" s="106"/>
      <c r="BER61" s="106"/>
      <c r="BES61" s="106"/>
      <c r="BET61" s="106"/>
      <c r="BEU61" s="106"/>
      <c r="BEV61" s="106"/>
      <c r="BEW61" s="106"/>
      <c r="BEX61" s="106"/>
      <c r="BEY61" s="106"/>
      <c r="BEZ61" s="106"/>
      <c r="BFA61" s="106"/>
      <c r="BFB61" s="106"/>
      <c r="BFC61" s="106"/>
      <c r="BFD61" s="106"/>
      <c r="BFE61" s="106"/>
      <c r="BFF61" s="106"/>
      <c r="BFG61" s="106"/>
      <c r="BFH61" s="106"/>
      <c r="BFI61" s="106"/>
      <c r="BFJ61" s="106"/>
      <c r="BFK61" s="106"/>
      <c r="BFL61" s="106"/>
      <c r="BFM61" s="106"/>
      <c r="BFN61" s="106"/>
      <c r="BFO61" s="106"/>
      <c r="BFP61" s="106"/>
      <c r="BFQ61" s="106"/>
      <c r="BFR61" s="106"/>
      <c r="BFS61" s="106"/>
      <c r="BFT61" s="106"/>
      <c r="BFU61" s="106"/>
      <c r="BFV61" s="106"/>
      <c r="BFW61" s="106"/>
      <c r="BFX61" s="106"/>
      <c r="BFY61" s="106"/>
      <c r="BFZ61" s="106"/>
      <c r="BGA61" s="106"/>
      <c r="BGB61" s="106"/>
      <c r="BGC61" s="106"/>
      <c r="BGD61" s="106"/>
      <c r="BGE61" s="106"/>
      <c r="BGF61" s="106"/>
      <c r="BGG61" s="106"/>
      <c r="BGH61" s="106"/>
      <c r="BGI61" s="106"/>
      <c r="BGJ61" s="106"/>
      <c r="BGK61" s="106"/>
      <c r="BGL61" s="106"/>
      <c r="BGM61" s="106"/>
      <c r="BGN61" s="106"/>
      <c r="BGO61" s="106"/>
      <c r="BGP61" s="106"/>
      <c r="BGQ61" s="106"/>
      <c r="BGR61" s="106"/>
      <c r="BGS61" s="106"/>
      <c r="BGT61" s="106"/>
      <c r="BGU61" s="106"/>
      <c r="BGV61" s="106"/>
      <c r="BGW61" s="106"/>
      <c r="BGX61" s="106"/>
      <c r="BGY61" s="106"/>
      <c r="BGZ61" s="106"/>
      <c r="BHA61" s="106"/>
      <c r="BHB61" s="106"/>
      <c r="BHC61" s="106"/>
      <c r="BHD61" s="106"/>
      <c r="BHE61" s="106"/>
      <c r="BHF61" s="106"/>
      <c r="BHG61" s="106"/>
      <c r="BHH61" s="106"/>
      <c r="BHI61" s="106"/>
      <c r="BHJ61" s="106"/>
      <c r="BHK61" s="106"/>
      <c r="BHL61" s="106"/>
      <c r="BHM61" s="106"/>
      <c r="BHN61" s="106"/>
      <c r="BHO61" s="106"/>
      <c r="BHP61" s="106"/>
      <c r="BHQ61" s="106"/>
      <c r="BHR61" s="106"/>
      <c r="BHS61" s="106"/>
      <c r="BHT61" s="106"/>
      <c r="BHU61" s="106"/>
      <c r="BHV61" s="106"/>
      <c r="BHW61" s="106"/>
      <c r="BHX61" s="106"/>
      <c r="BHY61" s="106"/>
      <c r="BHZ61" s="106"/>
      <c r="BIA61" s="106"/>
      <c r="BIB61" s="106"/>
      <c r="BIC61" s="106"/>
      <c r="BID61" s="106"/>
      <c r="BIE61" s="106"/>
      <c r="BIF61" s="106"/>
      <c r="BIG61" s="106"/>
      <c r="BIH61" s="106"/>
      <c r="BII61" s="106"/>
      <c r="BIJ61" s="106"/>
      <c r="BIK61" s="106"/>
      <c r="BIL61" s="106"/>
      <c r="BIM61" s="106"/>
      <c r="BIN61" s="106"/>
      <c r="BIO61" s="106"/>
      <c r="BIP61" s="106"/>
      <c r="BIQ61" s="106"/>
      <c r="BIR61" s="106"/>
      <c r="BIS61" s="106"/>
      <c r="BIT61" s="106"/>
      <c r="BIU61" s="106"/>
      <c r="BIV61" s="106"/>
      <c r="BIW61" s="106"/>
      <c r="BIX61" s="106"/>
      <c r="BIY61" s="106"/>
      <c r="BIZ61" s="106"/>
      <c r="BJA61" s="106"/>
      <c r="BJB61" s="106"/>
      <c r="BJC61" s="106"/>
      <c r="BJD61" s="106"/>
      <c r="BJE61" s="106"/>
      <c r="BJF61" s="106"/>
      <c r="BJG61" s="106"/>
      <c r="BJH61" s="106"/>
      <c r="BJI61" s="106"/>
      <c r="BJJ61" s="106"/>
      <c r="BJK61" s="106"/>
      <c r="BJL61" s="106"/>
      <c r="BJM61" s="106"/>
      <c r="BJN61" s="106"/>
      <c r="BJO61" s="106"/>
      <c r="BJP61" s="106"/>
      <c r="BJQ61" s="106"/>
      <c r="BJR61" s="106"/>
      <c r="BJS61" s="106"/>
      <c r="BJT61" s="106"/>
      <c r="BJU61" s="106"/>
      <c r="BJV61" s="106"/>
      <c r="BJW61" s="106"/>
      <c r="BJX61" s="106"/>
      <c r="BJY61" s="106"/>
      <c r="BJZ61" s="106"/>
      <c r="BKA61" s="106"/>
      <c r="BKB61" s="106"/>
      <c r="BKC61" s="106"/>
      <c r="BKD61" s="106"/>
      <c r="BKE61" s="106"/>
      <c r="BKF61" s="106"/>
      <c r="BKG61" s="106"/>
      <c r="BKH61" s="106"/>
      <c r="BKI61" s="106"/>
      <c r="BKJ61" s="106"/>
      <c r="BKK61" s="106"/>
      <c r="BKL61" s="106"/>
      <c r="BKM61" s="106"/>
      <c r="BKN61" s="106"/>
      <c r="BKO61" s="106"/>
      <c r="BKP61" s="106"/>
      <c r="BKQ61" s="106"/>
      <c r="BKR61" s="106"/>
      <c r="BKS61" s="106"/>
      <c r="BKT61" s="106"/>
      <c r="BKU61" s="106"/>
      <c r="BKV61" s="106"/>
      <c r="BKW61" s="106"/>
      <c r="BKX61" s="106"/>
      <c r="BKY61" s="106"/>
      <c r="BKZ61" s="106"/>
      <c r="BLA61" s="106"/>
      <c r="BLB61" s="106"/>
      <c r="BLC61" s="106"/>
      <c r="BLD61" s="106"/>
      <c r="BLE61" s="106"/>
      <c r="BLF61" s="106"/>
      <c r="BLG61" s="106"/>
      <c r="BLH61" s="106"/>
      <c r="BLI61" s="106"/>
      <c r="BLJ61" s="106"/>
      <c r="BLK61" s="106"/>
      <c r="BLL61" s="106"/>
      <c r="BLM61" s="106"/>
      <c r="BLN61" s="106"/>
      <c r="BLO61" s="106"/>
      <c r="BLP61" s="106"/>
      <c r="BLQ61" s="106"/>
      <c r="BLR61" s="106"/>
      <c r="BLS61" s="106"/>
      <c r="BLT61" s="106"/>
      <c r="BLU61" s="106"/>
      <c r="BLV61" s="106"/>
      <c r="BLW61" s="106"/>
      <c r="BLX61" s="106"/>
      <c r="BLY61" s="106"/>
      <c r="BLZ61" s="106"/>
      <c r="BMA61" s="106"/>
      <c r="BMB61" s="106"/>
      <c r="BMC61" s="106"/>
      <c r="BMD61" s="106"/>
      <c r="BME61" s="106"/>
      <c r="BMF61" s="106"/>
      <c r="BMG61" s="106"/>
      <c r="BMH61" s="106"/>
      <c r="BMI61" s="106"/>
      <c r="BMJ61" s="106"/>
      <c r="BMK61" s="106"/>
      <c r="BML61" s="106"/>
      <c r="BMM61" s="106"/>
      <c r="BMN61" s="106"/>
      <c r="BMO61" s="106"/>
      <c r="BMP61" s="106"/>
      <c r="BMQ61" s="106"/>
      <c r="BMR61" s="106"/>
      <c r="BMS61" s="106"/>
      <c r="BMT61" s="106"/>
      <c r="BMU61" s="106"/>
      <c r="BMV61" s="106"/>
      <c r="BMW61" s="106"/>
      <c r="BMX61" s="106"/>
      <c r="BMY61" s="106"/>
      <c r="BMZ61" s="106"/>
      <c r="BNA61" s="106"/>
      <c r="BNB61" s="106"/>
      <c r="BNC61" s="106"/>
      <c r="BND61" s="106"/>
      <c r="BNE61" s="106"/>
      <c r="BNF61" s="106"/>
      <c r="BNG61" s="106"/>
      <c r="BNH61" s="106"/>
      <c r="BNI61" s="106"/>
      <c r="BNJ61" s="106"/>
      <c r="BNK61" s="106"/>
      <c r="BNL61" s="106"/>
      <c r="BNM61" s="106"/>
      <c r="BNN61" s="106"/>
      <c r="BNO61" s="106"/>
      <c r="BNP61" s="106"/>
      <c r="BNQ61" s="106"/>
      <c r="BNR61" s="106"/>
      <c r="BNS61" s="106"/>
      <c r="BNT61" s="106"/>
      <c r="BNU61" s="106"/>
      <c r="BNV61" s="106"/>
      <c r="BNW61" s="106"/>
      <c r="BNX61" s="106"/>
      <c r="BNY61" s="106"/>
      <c r="BNZ61" s="106"/>
      <c r="BOA61" s="106"/>
      <c r="BOB61" s="106"/>
      <c r="BOC61" s="106"/>
      <c r="BOD61" s="106"/>
      <c r="BOE61" s="106"/>
      <c r="BOF61" s="106"/>
      <c r="BOG61" s="106"/>
      <c r="BOH61" s="106"/>
      <c r="BOI61" s="106"/>
      <c r="BOJ61" s="106"/>
      <c r="BOK61" s="106"/>
      <c r="BOL61" s="106"/>
      <c r="BOM61" s="106"/>
      <c r="BON61" s="106"/>
      <c r="BOO61" s="106"/>
      <c r="BOP61" s="106"/>
      <c r="BOQ61" s="106"/>
      <c r="BOR61" s="106"/>
      <c r="BOS61" s="106"/>
      <c r="BOT61" s="106"/>
      <c r="BOU61" s="106"/>
      <c r="BOV61" s="106"/>
      <c r="BOW61" s="106"/>
      <c r="BOX61" s="106"/>
      <c r="BOY61" s="106"/>
      <c r="BOZ61" s="106"/>
      <c r="BPA61" s="106"/>
      <c r="BPB61" s="106"/>
      <c r="BPC61" s="106"/>
      <c r="BPD61" s="106"/>
      <c r="BPE61" s="106"/>
      <c r="BPF61" s="106"/>
      <c r="BPG61" s="106"/>
      <c r="BPH61" s="106"/>
      <c r="BPI61" s="106"/>
      <c r="BPJ61" s="106"/>
      <c r="BPK61" s="106"/>
      <c r="BPL61" s="106"/>
      <c r="BPM61" s="106"/>
      <c r="BPN61" s="106"/>
      <c r="BPO61" s="106"/>
      <c r="BPP61" s="106"/>
      <c r="BPQ61" s="106"/>
      <c r="BPR61" s="106"/>
      <c r="BPS61" s="106"/>
      <c r="BPT61" s="106"/>
      <c r="BPU61" s="106"/>
      <c r="BPV61" s="106"/>
      <c r="BPW61" s="106"/>
      <c r="BPX61" s="106"/>
      <c r="BPY61" s="106"/>
      <c r="BPZ61" s="106"/>
      <c r="BQA61" s="106"/>
      <c r="BQB61" s="106"/>
      <c r="BQC61" s="106"/>
      <c r="BQD61" s="106"/>
      <c r="BQE61" s="106"/>
      <c r="BQF61" s="106"/>
      <c r="BQG61" s="106"/>
      <c r="BQH61" s="106"/>
      <c r="BQI61" s="106"/>
      <c r="BQJ61" s="106"/>
      <c r="BQK61" s="106"/>
      <c r="BQL61" s="106"/>
      <c r="BQM61" s="106"/>
      <c r="BQN61" s="106"/>
      <c r="BQO61" s="106"/>
      <c r="BQP61" s="106"/>
      <c r="BQQ61" s="106"/>
      <c r="BQR61" s="106"/>
      <c r="BQS61" s="106"/>
      <c r="BQT61" s="106"/>
      <c r="BQU61" s="106"/>
      <c r="BQV61" s="106"/>
      <c r="BQW61" s="106"/>
      <c r="BQX61" s="106"/>
      <c r="BQY61" s="106"/>
      <c r="BQZ61" s="106"/>
      <c r="BRA61" s="106"/>
      <c r="BRB61" s="106"/>
      <c r="BRC61" s="106"/>
      <c r="BRD61" s="106"/>
      <c r="BRE61" s="106"/>
      <c r="BRF61" s="106"/>
      <c r="BRG61" s="106"/>
      <c r="BRH61" s="106"/>
      <c r="BRI61" s="106"/>
      <c r="BRJ61" s="106"/>
      <c r="BRK61" s="106"/>
      <c r="BRL61" s="106"/>
      <c r="BRM61" s="106"/>
      <c r="BRN61" s="106"/>
      <c r="BRO61" s="106"/>
      <c r="BRP61" s="106"/>
      <c r="BRQ61" s="106"/>
      <c r="BRR61" s="106"/>
      <c r="BRS61" s="106"/>
      <c r="BRT61" s="106"/>
      <c r="BRU61" s="106"/>
      <c r="BRV61" s="106"/>
      <c r="BRW61" s="106"/>
      <c r="BRX61" s="106"/>
      <c r="BRY61" s="106"/>
      <c r="BRZ61" s="106"/>
      <c r="BSA61" s="106"/>
      <c r="BSB61" s="106"/>
      <c r="BSC61" s="106"/>
      <c r="BSD61" s="106"/>
      <c r="BSE61" s="106"/>
      <c r="BSF61" s="106"/>
      <c r="BSG61" s="106"/>
      <c r="BSH61" s="106"/>
      <c r="BSI61" s="106"/>
      <c r="BSJ61" s="106"/>
      <c r="BSK61" s="106"/>
      <c r="BSL61" s="106"/>
      <c r="BSM61" s="106"/>
      <c r="BSN61" s="106"/>
      <c r="BSO61" s="106"/>
      <c r="BSP61" s="106"/>
      <c r="BSQ61" s="106"/>
      <c r="BSR61" s="106"/>
      <c r="BSS61" s="106"/>
      <c r="BST61" s="106"/>
      <c r="BSU61" s="106"/>
      <c r="BSV61" s="106"/>
      <c r="BSW61" s="106"/>
      <c r="BSX61" s="106"/>
      <c r="BSY61" s="106"/>
      <c r="BSZ61" s="106"/>
      <c r="BTA61" s="106"/>
      <c r="BTB61" s="106"/>
      <c r="BTC61" s="106"/>
      <c r="BTD61" s="106"/>
      <c r="BTE61" s="106"/>
      <c r="BTF61" s="106"/>
      <c r="BTG61" s="106"/>
      <c r="BTH61" s="106"/>
      <c r="BTI61" s="106"/>
      <c r="BTJ61" s="106"/>
      <c r="BTK61" s="106"/>
      <c r="BTL61" s="106"/>
      <c r="BTM61" s="106"/>
      <c r="BTN61" s="106"/>
      <c r="BTO61" s="106"/>
      <c r="BTP61" s="106"/>
      <c r="BTQ61" s="106"/>
      <c r="BTR61" s="106"/>
      <c r="BTS61" s="106"/>
      <c r="BTT61" s="106"/>
      <c r="BTU61" s="106"/>
      <c r="BTV61" s="106"/>
      <c r="BTW61" s="106"/>
      <c r="BTX61" s="106"/>
      <c r="BTY61" s="106"/>
      <c r="BTZ61" s="106"/>
      <c r="BUA61" s="106"/>
      <c r="BUB61" s="106"/>
      <c r="BUC61" s="106"/>
      <c r="BUD61" s="106"/>
      <c r="BUE61" s="106"/>
      <c r="BUF61" s="106"/>
      <c r="BUG61" s="106"/>
      <c r="BUH61" s="106"/>
      <c r="BUI61" s="106"/>
      <c r="BUJ61" s="106"/>
      <c r="BUK61" s="106"/>
      <c r="BUL61" s="106"/>
      <c r="BUM61" s="106"/>
      <c r="BUN61" s="106"/>
      <c r="BUO61" s="106"/>
      <c r="BUP61" s="106"/>
      <c r="BUQ61" s="106"/>
      <c r="BUR61" s="106"/>
      <c r="BUS61" s="106"/>
      <c r="BUT61" s="106"/>
      <c r="BUU61" s="106"/>
      <c r="BUV61" s="106"/>
      <c r="BUW61" s="106"/>
      <c r="BUX61" s="106"/>
      <c r="BUY61" s="106"/>
      <c r="BUZ61" s="106"/>
      <c r="BVA61" s="106"/>
      <c r="BVB61" s="106"/>
      <c r="BVC61" s="106"/>
      <c r="BVD61" s="106"/>
      <c r="BVE61" s="106"/>
      <c r="BVF61" s="106"/>
      <c r="BVG61" s="106"/>
      <c r="BVH61" s="106"/>
      <c r="BVI61" s="106"/>
      <c r="BVJ61" s="106"/>
      <c r="BVK61" s="106"/>
      <c r="BVL61" s="106"/>
      <c r="BVM61" s="106"/>
      <c r="BVN61" s="106"/>
      <c r="BVO61" s="106"/>
      <c r="BVP61" s="106"/>
      <c r="BVQ61" s="106"/>
      <c r="BVR61" s="106"/>
      <c r="BVS61" s="106"/>
      <c r="BVT61" s="106"/>
      <c r="BVU61" s="106"/>
      <c r="BVV61" s="106"/>
      <c r="BVW61" s="106"/>
      <c r="BVX61" s="106"/>
      <c r="BVY61" s="106"/>
      <c r="BVZ61" s="106"/>
      <c r="BWA61" s="106"/>
      <c r="BWB61" s="106"/>
      <c r="BWC61" s="106"/>
      <c r="BWD61" s="106"/>
      <c r="BWE61" s="106"/>
      <c r="BWF61" s="106"/>
      <c r="BWG61" s="106"/>
      <c r="BWH61" s="106"/>
      <c r="BWI61" s="106"/>
      <c r="BWJ61" s="106"/>
      <c r="BWK61" s="106"/>
      <c r="BWL61" s="106"/>
      <c r="BWM61" s="106"/>
      <c r="BWN61" s="106"/>
      <c r="BWO61" s="106"/>
      <c r="BWP61" s="106"/>
      <c r="BWQ61" s="106"/>
      <c r="BWR61" s="106"/>
      <c r="BWS61" s="106"/>
      <c r="BWT61" s="106"/>
      <c r="BWU61" s="106"/>
      <c r="BWV61" s="106"/>
      <c r="BWW61" s="106"/>
      <c r="BWX61" s="106"/>
      <c r="BWY61" s="106"/>
      <c r="BWZ61" s="106"/>
      <c r="BXA61" s="106"/>
      <c r="BXB61" s="106"/>
      <c r="BXC61" s="106"/>
      <c r="BXD61" s="106"/>
      <c r="BXE61" s="106"/>
      <c r="BXF61" s="106"/>
      <c r="BXG61" s="106"/>
      <c r="BXH61" s="106"/>
      <c r="BXI61" s="106"/>
      <c r="BXJ61" s="106"/>
      <c r="BXK61" s="106"/>
      <c r="BXL61" s="106"/>
      <c r="BXM61" s="106"/>
      <c r="BXN61" s="106"/>
      <c r="BXO61" s="106"/>
      <c r="BXP61" s="106"/>
      <c r="BXQ61" s="106"/>
      <c r="BXR61" s="106"/>
      <c r="BXS61" s="106"/>
      <c r="BXT61" s="106"/>
      <c r="BXU61" s="106"/>
      <c r="BXV61" s="106"/>
      <c r="BXW61" s="106"/>
      <c r="BXX61" s="106"/>
      <c r="BXY61" s="106"/>
      <c r="BXZ61" s="106"/>
      <c r="BYA61" s="106"/>
      <c r="BYB61" s="106"/>
      <c r="BYC61" s="106"/>
      <c r="BYD61" s="106"/>
      <c r="BYE61" s="106"/>
      <c r="BYF61" s="106"/>
      <c r="BYG61" s="106"/>
      <c r="BYH61" s="106"/>
      <c r="BYI61" s="106"/>
      <c r="BYJ61" s="106"/>
      <c r="BYK61" s="106"/>
      <c r="BYL61" s="106"/>
      <c r="BYM61" s="106"/>
      <c r="BYN61" s="106"/>
      <c r="BYO61" s="106"/>
      <c r="BYP61" s="106"/>
      <c r="BYQ61" s="106"/>
      <c r="BYR61" s="106"/>
      <c r="BYS61" s="106"/>
      <c r="BYT61" s="106"/>
      <c r="BYU61" s="106"/>
      <c r="BYV61" s="106"/>
      <c r="BYW61" s="106"/>
      <c r="BYX61" s="106"/>
      <c r="BYY61" s="106"/>
      <c r="BYZ61" s="106"/>
      <c r="BZA61" s="106"/>
      <c r="BZB61" s="106"/>
      <c r="BZC61" s="106"/>
      <c r="BZD61" s="106"/>
      <c r="BZE61" s="106"/>
      <c r="BZF61" s="106"/>
      <c r="BZG61" s="106"/>
      <c r="BZH61" s="106"/>
      <c r="BZI61" s="106"/>
      <c r="BZJ61" s="106"/>
      <c r="BZK61" s="106"/>
      <c r="BZL61" s="106"/>
      <c r="BZM61" s="106"/>
      <c r="BZN61" s="106"/>
      <c r="BZO61" s="106"/>
      <c r="BZP61" s="106"/>
      <c r="BZQ61" s="106"/>
      <c r="BZR61" s="106"/>
      <c r="BZS61" s="106"/>
      <c r="BZT61" s="106"/>
      <c r="BZU61" s="106"/>
      <c r="BZV61" s="106"/>
      <c r="BZW61" s="106"/>
      <c r="BZX61" s="106"/>
      <c r="BZY61" s="106"/>
      <c r="BZZ61" s="106"/>
      <c r="CAA61" s="106"/>
      <c r="CAB61" s="106"/>
      <c r="CAC61" s="106"/>
      <c r="CAD61" s="106"/>
      <c r="CAE61" s="106"/>
      <c r="CAF61" s="106"/>
      <c r="CAG61" s="106"/>
      <c r="CAH61" s="106"/>
      <c r="CAI61" s="106"/>
      <c r="CAJ61" s="106"/>
      <c r="CAK61" s="106"/>
      <c r="CAL61" s="106"/>
      <c r="CAM61" s="106"/>
      <c r="CAN61" s="106"/>
      <c r="CAO61" s="106"/>
      <c r="CAP61" s="106"/>
      <c r="CAQ61" s="106"/>
      <c r="CAR61" s="106"/>
      <c r="CAS61" s="106"/>
      <c r="CAT61" s="106"/>
      <c r="CAU61" s="106"/>
      <c r="CAV61" s="106"/>
      <c r="CAW61" s="106"/>
      <c r="CAX61" s="106"/>
      <c r="CAY61" s="106"/>
      <c r="CAZ61" s="106"/>
      <c r="CBA61" s="106"/>
      <c r="CBB61" s="106"/>
      <c r="CBC61" s="106"/>
      <c r="CBD61" s="106"/>
      <c r="CBE61" s="106"/>
      <c r="CBF61" s="106"/>
      <c r="CBG61" s="106"/>
      <c r="CBH61" s="106"/>
      <c r="CBI61" s="106"/>
      <c r="CBJ61" s="106"/>
      <c r="CBK61" s="106"/>
      <c r="CBL61" s="106"/>
      <c r="CBM61" s="106"/>
      <c r="CBN61" s="106"/>
      <c r="CBO61" s="106"/>
      <c r="CBP61" s="106"/>
      <c r="CBQ61" s="106"/>
      <c r="CBR61" s="106"/>
      <c r="CBS61" s="106"/>
      <c r="CBT61" s="106"/>
      <c r="CBU61" s="106"/>
      <c r="CBV61" s="106"/>
      <c r="CBW61" s="106"/>
      <c r="CBX61" s="106"/>
      <c r="CBY61" s="106"/>
      <c r="CBZ61" s="106"/>
      <c r="CCA61" s="106"/>
      <c r="CCB61" s="106"/>
      <c r="CCC61" s="106"/>
      <c r="CCD61" s="106"/>
      <c r="CCE61" s="106"/>
      <c r="CCF61" s="106"/>
      <c r="CCG61" s="106"/>
      <c r="CCH61" s="106"/>
      <c r="CCI61" s="106"/>
      <c r="CCJ61" s="106"/>
      <c r="CCK61" s="106"/>
      <c r="CCL61" s="106"/>
      <c r="CCM61" s="106"/>
      <c r="CCN61" s="106"/>
      <c r="CCO61" s="106"/>
      <c r="CCP61" s="106"/>
      <c r="CCQ61" s="106"/>
      <c r="CCR61" s="106"/>
      <c r="CCS61" s="106"/>
      <c r="CCT61" s="106"/>
      <c r="CCU61" s="106"/>
      <c r="CCV61" s="106"/>
      <c r="CCW61" s="106"/>
      <c r="CCX61" s="106"/>
      <c r="CCY61" s="106"/>
      <c r="CCZ61" s="106"/>
      <c r="CDA61" s="106"/>
      <c r="CDB61" s="106"/>
      <c r="CDC61" s="106"/>
      <c r="CDD61" s="106"/>
      <c r="CDE61" s="106"/>
      <c r="CDF61" s="106"/>
      <c r="CDG61" s="106"/>
      <c r="CDH61" s="106"/>
      <c r="CDI61" s="106"/>
      <c r="CDJ61" s="106"/>
      <c r="CDK61" s="106"/>
      <c r="CDL61" s="106"/>
      <c r="CDM61" s="106"/>
      <c r="CDN61" s="106"/>
      <c r="CDO61" s="106"/>
      <c r="CDP61" s="106"/>
      <c r="CDQ61" s="106"/>
      <c r="CDR61" s="106"/>
      <c r="CDS61" s="106"/>
      <c r="CDT61" s="106"/>
      <c r="CDU61" s="106"/>
      <c r="CDV61" s="106"/>
      <c r="CDW61" s="106"/>
      <c r="CDX61" s="106"/>
      <c r="CDY61" s="106"/>
      <c r="CDZ61" s="106"/>
      <c r="CEA61" s="106"/>
      <c r="CEB61" s="106"/>
      <c r="CEC61" s="106"/>
      <c r="CED61" s="106"/>
      <c r="CEE61" s="106"/>
      <c r="CEF61" s="106"/>
      <c r="CEG61" s="106"/>
      <c r="CEH61" s="106"/>
      <c r="CEI61" s="106"/>
      <c r="CEJ61" s="106"/>
      <c r="CEK61" s="106"/>
      <c r="CEL61" s="106"/>
      <c r="CEM61" s="106"/>
      <c r="CEN61" s="106"/>
      <c r="CEO61" s="106"/>
      <c r="CEP61" s="106"/>
      <c r="CEQ61" s="106"/>
      <c r="CER61" s="106"/>
      <c r="CES61" s="106"/>
      <c r="CET61" s="106"/>
      <c r="CEU61" s="106"/>
      <c r="CEV61" s="106"/>
      <c r="CEW61" s="106"/>
      <c r="CEX61" s="106"/>
      <c r="CEY61" s="106"/>
      <c r="CEZ61" s="106"/>
      <c r="CFA61" s="106"/>
      <c r="CFB61" s="106"/>
      <c r="CFC61" s="106"/>
      <c r="CFD61" s="106"/>
      <c r="CFE61" s="106"/>
      <c r="CFF61" s="106"/>
      <c r="CFG61" s="106"/>
      <c r="CFH61" s="106"/>
      <c r="CFI61" s="106"/>
      <c r="CFJ61" s="106"/>
      <c r="CFK61" s="106"/>
      <c r="CFL61" s="106"/>
      <c r="CFM61" s="106"/>
      <c r="CFN61" s="106"/>
      <c r="CFO61" s="106"/>
      <c r="CFP61" s="106"/>
      <c r="CFQ61" s="106"/>
      <c r="CFR61" s="106"/>
      <c r="CFS61" s="106"/>
      <c r="CFT61" s="106"/>
      <c r="CFU61" s="106"/>
      <c r="CFV61" s="106"/>
      <c r="CFW61" s="106"/>
      <c r="CFX61" s="106"/>
      <c r="CFY61" s="106"/>
      <c r="CFZ61" s="106"/>
      <c r="CGA61" s="106"/>
      <c r="CGB61" s="106"/>
      <c r="CGC61" s="106"/>
      <c r="CGD61" s="106"/>
      <c r="CGE61" s="106"/>
      <c r="CGF61" s="106"/>
      <c r="CGG61" s="106"/>
      <c r="CGH61" s="106"/>
      <c r="CGI61" s="106"/>
      <c r="CGJ61" s="106"/>
      <c r="CGK61" s="106"/>
      <c r="CGL61" s="106"/>
      <c r="CGM61" s="106"/>
      <c r="CGN61" s="106"/>
      <c r="CGO61" s="106"/>
      <c r="CGP61" s="106"/>
      <c r="CGQ61" s="106"/>
      <c r="CGR61" s="106"/>
      <c r="CGS61" s="106"/>
      <c r="CGT61" s="106"/>
      <c r="CGU61" s="106"/>
      <c r="CGV61" s="106"/>
      <c r="CGW61" s="106"/>
      <c r="CGX61" s="106"/>
      <c r="CGY61" s="106"/>
      <c r="CGZ61" s="106"/>
      <c r="CHA61" s="106"/>
      <c r="CHB61" s="106"/>
      <c r="CHC61" s="106"/>
      <c r="CHD61" s="106"/>
      <c r="CHE61" s="106"/>
      <c r="CHF61" s="106"/>
      <c r="CHG61" s="106"/>
      <c r="CHH61" s="106"/>
      <c r="CHI61" s="106"/>
      <c r="CHJ61" s="106"/>
      <c r="CHK61" s="106"/>
      <c r="CHL61" s="106"/>
      <c r="CHM61" s="106"/>
      <c r="CHN61" s="106"/>
      <c r="CHO61" s="106"/>
      <c r="CHP61" s="106"/>
      <c r="CHQ61" s="106"/>
      <c r="CHR61" s="106"/>
      <c r="CHS61" s="106"/>
      <c r="CHT61" s="106"/>
      <c r="CHU61" s="106"/>
      <c r="CHV61" s="106"/>
      <c r="CHW61" s="106"/>
      <c r="CHX61" s="106"/>
      <c r="CHY61" s="106"/>
      <c r="CHZ61" s="106"/>
      <c r="CIA61" s="106"/>
      <c r="CIB61" s="106"/>
      <c r="CIC61" s="106"/>
      <c r="CID61" s="106"/>
      <c r="CIE61" s="106"/>
      <c r="CIF61" s="106"/>
      <c r="CIG61" s="106"/>
      <c r="CIH61" s="106"/>
      <c r="CII61" s="106"/>
      <c r="CIJ61" s="106"/>
      <c r="CIK61" s="106"/>
      <c r="CIL61" s="106"/>
      <c r="CIM61" s="106"/>
      <c r="CIN61" s="106"/>
      <c r="CIO61" s="106"/>
      <c r="CIP61" s="106"/>
      <c r="CIQ61" s="106"/>
      <c r="CIR61" s="106"/>
      <c r="CIS61" s="106"/>
      <c r="CIT61" s="106"/>
      <c r="CIU61" s="106"/>
      <c r="CIV61" s="106"/>
      <c r="CIW61" s="106"/>
      <c r="CIX61" s="106"/>
      <c r="CIY61" s="106"/>
      <c r="CIZ61" s="106"/>
      <c r="CJA61" s="106"/>
      <c r="CJB61" s="106"/>
      <c r="CJC61" s="106"/>
      <c r="CJD61" s="106"/>
      <c r="CJE61" s="106"/>
      <c r="CJF61" s="106"/>
      <c r="CJG61" s="106"/>
      <c r="CJH61" s="106"/>
      <c r="CJI61" s="106"/>
      <c r="CJJ61" s="106"/>
      <c r="CJK61" s="106"/>
      <c r="CJL61" s="106"/>
      <c r="CJM61" s="106"/>
      <c r="CJN61" s="106"/>
      <c r="CJO61" s="106"/>
      <c r="CJP61" s="106"/>
      <c r="CJQ61" s="106"/>
      <c r="CJR61" s="106"/>
      <c r="CJS61" s="106"/>
      <c r="CJT61" s="106"/>
      <c r="CJU61" s="106"/>
      <c r="CJV61" s="106"/>
      <c r="CJW61" s="106"/>
      <c r="CJX61" s="106"/>
      <c r="CJY61" s="106"/>
      <c r="CJZ61" s="106"/>
      <c r="CKA61" s="106"/>
      <c r="CKB61" s="106"/>
      <c r="CKC61" s="106"/>
      <c r="CKD61" s="106"/>
      <c r="CKE61" s="106"/>
      <c r="CKF61" s="106"/>
      <c r="CKG61" s="106"/>
      <c r="CKH61" s="106"/>
      <c r="CKI61" s="106"/>
      <c r="CKJ61" s="106"/>
      <c r="CKK61" s="106"/>
      <c r="CKL61" s="106"/>
      <c r="CKM61" s="106"/>
      <c r="CKN61" s="106"/>
      <c r="CKO61" s="106"/>
      <c r="CKP61" s="106"/>
      <c r="CKQ61" s="106"/>
      <c r="CKR61" s="106"/>
      <c r="CKS61" s="106"/>
      <c r="CKT61" s="106"/>
      <c r="CKU61" s="106"/>
      <c r="CKV61" s="106"/>
      <c r="CKW61" s="106"/>
      <c r="CKX61" s="106"/>
      <c r="CKY61" s="106"/>
      <c r="CKZ61" s="106"/>
      <c r="CLA61" s="106"/>
      <c r="CLB61" s="106"/>
      <c r="CLC61" s="106"/>
      <c r="CLD61" s="106"/>
      <c r="CLE61" s="106"/>
      <c r="CLF61" s="106"/>
      <c r="CLG61" s="106"/>
      <c r="CLH61" s="106"/>
      <c r="CLI61" s="106"/>
      <c r="CLJ61" s="106"/>
      <c r="CLK61" s="106"/>
      <c r="CLL61" s="106"/>
      <c r="CLM61" s="106"/>
      <c r="CLN61" s="106"/>
      <c r="CLO61" s="106"/>
      <c r="CLP61" s="106"/>
      <c r="CLQ61" s="106"/>
      <c r="CLR61" s="106"/>
      <c r="CLS61" s="106"/>
      <c r="CLT61" s="106"/>
      <c r="CLU61" s="106"/>
      <c r="CLV61" s="106"/>
      <c r="CLW61" s="106"/>
      <c r="CLX61" s="106"/>
      <c r="CLY61" s="106"/>
      <c r="CLZ61" s="106"/>
      <c r="CMA61" s="106"/>
      <c r="CMB61" s="106"/>
      <c r="CMC61" s="106"/>
      <c r="CMD61" s="106"/>
      <c r="CME61" s="106"/>
      <c r="CMF61" s="106"/>
      <c r="CMG61" s="106"/>
      <c r="CMH61" s="106"/>
      <c r="CMI61" s="106"/>
      <c r="CMJ61" s="106"/>
      <c r="CMK61" s="106"/>
      <c r="CML61" s="106"/>
      <c r="CMM61" s="106"/>
      <c r="CMN61" s="106"/>
      <c r="CMO61" s="106"/>
      <c r="CMP61" s="106"/>
      <c r="CMQ61" s="106"/>
      <c r="CMR61" s="106"/>
      <c r="CMS61" s="106"/>
      <c r="CMT61" s="106"/>
      <c r="CMU61" s="106"/>
      <c r="CMV61" s="106"/>
      <c r="CMW61" s="106"/>
      <c r="CMX61" s="106"/>
      <c r="CMY61" s="106"/>
      <c r="CMZ61" s="106"/>
      <c r="CNA61" s="106"/>
      <c r="CNB61" s="106"/>
      <c r="CNC61" s="106"/>
      <c r="CND61" s="106"/>
      <c r="CNE61" s="106"/>
      <c r="CNF61" s="106"/>
      <c r="CNG61" s="106"/>
      <c r="CNH61" s="106"/>
      <c r="CNI61" s="106"/>
      <c r="CNJ61" s="106"/>
      <c r="CNK61" s="106"/>
      <c r="CNL61" s="106"/>
      <c r="CNM61" s="106"/>
      <c r="CNN61" s="106"/>
      <c r="CNO61" s="106"/>
      <c r="CNP61" s="106"/>
      <c r="CNQ61" s="106"/>
      <c r="CNR61" s="106"/>
      <c r="CNS61" s="106"/>
      <c r="CNT61" s="106"/>
      <c r="CNU61" s="106"/>
      <c r="CNV61" s="106"/>
      <c r="CNW61" s="106"/>
      <c r="CNX61" s="106"/>
      <c r="CNY61" s="106"/>
      <c r="CNZ61" s="106"/>
      <c r="COA61" s="106"/>
      <c r="COB61" s="106"/>
      <c r="COC61" s="106"/>
      <c r="COD61" s="106"/>
      <c r="COE61" s="106"/>
      <c r="COF61" s="106"/>
      <c r="COG61" s="106"/>
      <c r="COH61" s="106"/>
      <c r="COI61" s="106"/>
      <c r="COJ61" s="106"/>
      <c r="COK61" s="106"/>
      <c r="COL61" s="106"/>
      <c r="COM61" s="106"/>
      <c r="CON61" s="106"/>
      <c r="COO61" s="106"/>
      <c r="COP61" s="106"/>
      <c r="COQ61" s="106"/>
      <c r="COR61" s="106"/>
      <c r="COS61" s="106"/>
      <c r="COT61" s="106"/>
      <c r="COU61" s="106"/>
      <c r="COV61" s="106"/>
      <c r="COW61" s="106"/>
      <c r="COX61" s="106"/>
      <c r="COY61" s="106"/>
      <c r="COZ61" s="106"/>
      <c r="CPA61" s="106"/>
      <c r="CPB61" s="106"/>
      <c r="CPC61" s="106"/>
      <c r="CPD61" s="106"/>
      <c r="CPE61" s="106"/>
      <c r="CPF61" s="106"/>
      <c r="CPG61" s="106"/>
      <c r="CPH61" s="106"/>
      <c r="CPI61" s="106"/>
      <c r="CPJ61" s="106"/>
      <c r="CPK61" s="106"/>
      <c r="CPL61" s="106"/>
      <c r="CPM61" s="106"/>
      <c r="CPN61" s="106"/>
      <c r="CPO61" s="106"/>
      <c r="CPP61" s="106"/>
      <c r="CPQ61" s="106"/>
      <c r="CPR61" s="106"/>
      <c r="CPS61" s="106"/>
      <c r="CPT61" s="106"/>
      <c r="CPU61" s="106"/>
      <c r="CPV61" s="106"/>
      <c r="CPW61" s="106"/>
      <c r="CPX61" s="106"/>
      <c r="CPY61" s="106"/>
      <c r="CPZ61" s="106"/>
      <c r="CQA61" s="106"/>
      <c r="CQB61" s="106"/>
      <c r="CQC61" s="106"/>
      <c r="CQD61" s="106"/>
      <c r="CQE61" s="106"/>
      <c r="CQF61" s="106"/>
      <c r="CQG61" s="106"/>
      <c r="CQH61" s="106"/>
      <c r="CQI61" s="106"/>
      <c r="CQJ61" s="106"/>
      <c r="CQK61" s="106"/>
      <c r="CQL61" s="106"/>
      <c r="CQM61" s="106"/>
      <c r="CQN61" s="106"/>
      <c r="CQO61" s="106"/>
      <c r="CQP61" s="106"/>
      <c r="CQQ61" s="106"/>
      <c r="CQR61" s="106"/>
      <c r="CQS61" s="106"/>
      <c r="CQT61" s="106"/>
      <c r="CQU61" s="106"/>
      <c r="CQV61" s="106"/>
      <c r="CQW61" s="106"/>
      <c r="CQX61" s="106"/>
      <c r="CQY61" s="106"/>
      <c r="CQZ61" s="106"/>
      <c r="CRA61" s="106"/>
      <c r="CRB61" s="106"/>
      <c r="CRC61" s="106"/>
      <c r="CRD61" s="106"/>
      <c r="CRE61" s="106"/>
      <c r="CRF61" s="106"/>
      <c r="CRG61" s="106"/>
      <c r="CRH61" s="106"/>
      <c r="CRI61" s="106"/>
      <c r="CRJ61" s="106"/>
      <c r="CRK61" s="106"/>
      <c r="CRL61" s="106"/>
      <c r="CRM61" s="106"/>
      <c r="CRN61" s="106"/>
      <c r="CRO61" s="106"/>
      <c r="CRP61" s="106"/>
      <c r="CRQ61" s="106"/>
      <c r="CRR61" s="106"/>
      <c r="CRS61" s="106"/>
      <c r="CRT61" s="106"/>
      <c r="CRU61" s="106"/>
      <c r="CRV61" s="106"/>
      <c r="CRW61" s="106"/>
      <c r="CRX61" s="106"/>
      <c r="CRY61" s="106"/>
      <c r="CRZ61" s="106"/>
      <c r="CSA61" s="106"/>
      <c r="CSB61" s="106"/>
      <c r="CSC61" s="106"/>
      <c r="CSD61" s="106"/>
      <c r="CSE61" s="106"/>
      <c r="CSF61" s="106"/>
      <c r="CSG61" s="106"/>
      <c r="CSH61" s="106"/>
      <c r="CSI61" s="106"/>
      <c r="CSJ61" s="106"/>
      <c r="CSK61" s="106"/>
      <c r="CSL61" s="106"/>
      <c r="CSM61" s="106"/>
      <c r="CSN61" s="106"/>
      <c r="CSO61" s="106"/>
      <c r="CSP61" s="106"/>
      <c r="CSQ61" s="106"/>
      <c r="CSR61" s="106"/>
      <c r="CSS61" s="106"/>
      <c r="CST61" s="106"/>
      <c r="CSU61" s="106"/>
      <c r="CSV61" s="106"/>
      <c r="CSW61" s="106"/>
      <c r="CSX61" s="106"/>
      <c r="CSY61" s="106"/>
      <c r="CSZ61" s="106"/>
      <c r="CTA61" s="106"/>
      <c r="CTB61" s="106"/>
      <c r="CTC61" s="106"/>
      <c r="CTD61" s="106"/>
      <c r="CTE61" s="106"/>
      <c r="CTF61" s="106"/>
      <c r="CTG61" s="106"/>
      <c r="CTH61" s="106"/>
      <c r="CTI61" s="106"/>
      <c r="CTJ61" s="106"/>
      <c r="CTK61" s="106"/>
      <c r="CTL61" s="106"/>
      <c r="CTM61" s="106"/>
      <c r="CTN61" s="106"/>
      <c r="CTO61" s="106"/>
      <c r="CTP61" s="106"/>
      <c r="CTQ61" s="106"/>
      <c r="CTR61" s="106"/>
      <c r="CTS61" s="106"/>
      <c r="CTT61" s="106"/>
      <c r="CTU61" s="106"/>
      <c r="CTV61" s="106"/>
      <c r="CTW61" s="106"/>
      <c r="CTX61" s="106"/>
      <c r="CTY61" s="106"/>
      <c r="CTZ61" s="106"/>
      <c r="CUA61" s="106"/>
      <c r="CUB61" s="106"/>
      <c r="CUC61" s="106"/>
      <c r="CUD61" s="106"/>
      <c r="CUE61" s="106"/>
      <c r="CUF61" s="106"/>
      <c r="CUG61" s="106"/>
      <c r="CUH61" s="106"/>
      <c r="CUI61" s="106"/>
      <c r="CUJ61" s="106"/>
      <c r="CUK61" s="106"/>
      <c r="CUL61" s="106"/>
      <c r="CUM61" s="106"/>
      <c r="CUN61" s="106"/>
      <c r="CUO61" s="106"/>
      <c r="CUP61" s="106"/>
      <c r="CUQ61" s="106"/>
      <c r="CUR61" s="106"/>
      <c r="CUS61" s="106"/>
      <c r="CUT61" s="106"/>
      <c r="CUU61" s="106"/>
      <c r="CUV61" s="106"/>
      <c r="CUW61" s="106"/>
      <c r="CUX61" s="106"/>
      <c r="CUY61" s="106"/>
      <c r="CUZ61" s="106"/>
      <c r="CVA61" s="106"/>
      <c r="CVB61" s="106"/>
      <c r="CVC61" s="106"/>
      <c r="CVD61" s="106"/>
      <c r="CVE61" s="106"/>
      <c r="CVF61" s="106"/>
      <c r="CVG61" s="106"/>
      <c r="CVH61" s="106"/>
      <c r="CVI61" s="106"/>
      <c r="CVJ61" s="106"/>
      <c r="CVK61" s="106"/>
      <c r="CVL61" s="106"/>
      <c r="CVM61" s="106"/>
      <c r="CVN61" s="106"/>
      <c r="CVO61" s="106"/>
      <c r="CVP61" s="106"/>
      <c r="CVQ61" s="106"/>
      <c r="CVR61" s="106"/>
      <c r="CVS61" s="106"/>
      <c r="CVT61" s="106"/>
      <c r="CVU61" s="106"/>
      <c r="CVV61" s="106"/>
      <c r="CVW61" s="106"/>
      <c r="CVX61" s="106"/>
      <c r="CVY61" s="106"/>
      <c r="CVZ61" s="106"/>
      <c r="CWA61" s="106"/>
      <c r="CWB61" s="106"/>
      <c r="CWC61" s="106"/>
      <c r="CWD61" s="106"/>
      <c r="CWE61" s="106"/>
      <c r="CWF61" s="106"/>
      <c r="CWG61" s="106"/>
      <c r="CWH61" s="106"/>
      <c r="CWI61" s="106"/>
      <c r="CWJ61" s="106"/>
      <c r="CWK61" s="106"/>
      <c r="CWL61" s="106"/>
      <c r="CWM61" s="106"/>
      <c r="CWN61" s="106"/>
      <c r="CWO61" s="106"/>
      <c r="CWP61" s="106"/>
      <c r="CWQ61" s="106"/>
      <c r="CWR61" s="106"/>
      <c r="CWS61" s="106"/>
      <c r="CWT61" s="106"/>
      <c r="CWU61" s="106"/>
      <c r="CWV61" s="106"/>
      <c r="CWW61" s="106"/>
      <c r="CWX61" s="106"/>
      <c r="CWY61" s="106"/>
      <c r="CWZ61" s="106"/>
      <c r="CXA61" s="106"/>
      <c r="CXB61" s="106"/>
      <c r="CXC61" s="106"/>
      <c r="CXD61" s="106"/>
      <c r="CXE61" s="106"/>
      <c r="CXF61" s="106"/>
      <c r="CXG61" s="106"/>
      <c r="CXH61" s="106"/>
      <c r="CXI61" s="106"/>
      <c r="CXJ61" s="106"/>
      <c r="CXK61" s="106"/>
      <c r="CXL61" s="106"/>
      <c r="CXM61" s="106"/>
      <c r="CXN61" s="106"/>
      <c r="CXO61" s="106"/>
      <c r="CXP61" s="106"/>
      <c r="CXQ61" s="106"/>
      <c r="CXR61" s="106"/>
      <c r="CXS61" s="106"/>
      <c r="CXT61" s="106"/>
      <c r="CXU61" s="106"/>
      <c r="CXV61" s="106"/>
      <c r="CXW61" s="106"/>
      <c r="CXX61" s="106"/>
      <c r="CXY61" s="106"/>
      <c r="CXZ61" s="106"/>
      <c r="CYA61" s="106"/>
      <c r="CYB61" s="106"/>
      <c r="CYC61" s="106"/>
      <c r="CYD61" s="106"/>
      <c r="CYE61" s="106"/>
      <c r="CYF61" s="106"/>
      <c r="CYG61" s="106"/>
      <c r="CYH61" s="106"/>
      <c r="CYI61" s="106"/>
      <c r="CYJ61" s="106"/>
      <c r="CYK61" s="106"/>
      <c r="CYL61" s="106"/>
      <c r="CYM61" s="106"/>
      <c r="CYN61" s="106"/>
      <c r="CYO61" s="106"/>
      <c r="CYP61" s="106"/>
      <c r="CYQ61" s="106"/>
      <c r="CYR61" s="106"/>
      <c r="CYS61" s="106"/>
      <c r="CYT61" s="106"/>
      <c r="CYU61" s="106"/>
      <c r="CYV61" s="106"/>
      <c r="CYW61" s="106"/>
      <c r="CYX61" s="106"/>
      <c r="CYY61" s="106"/>
      <c r="CYZ61" s="106"/>
      <c r="CZA61" s="106"/>
      <c r="CZB61" s="106"/>
      <c r="CZC61" s="106"/>
      <c r="CZD61" s="106"/>
      <c r="CZE61" s="106"/>
      <c r="CZF61" s="106"/>
      <c r="CZG61" s="106"/>
      <c r="CZH61" s="106"/>
      <c r="CZI61" s="106"/>
      <c r="CZJ61" s="106"/>
      <c r="CZK61" s="106"/>
      <c r="CZL61" s="106"/>
      <c r="CZM61" s="106"/>
      <c r="CZN61" s="106"/>
      <c r="CZO61" s="106"/>
      <c r="CZP61" s="106"/>
      <c r="CZQ61" s="106"/>
      <c r="CZR61" s="106"/>
      <c r="CZS61" s="106"/>
      <c r="CZT61" s="106"/>
      <c r="CZU61" s="106"/>
      <c r="CZV61" s="106"/>
      <c r="CZW61" s="106"/>
      <c r="CZX61" s="106"/>
      <c r="CZY61" s="106"/>
      <c r="CZZ61" s="106"/>
      <c r="DAA61" s="106"/>
      <c r="DAB61" s="106"/>
      <c r="DAC61" s="106"/>
      <c r="DAD61" s="106"/>
      <c r="DAE61" s="106"/>
      <c r="DAF61" s="106"/>
      <c r="DAG61" s="106"/>
      <c r="DAH61" s="106"/>
      <c r="DAI61" s="106"/>
      <c r="DAJ61" s="106"/>
      <c r="DAK61" s="106"/>
      <c r="DAL61" s="106"/>
      <c r="DAM61" s="106"/>
      <c r="DAN61" s="106"/>
      <c r="DAO61" s="106"/>
      <c r="DAP61" s="106"/>
      <c r="DAQ61" s="106"/>
      <c r="DAR61" s="106"/>
      <c r="DAS61" s="106"/>
      <c r="DAT61" s="106"/>
      <c r="DAU61" s="106"/>
      <c r="DAV61" s="106"/>
      <c r="DAW61" s="106"/>
      <c r="DAX61" s="106"/>
      <c r="DAY61" s="106"/>
      <c r="DAZ61" s="106"/>
      <c r="DBA61" s="106"/>
      <c r="DBB61" s="106"/>
      <c r="DBC61" s="106"/>
      <c r="DBD61" s="106"/>
      <c r="DBE61" s="106"/>
      <c r="DBF61" s="106"/>
      <c r="DBG61" s="106"/>
      <c r="DBH61" s="106"/>
      <c r="DBI61" s="106"/>
      <c r="DBJ61" s="106"/>
      <c r="DBK61" s="106"/>
      <c r="DBL61" s="106"/>
      <c r="DBM61" s="106"/>
      <c r="DBN61" s="106"/>
      <c r="DBO61" s="106"/>
      <c r="DBP61" s="106"/>
      <c r="DBQ61" s="106"/>
      <c r="DBR61" s="106"/>
      <c r="DBS61" s="106"/>
      <c r="DBT61" s="106"/>
      <c r="DBU61" s="106"/>
      <c r="DBV61" s="106"/>
      <c r="DBW61" s="106"/>
      <c r="DBX61" s="106"/>
      <c r="DBY61" s="106"/>
      <c r="DBZ61" s="106"/>
      <c r="DCA61" s="106"/>
      <c r="DCB61" s="106"/>
      <c r="DCC61" s="106"/>
      <c r="DCD61" s="106"/>
      <c r="DCE61" s="106"/>
      <c r="DCF61" s="106"/>
      <c r="DCG61" s="106"/>
      <c r="DCH61" s="106"/>
      <c r="DCI61" s="106"/>
      <c r="DCJ61" s="106"/>
      <c r="DCK61" s="106"/>
      <c r="DCL61" s="106"/>
      <c r="DCM61" s="106"/>
      <c r="DCN61" s="106"/>
      <c r="DCO61" s="106"/>
      <c r="DCP61" s="106"/>
      <c r="DCQ61" s="106"/>
      <c r="DCR61" s="106"/>
      <c r="DCS61" s="106"/>
      <c r="DCT61" s="106"/>
      <c r="DCU61" s="106"/>
      <c r="DCV61" s="106"/>
      <c r="DCW61" s="106"/>
      <c r="DCX61" s="106"/>
      <c r="DCY61" s="106"/>
      <c r="DCZ61" s="106"/>
      <c r="DDA61" s="106"/>
      <c r="DDB61" s="106"/>
      <c r="DDC61" s="106"/>
      <c r="DDD61" s="106"/>
      <c r="DDE61" s="106"/>
      <c r="DDF61" s="106"/>
      <c r="DDG61" s="106"/>
      <c r="DDH61" s="106"/>
      <c r="DDI61" s="106"/>
      <c r="DDJ61" s="106"/>
      <c r="DDK61" s="106"/>
      <c r="DDL61" s="106"/>
      <c r="DDM61" s="106"/>
      <c r="DDN61" s="106"/>
      <c r="DDO61" s="106"/>
      <c r="DDP61" s="106"/>
      <c r="DDQ61" s="106"/>
      <c r="DDR61" s="106"/>
      <c r="DDS61" s="106"/>
      <c r="DDT61" s="106"/>
      <c r="DDU61" s="106"/>
      <c r="DDV61" s="106"/>
      <c r="DDW61" s="106"/>
      <c r="DDX61" s="106"/>
      <c r="DDY61" s="106"/>
      <c r="DDZ61" s="106"/>
      <c r="DEA61" s="106"/>
      <c r="DEB61" s="106"/>
      <c r="DEC61" s="106"/>
      <c r="DED61" s="106"/>
      <c r="DEE61" s="106"/>
      <c r="DEF61" s="106"/>
      <c r="DEG61" s="106"/>
      <c r="DEH61" s="106"/>
      <c r="DEI61" s="106"/>
      <c r="DEJ61" s="106"/>
      <c r="DEK61" s="106"/>
      <c r="DEL61" s="106"/>
      <c r="DEM61" s="106"/>
      <c r="DEN61" s="106"/>
      <c r="DEO61" s="106"/>
      <c r="DEP61" s="106"/>
      <c r="DEQ61" s="106"/>
      <c r="DER61" s="106"/>
      <c r="DES61" s="106"/>
      <c r="DET61" s="106"/>
      <c r="DEU61" s="106"/>
      <c r="DEV61" s="106"/>
      <c r="DEW61" s="106"/>
      <c r="DEX61" s="106"/>
      <c r="DEY61" s="106"/>
      <c r="DEZ61" s="106"/>
      <c r="DFA61" s="106"/>
      <c r="DFB61" s="106"/>
      <c r="DFC61" s="106"/>
      <c r="DFD61" s="106"/>
      <c r="DFE61" s="106"/>
      <c r="DFF61" s="106"/>
      <c r="DFG61" s="106"/>
      <c r="DFH61" s="106"/>
      <c r="DFI61" s="106"/>
      <c r="DFJ61" s="106"/>
      <c r="DFK61" s="106"/>
      <c r="DFL61" s="106"/>
      <c r="DFM61" s="106"/>
      <c r="DFN61" s="106"/>
      <c r="DFO61" s="106"/>
      <c r="DFP61" s="106"/>
      <c r="DFQ61" s="106"/>
      <c r="DFR61" s="106"/>
      <c r="DFS61" s="106"/>
      <c r="DFT61" s="106"/>
      <c r="DFU61" s="106"/>
      <c r="DFV61" s="106"/>
      <c r="DFW61" s="106"/>
      <c r="DFX61" s="106"/>
      <c r="DFY61" s="106"/>
      <c r="DFZ61" s="106"/>
      <c r="DGA61" s="106"/>
      <c r="DGB61" s="106"/>
      <c r="DGC61" s="106"/>
      <c r="DGD61" s="106"/>
      <c r="DGE61" s="106"/>
      <c r="DGF61" s="106"/>
      <c r="DGG61" s="106"/>
      <c r="DGH61" s="106"/>
      <c r="DGI61" s="106"/>
      <c r="DGJ61" s="106"/>
      <c r="DGK61" s="106"/>
      <c r="DGL61" s="106"/>
      <c r="DGM61" s="106"/>
      <c r="DGN61" s="106"/>
      <c r="DGO61" s="106"/>
      <c r="DGP61" s="106"/>
      <c r="DGQ61" s="106"/>
      <c r="DGR61" s="106"/>
      <c r="DGS61" s="106"/>
      <c r="DGT61" s="106"/>
      <c r="DGU61" s="106"/>
      <c r="DGV61" s="106"/>
      <c r="DGW61" s="106"/>
      <c r="DGX61" s="106"/>
      <c r="DGY61" s="106"/>
      <c r="DGZ61" s="106"/>
      <c r="DHA61" s="106"/>
      <c r="DHB61" s="106"/>
      <c r="DHC61" s="106"/>
      <c r="DHD61" s="106"/>
      <c r="DHE61" s="106"/>
      <c r="DHF61" s="106"/>
      <c r="DHG61" s="106"/>
      <c r="DHH61" s="106"/>
      <c r="DHI61" s="106"/>
      <c r="DHJ61" s="106"/>
      <c r="DHK61" s="106"/>
      <c r="DHL61" s="106"/>
      <c r="DHM61" s="106"/>
      <c r="DHN61" s="106"/>
      <c r="DHO61" s="106"/>
      <c r="DHP61" s="106"/>
      <c r="DHQ61" s="106"/>
      <c r="DHR61" s="106"/>
      <c r="DHS61" s="106"/>
      <c r="DHT61" s="106"/>
      <c r="DHU61" s="106"/>
      <c r="DHV61" s="106"/>
      <c r="DHW61" s="106"/>
      <c r="DHX61" s="106"/>
      <c r="DHY61" s="106"/>
      <c r="DHZ61" s="106"/>
      <c r="DIA61" s="106"/>
      <c r="DIB61" s="106"/>
      <c r="DIC61" s="106"/>
      <c r="DID61" s="106"/>
      <c r="DIE61" s="106"/>
      <c r="DIF61" s="106"/>
      <c r="DIG61" s="106"/>
      <c r="DIH61" s="106"/>
      <c r="DII61" s="106"/>
      <c r="DIJ61" s="106"/>
      <c r="DIK61" s="106"/>
      <c r="DIL61" s="106"/>
      <c r="DIM61" s="106"/>
      <c r="DIN61" s="106"/>
      <c r="DIO61" s="106"/>
      <c r="DIP61" s="106"/>
      <c r="DIQ61" s="106"/>
      <c r="DIR61" s="106"/>
      <c r="DIS61" s="106"/>
      <c r="DIT61" s="106"/>
      <c r="DIU61" s="106"/>
      <c r="DIV61" s="106"/>
      <c r="DIW61" s="106"/>
      <c r="DIX61" s="106"/>
      <c r="DIY61" s="106"/>
      <c r="DIZ61" s="106"/>
      <c r="DJA61" s="106"/>
      <c r="DJB61" s="106"/>
      <c r="DJC61" s="106"/>
      <c r="DJD61" s="106"/>
      <c r="DJE61" s="106"/>
      <c r="DJF61" s="106"/>
      <c r="DJG61" s="106"/>
      <c r="DJH61" s="106"/>
      <c r="DJI61" s="106"/>
      <c r="DJJ61" s="106"/>
      <c r="DJK61" s="106"/>
      <c r="DJL61" s="106"/>
      <c r="DJM61" s="106"/>
      <c r="DJN61" s="106"/>
      <c r="DJO61" s="106"/>
      <c r="DJP61" s="106"/>
      <c r="DJQ61" s="106"/>
      <c r="DJR61" s="106"/>
      <c r="DJS61" s="106"/>
      <c r="DJT61" s="106"/>
      <c r="DJU61" s="106"/>
      <c r="DJV61" s="106"/>
      <c r="DJW61" s="106"/>
      <c r="DJX61" s="106"/>
      <c r="DJY61" s="106"/>
      <c r="DJZ61" s="106"/>
      <c r="DKA61" s="106"/>
      <c r="DKB61" s="106"/>
      <c r="DKC61" s="106"/>
      <c r="DKD61" s="106"/>
      <c r="DKE61" s="106"/>
      <c r="DKF61" s="106"/>
      <c r="DKG61" s="106"/>
      <c r="DKH61" s="106"/>
      <c r="DKI61" s="106"/>
      <c r="DKJ61" s="106"/>
      <c r="DKK61" s="106"/>
      <c r="DKL61" s="106"/>
      <c r="DKM61" s="106"/>
      <c r="DKN61" s="106"/>
      <c r="DKO61" s="106"/>
      <c r="DKP61" s="106"/>
      <c r="DKQ61" s="106"/>
      <c r="DKR61" s="106"/>
      <c r="DKS61" s="106"/>
      <c r="DKT61" s="106"/>
      <c r="DKU61" s="106"/>
      <c r="DKV61" s="106"/>
      <c r="DKW61" s="106"/>
      <c r="DKX61" s="106"/>
      <c r="DKY61" s="106"/>
      <c r="DKZ61" s="106"/>
      <c r="DLA61" s="106"/>
      <c r="DLB61" s="106"/>
      <c r="DLC61" s="106"/>
      <c r="DLD61" s="106"/>
      <c r="DLE61" s="106"/>
      <c r="DLF61" s="106"/>
      <c r="DLG61" s="106"/>
      <c r="DLH61" s="106"/>
      <c r="DLI61" s="106"/>
      <c r="DLJ61" s="106"/>
      <c r="DLK61" s="106"/>
      <c r="DLL61" s="106"/>
      <c r="DLM61" s="106"/>
      <c r="DLN61" s="106"/>
      <c r="DLO61" s="106"/>
      <c r="DLP61" s="106"/>
      <c r="DLQ61" s="106"/>
      <c r="DLR61" s="106"/>
      <c r="DLS61" s="106"/>
      <c r="DLT61" s="106"/>
      <c r="DLU61" s="106"/>
      <c r="DLV61" s="106"/>
      <c r="DLW61" s="106"/>
      <c r="DLX61" s="106"/>
      <c r="DLY61" s="106"/>
      <c r="DLZ61" s="106"/>
      <c r="DMA61" s="106"/>
      <c r="DMB61" s="106"/>
      <c r="DMC61" s="106"/>
      <c r="DMD61" s="106"/>
      <c r="DME61" s="106"/>
      <c r="DMF61" s="106"/>
      <c r="DMG61" s="106"/>
      <c r="DMH61" s="106"/>
      <c r="DMI61" s="106"/>
      <c r="DMJ61" s="106"/>
      <c r="DMK61" s="106"/>
      <c r="DML61" s="106"/>
      <c r="DMM61" s="106"/>
      <c r="DMN61" s="106"/>
      <c r="DMO61" s="106"/>
      <c r="DMP61" s="106"/>
      <c r="DMQ61" s="106"/>
      <c r="DMR61" s="106"/>
      <c r="DMS61" s="106"/>
      <c r="DMT61" s="106"/>
      <c r="DMU61" s="106"/>
      <c r="DMV61" s="106"/>
      <c r="DMW61" s="106"/>
      <c r="DMX61" s="106"/>
      <c r="DMY61" s="106"/>
      <c r="DMZ61" s="106"/>
      <c r="DNA61" s="106"/>
      <c r="DNB61" s="106"/>
      <c r="DNC61" s="106"/>
      <c r="DND61" s="106"/>
      <c r="DNE61" s="106"/>
      <c r="DNF61" s="106"/>
      <c r="DNG61" s="106"/>
      <c r="DNH61" s="106"/>
      <c r="DNI61" s="106"/>
      <c r="DNJ61" s="106"/>
      <c r="DNK61" s="106"/>
      <c r="DNL61" s="106"/>
      <c r="DNM61" s="106"/>
      <c r="DNN61" s="106"/>
      <c r="DNO61" s="106"/>
      <c r="DNP61" s="106"/>
      <c r="DNQ61" s="106"/>
      <c r="DNR61" s="106"/>
      <c r="DNS61" s="106"/>
      <c r="DNT61" s="106"/>
      <c r="DNU61" s="106"/>
      <c r="DNV61" s="106"/>
      <c r="DNW61" s="106"/>
      <c r="DNX61" s="106"/>
      <c r="DNY61" s="106"/>
      <c r="DNZ61" s="106"/>
      <c r="DOA61" s="106"/>
      <c r="DOB61" s="106"/>
      <c r="DOC61" s="106"/>
      <c r="DOD61" s="106"/>
      <c r="DOE61" s="106"/>
      <c r="DOF61" s="106"/>
      <c r="DOG61" s="106"/>
      <c r="DOH61" s="106"/>
      <c r="DOI61" s="106"/>
      <c r="DOJ61" s="106"/>
      <c r="DOK61" s="106"/>
      <c r="DOL61" s="106"/>
      <c r="DOM61" s="106"/>
      <c r="DON61" s="106"/>
      <c r="DOO61" s="106"/>
      <c r="DOP61" s="106"/>
      <c r="DOQ61" s="106"/>
      <c r="DOR61" s="106"/>
      <c r="DOS61" s="106"/>
      <c r="DOT61" s="106"/>
      <c r="DOU61" s="106"/>
      <c r="DOV61" s="106"/>
      <c r="DOW61" s="106"/>
      <c r="DOX61" s="106"/>
      <c r="DOY61" s="106"/>
      <c r="DOZ61" s="106"/>
      <c r="DPA61" s="106"/>
      <c r="DPB61" s="106"/>
      <c r="DPC61" s="106"/>
      <c r="DPD61" s="106"/>
      <c r="DPE61" s="106"/>
      <c r="DPF61" s="106"/>
      <c r="DPG61" s="106"/>
      <c r="DPH61" s="106"/>
      <c r="DPI61" s="106"/>
      <c r="DPJ61" s="106"/>
      <c r="DPK61" s="106"/>
      <c r="DPL61" s="106"/>
      <c r="DPM61" s="106"/>
      <c r="DPN61" s="106"/>
      <c r="DPO61" s="106"/>
      <c r="DPP61" s="106"/>
      <c r="DPQ61" s="106"/>
      <c r="DPR61" s="106"/>
      <c r="DPS61" s="106"/>
      <c r="DPT61" s="106"/>
      <c r="DPU61" s="106"/>
      <c r="DPV61" s="106"/>
      <c r="DPW61" s="106"/>
      <c r="DPX61" s="106"/>
      <c r="DPY61" s="106"/>
      <c r="DPZ61" s="106"/>
      <c r="DQA61" s="106"/>
      <c r="DQB61" s="106"/>
      <c r="DQC61" s="106"/>
      <c r="DQD61" s="106"/>
      <c r="DQE61" s="106"/>
      <c r="DQF61" s="106"/>
      <c r="DQG61" s="106"/>
      <c r="DQH61" s="106"/>
      <c r="DQI61" s="106"/>
      <c r="DQJ61" s="106"/>
      <c r="DQK61" s="106"/>
      <c r="DQL61" s="106"/>
      <c r="DQM61" s="106"/>
      <c r="DQN61" s="106"/>
      <c r="DQO61" s="106"/>
      <c r="DQP61" s="106"/>
      <c r="DQQ61" s="106"/>
      <c r="DQR61" s="106"/>
      <c r="DQS61" s="106"/>
      <c r="DQT61" s="106"/>
      <c r="DQU61" s="106"/>
      <c r="DQV61" s="106"/>
      <c r="DQW61" s="106"/>
      <c r="DQX61" s="106"/>
      <c r="DQY61" s="106"/>
      <c r="DQZ61" s="106"/>
      <c r="DRA61" s="106"/>
      <c r="DRB61" s="106"/>
      <c r="DRC61" s="106"/>
      <c r="DRD61" s="106"/>
      <c r="DRE61" s="106"/>
      <c r="DRF61" s="106"/>
      <c r="DRG61" s="106"/>
      <c r="DRH61" s="106"/>
      <c r="DRI61" s="106"/>
      <c r="DRJ61" s="106"/>
      <c r="DRK61" s="106"/>
      <c r="DRL61" s="106"/>
      <c r="DRM61" s="106"/>
      <c r="DRN61" s="106"/>
      <c r="DRO61" s="106"/>
      <c r="DRP61" s="106"/>
      <c r="DRQ61" s="106"/>
      <c r="DRR61" s="106"/>
      <c r="DRS61" s="106"/>
      <c r="DRT61" s="106"/>
      <c r="DRU61" s="106"/>
      <c r="DRV61" s="106"/>
      <c r="DRW61" s="106"/>
      <c r="DRX61" s="106"/>
      <c r="DRY61" s="106"/>
      <c r="DRZ61" s="106"/>
      <c r="DSA61" s="106"/>
      <c r="DSB61" s="106"/>
      <c r="DSC61" s="106"/>
      <c r="DSD61" s="106"/>
      <c r="DSE61" s="106"/>
      <c r="DSF61" s="106"/>
      <c r="DSG61" s="106"/>
      <c r="DSH61" s="106"/>
      <c r="DSI61" s="106"/>
      <c r="DSJ61" s="106"/>
      <c r="DSK61" s="106"/>
      <c r="DSL61" s="106"/>
      <c r="DSM61" s="106"/>
      <c r="DSN61" s="106"/>
      <c r="DSO61" s="106"/>
      <c r="DSP61" s="106"/>
      <c r="DSQ61" s="106"/>
      <c r="DSR61" s="106"/>
      <c r="DSS61" s="106"/>
      <c r="DST61" s="106"/>
      <c r="DSU61" s="106"/>
      <c r="DSV61" s="106"/>
      <c r="DSW61" s="106"/>
      <c r="DSX61" s="106"/>
      <c r="DSY61" s="106"/>
      <c r="DSZ61" s="106"/>
      <c r="DTA61" s="106"/>
      <c r="DTB61" s="106"/>
      <c r="DTC61" s="106"/>
      <c r="DTD61" s="106"/>
      <c r="DTE61" s="106"/>
      <c r="DTF61" s="106"/>
      <c r="DTG61" s="106"/>
      <c r="DTH61" s="106"/>
      <c r="DTI61" s="106"/>
      <c r="DTJ61" s="106"/>
      <c r="DTK61" s="106"/>
      <c r="DTL61" s="106"/>
      <c r="DTM61" s="106"/>
      <c r="DTN61" s="106"/>
      <c r="DTO61" s="106"/>
      <c r="DTP61" s="106"/>
      <c r="DTQ61" s="106"/>
      <c r="DTR61" s="106"/>
      <c r="DTS61" s="106"/>
      <c r="DTT61" s="106"/>
      <c r="DTU61" s="106"/>
      <c r="DTV61" s="106"/>
      <c r="DTW61" s="106"/>
      <c r="DTX61" s="106"/>
      <c r="DTY61" s="106"/>
      <c r="DTZ61" s="106"/>
      <c r="DUA61" s="106"/>
      <c r="DUB61" s="106"/>
      <c r="DUC61" s="106"/>
      <c r="DUD61" s="106"/>
      <c r="DUE61" s="106"/>
      <c r="DUF61" s="106"/>
      <c r="DUG61" s="106"/>
      <c r="DUH61" s="106"/>
      <c r="DUI61" s="106"/>
      <c r="DUJ61" s="106"/>
      <c r="DUK61" s="106"/>
      <c r="DUL61" s="106"/>
      <c r="DUM61" s="106"/>
      <c r="DUN61" s="106"/>
      <c r="DUO61" s="106"/>
      <c r="DUP61" s="106"/>
      <c r="DUQ61" s="106"/>
      <c r="DUR61" s="106"/>
      <c r="DUS61" s="106"/>
      <c r="DUT61" s="106"/>
      <c r="DUU61" s="106"/>
      <c r="DUV61" s="106"/>
      <c r="DUW61" s="106"/>
      <c r="DUX61" s="106"/>
      <c r="DUY61" s="106"/>
      <c r="DUZ61" s="106"/>
      <c r="DVA61" s="106"/>
      <c r="DVB61" s="106"/>
      <c r="DVC61" s="106"/>
      <c r="DVD61" s="106"/>
      <c r="DVE61" s="106"/>
      <c r="DVF61" s="106"/>
      <c r="DVG61" s="106"/>
      <c r="DVH61" s="106"/>
      <c r="DVI61" s="106"/>
      <c r="DVJ61" s="106"/>
      <c r="DVK61" s="106"/>
      <c r="DVL61" s="106"/>
      <c r="DVM61" s="106"/>
      <c r="DVN61" s="106"/>
      <c r="DVO61" s="106"/>
      <c r="DVP61" s="106"/>
      <c r="DVQ61" s="106"/>
      <c r="DVR61" s="106"/>
      <c r="DVS61" s="106"/>
      <c r="DVT61" s="106"/>
      <c r="DVU61" s="106"/>
      <c r="DVV61" s="106"/>
      <c r="DVW61" s="106"/>
      <c r="DVX61" s="106"/>
      <c r="DVY61" s="106"/>
      <c r="DVZ61" s="106"/>
      <c r="DWA61" s="106"/>
      <c r="DWB61" s="106"/>
      <c r="DWC61" s="106"/>
      <c r="DWD61" s="106"/>
      <c r="DWE61" s="106"/>
      <c r="DWF61" s="106"/>
      <c r="DWG61" s="106"/>
      <c r="DWH61" s="106"/>
      <c r="DWI61" s="106"/>
      <c r="DWJ61" s="106"/>
      <c r="DWK61" s="106"/>
      <c r="DWL61" s="106"/>
      <c r="DWM61" s="106"/>
      <c r="DWN61" s="106"/>
      <c r="DWO61" s="106"/>
      <c r="DWP61" s="106"/>
      <c r="DWQ61" s="106"/>
      <c r="DWR61" s="106"/>
      <c r="DWS61" s="106"/>
      <c r="DWT61" s="106"/>
      <c r="DWU61" s="106"/>
      <c r="DWV61" s="106"/>
      <c r="DWW61" s="106"/>
      <c r="DWX61" s="106"/>
      <c r="DWY61" s="106"/>
      <c r="DWZ61" s="106"/>
      <c r="DXA61" s="106"/>
      <c r="DXB61" s="106"/>
      <c r="DXC61" s="106"/>
      <c r="DXD61" s="106"/>
      <c r="DXE61" s="106"/>
      <c r="DXF61" s="106"/>
      <c r="DXG61" s="106"/>
      <c r="DXH61" s="106"/>
      <c r="DXI61" s="106"/>
      <c r="DXJ61" s="106"/>
      <c r="DXK61" s="106"/>
      <c r="DXL61" s="106"/>
      <c r="DXM61" s="106"/>
      <c r="DXN61" s="106"/>
      <c r="DXO61" s="106"/>
      <c r="DXP61" s="106"/>
      <c r="DXQ61" s="106"/>
      <c r="DXR61" s="106"/>
      <c r="DXS61" s="106"/>
      <c r="DXT61" s="106"/>
      <c r="DXU61" s="106"/>
      <c r="DXV61" s="106"/>
      <c r="DXW61" s="106"/>
      <c r="DXX61" s="106"/>
      <c r="DXY61" s="106"/>
      <c r="DXZ61" s="106"/>
      <c r="DYA61" s="106"/>
      <c r="DYB61" s="106"/>
      <c r="DYC61" s="106"/>
      <c r="DYD61" s="106"/>
      <c r="DYE61" s="106"/>
      <c r="DYF61" s="106"/>
      <c r="DYG61" s="106"/>
      <c r="DYH61" s="106"/>
      <c r="DYI61" s="106"/>
      <c r="DYJ61" s="106"/>
      <c r="DYK61" s="106"/>
      <c r="DYL61" s="106"/>
      <c r="DYM61" s="106"/>
      <c r="DYN61" s="106"/>
      <c r="DYO61" s="106"/>
      <c r="DYP61" s="106"/>
      <c r="DYQ61" s="106"/>
      <c r="DYR61" s="106"/>
      <c r="DYS61" s="106"/>
      <c r="DYT61" s="106"/>
      <c r="DYU61" s="106"/>
      <c r="DYV61" s="106"/>
      <c r="DYW61" s="106"/>
      <c r="DYX61" s="106"/>
      <c r="DYY61" s="106"/>
      <c r="DYZ61" s="106"/>
      <c r="DZA61" s="106"/>
      <c r="DZB61" s="106"/>
      <c r="DZC61" s="106"/>
      <c r="DZD61" s="106"/>
      <c r="DZE61" s="106"/>
      <c r="DZF61" s="106"/>
      <c r="DZG61" s="106"/>
      <c r="DZH61" s="106"/>
      <c r="DZI61" s="106"/>
      <c r="DZJ61" s="106"/>
      <c r="DZK61" s="106"/>
      <c r="DZL61" s="106"/>
      <c r="DZM61" s="106"/>
      <c r="DZN61" s="106"/>
      <c r="DZO61" s="106"/>
      <c r="DZP61" s="106"/>
      <c r="DZQ61" s="106"/>
      <c r="DZR61" s="106"/>
      <c r="DZS61" s="106"/>
      <c r="DZT61" s="106"/>
      <c r="DZU61" s="106"/>
      <c r="DZV61" s="106"/>
      <c r="DZW61" s="106"/>
      <c r="DZX61" s="106"/>
      <c r="DZY61" s="106"/>
      <c r="DZZ61" s="106"/>
      <c r="EAA61" s="106"/>
      <c r="EAB61" s="106"/>
      <c r="EAC61" s="106"/>
      <c r="EAD61" s="106"/>
      <c r="EAE61" s="106"/>
      <c r="EAF61" s="106"/>
      <c r="EAG61" s="106"/>
      <c r="EAH61" s="106"/>
      <c r="EAI61" s="106"/>
      <c r="EAJ61" s="106"/>
      <c r="EAK61" s="106"/>
      <c r="EAL61" s="106"/>
      <c r="EAM61" s="106"/>
      <c r="EAN61" s="106"/>
      <c r="EAO61" s="106"/>
      <c r="EAP61" s="106"/>
      <c r="EAQ61" s="106"/>
      <c r="EAR61" s="106"/>
      <c r="EAS61" s="106"/>
      <c r="EAT61" s="106"/>
      <c r="EAU61" s="106"/>
      <c r="EAV61" s="106"/>
      <c r="EAW61" s="106"/>
      <c r="EAX61" s="106"/>
      <c r="EAY61" s="106"/>
      <c r="EAZ61" s="106"/>
      <c r="EBA61" s="106"/>
      <c r="EBB61" s="106"/>
      <c r="EBC61" s="106"/>
      <c r="EBD61" s="106"/>
      <c r="EBE61" s="106"/>
      <c r="EBF61" s="106"/>
      <c r="EBG61" s="106"/>
      <c r="EBH61" s="106"/>
      <c r="EBI61" s="106"/>
      <c r="EBJ61" s="106"/>
      <c r="EBK61" s="106"/>
      <c r="EBL61" s="106"/>
      <c r="EBM61" s="106"/>
      <c r="EBN61" s="106"/>
      <c r="EBO61" s="106"/>
      <c r="EBP61" s="106"/>
      <c r="EBQ61" s="106"/>
      <c r="EBR61" s="106"/>
      <c r="EBS61" s="106"/>
      <c r="EBT61" s="106"/>
      <c r="EBU61" s="106"/>
      <c r="EBV61" s="106"/>
      <c r="EBW61" s="106"/>
      <c r="EBX61" s="106"/>
      <c r="EBY61" s="106"/>
      <c r="EBZ61" s="106"/>
      <c r="ECA61" s="106"/>
      <c r="ECB61" s="106"/>
      <c r="ECC61" s="106"/>
      <c r="ECD61" s="106"/>
      <c r="ECE61" s="106"/>
      <c r="ECF61" s="106"/>
      <c r="ECG61" s="106"/>
      <c r="ECH61" s="106"/>
      <c r="ECI61" s="106"/>
      <c r="ECJ61" s="106"/>
      <c r="ECK61" s="106"/>
      <c r="ECL61" s="106"/>
      <c r="ECM61" s="106"/>
      <c r="ECN61" s="106"/>
      <c r="ECO61" s="106"/>
      <c r="ECP61" s="106"/>
      <c r="ECQ61" s="106"/>
      <c r="ECR61" s="106"/>
      <c r="ECS61" s="106"/>
      <c r="ECT61" s="106"/>
      <c r="ECU61" s="106"/>
      <c r="ECV61" s="106"/>
      <c r="ECW61" s="106"/>
      <c r="ECX61" s="106"/>
      <c r="ECY61" s="106"/>
      <c r="ECZ61" s="106"/>
      <c r="EDA61" s="106"/>
      <c r="EDB61" s="106"/>
      <c r="EDC61" s="106"/>
      <c r="EDD61" s="106"/>
      <c r="EDE61" s="106"/>
      <c r="EDF61" s="106"/>
      <c r="EDG61" s="106"/>
      <c r="EDH61" s="106"/>
      <c r="EDI61" s="106"/>
      <c r="EDJ61" s="106"/>
      <c r="EDK61" s="106"/>
      <c r="EDL61" s="106"/>
      <c r="EDM61" s="106"/>
      <c r="EDN61" s="106"/>
      <c r="EDO61" s="106"/>
      <c r="EDP61" s="106"/>
      <c r="EDQ61" s="106"/>
      <c r="EDR61" s="106"/>
      <c r="EDS61" s="106"/>
      <c r="EDT61" s="106"/>
      <c r="EDU61" s="106"/>
      <c r="EDV61" s="106"/>
      <c r="EDW61" s="106"/>
      <c r="EDX61" s="106"/>
      <c r="EDY61" s="106"/>
      <c r="EDZ61" s="106"/>
      <c r="EEA61" s="106"/>
      <c r="EEB61" s="106"/>
      <c r="EEC61" s="106"/>
      <c r="EED61" s="106"/>
      <c r="EEE61" s="106"/>
      <c r="EEF61" s="106"/>
      <c r="EEG61" s="106"/>
      <c r="EEH61" s="106"/>
      <c r="EEI61" s="106"/>
      <c r="EEJ61" s="106"/>
      <c r="EEK61" s="106"/>
      <c r="EEL61" s="106"/>
      <c r="EEM61" s="106"/>
      <c r="EEN61" s="106"/>
      <c r="EEO61" s="106"/>
      <c r="EEP61" s="106"/>
      <c r="EEQ61" s="106"/>
      <c r="EER61" s="106"/>
      <c r="EES61" s="106"/>
      <c r="EET61" s="106"/>
      <c r="EEU61" s="106"/>
      <c r="EEV61" s="106"/>
      <c r="EEW61" s="106"/>
      <c r="EEX61" s="106"/>
      <c r="EEY61" s="106"/>
      <c r="EEZ61" s="106"/>
      <c r="EFA61" s="106"/>
      <c r="EFB61" s="106"/>
      <c r="EFC61" s="106"/>
      <c r="EFD61" s="106"/>
      <c r="EFE61" s="106"/>
      <c r="EFF61" s="106"/>
      <c r="EFG61" s="106"/>
      <c r="EFH61" s="106"/>
      <c r="EFI61" s="106"/>
      <c r="EFJ61" s="106"/>
      <c r="EFK61" s="106"/>
      <c r="EFL61" s="106"/>
      <c r="EFM61" s="106"/>
      <c r="EFN61" s="106"/>
      <c r="EFO61" s="106"/>
      <c r="EFP61" s="106"/>
      <c r="EFQ61" s="106"/>
      <c r="EFR61" s="106"/>
      <c r="EFS61" s="106"/>
      <c r="EFT61" s="106"/>
      <c r="EFU61" s="106"/>
      <c r="EFV61" s="106"/>
      <c r="EFW61" s="106"/>
      <c r="EFX61" s="106"/>
      <c r="EFY61" s="106"/>
      <c r="EFZ61" s="106"/>
      <c r="EGA61" s="106"/>
      <c r="EGB61" s="106"/>
      <c r="EGC61" s="106"/>
      <c r="EGD61" s="106"/>
      <c r="EGE61" s="106"/>
      <c r="EGF61" s="106"/>
      <c r="EGG61" s="106"/>
      <c r="EGH61" s="106"/>
      <c r="EGI61" s="106"/>
      <c r="EGJ61" s="106"/>
      <c r="EGK61" s="106"/>
      <c r="EGL61" s="106"/>
      <c r="EGM61" s="106"/>
      <c r="EGN61" s="106"/>
      <c r="EGO61" s="106"/>
      <c r="EGP61" s="106"/>
      <c r="EGQ61" s="106"/>
      <c r="EGR61" s="106"/>
      <c r="EGS61" s="106"/>
      <c r="EGT61" s="106"/>
      <c r="EGU61" s="106"/>
      <c r="EGV61" s="106"/>
      <c r="EGW61" s="106"/>
      <c r="EGX61" s="106"/>
      <c r="EGY61" s="106"/>
      <c r="EGZ61" s="106"/>
      <c r="EHA61" s="106"/>
      <c r="EHB61" s="106"/>
      <c r="EHC61" s="106"/>
      <c r="EHD61" s="106"/>
      <c r="EHE61" s="106"/>
      <c r="EHF61" s="106"/>
      <c r="EHG61" s="106"/>
      <c r="EHH61" s="106"/>
      <c r="EHI61" s="106"/>
      <c r="EHJ61" s="106"/>
      <c r="EHK61" s="106"/>
      <c r="EHL61" s="106"/>
      <c r="EHM61" s="106"/>
      <c r="EHN61" s="106"/>
      <c r="EHO61" s="106"/>
      <c r="EHP61" s="106"/>
      <c r="EHQ61" s="106"/>
      <c r="EHR61" s="106"/>
      <c r="EHS61" s="106"/>
      <c r="EHT61" s="106"/>
      <c r="EHU61" s="106"/>
      <c r="EHV61" s="106"/>
      <c r="EHW61" s="106"/>
      <c r="EHX61" s="106"/>
      <c r="EHY61" s="106"/>
      <c r="EHZ61" s="106"/>
      <c r="EIA61" s="106"/>
      <c r="EIB61" s="106"/>
      <c r="EIC61" s="106"/>
      <c r="EID61" s="106"/>
      <c r="EIE61" s="106"/>
      <c r="EIF61" s="106"/>
      <c r="EIG61" s="106"/>
      <c r="EIH61" s="106"/>
      <c r="EII61" s="106"/>
      <c r="EIJ61" s="106"/>
      <c r="EIK61" s="106"/>
      <c r="EIL61" s="106"/>
      <c r="EIM61" s="106"/>
      <c r="EIN61" s="106"/>
      <c r="EIO61" s="106"/>
      <c r="EIP61" s="106"/>
      <c r="EIQ61" s="106"/>
      <c r="EIR61" s="106"/>
      <c r="EIS61" s="106"/>
      <c r="EIT61" s="106"/>
      <c r="EIU61" s="106"/>
      <c r="EIV61" s="106"/>
      <c r="EIW61" s="106"/>
      <c r="EIX61" s="106"/>
      <c r="EIY61" s="106"/>
      <c r="EIZ61" s="106"/>
      <c r="EJA61" s="106"/>
      <c r="EJB61" s="106"/>
      <c r="EJC61" s="106"/>
      <c r="EJD61" s="106"/>
      <c r="EJE61" s="106"/>
      <c r="EJF61" s="106"/>
      <c r="EJG61" s="106"/>
      <c r="EJH61" s="106"/>
      <c r="EJI61" s="106"/>
      <c r="EJJ61" s="106"/>
      <c r="EJK61" s="106"/>
      <c r="EJL61" s="106"/>
      <c r="EJM61" s="106"/>
      <c r="EJN61" s="106"/>
      <c r="EJO61" s="106"/>
      <c r="EJP61" s="106"/>
      <c r="EJQ61" s="106"/>
      <c r="EJR61" s="106"/>
      <c r="EJS61" s="106"/>
      <c r="EJT61" s="106"/>
      <c r="EJU61" s="106"/>
      <c r="EJV61" s="106"/>
      <c r="EJW61" s="106"/>
      <c r="EJX61" s="106"/>
      <c r="EJY61" s="106"/>
      <c r="EJZ61" s="106"/>
      <c r="EKA61" s="106"/>
      <c r="EKB61" s="106"/>
      <c r="EKC61" s="106"/>
      <c r="EKD61" s="106"/>
      <c r="EKE61" s="106"/>
      <c r="EKF61" s="106"/>
      <c r="EKG61" s="106"/>
      <c r="EKH61" s="106"/>
      <c r="EKI61" s="106"/>
      <c r="EKJ61" s="106"/>
      <c r="EKK61" s="106"/>
      <c r="EKL61" s="106"/>
      <c r="EKM61" s="106"/>
      <c r="EKN61" s="106"/>
      <c r="EKO61" s="106"/>
      <c r="EKP61" s="106"/>
      <c r="EKQ61" s="106"/>
      <c r="EKR61" s="106"/>
      <c r="EKS61" s="106"/>
      <c r="EKT61" s="106"/>
      <c r="EKU61" s="106"/>
      <c r="EKV61" s="106"/>
      <c r="EKW61" s="106"/>
      <c r="EKX61" s="106"/>
      <c r="EKY61" s="106"/>
      <c r="EKZ61" s="106"/>
      <c r="ELA61" s="106"/>
      <c r="ELB61" s="106"/>
      <c r="ELC61" s="106"/>
      <c r="ELD61" s="106"/>
      <c r="ELE61" s="106"/>
      <c r="ELF61" s="106"/>
      <c r="ELG61" s="106"/>
      <c r="ELH61" s="106"/>
      <c r="ELI61" s="106"/>
      <c r="ELJ61" s="106"/>
      <c r="ELK61" s="106"/>
      <c r="ELL61" s="106"/>
      <c r="ELM61" s="106"/>
      <c r="ELN61" s="106"/>
      <c r="ELO61" s="106"/>
      <c r="ELP61" s="106"/>
      <c r="ELQ61" s="106"/>
      <c r="ELR61" s="106"/>
      <c r="ELS61" s="106"/>
      <c r="ELT61" s="106"/>
      <c r="ELU61" s="106"/>
      <c r="ELV61" s="106"/>
      <c r="ELW61" s="106"/>
      <c r="ELX61" s="106"/>
      <c r="ELY61" s="106"/>
      <c r="ELZ61" s="106"/>
      <c r="EMA61" s="106"/>
      <c r="EMB61" s="106"/>
      <c r="EMC61" s="106"/>
      <c r="EMD61" s="106"/>
      <c r="EME61" s="106"/>
      <c r="EMF61" s="106"/>
      <c r="EMG61" s="106"/>
      <c r="EMH61" s="106"/>
      <c r="EMI61" s="106"/>
      <c r="EMJ61" s="106"/>
      <c r="EMK61" s="106"/>
      <c r="EML61" s="106"/>
      <c r="EMM61" s="106"/>
      <c r="EMN61" s="106"/>
      <c r="EMO61" s="106"/>
      <c r="EMP61" s="106"/>
      <c r="EMQ61" s="106"/>
      <c r="EMR61" s="106"/>
      <c r="EMS61" s="106"/>
      <c r="EMT61" s="106"/>
      <c r="EMU61" s="106"/>
      <c r="EMV61" s="106"/>
      <c r="EMW61" s="106"/>
      <c r="EMX61" s="106"/>
      <c r="EMY61" s="106"/>
      <c r="EMZ61" s="106"/>
      <c r="ENA61" s="106"/>
      <c r="ENB61" s="106"/>
      <c r="ENC61" s="106"/>
      <c r="END61" s="106"/>
      <c r="ENE61" s="106"/>
      <c r="ENF61" s="106"/>
      <c r="ENG61" s="106"/>
      <c r="ENH61" s="106"/>
      <c r="ENI61" s="106"/>
      <c r="ENJ61" s="106"/>
      <c r="ENK61" s="106"/>
      <c r="ENL61" s="106"/>
      <c r="ENM61" s="106"/>
      <c r="ENN61" s="106"/>
      <c r="ENO61" s="106"/>
      <c r="ENP61" s="106"/>
      <c r="ENQ61" s="106"/>
      <c r="ENR61" s="106"/>
      <c r="ENS61" s="106"/>
      <c r="ENT61" s="106"/>
      <c r="ENU61" s="106"/>
      <c r="ENV61" s="106"/>
      <c r="ENW61" s="106"/>
      <c r="ENX61" s="106"/>
      <c r="ENY61" s="106"/>
      <c r="ENZ61" s="106"/>
      <c r="EOA61" s="106"/>
      <c r="EOB61" s="106"/>
      <c r="EOC61" s="106"/>
      <c r="EOD61" s="106"/>
      <c r="EOE61" s="106"/>
      <c r="EOF61" s="106"/>
      <c r="EOG61" s="106"/>
      <c r="EOH61" s="106"/>
      <c r="EOI61" s="106"/>
      <c r="EOJ61" s="106"/>
      <c r="EOK61" s="106"/>
      <c r="EOL61" s="106"/>
      <c r="EOM61" s="106"/>
      <c r="EON61" s="106"/>
      <c r="EOO61" s="106"/>
      <c r="EOP61" s="106"/>
      <c r="EOQ61" s="106"/>
      <c r="EOR61" s="106"/>
      <c r="EOS61" s="106"/>
      <c r="EOT61" s="106"/>
      <c r="EOU61" s="106"/>
      <c r="EOV61" s="106"/>
      <c r="EOW61" s="106"/>
      <c r="EOX61" s="106"/>
      <c r="EOY61" s="106"/>
      <c r="EOZ61" s="106"/>
      <c r="EPA61" s="106"/>
      <c r="EPB61" s="106"/>
      <c r="EPC61" s="106"/>
      <c r="EPD61" s="106"/>
      <c r="EPE61" s="106"/>
      <c r="EPF61" s="106"/>
      <c r="EPG61" s="106"/>
      <c r="EPH61" s="106"/>
      <c r="EPI61" s="106"/>
      <c r="EPJ61" s="106"/>
      <c r="EPK61" s="106"/>
      <c r="EPL61" s="106"/>
      <c r="EPM61" s="106"/>
      <c r="EPN61" s="106"/>
      <c r="EPO61" s="106"/>
      <c r="EPP61" s="106"/>
      <c r="EPQ61" s="106"/>
      <c r="EPR61" s="106"/>
      <c r="EPS61" s="106"/>
      <c r="EPT61" s="106"/>
      <c r="EPU61" s="106"/>
      <c r="EPV61" s="106"/>
      <c r="EPW61" s="106"/>
      <c r="EPX61" s="106"/>
      <c r="EPY61" s="106"/>
      <c r="EPZ61" s="106"/>
      <c r="EQA61" s="106"/>
      <c r="EQB61" s="106"/>
      <c r="EQC61" s="106"/>
      <c r="EQD61" s="106"/>
      <c r="EQE61" s="106"/>
      <c r="EQF61" s="106"/>
      <c r="EQG61" s="106"/>
      <c r="EQH61" s="106"/>
      <c r="EQI61" s="106"/>
      <c r="EQJ61" s="106"/>
      <c r="EQK61" s="106"/>
      <c r="EQL61" s="106"/>
      <c r="EQM61" s="106"/>
      <c r="EQN61" s="106"/>
      <c r="EQO61" s="106"/>
      <c r="EQP61" s="106"/>
      <c r="EQQ61" s="106"/>
      <c r="EQR61" s="106"/>
      <c r="EQS61" s="106"/>
      <c r="EQT61" s="106"/>
      <c r="EQU61" s="106"/>
      <c r="EQV61" s="106"/>
      <c r="EQW61" s="106"/>
      <c r="EQX61" s="106"/>
      <c r="EQY61" s="106"/>
      <c r="EQZ61" s="106"/>
      <c r="ERA61" s="106"/>
      <c r="ERB61" s="106"/>
      <c r="ERC61" s="106"/>
      <c r="ERD61" s="106"/>
      <c r="ERE61" s="106"/>
      <c r="ERF61" s="106"/>
      <c r="ERG61" s="106"/>
      <c r="ERH61" s="106"/>
      <c r="ERI61" s="106"/>
      <c r="ERJ61" s="106"/>
      <c r="ERK61" s="106"/>
      <c r="ERL61" s="106"/>
      <c r="ERM61" s="106"/>
      <c r="ERN61" s="106"/>
      <c r="ERO61" s="106"/>
      <c r="ERP61" s="106"/>
      <c r="ERQ61" s="106"/>
      <c r="ERR61" s="106"/>
      <c r="ERS61" s="106"/>
      <c r="ERT61" s="106"/>
      <c r="ERU61" s="106"/>
      <c r="ERV61" s="106"/>
      <c r="ERW61" s="106"/>
      <c r="ERX61" s="106"/>
      <c r="ERY61" s="106"/>
      <c r="ERZ61" s="106"/>
      <c r="ESA61" s="106"/>
      <c r="ESB61" s="106"/>
      <c r="ESC61" s="106"/>
      <c r="ESD61" s="106"/>
      <c r="ESE61" s="106"/>
      <c r="ESF61" s="106"/>
      <c r="ESG61" s="106"/>
      <c r="ESH61" s="106"/>
      <c r="ESI61" s="106"/>
      <c r="ESJ61" s="106"/>
      <c r="ESK61" s="106"/>
      <c r="ESL61" s="106"/>
      <c r="ESM61" s="106"/>
      <c r="ESN61" s="106"/>
      <c r="ESO61" s="106"/>
      <c r="ESP61" s="106"/>
      <c r="ESQ61" s="106"/>
      <c r="ESR61" s="106"/>
      <c r="ESS61" s="106"/>
      <c r="EST61" s="106"/>
      <c r="ESU61" s="106"/>
      <c r="ESV61" s="106"/>
      <c r="ESW61" s="106"/>
      <c r="ESX61" s="106"/>
      <c r="ESY61" s="106"/>
      <c r="ESZ61" s="106"/>
      <c r="ETA61" s="106"/>
      <c r="ETB61" s="106"/>
      <c r="ETC61" s="106"/>
      <c r="ETD61" s="106"/>
      <c r="ETE61" s="106"/>
      <c r="ETF61" s="106"/>
      <c r="ETG61" s="106"/>
      <c r="ETH61" s="106"/>
      <c r="ETI61" s="106"/>
      <c r="ETJ61" s="106"/>
      <c r="ETK61" s="106"/>
      <c r="ETL61" s="106"/>
      <c r="ETM61" s="106"/>
      <c r="ETN61" s="106"/>
      <c r="ETO61" s="106"/>
      <c r="ETP61" s="106"/>
      <c r="ETQ61" s="106"/>
      <c r="ETR61" s="106"/>
      <c r="ETS61" s="106"/>
      <c r="ETT61" s="106"/>
      <c r="ETU61" s="106"/>
      <c r="ETV61" s="106"/>
      <c r="ETW61" s="106"/>
      <c r="ETX61" s="106"/>
      <c r="ETY61" s="106"/>
      <c r="ETZ61" s="106"/>
      <c r="EUA61" s="106"/>
      <c r="EUB61" s="106"/>
      <c r="EUC61" s="106"/>
      <c r="EUD61" s="106"/>
      <c r="EUE61" s="106"/>
      <c r="EUF61" s="106"/>
      <c r="EUG61" s="106"/>
      <c r="EUH61" s="106"/>
      <c r="EUI61" s="106"/>
      <c r="EUJ61" s="106"/>
      <c r="EUK61" s="106"/>
      <c r="EUL61" s="106"/>
      <c r="EUM61" s="106"/>
      <c r="EUN61" s="106"/>
      <c r="EUO61" s="106"/>
      <c r="EUP61" s="106"/>
      <c r="EUQ61" s="106"/>
      <c r="EUR61" s="106"/>
      <c r="EUS61" s="106"/>
      <c r="EUT61" s="106"/>
      <c r="EUU61" s="106"/>
      <c r="EUV61" s="106"/>
      <c r="EUW61" s="106"/>
      <c r="EUX61" s="106"/>
      <c r="EUY61" s="106"/>
      <c r="EUZ61" s="106"/>
      <c r="EVA61" s="106"/>
      <c r="EVB61" s="106"/>
      <c r="EVC61" s="106"/>
      <c r="EVD61" s="106"/>
      <c r="EVE61" s="106"/>
      <c r="EVF61" s="106"/>
      <c r="EVG61" s="106"/>
      <c r="EVH61" s="106"/>
      <c r="EVI61" s="106"/>
      <c r="EVJ61" s="106"/>
      <c r="EVK61" s="106"/>
      <c r="EVL61" s="106"/>
      <c r="EVM61" s="106"/>
      <c r="EVN61" s="106"/>
      <c r="EVO61" s="106"/>
      <c r="EVP61" s="106"/>
      <c r="EVQ61" s="106"/>
      <c r="EVR61" s="106"/>
      <c r="EVS61" s="106"/>
      <c r="EVT61" s="106"/>
      <c r="EVU61" s="106"/>
      <c r="EVV61" s="106"/>
      <c r="EVW61" s="106"/>
      <c r="EVX61" s="106"/>
      <c r="EVY61" s="106"/>
      <c r="EVZ61" s="106"/>
      <c r="EWA61" s="106"/>
      <c r="EWB61" s="106"/>
      <c r="EWC61" s="106"/>
      <c r="EWD61" s="106"/>
      <c r="EWE61" s="106"/>
      <c r="EWF61" s="106"/>
      <c r="EWG61" s="106"/>
      <c r="EWH61" s="106"/>
      <c r="EWI61" s="106"/>
      <c r="EWJ61" s="106"/>
      <c r="EWK61" s="106"/>
      <c r="EWL61" s="106"/>
      <c r="EWM61" s="106"/>
      <c r="EWN61" s="106"/>
      <c r="EWO61" s="106"/>
      <c r="EWP61" s="106"/>
      <c r="EWQ61" s="106"/>
      <c r="EWR61" s="106"/>
      <c r="EWS61" s="106"/>
      <c r="EWT61" s="106"/>
      <c r="EWU61" s="106"/>
      <c r="EWV61" s="106"/>
      <c r="EWW61" s="106"/>
      <c r="EWX61" s="106"/>
      <c r="EWY61" s="106"/>
      <c r="EWZ61" s="106"/>
      <c r="EXA61" s="106"/>
      <c r="EXB61" s="106"/>
      <c r="EXC61" s="106"/>
      <c r="EXD61" s="106"/>
      <c r="EXE61" s="106"/>
      <c r="EXF61" s="106"/>
      <c r="EXG61" s="106"/>
      <c r="EXH61" s="106"/>
      <c r="EXI61" s="106"/>
      <c r="EXJ61" s="106"/>
      <c r="EXK61" s="106"/>
      <c r="EXL61" s="106"/>
      <c r="EXM61" s="106"/>
      <c r="EXN61" s="106"/>
      <c r="EXO61" s="106"/>
      <c r="EXP61" s="106"/>
      <c r="EXQ61" s="106"/>
      <c r="EXR61" s="106"/>
      <c r="EXS61" s="106"/>
      <c r="EXT61" s="106"/>
      <c r="EXU61" s="106"/>
      <c r="EXV61" s="106"/>
      <c r="EXW61" s="106"/>
      <c r="EXX61" s="106"/>
      <c r="EXY61" s="106"/>
      <c r="EXZ61" s="106"/>
      <c r="EYA61" s="106"/>
      <c r="EYB61" s="106"/>
      <c r="EYC61" s="106"/>
      <c r="EYD61" s="106"/>
      <c r="EYE61" s="106"/>
      <c r="EYF61" s="106"/>
      <c r="EYG61" s="106"/>
      <c r="EYH61" s="106"/>
      <c r="EYI61" s="106"/>
      <c r="EYJ61" s="106"/>
      <c r="EYK61" s="106"/>
      <c r="EYL61" s="106"/>
      <c r="EYM61" s="106"/>
      <c r="EYN61" s="106"/>
      <c r="EYO61" s="106"/>
      <c r="EYP61" s="106"/>
      <c r="EYQ61" s="106"/>
      <c r="EYR61" s="106"/>
      <c r="EYS61" s="106"/>
      <c r="EYT61" s="106"/>
      <c r="EYU61" s="106"/>
      <c r="EYV61" s="106"/>
      <c r="EYW61" s="106"/>
      <c r="EYX61" s="106"/>
      <c r="EYY61" s="106"/>
      <c r="EYZ61" s="106"/>
      <c r="EZA61" s="106"/>
      <c r="EZB61" s="106"/>
      <c r="EZC61" s="106"/>
      <c r="EZD61" s="106"/>
      <c r="EZE61" s="106"/>
      <c r="EZF61" s="106"/>
      <c r="EZG61" s="106"/>
      <c r="EZH61" s="106"/>
      <c r="EZI61" s="106"/>
      <c r="EZJ61" s="106"/>
      <c r="EZK61" s="106"/>
      <c r="EZL61" s="106"/>
      <c r="EZM61" s="106"/>
      <c r="EZN61" s="106"/>
      <c r="EZO61" s="106"/>
      <c r="EZP61" s="106"/>
      <c r="EZQ61" s="106"/>
      <c r="EZR61" s="106"/>
      <c r="EZS61" s="106"/>
      <c r="EZT61" s="106"/>
      <c r="EZU61" s="106"/>
      <c r="EZV61" s="106"/>
      <c r="EZW61" s="106"/>
      <c r="EZX61" s="106"/>
      <c r="EZY61" s="106"/>
      <c r="EZZ61" s="106"/>
      <c r="FAA61" s="106"/>
      <c r="FAB61" s="106"/>
      <c r="FAC61" s="106"/>
      <c r="FAD61" s="106"/>
      <c r="FAE61" s="106"/>
      <c r="FAF61" s="106"/>
      <c r="FAG61" s="106"/>
      <c r="FAH61" s="106"/>
      <c r="FAI61" s="106"/>
      <c r="FAJ61" s="106"/>
      <c r="FAK61" s="106"/>
      <c r="FAL61" s="106"/>
      <c r="FAM61" s="106"/>
      <c r="FAN61" s="106"/>
      <c r="FAO61" s="106"/>
      <c r="FAP61" s="106"/>
      <c r="FAQ61" s="106"/>
      <c r="FAR61" s="106"/>
      <c r="FAS61" s="106"/>
      <c r="FAT61" s="106"/>
      <c r="FAU61" s="106"/>
      <c r="FAV61" s="106"/>
      <c r="FAW61" s="106"/>
      <c r="FAX61" s="106"/>
      <c r="FAY61" s="106"/>
      <c r="FAZ61" s="106"/>
      <c r="FBA61" s="106"/>
      <c r="FBB61" s="106"/>
      <c r="FBC61" s="106"/>
      <c r="FBD61" s="106"/>
      <c r="FBE61" s="106"/>
      <c r="FBF61" s="106"/>
      <c r="FBG61" s="106"/>
      <c r="FBH61" s="106"/>
      <c r="FBI61" s="106"/>
      <c r="FBJ61" s="106"/>
      <c r="FBK61" s="106"/>
      <c r="FBL61" s="106"/>
      <c r="FBM61" s="106"/>
      <c r="FBN61" s="106"/>
      <c r="FBO61" s="106"/>
      <c r="FBP61" s="106"/>
      <c r="FBQ61" s="106"/>
      <c r="FBR61" s="106"/>
      <c r="FBS61" s="106"/>
      <c r="FBT61" s="106"/>
      <c r="FBU61" s="106"/>
      <c r="FBV61" s="106"/>
      <c r="FBW61" s="106"/>
      <c r="FBX61" s="106"/>
      <c r="FBY61" s="106"/>
      <c r="FBZ61" s="106"/>
      <c r="FCA61" s="106"/>
      <c r="FCB61" s="106"/>
      <c r="FCC61" s="106"/>
      <c r="FCD61" s="106"/>
      <c r="FCE61" s="106"/>
      <c r="FCF61" s="106"/>
      <c r="FCG61" s="106"/>
      <c r="FCH61" s="106"/>
      <c r="FCI61" s="106"/>
      <c r="FCJ61" s="106"/>
      <c r="FCK61" s="106"/>
      <c r="FCL61" s="106"/>
      <c r="FCM61" s="106"/>
      <c r="FCN61" s="106"/>
      <c r="FCO61" s="106"/>
      <c r="FCP61" s="106"/>
      <c r="FCQ61" s="106"/>
      <c r="FCR61" s="106"/>
      <c r="FCS61" s="106"/>
      <c r="FCT61" s="106"/>
      <c r="FCU61" s="106"/>
      <c r="FCV61" s="106"/>
      <c r="FCW61" s="106"/>
      <c r="FCX61" s="106"/>
      <c r="FCY61" s="106"/>
      <c r="FCZ61" s="106"/>
      <c r="FDA61" s="106"/>
      <c r="FDB61" s="106"/>
      <c r="FDC61" s="106"/>
      <c r="FDD61" s="106"/>
      <c r="FDE61" s="106"/>
      <c r="FDF61" s="106"/>
      <c r="FDG61" s="106"/>
      <c r="FDH61" s="106"/>
      <c r="FDI61" s="106"/>
      <c r="FDJ61" s="106"/>
      <c r="FDK61" s="106"/>
      <c r="FDL61" s="106"/>
      <c r="FDM61" s="106"/>
      <c r="FDN61" s="106"/>
      <c r="FDO61" s="106"/>
      <c r="FDP61" s="106"/>
      <c r="FDQ61" s="106"/>
      <c r="FDR61" s="106"/>
      <c r="FDS61" s="106"/>
      <c r="FDT61" s="106"/>
      <c r="FDU61" s="106"/>
      <c r="FDV61" s="106"/>
      <c r="FDW61" s="106"/>
      <c r="FDX61" s="106"/>
      <c r="FDY61" s="106"/>
      <c r="FDZ61" s="106"/>
      <c r="FEA61" s="106"/>
      <c r="FEB61" s="106"/>
      <c r="FEC61" s="106"/>
      <c r="FED61" s="106"/>
      <c r="FEE61" s="106"/>
      <c r="FEF61" s="106"/>
      <c r="FEG61" s="106"/>
      <c r="FEH61" s="106"/>
      <c r="FEI61" s="106"/>
      <c r="FEJ61" s="106"/>
      <c r="FEK61" s="106"/>
      <c r="FEL61" s="106"/>
      <c r="FEM61" s="106"/>
      <c r="FEN61" s="106"/>
      <c r="FEO61" s="106"/>
      <c r="FEP61" s="106"/>
      <c r="FEQ61" s="106"/>
      <c r="FER61" s="106"/>
      <c r="FES61" s="106"/>
      <c r="FET61" s="106"/>
      <c r="FEU61" s="106"/>
      <c r="FEV61" s="106"/>
      <c r="FEW61" s="106"/>
      <c r="FEX61" s="106"/>
      <c r="FEY61" s="106"/>
      <c r="FEZ61" s="106"/>
      <c r="FFA61" s="106"/>
      <c r="FFB61" s="106"/>
      <c r="FFC61" s="106"/>
      <c r="FFD61" s="106"/>
      <c r="FFE61" s="106"/>
      <c r="FFF61" s="106"/>
      <c r="FFG61" s="106"/>
      <c r="FFH61" s="106"/>
      <c r="FFI61" s="106"/>
      <c r="FFJ61" s="106"/>
      <c r="FFK61" s="106"/>
      <c r="FFL61" s="106"/>
      <c r="FFM61" s="106"/>
      <c r="FFN61" s="106"/>
      <c r="FFO61" s="106"/>
      <c r="FFP61" s="106"/>
      <c r="FFQ61" s="106"/>
      <c r="FFR61" s="106"/>
      <c r="FFS61" s="106"/>
      <c r="FFT61" s="106"/>
      <c r="FFU61" s="106"/>
      <c r="FFV61" s="106"/>
      <c r="FFW61" s="106"/>
      <c r="FFX61" s="106"/>
      <c r="FFY61" s="106"/>
      <c r="FFZ61" s="106"/>
      <c r="FGA61" s="106"/>
      <c r="FGB61" s="106"/>
      <c r="FGC61" s="106"/>
      <c r="FGD61" s="106"/>
      <c r="FGE61" s="106"/>
      <c r="FGF61" s="106"/>
      <c r="FGG61" s="106"/>
      <c r="FGH61" s="106"/>
      <c r="FGI61" s="106"/>
      <c r="FGJ61" s="106"/>
      <c r="FGK61" s="106"/>
      <c r="FGL61" s="106"/>
      <c r="FGM61" s="106"/>
      <c r="FGN61" s="106"/>
      <c r="FGO61" s="106"/>
      <c r="FGP61" s="106"/>
      <c r="FGQ61" s="106"/>
      <c r="FGR61" s="106"/>
      <c r="FGS61" s="106"/>
      <c r="FGT61" s="106"/>
      <c r="FGU61" s="106"/>
      <c r="FGV61" s="106"/>
      <c r="FGW61" s="106"/>
      <c r="FGX61" s="106"/>
      <c r="FGY61" s="106"/>
      <c r="FGZ61" s="106"/>
      <c r="FHA61" s="106"/>
      <c r="FHB61" s="106"/>
      <c r="FHC61" s="106"/>
      <c r="FHD61" s="106"/>
      <c r="FHE61" s="106"/>
      <c r="FHF61" s="106"/>
      <c r="FHG61" s="106"/>
      <c r="FHH61" s="106"/>
      <c r="FHI61" s="106"/>
      <c r="FHJ61" s="106"/>
      <c r="FHK61" s="106"/>
      <c r="FHL61" s="106"/>
      <c r="FHM61" s="106"/>
      <c r="FHN61" s="106"/>
      <c r="FHO61" s="106"/>
      <c r="FHP61" s="106"/>
      <c r="FHQ61" s="106"/>
      <c r="FHR61" s="106"/>
      <c r="FHS61" s="106"/>
      <c r="FHT61" s="106"/>
      <c r="FHU61" s="106"/>
      <c r="FHV61" s="106"/>
      <c r="FHW61" s="106"/>
      <c r="FHX61" s="106"/>
      <c r="FHY61" s="106"/>
      <c r="FHZ61" s="106"/>
      <c r="FIA61" s="106"/>
      <c r="FIB61" s="106"/>
      <c r="FIC61" s="106"/>
      <c r="FID61" s="106"/>
      <c r="FIE61" s="106"/>
      <c r="FIF61" s="106"/>
      <c r="FIG61" s="106"/>
      <c r="FIH61" s="106"/>
      <c r="FII61" s="106"/>
      <c r="FIJ61" s="106"/>
      <c r="FIK61" s="106"/>
      <c r="FIL61" s="106"/>
      <c r="FIM61" s="106"/>
      <c r="FIN61" s="106"/>
      <c r="FIO61" s="106"/>
      <c r="FIP61" s="106"/>
      <c r="FIQ61" s="106"/>
      <c r="FIR61" s="106"/>
      <c r="FIS61" s="106"/>
      <c r="FIT61" s="106"/>
      <c r="FIU61" s="106"/>
      <c r="FIV61" s="106"/>
      <c r="FIW61" s="106"/>
      <c r="FIX61" s="106"/>
      <c r="FIY61" s="106"/>
      <c r="FIZ61" s="106"/>
      <c r="FJA61" s="106"/>
      <c r="FJB61" s="106"/>
      <c r="FJC61" s="106"/>
      <c r="FJD61" s="106"/>
      <c r="FJE61" s="106"/>
      <c r="FJF61" s="106"/>
      <c r="FJG61" s="106"/>
      <c r="FJH61" s="106"/>
      <c r="FJI61" s="106"/>
      <c r="FJJ61" s="106"/>
      <c r="FJK61" s="106"/>
      <c r="FJL61" s="106"/>
      <c r="FJM61" s="106"/>
      <c r="FJN61" s="106"/>
      <c r="FJO61" s="106"/>
      <c r="FJP61" s="106"/>
      <c r="FJQ61" s="106"/>
      <c r="FJR61" s="106"/>
      <c r="FJS61" s="106"/>
      <c r="FJT61" s="106"/>
      <c r="FJU61" s="106"/>
      <c r="FJV61" s="106"/>
      <c r="FJW61" s="106"/>
      <c r="FJX61" s="106"/>
      <c r="FJY61" s="106"/>
      <c r="FJZ61" s="106"/>
      <c r="FKA61" s="106"/>
      <c r="FKB61" s="106"/>
      <c r="FKC61" s="106"/>
      <c r="FKD61" s="106"/>
      <c r="FKE61" s="106"/>
      <c r="FKF61" s="106"/>
      <c r="FKG61" s="106"/>
      <c r="FKH61" s="106"/>
      <c r="FKI61" s="106"/>
      <c r="FKJ61" s="106"/>
      <c r="FKK61" s="106"/>
      <c r="FKL61" s="106"/>
      <c r="FKM61" s="106"/>
      <c r="FKN61" s="106"/>
      <c r="FKO61" s="106"/>
      <c r="FKP61" s="106"/>
      <c r="FKQ61" s="106"/>
      <c r="FKR61" s="106"/>
      <c r="FKS61" s="106"/>
      <c r="FKT61" s="106"/>
      <c r="FKU61" s="106"/>
      <c r="FKV61" s="106"/>
      <c r="FKW61" s="106"/>
      <c r="FKX61" s="106"/>
      <c r="FKY61" s="106"/>
      <c r="FKZ61" s="106"/>
      <c r="FLA61" s="106"/>
      <c r="FLB61" s="106"/>
      <c r="FLC61" s="106"/>
      <c r="FLD61" s="106"/>
      <c r="FLE61" s="106"/>
      <c r="FLF61" s="106"/>
      <c r="FLG61" s="106"/>
      <c r="FLH61" s="106"/>
      <c r="FLI61" s="106"/>
      <c r="FLJ61" s="106"/>
      <c r="FLK61" s="106"/>
      <c r="FLL61" s="106"/>
      <c r="FLM61" s="106"/>
      <c r="FLN61" s="106"/>
      <c r="FLO61" s="106"/>
      <c r="FLP61" s="106"/>
      <c r="FLQ61" s="106"/>
      <c r="FLR61" s="106"/>
      <c r="FLS61" s="106"/>
      <c r="FLT61" s="106"/>
      <c r="FLU61" s="106"/>
      <c r="FLV61" s="106"/>
      <c r="FLW61" s="106"/>
      <c r="FLX61" s="106"/>
      <c r="FLY61" s="106"/>
      <c r="FLZ61" s="106"/>
      <c r="FMA61" s="106"/>
      <c r="FMB61" s="106"/>
      <c r="FMC61" s="106"/>
      <c r="FMD61" s="106"/>
      <c r="FME61" s="106"/>
      <c r="FMF61" s="106"/>
      <c r="FMG61" s="106"/>
      <c r="FMH61" s="106"/>
      <c r="FMI61" s="106"/>
      <c r="FMJ61" s="106"/>
      <c r="FMK61" s="106"/>
      <c r="FML61" s="106"/>
      <c r="FMM61" s="106"/>
      <c r="FMN61" s="106"/>
      <c r="FMO61" s="106"/>
      <c r="FMP61" s="106"/>
      <c r="FMQ61" s="106"/>
      <c r="FMR61" s="106"/>
      <c r="FMS61" s="106"/>
      <c r="FMT61" s="106"/>
      <c r="FMU61" s="106"/>
      <c r="FMV61" s="106"/>
      <c r="FMW61" s="106"/>
      <c r="FMX61" s="106"/>
      <c r="FMY61" s="106"/>
      <c r="FMZ61" s="106"/>
      <c r="FNA61" s="106"/>
      <c r="FNB61" s="106"/>
      <c r="FNC61" s="106"/>
      <c r="FND61" s="106"/>
      <c r="FNE61" s="106"/>
      <c r="FNF61" s="106"/>
      <c r="FNG61" s="106"/>
      <c r="FNH61" s="106"/>
      <c r="FNI61" s="106"/>
      <c r="FNJ61" s="106"/>
      <c r="FNK61" s="106"/>
      <c r="FNL61" s="106"/>
      <c r="FNM61" s="106"/>
      <c r="FNN61" s="106"/>
      <c r="FNO61" s="106"/>
      <c r="FNP61" s="106"/>
      <c r="FNQ61" s="106"/>
      <c r="FNR61" s="106"/>
      <c r="FNS61" s="106"/>
      <c r="FNT61" s="106"/>
      <c r="FNU61" s="106"/>
      <c r="FNV61" s="106"/>
      <c r="FNW61" s="106"/>
      <c r="FNX61" s="106"/>
      <c r="FNY61" s="106"/>
      <c r="FNZ61" s="106"/>
      <c r="FOA61" s="106"/>
      <c r="FOB61" s="106"/>
      <c r="FOC61" s="106"/>
      <c r="FOD61" s="106"/>
      <c r="FOE61" s="106"/>
      <c r="FOF61" s="106"/>
      <c r="FOG61" s="106"/>
      <c r="FOH61" s="106"/>
      <c r="FOI61" s="106"/>
      <c r="FOJ61" s="106"/>
      <c r="FOK61" s="106"/>
      <c r="FOL61" s="106"/>
      <c r="FOM61" s="106"/>
      <c r="FON61" s="106"/>
      <c r="FOO61" s="106"/>
      <c r="FOP61" s="106"/>
      <c r="FOQ61" s="106"/>
      <c r="FOR61" s="106"/>
      <c r="FOS61" s="106"/>
      <c r="FOT61" s="106"/>
      <c r="FOU61" s="106"/>
      <c r="FOV61" s="106"/>
      <c r="FOW61" s="106"/>
      <c r="FOX61" s="106"/>
      <c r="FOY61" s="106"/>
      <c r="FOZ61" s="106"/>
      <c r="FPA61" s="106"/>
      <c r="FPB61" s="106"/>
      <c r="FPC61" s="106"/>
      <c r="FPD61" s="106"/>
      <c r="FPE61" s="106"/>
      <c r="FPF61" s="106"/>
      <c r="FPG61" s="106"/>
      <c r="FPH61" s="106"/>
      <c r="FPI61" s="106"/>
      <c r="FPJ61" s="106"/>
      <c r="FPK61" s="106"/>
      <c r="FPL61" s="106"/>
      <c r="FPM61" s="106"/>
      <c r="FPN61" s="106"/>
      <c r="FPO61" s="106"/>
      <c r="FPP61" s="106"/>
      <c r="FPQ61" s="106"/>
      <c r="FPR61" s="106"/>
      <c r="FPS61" s="106"/>
      <c r="FPT61" s="106"/>
      <c r="FPU61" s="106"/>
      <c r="FPV61" s="106"/>
      <c r="FPW61" s="106"/>
      <c r="FPX61" s="106"/>
      <c r="FPY61" s="106"/>
      <c r="FPZ61" s="106"/>
      <c r="FQA61" s="106"/>
      <c r="FQB61" s="106"/>
      <c r="FQC61" s="106"/>
      <c r="FQD61" s="106"/>
      <c r="FQE61" s="106"/>
      <c r="FQF61" s="106"/>
      <c r="FQG61" s="106"/>
      <c r="FQH61" s="106"/>
      <c r="FQI61" s="106"/>
      <c r="FQJ61" s="106"/>
      <c r="FQK61" s="106"/>
      <c r="FQL61" s="106"/>
      <c r="FQM61" s="106"/>
      <c r="FQN61" s="106"/>
      <c r="FQO61" s="106"/>
      <c r="FQP61" s="106"/>
      <c r="FQQ61" s="106"/>
      <c r="FQR61" s="106"/>
      <c r="FQS61" s="106"/>
      <c r="FQT61" s="106"/>
      <c r="FQU61" s="106"/>
      <c r="FQV61" s="106"/>
      <c r="FQW61" s="106"/>
      <c r="FQX61" s="106"/>
      <c r="FQY61" s="106"/>
      <c r="FQZ61" s="106"/>
      <c r="FRA61" s="106"/>
      <c r="FRB61" s="106"/>
      <c r="FRC61" s="106"/>
      <c r="FRD61" s="106"/>
      <c r="FRE61" s="106"/>
      <c r="FRF61" s="106"/>
      <c r="FRG61" s="106"/>
      <c r="FRH61" s="106"/>
      <c r="FRI61" s="106"/>
      <c r="FRJ61" s="106"/>
      <c r="FRK61" s="106"/>
      <c r="FRL61" s="106"/>
      <c r="FRM61" s="106"/>
      <c r="FRN61" s="106"/>
      <c r="FRO61" s="106"/>
      <c r="FRP61" s="106"/>
      <c r="FRQ61" s="106"/>
      <c r="FRR61" s="106"/>
      <c r="FRS61" s="106"/>
      <c r="FRT61" s="106"/>
      <c r="FRU61" s="106"/>
      <c r="FRV61" s="106"/>
      <c r="FRW61" s="106"/>
      <c r="FRX61" s="106"/>
      <c r="FRY61" s="106"/>
      <c r="FRZ61" s="106"/>
      <c r="FSA61" s="106"/>
      <c r="FSB61" s="106"/>
      <c r="FSC61" s="106"/>
      <c r="FSD61" s="106"/>
      <c r="FSE61" s="106"/>
      <c r="FSF61" s="106"/>
      <c r="FSG61" s="106"/>
      <c r="FSH61" s="106"/>
      <c r="FSI61" s="106"/>
      <c r="FSJ61" s="106"/>
      <c r="FSK61" s="106"/>
      <c r="FSL61" s="106"/>
      <c r="FSM61" s="106"/>
      <c r="FSN61" s="106"/>
      <c r="FSO61" s="106"/>
      <c r="FSP61" s="106"/>
      <c r="FSQ61" s="106"/>
      <c r="FSR61" s="106"/>
      <c r="FSS61" s="106"/>
      <c r="FST61" s="106"/>
      <c r="FSU61" s="106"/>
      <c r="FSV61" s="106"/>
      <c r="FSW61" s="106"/>
      <c r="FSX61" s="106"/>
      <c r="FSY61" s="106"/>
      <c r="FSZ61" s="106"/>
      <c r="FTA61" s="106"/>
      <c r="FTB61" s="106"/>
      <c r="FTC61" s="106"/>
      <c r="FTD61" s="106"/>
      <c r="FTE61" s="106"/>
      <c r="FTF61" s="106"/>
      <c r="FTG61" s="106"/>
      <c r="FTH61" s="106"/>
      <c r="FTI61" s="106"/>
      <c r="FTJ61" s="106"/>
      <c r="FTK61" s="106"/>
      <c r="FTL61" s="106"/>
      <c r="FTM61" s="106"/>
      <c r="FTN61" s="106"/>
      <c r="FTO61" s="106"/>
      <c r="FTP61" s="106"/>
      <c r="FTQ61" s="106"/>
      <c r="FTR61" s="106"/>
      <c r="FTS61" s="106"/>
      <c r="FTT61" s="106"/>
      <c r="FTU61" s="106"/>
      <c r="FTV61" s="106"/>
      <c r="FTW61" s="106"/>
      <c r="FTX61" s="106"/>
      <c r="FTY61" s="106"/>
      <c r="FTZ61" s="106"/>
      <c r="FUA61" s="106"/>
      <c r="FUB61" s="106"/>
      <c r="FUC61" s="106"/>
      <c r="FUD61" s="106"/>
      <c r="FUE61" s="106"/>
      <c r="FUF61" s="106"/>
      <c r="FUG61" s="106"/>
      <c r="FUH61" s="106"/>
      <c r="FUI61" s="106"/>
      <c r="FUJ61" s="106"/>
      <c r="FUK61" s="106"/>
      <c r="FUL61" s="106"/>
      <c r="FUM61" s="106"/>
      <c r="FUN61" s="106"/>
      <c r="FUO61" s="106"/>
      <c r="FUP61" s="106"/>
      <c r="FUQ61" s="106"/>
      <c r="FUR61" s="106"/>
      <c r="FUS61" s="106"/>
      <c r="FUT61" s="106"/>
      <c r="FUU61" s="106"/>
      <c r="FUV61" s="106"/>
      <c r="FUW61" s="106"/>
      <c r="FUX61" s="106"/>
      <c r="FUY61" s="106"/>
      <c r="FUZ61" s="106"/>
      <c r="FVA61" s="106"/>
      <c r="FVB61" s="106"/>
      <c r="FVC61" s="106"/>
      <c r="FVD61" s="106"/>
      <c r="FVE61" s="106"/>
      <c r="FVF61" s="106"/>
      <c r="FVG61" s="106"/>
      <c r="FVH61" s="106"/>
      <c r="FVI61" s="106"/>
      <c r="FVJ61" s="106"/>
      <c r="FVK61" s="106"/>
      <c r="FVL61" s="106"/>
      <c r="FVM61" s="106"/>
      <c r="FVN61" s="106"/>
      <c r="FVO61" s="106"/>
      <c r="FVP61" s="106"/>
      <c r="FVQ61" s="106"/>
      <c r="FVR61" s="106"/>
      <c r="FVS61" s="106"/>
      <c r="FVT61" s="106"/>
      <c r="FVU61" s="106"/>
      <c r="FVV61" s="106"/>
      <c r="FVW61" s="106"/>
      <c r="FVX61" s="106"/>
      <c r="FVY61" s="106"/>
      <c r="FVZ61" s="106"/>
      <c r="FWA61" s="106"/>
      <c r="FWB61" s="106"/>
      <c r="FWC61" s="106"/>
      <c r="FWD61" s="106"/>
      <c r="FWE61" s="106"/>
      <c r="FWF61" s="106"/>
      <c r="FWG61" s="106"/>
      <c r="FWH61" s="106"/>
      <c r="FWI61" s="106"/>
      <c r="FWJ61" s="106"/>
      <c r="FWK61" s="106"/>
      <c r="FWL61" s="106"/>
      <c r="FWM61" s="106"/>
      <c r="FWN61" s="106"/>
      <c r="FWO61" s="106"/>
      <c r="FWP61" s="106"/>
      <c r="FWQ61" s="106"/>
      <c r="FWR61" s="106"/>
      <c r="FWS61" s="106"/>
      <c r="FWT61" s="106"/>
      <c r="FWU61" s="106"/>
      <c r="FWV61" s="106"/>
      <c r="FWW61" s="106"/>
      <c r="FWX61" s="106"/>
      <c r="FWY61" s="106"/>
      <c r="FWZ61" s="106"/>
      <c r="FXA61" s="106"/>
      <c r="FXB61" s="106"/>
      <c r="FXC61" s="106"/>
      <c r="FXD61" s="106"/>
      <c r="FXE61" s="106"/>
      <c r="FXF61" s="106"/>
      <c r="FXG61" s="106"/>
      <c r="FXH61" s="106"/>
      <c r="FXI61" s="106"/>
      <c r="FXJ61" s="106"/>
      <c r="FXK61" s="106"/>
      <c r="FXL61" s="106"/>
      <c r="FXM61" s="106"/>
      <c r="FXN61" s="106"/>
      <c r="FXO61" s="106"/>
      <c r="FXP61" s="106"/>
      <c r="FXQ61" s="106"/>
      <c r="FXR61" s="106"/>
      <c r="FXS61" s="106"/>
      <c r="FXT61" s="106"/>
      <c r="FXU61" s="106"/>
      <c r="FXV61" s="106"/>
      <c r="FXW61" s="106"/>
      <c r="FXX61" s="106"/>
      <c r="FXY61" s="106"/>
      <c r="FXZ61" s="106"/>
      <c r="FYA61" s="106"/>
      <c r="FYB61" s="106"/>
      <c r="FYC61" s="106"/>
      <c r="FYD61" s="106"/>
      <c r="FYE61" s="106"/>
      <c r="FYF61" s="106"/>
      <c r="FYG61" s="106"/>
      <c r="FYH61" s="106"/>
      <c r="FYI61" s="106"/>
      <c r="FYJ61" s="106"/>
      <c r="FYK61" s="106"/>
      <c r="FYL61" s="106"/>
      <c r="FYM61" s="106"/>
      <c r="FYN61" s="106"/>
      <c r="FYO61" s="106"/>
      <c r="FYP61" s="106"/>
      <c r="FYQ61" s="106"/>
      <c r="FYR61" s="106"/>
      <c r="FYS61" s="106"/>
      <c r="FYT61" s="106"/>
      <c r="FYU61" s="106"/>
      <c r="FYV61" s="106"/>
      <c r="FYW61" s="106"/>
      <c r="FYX61" s="106"/>
      <c r="FYY61" s="106"/>
      <c r="FYZ61" s="106"/>
      <c r="FZA61" s="106"/>
      <c r="FZB61" s="106"/>
      <c r="FZC61" s="106"/>
      <c r="FZD61" s="106"/>
      <c r="FZE61" s="106"/>
      <c r="FZF61" s="106"/>
      <c r="FZG61" s="106"/>
      <c r="FZH61" s="106"/>
      <c r="FZI61" s="106"/>
      <c r="FZJ61" s="106"/>
      <c r="FZK61" s="106"/>
      <c r="FZL61" s="106"/>
      <c r="FZM61" s="106"/>
      <c r="FZN61" s="106"/>
      <c r="FZO61" s="106"/>
      <c r="FZP61" s="106"/>
      <c r="FZQ61" s="106"/>
      <c r="FZR61" s="106"/>
      <c r="FZS61" s="106"/>
      <c r="FZT61" s="106"/>
      <c r="FZU61" s="106"/>
      <c r="FZV61" s="106"/>
      <c r="FZW61" s="106"/>
      <c r="FZX61" s="106"/>
      <c r="FZY61" s="106"/>
      <c r="FZZ61" s="106"/>
      <c r="GAA61" s="106"/>
      <c r="GAB61" s="106"/>
      <c r="GAC61" s="106"/>
      <c r="GAD61" s="106"/>
      <c r="GAE61" s="106"/>
      <c r="GAF61" s="106"/>
      <c r="GAG61" s="106"/>
      <c r="GAH61" s="106"/>
      <c r="GAI61" s="106"/>
      <c r="GAJ61" s="106"/>
      <c r="GAK61" s="106"/>
      <c r="GAL61" s="106"/>
      <c r="GAM61" s="106"/>
      <c r="GAN61" s="106"/>
      <c r="GAO61" s="106"/>
      <c r="GAP61" s="106"/>
      <c r="GAQ61" s="106"/>
      <c r="GAR61" s="106"/>
      <c r="GAS61" s="106"/>
      <c r="GAT61" s="106"/>
      <c r="GAU61" s="106"/>
      <c r="GAV61" s="106"/>
      <c r="GAW61" s="106"/>
      <c r="GAX61" s="106"/>
      <c r="GAY61" s="106"/>
      <c r="GAZ61" s="106"/>
      <c r="GBA61" s="106"/>
      <c r="GBB61" s="106"/>
      <c r="GBC61" s="106"/>
      <c r="GBD61" s="106"/>
      <c r="GBE61" s="106"/>
      <c r="GBF61" s="106"/>
      <c r="GBG61" s="106"/>
      <c r="GBH61" s="106"/>
      <c r="GBI61" s="106"/>
      <c r="GBJ61" s="106"/>
      <c r="GBK61" s="106"/>
      <c r="GBL61" s="106"/>
      <c r="GBM61" s="106"/>
      <c r="GBN61" s="106"/>
      <c r="GBO61" s="106"/>
      <c r="GBP61" s="106"/>
      <c r="GBQ61" s="106"/>
      <c r="GBR61" s="106"/>
      <c r="GBS61" s="106"/>
      <c r="GBT61" s="106"/>
      <c r="GBU61" s="106"/>
      <c r="GBV61" s="106"/>
      <c r="GBW61" s="106"/>
      <c r="GBX61" s="106"/>
      <c r="GBY61" s="106"/>
      <c r="GBZ61" s="106"/>
      <c r="GCA61" s="106"/>
      <c r="GCB61" s="106"/>
      <c r="GCC61" s="106"/>
      <c r="GCD61" s="106"/>
      <c r="GCE61" s="106"/>
      <c r="GCF61" s="106"/>
      <c r="GCG61" s="106"/>
      <c r="GCH61" s="106"/>
      <c r="GCI61" s="106"/>
      <c r="GCJ61" s="106"/>
      <c r="GCK61" s="106"/>
      <c r="GCL61" s="106"/>
      <c r="GCM61" s="106"/>
      <c r="GCN61" s="106"/>
      <c r="GCO61" s="106"/>
      <c r="GCP61" s="106"/>
      <c r="GCQ61" s="106"/>
      <c r="GCR61" s="106"/>
      <c r="GCS61" s="106"/>
      <c r="GCT61" s="106"/>
      <c r="GCU61" s="106"/>
      <c r="GCV61" s="106"/>
      <c r="GCW61" s="106"/>
      <c r="GCX61" s="106"/>
      <c r="GCY61" s="106"/>
      <c r="GCZ61" s="106"/>
      <c r="GDA61" s="106"/>
      <c r="GDB61" s="106"/>
      <c r="GDC61" s="106"/>
      <c r="GDD61" s="106"/>
      <c r="GDE61" s="106"/>
      <c r="GDF61" s="106"/>
      <c r="GDG61" s="106"/>
      <c r="GDH61" s="106"/>
      <c r="GDI61" s="106"/>
      <c r="GDJ61" s="106"/>
      <c r="GDK61" s="106"/>
      <c r="GDL61" s="106"/>
      <c r="GDM61" s="106"/>
      <c r="GDN61" s="106"/>
      <c r="GDO61" s="106"/>
      <c r="GDP61" s="106"/>
      <c r="GDQ61" s="106"/>
      <c r="GDR61" s="106"/>
      <c r="GDS61" s="106"/>
      <c r="GDT61" s="106"/>
      <c r="GDU61" s="106"/>
      <c r="GDV61" s="106"/>
      <c r="GDW61" s="106"/>
      <c r="GDX61" s="106"/>
      <c r="GDY61" s="106"/>
      <c r="GDZ61" s="106"/>
      <c r="GEA61" s="106"/>
      <c r="GEB61" s="106"/>
      <c r="GEC61" s="106"/>
      <c r="GED61" s="106"/>
      <c r="GEE61" s="106"/>
      <c r="GEF61" s="106"/>
      <c r="GEG61" s="106"/>
      <c r="GEH61" s="106"/>
      <c r="GEI61" s="106"/>
      <c r="GEJ61" s="106"/>
      <c r="GEK61" s="106"/>
      <c r="GEL61" s="106"/>
      <c r="GEM61" s="106"/>
      <c r="GEN61" s="106"/>
      <c r="GEO61" s="106"/>
      <c r="GEP61" s="106"/>
      <c r="GEQ61" s="106"/>
      <c r="GER61" s="106"/>
      <c r="GES61" s="106"/>
      <c r="GET61" s="106"/>
      <c r="GEU61" s="106"/>
      <c r="GEV61" s="106"/>
      <c r="GEW61" s="106"/>
      <c r="GEX61" s="106"/>
      <c r="GEY61" s="106"/>
      <c r="GEZ61" s="106"/>
      <c r="GFA61" s="106"/>
      <c r="GFB61" s="106"/>
      <c r="GFC61" s="106"/>
      <c r="GFD61" s="106"/>
      <c r="GFE61" s="106"/>
      <c r="GFF61" s="106"/>
      <c r="GFG61" s="106"/>
      <c r="GFH61" s="106"/>
      <c r="GFI61" s="106"/>
      <c r="GFJ61" s="106"/>
      <c r="GFK61" s="106"/>
      <c r="GFL61" s="106"/>
      <c r="GFM61" s="106"/>
      <c r="GFN61" s="106"/>
      <c r="GFO61" s="106"/>
      <c r="GFP61" s="106"/>
      <c r="GFQ61" s="106"/>
      <c r="GFR61" s="106"/>
      <c r="GFS61" s="106"/>
      <c r="GFT61" s="106"/>
      <c r="GFU61" s="106"/>
      <c r="GFV61" s="106"/>
      <c r="GFW61" s="106"/>
      <c r="GFX61" s="106"/>
      <c r="GFY61" s="106"/>
      <c r="GFZ61" s="106"/>
      <c r="GGA61" s="106"/>
      <c r="GGB61" s="106"/>
      <c r="GGC61" s="106"/>
      <c r="GGD61" s="106"/>
      <c r="GGE61" s="106"/>
      <c r="GGF61" s="106"/>
      <c r="GGG61" s="106"/>
      <c r="GGH61" s="106"/>
      <c r="GGI61" s="106"/>
      <c r="GGJ61" s="106"/>
      <c r="GGK61" s="106"/>
      <c r="GGL61" s="106"/>
      <c r="GGM61" s="106"/>
      <c r="GGN61" s="106"/>
      <c r="GGO61" s="106"/>
      <c r="GGP61" s="106"/>
      <c r="GGQ61" s="106"/>
      <c r="GGR61" s="106"/>
      <c r="GGS61" s="106"/>
      <c r="GGT61" s="106"/>
      <c r="GGU61" s="106"/>
      <c r="GGV61" s="106"/>
      <c r="GGW61" s="106"/>
      <c r="GGX61" s="106"/>
      <c r="GGY61" s="106"/>
      <c r="GGZ61" s="106"/>
      <c r="GHA61" s="106"/>
      <c r="GHB61" s="106"/>
      <c r="GHC61" s="106"/>
      <c r="GHD61" s="106"/>
      <c r="GHE61" s="106"/>
      <c r="GHF61" s="106"/>
      <c r="GHG61" s="106"/>
      <c r="GHH61" s="106"/>
      <c r="GHI61" s="106"/>
      <c r="GHJ61" s="106"/>
      <c r="GHK61" s="106"/>
      <c r="GHL61" s="106"/>
      <c r="GHM61" s="106"/>
      <c r="GHN61" s="106"/>
      <c r="GHO61" s="106"/>
      <c r="GHP61" s="106"/>
      <c r="GHQ61" s="106"/>
      <c r="GHR61" s="106"/>
      <c r="GHS61" s="106"/>
      <c r="GHT61" s="106"/>
      <c r="GHU61" s="106"/>
      <c r="GHV61" s="106"/>
      <c r="GHW61" s="106"/>
      <c r="GHX61" s="106"/>
      <c r="GHY61" s="106"/>
      <c r="GHZ61" s="106"/>
      <c r="GIA61" s="106"/>
      <c r="GIB61" s="106"/>
      <c r="GIC61" s="106"/>
      <c r="GID61" s="106"/>
      <c r="GIE61" s="106"/>
      <c r="GIF61" s="106"/>
      <c r="GIG61" s="106"/>
      <c r="GIH61" s="106"/>
      <c r="GII61" s="106"/>
      <c r="GIJ61" s="106"/>
      <c r="GIK61" s="106"/>
      <c r="GIL61" s="106"/>
      <c r="GIM61" s="106"/>
      <c r="GIN61" s="106"/>
      <c r="GIO61" s="106"/>
      <c r="GIP61" s="106"/>
      <c r="GIQ61" s="106"/>
      <c r="GIR61" s="106"/>
      <c r="GIS61" s="106"/>
      <c r="GIT61" s="106"/>
      <c r="GIU61" s="106"/>
      <c r="GIV61" s="106"/>
      <c r="GIW61" s="106"/>
      <c r="GIX61" s="106"/>
      <c r="GIY61" s="106"/>
      <c r="GIZ61" s="106"/>
      <c r="GJA61" s="106"/>
      <c r="GJB61" s="106"/>
      <c r="GJC61" s="106"/>
      <c r="GJD61" s="106"/>
      <c r="GJE61" s="106"/>
      <c r="GJF61" s="106"/>
      <c r="GJG61" s="106"/>
      <c r="GJH61" s="106"/>
      <c r="GJI61" s="106"/>
      <c r="GJJ61" s="106"/>
      <c r="GJK61" s="106"/>
      <c r="GJL61" s="106"/>
      <c r="GJM61" s="106"/>
      <c r="GJN61" s="106"/>
      <c r="GJO61" s="106"/>
      <c r="GJP61" s="106"/>
      <c r="GJQ61" s="106"/>
      <c r="GJR61" s="106"/>
      <c r="GJS61" s="106"/>
      <c r="GJT61" s="106"/>
      <c r="GJU61" s="106"/>
      <c r="GJV61" s="106"/>
      <c r="GJW61" s="106"/>
      <c r="GJX61" s="106"/>
      <c r="GJY61" s="106"/>
      <c r="GJZ61" s="106"/>
      <c r="GKA61" s="106"/>
      <c r="GKB61" s="106"/>
      <c r="GKC61" s="106"/>
      <c r="GKD61" s="106"/>
      <c r="GKE61" s="106"/>
      <c r="GKF61" s="106"/>
      <c r="GKG61" s="106"/>
      <c r="GKH61" s="106"/>
      <c r="GKI61" s="106"/>
      <c r="GKJ61" s="106"/>
      <c r="GKK61" s="106"/>
      <c r="GKL61" s="106"/>
      <c r="GKM61" s="106"/>
      <c r="GKN61" s="106"/>
      <c r="GKO61" s="106"/>
      <c r="GKP61" s="106"/>
      <c r="GKQ61" s="106"/>
      <c r="GKR61" s="106"/>
      <c r="GKS61" s="106"/>
      <c r="GKT61" s="106"/>
      <c r="GKU61" s="106"/>
      <c r="GKV61" s="106"/>
      <c r="GKW61" s="106"/>
      <c r="GKX61" s="106"/>
      <c r="GKY61" s="106"/>
      <c r="GKZ61" s="106"/>
      <c r="GLA61" s="106"/>
      <c r="GLB61" s="106"/>
      <c r="GLC61" s="106"/>
      <c r="GLD61" s="106"/>
      <c r="GLE61" s="106"/>
      <c r="GLF61" s="106"/>
      <c r="GLG61" s="106"/>
      <c r="GLH61" s="106"/>
      <c r="GLI61" s="106"/>
      <c r="GLJ61" s="106"/>
      <c r="GLK61" s="106"/>
      <c r="GLL61" s="106"/>
      <c r="GLM61" s="106"/>
      <c r="GLN61" s="106"/>
      <c r="GLO61" s="106"/>
      <c r="GLP61" s="106"/>
      <c r="GLQ61" s="106"/>
      <c r="GLR61" s="106"/>
      <c r="GLS61" s="106"/>
      <c r="GLT61" s="106"/>
      <c r="GLU61" s="106"/>
      <c r="GLV61" s="106"/>
      <c r="GLW61" s="106"/>
      <c r="GLX61" s="106"/>
      <c r="GLY61" s="106"/>
      <c r="GLZ61" s="106"/>
      <c r="GMA61" s="106"/>
      <c r="GMB61" s="106"/>
      <c r="GMC61" s="106"/>
      <c r="GMD61" s="106"/>
      <c r="GME61" s="106"/>
      <c r="GMF61" s="106"/>
      <c r="GMG61" s="106"/>
      <c r="GMH61" s="106"/>
      <c r="GMI61" s="106"/>
      <c r="GMJ61" s="106"/>
      <c r="GMK61" s="106"/>
      <c r="GML61" s="106"/>
      <c r="GMM61" s="106"/>
      <c r="GMN61" s="106"/>
      <c r="GMO61" s="106"/>
      <c r="GMP61" s="106"/>
      <c r="GMQ61" s="106"/>
      <c r="GMR61" s="106"/>
      <c r="GMS61" s="106"/>
      <c r="GMT61" s="106"/>
      <c r="GMU61" s="106"/>
      <c r="GMV61" s="106"/>
      <c r="GMW61" s="106"/>
      <c r="GMX61" s="106"/>
      <c r="GMY61" s="106"/>
      <c r="GMZ61" s="106"/>
      <c r="GNA61" s="106"/>
      <c r="GNB61" s="106"/>
      <c r="GNC61" s="106"/>
      <c r="GND61" s="106"/>
      <c r="GNE61" s="106"/>
      <c r="GNF61" s="106"/>
      <c r="GNG61" s="106"/>
      <c r="GNH61" s="106"/>
      <c r="GNI61" s="106"/>
      <c r="GNJ61" s="106"/>
      <c r="GNK61" s="106"/>
      <c r="GNL61" s="106"/>
      <c r="GNM61" s="106"/>
      <c r="GNN61" s="106"/>
      <c r="GNO61" s="106"/>
      <c r="GNP61" s="106"/>
      <c r="GNQ61" s="106"/>
      <c r="GNR61" s="106"/>
      <c r="GNS61" s="106"/>
      <c r="GNT61" s="106"/>
      <c r="GNU61" s="106"/>
      <c r="GNV61" s="106"/>
      <c r="GNW61" s="106"/>
      <c r="GNX61" s="106"/>
      <c r="GNY61" s="106"/>
      <c r="GNZ61" s="106"/>
      <c r="GOA61" s="106"/>
      <c r="GOB61" s="106"/>
      <c r="GOC61" s="106"/>
      <c r="GOD61" s="106"/>
      <c r="GOE61" s="106"/>
      <c r="GOF61" s="106"/>
      <c r="GOG61" s="106"/>
      <c r="GOH61" s="106"/>
      <c r="GOI61" s="106"/>
      <c r="GOJ61" s="106"/>
      <c r="GOK61" s="106"/>
      <c r="GOL61" s="106"/>
      <c r="GOM61" s="106"/>
      <c r="GON61" s="106"/>
      <c r="GOO61" s="106"/>
      <c r="GOP61" s="106"/>
      <c r="GOQ61" s="106"/>
      <c r="GOR61" s="106"/>
      <c r="GOS61" s="106"/>
      <c r="GOT61" s="106"/>
      <c r="GOU61" s="106"/>
      <c r="GOV61" s="106"/>
      <c r="GOW61" s="106"/>
      <c r="GOX61" s="106"/>
      <c r="GOY61" s="106"/>
      <c r="GOZ61" s="106"/>
      <c r="GPA61" s="106"/>
      <c r="GPB61" s="106"/>
      <c r="GPC61" s="106"/>
      <c r="GPD61" s="106"/>
      <c r="GPE61" s="106"/>
      <c r="GPF61" s="106"/>
      <c r="GPG61" s="106"/>
      <c r="GPH61" s="106"/>
      <c r="GPI61" s="106"/>
      <c r="GPJ61" s="106"/>
      <c r="GPK61" s="106"/>
      <c r="GPL61" s="106"/>
      <c r="GPM61" s="106"/>
      <c r="GPN61" s="106"/>
      <c r="GPO61" s="106"/>
      <c r="GPP61" s="106"/>
      <c r="GPQ61" s="106"/>
      <c r="GPR61" s="106"/>
      <c r="GPS61" s="106"/>
      <c r="GPT61" s="106"/>
      <c r="GPU61" s="106"/>
      <c r="GPV61" s="106"/>
      <c r="GPW61" s="106"/>
      <c r="GPX61" s="106"/>
      <c r="GPY61" s="106"/>
      <c r="GPZ61" s="106"/>
      <c r="GQA61" s="106"/>
      <c r="GQB61" s="106"/>
      <c r="GQC61" s="106"/>
      <c r="GQD61" s="106"/>
      <c r="GQE61" s="106"/>
      <c r="GQF61" s="106"/>
      <c r="GQG61" s="106"/>
      <c r="GQH61" s="106"/>
      <c r="GQI61" s="106"/>
      <c r="GQJ61" s="106"/>
      <c r="GQK61" s="106"/>
      <c r="GQL61" s="106"/>
      <c r="GQM61" s="106"/>
      <c r="GQN61" s="106"/>
      <c r="GQO61" s="106"/>
      <c r="GQP61" s="106"/>
      <c r="GQQ61" s="106"/>
      <c r="GQR61" s="106"/>
      <c r="GQS61" s="106"/>
      <c r="GQT61" s="106"/>
      <c r="GQU61" s="106"/>
      <c r="GQV61" s="106"/>
      <c r="GQW61" s="106"/>
      <c r="GQX61" s="106"/>
      <c r="GQY61" s="106"/>
      <c r="GQZ61" s="106"/>
      <c r="GRA61" s="106"/>
      <c r="GRB61" s="106"/>
      <c r="GRC61" s="106"/>
      <c r="GRD61" s="106"/>
      <c r="GRE61" s="106"/>
      <c r="GRF61" s="106"/>
      <c r="GRG61" s="106"/>
      <c r="GRH61" s="106"/>
      <c r="GRI61" s="106"/>
      <c r="GRJ61" s="106"/>
      <c r="GRK61" s="106"/>
      <c r="GRL61" s="106"/>
      <c r="GRM61" s="106"/>
      <c r="GRN61" s="106"/>
      <c r="GRO61" s="106"/>
      <c r="GRP61" s="106"/>
      <c r="GRQ61" s="106"/>
      <c r="GRR61" s="106"/>
      <c r="GRS61" s="106"/>
      <c r="GRT61" s="106"/>
      <c r="GRU61" s="106"/>
      <c r="GRV61" s="106"/>
      <c r="GRW61" s="106"/>
      <c r="GRX61" s="106"/>
      <c r="GRY61" s="106"/>
      <c r="GRZ61" s="106"/>
      <c r="GSA61" s="106"/>
      <c r="GSB61" s="106"/>
      <c r="GSC61" s="106"/>
      <c r="GSD61" s="106"/>
      <c r="GSE61" s="106"/>
      <c r="GSF61" s="106"/>
      <c r="GSG61" s="106"/>
      <c r="GSH61" s="106"/>
      <c r="GSI61" s="106"/>
      <c r="GSJ61" s="106"/>
      <c r="GSK61" s="106"/>
      <c r="GSL61" s="106"/>
      <c r="GSM61" s="106"/>
      <c r="GSN61" s="106"/>
      <c r="GSO61" s="106"/>
      <c r="GSP61" s="106"/>
      <c r="GSQ61" s="106"/>
      <c r="GSR61" s="106"/>
      <c r="GSS61" s="106"/>
      <c r="GST61" s="106"/>
      <c r="GSU61" s="106"/>
      <c r="GSV61" s="106"/>
      <c r="GSW61" s="106"/>
      <c r="GSX61" s="106"/>
      <c r="GSY61" s="106"/>
      <c r="GSZ61" s="106"/>
      <c r="GTA61" s="106"/>
      <c r="GTB61" s="106"/>
      <c r="GTC61" s="106"/>
      <c r="GTD61" s="106"/>
      <c r="GTE61" s="106"/>
      <c r="GTF61" s="106"/>
      <c r="GTG61" s="106"/>
      <c r="GTH61" s="106"/>
      <c r="GTI61" s="106"/>
      <c r="GTJ61" s="106"/>
      <c r="GTK61" s="106"/>
      <c r="GTL61" s="106"/>
      <c r="GTM61" s="106"/>
      <c r="GTN61" s="106"/>
      <c r="GTO61" s="106"/>
      <c r="GTP61" s="106"/>
      <c r="GTQ61" s="106"/>
      <c r="GTR61" s="106"/>
      <c r="GTS61" s="106"/>
      <c r="GTT61" s="106"/>
      <c r="GTU61" s="106"/>
      <c r="GTV61" s="106"/>
      <c r="GTW61" s="106"/>
      <c r="GTX61" s="106"/>
      <c r="GTY61" s="106"/>
      <c r="GTZ61" s="106"/>
      <c r="GUA61" s="106"/>
      <c r="GUB61" s="106"/>
      <c r="GUC61" s="106"/>
      <c r="GUD61" s="106"/>
      <c r="GUE61" s="106"/>
      <c r="GUF61" s="106"/>
      <c r="GUG61" s="106"/>
      <c r="GUH61" s="106"/>
      <c r="GUI61" s="106"/>
      <c r="GUJ61" s="106"/>
      <c r="GUK61" s="106"/>
      <c r="GUL61" s="106"/>
      <c r="GUM61" s="106"/>
      <c r="GUN61" s="106"/>
      <c r="GUO61" s="106"/>
      <c r="GUP61" s="106"/>
      <c r="GUQ61" s="106"/>
      <c r="GUR61" s="106"/>
      <c r="GUS61" s="106"/>
      <c r="GUT61" s="106"/>
      <c r="GUU61" s="106"/>
      <c r="GUV61" s="106"/>
      <c r="GUW61" s="106"/>
      <c r="GUX61" s="106"/>
      <c r="GUY61" s="106"/>
      <c r="GUZ61" s="106"/>
      <c r="GVA61" s="106"/>
      <c r="GVB61" s="106"/>
      <c r="GVC61" s="106"/>
      <c r="GVD61" s="106"/>
      <c r="GVE61" s="106"/>
      <c r="GVF61" s="106"/>
      <c r="GVG61" s="106"/>
      <c r="GVH61" s="106"/>
      <c r="GVI61" s="106"/>
      <c r="GVJ61" s="106"/>
      <c r="GVK61" s="106"/>
      <c r="GVL61" s="106"/>
      <c r="GVM61" s="106"/>
      <c r="GVN61" s="106"/>
      <c r="GVO61" s="106"/>
      <c r="GVP61" s="106"/>
      <c r="GVQ61" s="106"/>
      <c r="GVR61" s="106"/>
      <c r="GVS61" s="106"/>
      <c r="GVT61" s="106"/>
      <c r="GVU61" s="106"/>
      <c r="GVV61" s="106"/>
      <c r="GVW61" s="106"/>
      <c r="GVX61" s="106"/>
      <c r="GVY61" s="106"/>
      <c r="GVZ61" s="106"/>
      <c r="GWA61" s="106"/>
      <c r="GWB61" s="106"/>
      <c r="GWC61" s="106"/>
      <c r="GWD61" s="106"/>
      <c r="GWE61" s="106"/>
      <c r="GWF61" s="106"/>
      <c r="GWG61" s="106"/>
      <c r="GWH61" s="106"/>
      <c r="GWI61" s="106"/>
      <c r="GWJ61" s="106"/>
      <c r="GWK61" s="106"/>
      <c r="GWL61" s="106"/>
      <c r="GWM61" s="106"/>
      <c r="GWN61" s="106"/>
      <c r="GWO61" s="106"/>
      <c r="GWP61" s="106"/>
      <c r="GWQ61" s="106"/>
      <c r="GWR61" s="106"/>
      <c r="GWS61" s="106"/>
      <c r="GWT61" s="106"/>
      <c r="GWU61" s="106"/>
      <c r="GWV61" s="106"/>
      <c r="GWW61" s="106"/>
      <c r="GWX61" s="106"/>
      <c r="GWY61" s="106"/>
      <c r="GWZ61" s="106"/>
      <c r="GXA61" s="106"/>
      <c r="GXB61" s="106"/>
      <c r="GXC61" s="106"/>
      <c r="GXD61" s="106"/>
      <c r="GXE61" s="106"/>
      <c r="GXF61" s="106"/>
      <c r="GXG61" s="106"/>
      <c r="GXH61" s="106"/>
      <c r="GXI61" s="106"/>
      <c r="GXJ61" s="106"/>
      <c r="GXK61" s="106"/>
      <c r="GXL61" s="106"/>
      <c r="GXM61" s="106"/>
      <c r="GXN61" s="106"/>
      <c r="GXO61" s="106"/>
      <c r="GXP61" s="106"/>
      <c r="GXQ61" s="106"/>
      <c r="GXR61" s="106"/>
      <c r="GXS61" s="106"/>
      <c r="GXT61" s="106"/>
      <c r="GXU61" s="106"/>
      <c r="GXV61" s="106"/>
      <c r="GXW61" s="106"/>
      <c r="GXX61" s="106"/>
      <c r="GXY61" s="106"/>
      <c r="GXZ61" s="106"/>
      <c r="GYA61" s="106"/>
      <c r="GYB61" s="106"/>
      <c r="GYC61" s="106"/>
      <c r="GYD61" s="106"/>
      <c r="GYE61" s="106"/>
      <c r="GYF61" s="106"/>
      <c r="GYG61" s="106"/>
      <c r="GYH61" s="106"/>
      <c r="GYI61" s="106"/>
      <c r="GYJ61" s="106"/>
      <c r="GYK61" s="106"/>
      <c r="GYL61" s="106"/>
      <c r="GYM61" s="106"/>
      <c r="GYN61" s="106"/>
      <c r="GYO61" s="106"/>
      <c r="GYP61" s="106"/>
      <c r="GYQ61" s="106"/>
      <c r="GYR61" s="106"/>
      <c r="GYS61" s="106"/>
      <c r="GYT61" s="106"/>
      <c r="GYU61" s="106"/>
      <c r="GYV61" s="106"/>
      <c r="GYW61" s="106"/>
      <c r="GYX61" s="106"/>
      <c r="GYY61" s="106"/>
      <c r="GYZ61" s="106"/>
      <c r="GZA61" s="106"/>
      <c r="GZB61" s="106"/>
      <c r="GZC61" s="106"/>
      <c r="GZD61" s="106"/>
      <c r="GZE61" s="106"/>
      <c r="GZF61" s="106"/>
      <c r="GZG61" s="106"/>
      <c r="GZH61" s="106"/>
      <c r="GZI61" s="106"/>
      <c r="GZJ61" s="106"/>
      <c r="GZK61" s="106"/>
      <c r="GZL61" s="106"/>
      <c r="GZM61" s="106"/>
      <c r="GZN61" s="106"/>
      <c r="GZO61" s="106"/>
      <c r="GZP61" s="106"/>
      <c r="GZQ61" s="106"/>
      <c r="GZR61" s="106"/>
      <c r="GZS61" s="106"/>
      <c r="GZT61" s="106"/>
      <c r="GZU61" s="106"/>
      <c r="GZV61" s="106"/>
      <c r="GZW61" s="106"/>
      <c r="GZX61" s="106"/>
      <c r="GZY61" s="106"/>
      <c r="GZZ61" s="106"/>
      <c r="HAA61" s="106"/>
      <c r="HAB61" s="106"/>
      <c r="HAC61" s="106"/>
      <c r="HAD61" s="106"/>
      <c r="HAE61" s="106"/>
      <c r="HAF61" s="106"/>
      <c r="HAG61" s="106"/>
      <c r="HAH61" s="106"/>
      <c r="HAI61" s="106"/>
      <c r="HAJ61" s="106"/>
      <c r="HAK61" s="106"/>
      <c r="HAL61" s="106"/>
      <c r="HAM61" s="106"/>
      <c r="HAN61" s="106"/>
      <c r="HAO61" s="106"/>
      <c r="HAP61" s="106"/>
      <c r="HAQ61" s="106"/>
      <c r="HAR61" s="106"/>
      <c r="HAS61" s="106"/>
      <c r="HAT61" s="106"/>
      <c r="HAU61" s="106"/>
      <c r="HAV61" s="106"/>
      <c r="HAW61" s="106"/>
      <c r="HAX61" s="106"/>
      <c r="HAY61" s="106"/>
      <c r="HAZ61" s="106"/>
      <c r="HBA61" s="106"/>
      <c r="HBB61" s="106"/>
      <c r="HBC61" s="106"/>
      <c r="HBD61" s="106"/>
      <c r="HBE61" s="106"/>
      <c r="HBF61" s="106"/>
      <c r="HBG61" s="106"/>
      <c r="HBH61" s="106"/>
      <c r="HBI61" s="106"/>
      <c r="HBJ61" s="106"/>
      <c r="HBK61" s="106"/>
      <c r="HBL61" s="106"/>
      <c r="HBM61" s="106"/>
      <c r="HBN61" s="106"/>
      <c r="HBO61" s="106"/>
      <c r="HBP61" s="106"/>
      <c r="HBQ61" s="106"/>
      <c r="HBR61" s="106"/>
      <c r="HBS61" s="106"/>
      <c r="HBT61" s="106"/>
      <c r="HBU61" s="106"/>
      <c r="HBV61" s="106"/>
      <c r="HBW61" s="106"/>
      <c r="HBX61" s="106"/>
      <c r="HBY61" s="106"/>
      <c r="HBZ61" s="106"/>
      <c r="HCA61" s="106"/>
      <c r="HCB61" s="106"/>
      <c r="HCC61" s="106"/>
      <c r="HCD61" s="106"/>
      <c r="HCE61" s="106"/>
      <c r="HCF61" s="106"/>
      <c r="HCG61" s="106"/>
      <c r="HCH61" s="106"/>
      <c r="HCI61" s="106"/>
      <c r="HCJ61" s="106"/>
      <c r="HCK61" s="106"/>
      <c r="HCL61" s="106"/>
      <c r="HCM61" s="106"/>
      <c r="HCN61" s="106"/>
      <c r="HCO61" s="106"/>
      <c r="HCP61" s="106"/>
      <c r="HCQ61" s="106"/>
      <c r="HCR61" s="106"/>
      <c r="HCS61" s="106"/>
      <c r="HCT61" s="106"/>
      <c r="HCU61" s="106"/>
      <c r="HCV61" s="106"/>
      <c r="HCW61" s="106"/>
      <c r="HCX61" s="106"/>
      <c r="HCY61" s="106"/>
      <c r="HCZ61" s="106"/>
      <c r="HDA61" s="106"/>
      <c r="HDB61" s="106"/>
      <c r="HDC61" s="106"/>
      <c r="HDD61" s="106"/>
      <c r="HDE61" s="106"/>
      <c r="HDF61" s="106"/>
      <c r="HDG61" s="106"/>
      <c r="HDH61" s="106"/>
      <c r="HDI61" s="106"/>
      <c r="HDJ61" s="106"/>
      <c r="HDK61" s="106"/>
      <c r="HDL61" s="106"/>
      <c r="HDM61" s="106"/>
      <c r="HDN61" s="106"/>
      <c r="HDO61" s="106"/>
      <c r="HDP61" s="106"/>
      <c r="HDQ61" s="106"/>
      <c r="HDR61" s="106"/>
      <c r="HDS61" s="106"/>
      <c r="HDT61" s="106"/>
      <c r="HDU61" s="106"/>
      <c r="HDV61" s="106"/>
      <c r="HDW61" s="106"/>
      <c r="HDX61" s="106"/>
      <c r="HDY61" s="106"/>
      <c r="HDZ61" s="106"/>
      <c r="HEA61" s="106"/>
      <c r="HEB61" s="106"/>
      <c r="HEC61" s="106"/>
      <c r="HED61" s="106"/>
      <c r="HEE61" s="106"/>
      <c r="HEF61" s="106"/>
      <c r="HEG61" s="106"/>
      <c r="HEH61" s="106"/>
      <c r="HEI61" s="106"/>
      <c r="HEJ61" s="106"/>
      <c r="HEK61" s="106"/>
      <c r="HEL61" s="106"/>
      <c r="HEM61" s="106"/>
      <c r="HEN61" s="106"/>
      <c r="HEO61" s="106"/>
      <c r="HEP61" s="106"/>
      <c r="HEQ61" s="106"/>
      <c r="HER61" s="106"/>
      <c r="HES61" s="106"/>
      <c r="HET61" s="106"/>
      <c r="HEU61" s="106"/>
      <c r="HEV61" s="106"/>
      <c r="HEW61" s="106"/>
      <c r="HEX61" s="106"/>
      <c r="HEY61" s="106"/>
      <c r="HEZ61" s="106"/>
      <c r="HFA61" s="106"/>
      <c r="HFB61" s="106"/>
      <c r="HFC61" s="106"/>
      <c r="HFD61" s="106"/>
      <c r="HFE61" s="106"/>
      <c r="HFF61" s="106"/>
      <c r="HFG61" s="106"/>
      <c r="HFH61" s="106"/>
      <c r="HFI61" s="106"/>
      <c r="HFJ61" s="106"/>
      <c r="HFK61" s="106"/>
      <c r="HFL61" s="106"/>
      <c r="HFM61" s="106"/>
      <c r="HFN61" s="106"/>
      <c r="HFO61" s="106"/>
      <c r="HFP61" s="106"/>
      <c r="HFQ61" s="106"/>
      <c r="HFR61" s="106"/>
      <c r="HFS61" s="106"/>
      <c r="HFT61" s="106"/>
      <c r="HFU61" s="106"/>
      <c r="HFV61" s="106"/>
      <c r="HFW61" s="106"/>
      <c r="HFX61" s="106"/>
      <c r="HFY61" s="106"/>
      <c r="HFZ61" s="106"/>
      <c r="HGA61" s="106"/>
      <c r="HGB61" s="106"/>
      <c r="HGC61" s="106"/>
      <c r="HGD61" s="106"/>
      <c r="HGE61" s="106"/>
      <c r="HGF61" s="106"/>
      <c r="HGG61" s="106"/>
      <c r="HGH61" s="106"/>
      <c r="HGI61" s="106"/>
      <c r="HGJ61" s="106"/>
      <c r="HGK61" s="106"/>
      <c r="HGL61" s="106"/>
      <c r="HGM61" s="106"/>
      <c r="HGN61" s="106"/>
      <c r="HGO61" s="106"/>
      <c r="HGP61" s="106"/>
      <c r="HGQ61" s="106"/>
      <c r="HGR61" s="106"/>
      <c r="HGS61" s="106"/>
      <c r="HGT61" s="106"/>
      <c r="HGU61" s="106"/>
      <c r="HGV61" s="106"/>
      <c r="HGW61" s="106"/>
      <c r="HGX61" s="106"/>
      <c r="HGY61" s="106"/>
      <c r="HGZ61" s="106"/>
      <c r="HHA61" s="106"/>
      <c r="HHB61" s="106"/>
      <c r="HHC61" s="106"/>
      <c r="HHD61" s="106"/>
      <c r="HHE61" s="106"/>
      <c r="HHF61" s="106"/>
      <c r="HHG61" s="106"/>
      <c r="HHH61" s="106"/>
      <c r="HHI61" s="106"/>
      <c r="HHJ61" s="106"/>
      <c r="HHK61" s="106"/>
      <c r="HHL61" s="106"/>
      <c r="HHM61" s="106"/>
      <c r="HHN61" s="106"/>
      <c r="HHO61" s="106"/>
      <c r="HHP61" s="106"/>
      <c r="HHQ61" s="106"/>
      <c r="HHR61" s="106"/>
      <c r="HHS61" s="106"/>
      <c r="HHT61" s="106"/>
      <c r="HHU61" s="106"/>
      <c r="HHV61" s="106"/>
      <c r="HHW61" s="106"/>
      <c r="HHX61" s="106"/>
      <c r="HHY61" s="106"/>
      <c r="HHZ61" s="106"/>
      <c r="HIA61" s="106"/>
      <c r="HIB61" s="106"/>
      <c r="HIC61" s="106"/>
      <c r="HID61" s="106"/>
      <c r="HIE61" s="106"/>
      <c r="HIF61" s="106"/>
      <c r="HIG61" s="106"/>
      <c r="HIH61" s="106"/>
      <c r="HII61" s="106"/>
      <c r="HIJ61" s="106"/>
      <c r="HIK61" s="106"/>
      <c r="HIL61" s="106"/>
      <c r="HIM61" s="106"/>
      <c r="HIN61" s="106"/>
      <c r="HIO61" s="106"/>
      <c r="HIP61" s="106"/>
      <c r="HIQ61" s="106"/>
      <c r="HIR61" s="106"/>
      <c r="HIS61" s="106"/>
      <c r="HIT61" s="106"/>
      <c r="HIU61" s="106"/>
      <c r="HIV61" s="106"/>
      <c r="HIW61" s="106"/>
      <c r="HIX61" s="106"/>
      <c r="HIY61" s="106"/>
      <c r="HIZ61" s="106"/>
      <c r="HJA61" s="106"/>
      <c r="HJB61" s="106"/>
      <c r="HJC61" s="106"/>
      <c r="HJD61" s="106"/>
      <c r="HJE61" s="106"/>
      <c r="HJF61" s="106"/>
      <c r="HJG61" s="106"/>
      <c r="HJH61" s="106"/>
      <c r="HJI61" s="106"/>
      <c r="HJJ61" s="106"/>
      <c r="HJK61" s="106"/>
      <c r="HJL61" s="106"/>
      <c r="HJM61" s="106"/>
      <c r="HJN61" s="106"/>
      <c r="HJO61" s="106"/>
      <c r="HJP61" s="106"/>
      <c r="HJQ61" s="106"/>
      <c r="HJR61" s="106"/>
      <c r="HJS61" s="106"/>
      <c r="HJT61" s="106"/>
      <c r="HJU61" s="106"/>
      <c r="HJV61" s="106"/>
      <c r="HJW61" s="106"/>
      <c r="HJX61" s="106"/>
      <c r="HJY61" s="106"/>
      <c r="HJZ61" s="106"/>
      <c r="HKA61" s="106"/>
      <c r="HKB61" s="106"/>
      <c r="HKC61" s="106"/>
      <c r="HKD61" s="106"/>
      <c r="HKE61" s="106"/>
      <c r="HKF61" s="106"/>
      <c r="HKG61" s="106"/>
      <c r="HKH61" s="106"/>
      <c r="HKI61" s="106"/>
      <c r="HKJ61" s="106"/>
      <c r="HKK61" s="106"/>
      <c r="HKL61" s="106"/>
      <c r="HKM61" s="106"/>
      <c r="HKN61" s="106"/>
      <c r="HKO61" s="106"/>
      <c r="HKP61" s="106"/>
      <c r="HKQ61" s="106"/>
      <c r="HKR61" s="106"/>
      <c r="HKS61" s="106"/>
      <c r="HKT61" s="106"/>
      <c r="HKU61" s="106"/>
      <c r="HKV61" s="106"/>
      <c r="HKW61" s="106"/>
      <c r="HKX61" s="106"/>
      <c r="HKY61" s="106"/>
      <c r="HKZ61" s="106"/>
      <c r="HLA61" s="106"/>
      <c r="HLB61" s="106"/>
      <c r="HLC61" s="106"/>
      <c r="HLD61" s="106"/>
      <c r="HLE61" s="106"/>
      <c r="HLF61" s="106"/>
      <c r="HLG61" s="106"/>
      <c r="HLH61" s="106"/>
      <c r="HLI61" s="106"/>
      <c r="HLJ61" s="106"/>
      <c r="HLK61" s="106"/>
      <c r="HLL61" s="106"/>
      <c r="HLM61" s="106"/>
      <c r="HLN61" s="106"/>
      <c r="HLO61" s="106"/>
      <c r="HLP61" s="106"/>
      <c r="HLQ61" s="106"/>
      <c r="HLR61" s="106"/>
      <c r="HLS61" s="106"/>
      <c r="HLT61" s="106"/>
      <c r="HLU61" s="106"/>
      <c r="HLV61" s="106"/>
      <c r="HLW61" s="106"/>
      <c r="HLX61" s="106"/>
      <c r="HLY61" s="106"/>
      <c r="HLZ61" s="106"/>
      <c r="HMA61" s="106"/>
      <c r="HMB61" s="106"/>
      <c r="HMC61" s="106"/>
      <c r="HMD61" s="106"/>
      <c r="HME61" s="106"/>
      <c r="HMF61" s="106"/>
      <c r="HMG61" s="106"/>
      <c r="HMH61" s="106"/>
      <c r="HMI61" s="106"/>
      <c r="HMJ61" s="106"/>
      <c r="HMK61" s="106"/>
      <c r="HML61" s="106"/>
      <c r="HMM61" s="106"/>
      <c r="HMN61" s="106"/>
      <c r="HMO61" s="106"/>
      <c r="HMP61" s="106"/>
      <c r="HMQ61" s="106"/>
      <c r="HMR61" s="106"/>
      <c r="HMS61" s="106"/>
      <c r="HMT61" s="106"/>
      <c r="HMU61" s="106"/>
      <c r="HMV61" s="106"/>
      <c r="HMW61" s="106"/>
      <c r="HMX61" s="106"/>
      <c r="HMY61" s="106"/>
      <c r="HMZ61" s="106"/>
      <c r="HNA61" s="106"/>
      <c r="HNB61" s="106"/>
      <c r="HNC61" s="106"/>
      <c r="HND61" s="106"/>
      <c r="HNE61" s="106"/>
      <c r="HNF61" s="106"/>
      <c r="HNG61" s="106"/>
      <c r="HNH61" s="106"/>
      <c r="HNI61" s="106"/>
      <c r="HNJ61" s="106"/>
      <c r="HNK61" s="106"/>
      <c r="HNL61" s="106"/>
      <c r="HNM61" s="106"/>
      <c r="HNN61" s="106"/>
      <c r="HNO61" s="106"/>
      <c r="HNP61" s="106"/>
      <c r="HNQ61" s="106"/>
      <c r="HNR61" s="106"/>
      <c r="HNS61" s="106"/>
      <c r="HNT61" s="106"/>
      <c r="HNU61" s="106"/>
      <c r="HNV61" s="106"/>
      <c r="HNW61" s="106"/>
      <c r="HNX61" s="106"/>
      <c r="HNY61" s="106"/>
      <c r="HNZ61" s="106"/>
      <c r="HOA61" s="106"/>
      <c r="HOB61" s="106"/>
      <c r="HOC61" s="106"/>
      <c r="HOD61" s="106"/>
      <c r="HOE61" s="106"/>
      <c r="HOF61" s="106"/>
      <c r="HOG61" s="106"/>
      <c r="HOH61" s="106"/>
      <c r="HOI61" s="106"/>
      <c r="HOJ61" s="106"/>
      <c r="HOK61" s="106"/>
      <c r="HOL61" s="106"/>
      <c r="HOM61" s="106"/>
      <c r="HON61" s="106"/>
      <c r="HOO61" s="106"/>
      <c r="HOP61" s="106"/>
      <c r="HOQ61" s="106"/>
      <c r="HOR61" s="106"/>
      <c r="HOS61" s="106"/>
      <c r="HOT61" s="106"/>
      <c r="HOU61" s="106"/>
      <c r="HOV61" s="106"/>
      <c r="HOW61" s="106"/>
      <c r="HOX61" s="106"/>
      <c r="HOY61" s="106"/>
      <c r="HOZ61" s="106"/>
      <c r="HPA61" s="106"/>
      <c r="HPB61" s="106"/>
      <c r="HPC61" s="106"/>
      <c r="HPD61" s="106"/>
      <c r="HPE61" s="106"/>
      <c r="HPF61" s="106"/>
      <c r="HPG61" s="106"/>
      <c r="HPH61" s="106"/>
      <c r="HPI61" s="106"/>
      <c r="HPJ61" s="106"/>
      <c r="HPK61" s="106"/>
      <c r="HPL61" s="106"/>
      <c r="HPM61" s="106"/>
      <c r="HPN61" s="106"/>
      <c r="HPO61" s="106"/>
      <c r="HPP61" s="106"/>
      <c r="HPQ61" s="106"/>
      <c r="HPR61" s="106"/>
      <c r="HPS61" s="106"/>
      <c r="HPT61" s="106"/>
      <c r="HPU61" s="106"/>
      <c r="HPV61" s="106"/>
      <c r="HPW61" s="106"/>
      <c r="HPX61" s="106"/>
      <c r="HPY61" s="106"/>
      <c r="HPZ61" s="106"/>
      <c r="HQA61" s="106"/>
      <c r="HQB61" s="106"/>
      <c r="HQC61" s="106"/>
      <c r="HQD61" s="106"/>
      <c r="HQE61" s="106"/>
      <c r="HQF61" s="106"/>
      <c r="HQG61" s="106"/>
      <c r="HQH61" s="106"/>
      <c r="HQI61" s="106"/>
      <c r="HQJ61" s="106"/>
      <c r="HQK61" s="106"/>
      <c r="HQL61" s="106"/>
      <c r="HQM61" s="106"/>
      <c r="HQN61" s="106"/>
      <c r="HQO61" s="106"/>
      <c r="HQP61" s="106"/>
      <c r="HQQ61" s="106"/>
      <c r="HQR61" s="106"/>
      <c r="HQS61" s="106"/>
      <c r="HQT61" s="106"/>
      <c r="HQU61" s="106"/>
      <c r="HQV61" s="106"/>
      <c r="HQW61" s="106"/>
      <c r="HQX61" s="106"/>
      <c r="HQY61" s="106"/>
      <c r="HQZ61" s="106"/>
      <c r="HRA61" s="106"/>
      <c r="HRB61" s="106"/>
      <c r="HRC61" s="106"/>
      <c r="HRD61" s="106"/>
      <c r="HRE61" s="106"/>
      <c r="HRF61" s="106"/>
      <c r="HRG61" s="106"/>
      <c r="HRH61" s="106"/>
      <c r="HRI61" s="106"/>
      <c r="HRJ61" s="106"/>
      <c r="HRK61" s="106"/>
      <c r="HRL61" s="106"/>
      <c r="HRM61" s="106"/>
      <c r="HRN61" s="106"/>
      <c r="HRO61" s="106"/>
      <c r="HRP61" s="106"/>
      <c r="HRQ61" s="106"/>
      <c r="HRR61" s="106"/>
      <c r="HRS61" s="106"/>
      <c r="HRT61" s="106"/>
      <c r="HRU61" s="106"/>
      <c r="HRV61" s="106"/>
      <c r="HRW61" s="106"/>
      <c r="HRX61" s="106"/>
      <c r="HRY61" s="106"/>
      <c r="HRZ61" s="106"/>
      <c r="HSA61" s="106"/>
      <c r="HSB61" s="106"/>
      <c r="HSC61" s="106"/>
      <c r="HSD61" s="106"/>
      <c r="HSE61" s="106"/>
      <c r="HSF61" s="106"/>
      <c r="HSG61" s="106"/>
      <c r="HSH61" s="106"/>
      <c r="HSI61" s="106"/>
      <c r="HSJ61" s="106"/>
      <c r="HSK61" s="106"/>
      <c r="HSL61" s="106"/>
      <c r="HSM61" s="106"/>
      <c r="HSN61" s="106"/>
      <c r="HSO61" s="106"/>
      <c r="HSP61" s="106"/>
      <c r="HSQ61" s="106"/>
      <c r="HSR61" s="106"/>
      <c r="HSS61" s="106"/>
      <c r="HST61" s="106"/>
      <c r="HSU61" s="106"/>
      <c r="HSV61" s="106"/>
      <c r="HSW61" s="106"/>
      <c r="HSX61" s="106"/>
      <c r="HSY61" s="106"/>
      <c r="HSZ61" s="106"/>
      <c r="HTA61" s="106"/>
      <c r="HTB61" s="106"/>
      <c r="HTC61" s="106"/>
      <c r="HTD61" s="106"/>
      <c r="HTE61" s="106"/>
      <c r="HTF61" s="106"/>
      <c r="HTG61" s="106"/>
      <c r="HTH61" s="106"/>
      <c r="HTI61" s="106"/>
      <c r="HTJ61" s="106"/>
      <c r="HTK61" s="106"/>
      <c r="HTL61" s="106"/>
      <c r="HTM61" s="106"/>
      <c r="HTN61" s="106"/>
      <c r="HTO61" s="106"/>
      <c r="HTP61" s="106"/>
      <c r="HTQ61" s="106"/>
      <c r="HTR61" s="106"/>
      <c r="HTS61" s="106"/>
      <c r="HTT61" s="106"/>
      <c r="HTU61" s="106"/>
      <c r="HTV61" s="106"/>
      <c r="HTW61" s="106"/>
      <c r="HTX61" s="106"/>
      <c r="HTY61" s="106"/>
      <c r="HTZ61" s="106"/>
      <c r="HUA61" s="106"/>
      <c r="HUB61" s="106"/>
      <c r="HUC61" s="106"/>
      <c r="HUD61" s="106"/>
      <c r="HUE61" s="106"/>
      <c r="HUF61" s="106"/>
      <c r="HUG61" s="106"/>
      <c r="HUH61" s="106"/>
      <c r="HUI61" s="106"/>
      <c r="HUJ61" s="106"/>
      <c r="HUK61" s="106"/>
      <c r="HUL61" s="106"/>
      <c r="HUM61" s="106"/>
      <c r="HUN61" s="106"/>
      <c r="HUO61" s="106"/>
      <c r="HUP61" s="106"/>
      <c r="HUQ61" s="106"/>
      <c r="HUR61" s="106"/>
      <c r="HUS61" s="106"/>
      <c r="HUT61" s="106"/>
      <c r="HUU61" s="106"/>
      <c r="HUV61" s="106"/>
      <c r="HUW61" s="106"/>
      <c r="HUX61" s="106"/>
      <c r="HUY61" s="106"/>
      <c r="HUZ61" s="106"/>
      <c r="HVA61" s="106"/>
      <c r="HVB61" s="106"/>
      <c r="HVC61" s="106"/>
      <c r="HVD61" s="106"/>
      <c r="HVE61" s="106"/>
      <c r="HVF61" s="106"/>
      <c r="HVG61" s="106"/>
      <c r="HVH61" s="106"/>
      <c r="HVI61" s="106"/>
      <c r="HVJ61" s="106"/>
      <c r="HVK61" s="106"/>
      <c r="HVL61" s="106"/>
      <c r="HVM61" s="106"/>
      <c r="HVN61" s="106"/>
      <c r="HVO61" s="106"/>
      <c r="HVP61" s="106"/>
      <c r="HVQ61" s="106"/>
      <c r="HVR61" s="106"/>
      <c r="HVS61" s="106"/>
      <c r="HVT61" s="106"/>
      <c r="HVU61" s="106"/>
      <c r="HVV61" s="106"/>
      <c r="HVW61" s="106"/>
      <c r="HVX61" s="106"/>
      <c r="HVY61" s="106"/>
      <c r="HVZ61" s="106"/>
      <c r="HWA61" s="106"/>
      <c r="HWB61" s="106"/>
      <c r="HWC61" s="106"/>
      <c r="HWD61" s="106"/>
      <c r="HWE61" s="106"/>
      <c r="HWF61" s="106"/>
      <c r="HWG61" s="106"/>
      <c r="HWH61" s="106"/>
      <c r="HWI61" s="106"/>
      <c r="HWJ61" s="106"/>
      <c r="HWK61" s="106"/>
      <c r="HWL61" s="106"/>
      <c r="HWM61" s="106"/>
      <c r="HWN61" s="106"/>
      <c r="HWO61" s="106"/>
      <c r="HWP61" s="106"/>
      <c r="HWQ61" s="106"/>
      <c r="HWR61" s="106"/>
      <c r="HWS61" s="106"/>
      <c r="HWT61" s="106"/>
      <c r="HWU61" s="106"/>
      <c r="HWV61" s="106"/>
      <c r="HWW61" s="106"/>
      <c r="HWX61" s="106"/>
      <c r="HWY61" s="106"/>
      <c r="HWZ61" s="106"/>
      <c r="HXA61" s="106"/>
      <c r="HXB61" s="106"/>
      <c r="HXC61" s="106"/>
      <c r="HXD61" s="106"/>
      <c r="HXE61" s="106"/>
      <c r="HXF61" s="106"/>
      <c r="HXG61" s="106"/>
      <c r="HXH61" s="106"/>
      <c r="HXI61" s="106"/>
      <c r="HXJ61" s="106"/>
      <c r="HXK61" s="106"/>
      <c r="HXL61" s="106"/>
      <c r="HXM61" s="106"/>
      <c r="HXN61" s="106"/>
      <c r="HXO61" s="106"/>
      <c r="HXP61" s="106"/>
      <c r="HXQ61" s="106"/>
      <c r="HXR61" s="106"/>
      <c r="HXS61" s="106"/>
      <c r="HXT61" s="106"/>
      <c r="HXU61" s="106"/>
      <c r="HXV61" s="106"/>
      <c r="HXW61" s="106"/>
      <c r="HXX61" s="106"/>
      <c r="HXY61" s="106"/>
      <c r="HXZ61" s="106"/>
      <c r="HYA61" s="106"/>
      <c r="HYB61" s="106"/>
      <c r="HYC61" s="106"/>
      <c r="HYD61" s="106"/>
      <c r="HYE61" s="106"/>
      <c r="HYF61" s="106"/>
      <c r="HYG61" s="106"/>
      <c r="HYH61" s="106"/>
      <c r="HYI61" s="106"/>
      <c r="HYJ61" s="106"/>
      <c r="HYK61" s="106"/>
      <c r="HYL61" s="106"/>
      <c r="HYM61" s="106"/>
      <c r="HYN61" s="106"/>
      <c r="HYO61" s="106"/>
      <c r="HYP61" s="106"/>
      <c r="HYQ61" s="106"/>
      <c r="HYR61" s="106"/>
      <c r="HYS61" s="106"/>
      <c r="HYT61" s="106"/>
      <c r="HYU61" s="106"/>
      <c r="HYV61" s="106"/>
      <c r="HYW61" s="106"/>
      <c r="HYX61" s="106"/>
      <c r="HYY61" s="106"/>
      <c r="HYZ61" s="106"/>
      <c r="HZA61" s="106"/>
      <c r="HZB61" s="106"/>
      <c r="HZC61" s="106"/>
      <c r="HZD61" s="106"/>
      <c r="HZE61" s="106"/>
      <c r="HZF61" s="106"/>
      <c r="HZG61" s="106"/>
      <c r="HZH61" s="106"/>
      <c r="HZI61" s="106"/>
      <c r="HZJ61" s="106"/>
      <c r="HZK61" s="106"/>
      <c r="HZL61" s="106"/>
      <c r="HZM61" s="106"/>
      <c r="HZN61" s="106"/>
      <c r="HZO61" s="106"/>
      <c r="HZP61" s="106"/>
      <c r="HZQ61" s="106"/>
      <c r="HZR61" s="106"/>
      <c r="HZS61" s="106"/>
      <c r="HZT61" s="106"/>
      <c r="HZU61" s="106"/>
      <c r="HZV61" s="106"/>
      <c r="HZW61" s="106"/>
      <c r="HZX61" s="106"/>
      <c r="HZY61" s="106"/>
      <c r="HZZ61" s="106"/>
      <c r="IAA61" s="106"/>
      <c r="IAB61" s="106"/>
      <c r="IAC61" s="106"/>
      <c r="IAD61" s="106"/>
      <c r="IAE61" s="106"/>
      <c r="IAF61" s="106"/>
      <c r="IAG61" s="106"/>
      <c r="IAH61" s="106"/>
      <c r="IAI61" s="106"/>
      <c r="IAJ61" s="106"/>
      <c r="IAK61" s="106"/>
      <c r="IAL61" s="106"/>
      <c r="IAM61" s="106"/>
      <c r="IAN61" s="106"/>
      <c r="IAO61" s="106"/>
      <c r="IAP61" s="106"/>
      <c r="IAQ61" s="106"/>
      <c r="IAR61" s="106"/>
      <c r="IAS61" s="106"/>
      <c r="IAT61" s="106"/>
      <c r="IAU61" s="106"/>
      <c r="IAV61" s="106"/>
      <c r="IAW61" s="106"/>
      <c r="IAX61" s="106"/>
      <c r="IAY61" s="106"/>
      <c r="IAZ61" s="106"/>
      <c r="IBA61" s="106"/>
      <c r="IBB61" s="106"/>
      <c r="IBC61" s="106"/>
      <c r="IBD61" s="106"/>
      <c r="IBE61" s="106"/>
      <c r="IBF61" s="106"/>
      <c r="IBG61" s="106"/>
      <c r="IBH61" s="106"/>
      <c r="IBI61" s="106"/>
      <c r="IBJ61" s="106"/>
      <c r="IBK61" s="106"/>
      <c r="IBL61" s="106"/>
      <c r="IBM61" s="106"/>
      <c r="IBN61" s="106"/>
      <c r="IBO61" s="106"/>
      <c r="IBP61" s="106"/>
      <c r="IBQ61" s="106"/>
      <c r="IBR61" s="106"/>
      <c r="IBS61" s="106"/>
      <c r="IBT61" s="106"/>
      <c r="IBU61" s="106"/>
      <c r="IBV61" s="106"/>
      <c r="IBW61" s="106"/>
      <c r="IBX61" s="106"/>
      <c r="IBY61" s="106"/>
      <c r="IBZ61" s="106"/>
      <c r="ICA61" s="106"/>
      <c r="ICB61" s="106"/>
      <c r="ICC61" s="106"/>
      <c r="ICD61" s="106"/>
      <c r="ICE61" s="106"/>
      <c r="ICF61" s="106"/>
      <c r="ICG61" s="106"/>
      <c r="ICH61" s="106"/>
      <c r="ICI61" s="106"/>
      <c r="ICJ61" s="106"/>
      <c r="ICK61" s="106"/>
      <c r="ICL61" s="106"/>
      <c r="ICM61" s="106"/>
      <c r="ICN61" s="106"/>
      <c r="ICO61" s="106"/>
      <c r="ICP61" s="106"/>
      <c r="ICQ61" s="106"/>
      <c r="ICR61" s="106"/>
      <c r="ICS61" s="106"/>
      <c r="ICT61" s="106"/>
      <c r="ICU61" s="106"/>
      <c r="ICV61" s="106"/>
      <c r="ICW61" s="106"/>
      <c r="ICX61" s="106"/>
      <c r="ICY61" s="106"/>
      <c r="ICZ61" s="106"/>
      <c r="IDA61" s="106"/>
      <c r="IDB61" s="106"/>
      <c r="IDC61" s="106"/>
      <c r="IDD61" s="106"/>
      <c r="IDE61" s="106"/>
      <c r="IDF61" s="106"/>
      <c r="IDG61" s="106"/>
      <c r="IDH61" s="106"/>
      <c r="IDI61" s="106"/>
      <c r="IDJ61" s="106"/>
      <c r="IDK61" s="106"/>
      <c r="IDL61" s="106"/>
      <c r="IDM61" s="106"/>
      <c r="IDN61" s="106"/>
      <c r="IDO61" s="106"/>
      <c r="IDP61" s="106"/>
      <c r="IDQ61" s="106"/>
      <c r="IDR61" s="106"/>
      <c r="IDS61" s="106"/>
      <c r="IDT61" s="106"/>
      <c r="IDU61" s="106"/>
      <c r="IDV61" s="106"/>
      <c r="IDW61" s="106"/>
      <c r="IDX61" s="106"/>
      <c r="IDY61" s="106"/>
      <c r="IDZ61" s="106"/>
      <c r="IEA61" s="106"/>
      <c r="IEB61" s="106"/>
      <c r="IEC61" s="106"/>
      <c r="IED61" s="106"/>
      <c r="IEE61" s="106"/>
      <c r="IEF61" s="106"/>
      <c r="IEG61" s="106"/>
      <c r="IEH61" s="106"/>
      <c r="IEI61" s="106"/>
      <c r="IEJ61" s="106"/>
      <c r="IEK61" s="106"/>
      <c r="IEL61" s="106"/>
      <c r="IEM61" s="106"/>
      <c r="IEN61" s="106"/>
      <c r="IEO61" s="106"/>
      <c r="IEP61" s="106"/>
      <c r="IEQ61" s="106"/>
      <c r="IER61" s="106"/>
      <c r="IES61" s="106"/>
      <c r="IET61" s="106"/>
      <c r="IEU61" s="106"/>
      <c r="IEV61" s="106"/>
      <c r="IEW61" s="106"/>
      <c r="IEX61" s="106"/>
      <c r="IEY61" s="106"/>
      <c r="IEZ61" s="106"/>
      <c r="IFA61" s="106"/>
      <c r="IFB61" s="106"/>
      <c r="IFC61" s="106"/>
      <c r="IFD61" s="106"/>
      <c r="IFE61" s="106"/>
      <c r="IFF61" s="106"/>
      <c r="IFG61" s="106"/>
      <c r="IFH61" s="106"/>
      <c r="IFI61" s="106"/>
      <c r="IFJ61" s="106"/>
      <c r="IFK61" s="106"/>
      <c r="IFL61" s="106"/>
      <c r="IFM61" s="106"/>
      <c r="IFN61" s="106"/>
      <c r="IFO61" s="106"/>
      <c r="IFP61" s="106"/>
      <c r="IFQ61" s="106"/>
      <c r="IFR61" s="106"/>
      <c r="IFS61" s="106"/>
      <c r="IFT61" s="106"/>
      <c r="IFU61" s="106"/>
      <c r="IFV61" s="106"/>
      <c r="IFW61" s="106"/>
      <c r="IFX61" s="106"/>
      <c r="IFY61" s="106"/>
      <c r="IFZ61" s="106"/>
      <c r="IGA61" s="106"/>
      <c r="IGB61" s="106"/>
      <c r="IGC61" s="106"/>
      <c r="IGD61" s="106"/>
      <c r="IGE61" s="106"/>
      <c r="IGF61" s="106"/>
      <c r="IGG61" s="106"/>
      <c r="IGH61" s="106"/>
      <c r="IGI61" s="106"/>
      <c r="IGJ61" s="106"/>
      <c r="IGK61" s="106"/>
      <c r="IGL61" s="106"/>
      <c r="IGM61" s="106"/>
      <c r="IGN61" s="106"/>
      <c r="IGO61" s="106"/>
      <c r="IGP61" s="106"/>
      <c r="IGQ61" s="106"/>
      <c r="IGR61" s="106"/>
      <c r="IGS61" s="106"/>
      <c r="IGT61" s="106"/>
      <c r="IGU61" s="106"/>
      <c r="IGV61" s="106"/>
      <c r="IGW61" s="106"/>
      <c r="IGX61" s="106"/>
      <c r="IGY61" s="106"/>
      <c r="IGZ61" s="106"/>
      <c r="IHA61" s="106"/>
      <c r="IHB61" s="106"/>
      <c r="IHC61" s="106"/>
      <c r="IHD61" s="106"/>
      <c r="IHE61" s="106"/>
      <c r="IHF61" s="106"/>
      <c r="IHG61" s="106"/>
      <c r="IHH61" s="106"/>
      <c r="IHI61" s="106"/>
      <c r="IHJ61" s="106"/>
      <c r="IHK61" s="106"/>
      <c r="IHL61" s="106"/>
      <c r="IHM61" s="106"/>
      <c r="IHN61" s="106"/>
      <c r="IHO61" s="106"/>
      <c r="IHP61" s="106"/>
      <c r="IHQ61" s="106"/>
      <c r="IHR61" s="106"/>
      <c r="IHS61" s="106"/>
      <c r="IHT61" s="106"/>
      <c r="IHU61" s="106"/>
      <c r="IHV61" s="106"/>
      <c r="IHW61" s="106"/>
      <c r="IHX61" s="106"/>
      <c r="IHY61" s="106"/>
      <c r="IHZ61" s="106"/>
      <c r="IIA61" s="106"/>
      <c r="IIB61" s="106"/>
      <c r="IIC61" s="106"/>
      <c r="IID61" s="106"/>
      <c r="IIE61" s="106"/>
      <c r="IIF61" s="106"/>
      <c r="IIG61" s="106"/>
      <c r="IIH61" s="106"/>
      <c r="III61" s="106"/>
      <c r="IIJ61" s="106"/>
      <c r="IIK61" s="106"/>
      <c r="IIL61" s="106"/>
      <c r="IIM61" s="106"/>
      <c r="IIN61" s="106"/>
      <c r="IIO61" s="106"/>
      <c r="IIP61" s="106"/>
      <c r="IIQ61" s="106"/>
      <c r="IIR61" s="106"/>
      <c r="IIS61" s="106"/>
      <c r="IIT61" s="106"/>
      <c r="IIU61" s="106"/>
      <c r="IIV61" s="106"/>
      <c r="IIW61" s="106"/>
      <c r="IIX61" s="106"/>
      <c r="IIY61" s="106"/>
      <c r="IIZ61" s="106"/>
      <c r="IJA61" s="106"/>
      <c r="IJB61" s="106"/>
      <c r="IJC61" s="106"/>
      <c r="IJD61" s="106"/>
      <c r="IJE61" s="106"/>
      <c r="IJF61" s="106"/>
      <c r="IJG61" s="106"/>
      <c r="IJH61" s="106"/>
      <c r="IJI61" s="106"/>
      <c r="IJJ61" s="106"/>
      <c r="IJK61" s="106"/>
      <c r="IJL61" s="106"/>
      <c r="IJM61" s="106"/>
      <c r="IJN61" s="106"/>
      <c r="IJO61" s="106"/>
      <c r="IJP61" s="106"/>
      <c r="IJQ61" s="106"/>
      <c r="IJR61" s="106"/>
      <c r="IJS61" s="106"/>
      <c r="IJT61" s="106"/>
      <c r="IJU61" s="106"/>
      <c r="IJV61" s="106"/>
      <c r="IJW61" s="106"/>
      <c r="IJX61" s="106"/>
      <c r="IJY61" s="106"/>
      <c r="IJZ61" s="106"/>
      <c r="IKA61" s="106"/>
      <c r="IKB61" s="106"/>
      <c r="IKC61" s="106"/>
      <c r="IKD61" s="106"/>
      <c r="IKE61" s="106"/>
      <c r="IKF61" s="106"/>
      <c r="IKG61" s="106"/>
      <c r="IKH61" s="106"/>
      <c r="IKI61" s="106"/>
      <c r="IKJ61" s="106"/>
      <c r="IKK61" s="106"/>
      <c r="IKL61" s="106"/>
      <c r="IKM61" s="106"/>
      <c r="IKN61" s="106"/>
      <c r="IKO61" s="106"/>
      <c r="IKP61" s="106"/>
      <c r="IKQ61" s="106"/>
      <c r="IKR61" s="106"/>
      <c r="IKS61" s="106"/>
      <c r="IKT61" s="106"/>
      <c r="IKU61" s="106"/>
      <c r="IKV61" s="106"/>
      <c r="IKW61" s="106"/>
      <c r="IKX61" s="106"/>
      <c r="IKY61" s="106"/>
      <c r="IKZ61" s="106"/>
      <c r="ILA61" s="106"/>
      <c r="ILB61" s="106"/>
      <c r="ILC61" s="106"/>
      <c r="ILD61" s="106"/>
      <c r="ILE61" s="106"/>
      <c r="ILF61" s="106"/>
      <c r="ILG61" s="106"/>
      <c r="ILH61" s="106"/>
      <c r="ILI61" s="106"/>
      <c r="ILJ61" s="106"/>
      <c r="ILK61" s="106"/>
      <c r="ILL61" s="106"/>
      <c r="ILM61" s="106"/>
      <c r="ILN61" s="106"/>
      <c r="ILO61" s="106"/>
      <c r="ILP61" s="106"/>
      <c r="ILQ61" s="106"/>
      <c r="ILR61" s="106"/>
      <c r="ILS61" s="106"/>
      <c r="ILT61" s="106"/>
      <c r="ILU61" s="106"/>
      <c r="ILV61" s="106"/>
      <c r="ILW61" s="106"/>
      <c r="ILX61" s="106"/>
      <c r="ILY61" s="106"/>
      <c r="ILZ61" s="106"/>
      <c r="IMA61" s="106"/>
      <c r="IMB61" s="106"/>
      <c r="IMC61" s="106"/>
      <c r="IMD61" s="106"/>
      <c r="IME61" s="106"/>
      <c r="IMF61" s="106"/>
      <c r="IMG61" s="106"/>
      <c r="IMH61" s="106"/>
      <c r="IMI61" s="106"/>
      <c r="IMJ61" s="106"/>
      <c r="IMK61" s="106"/>
      <c r="IML61" s="106"/>
      <c r="IMM61" s="106"/>
      <c r="IMN61" s="106"/>
      <c r="IMO61" s="106"/>
      <c r="IMP61" s="106"/>
      <c r="IMQ61" s="106"/>
      <c r="IMR61" s="106"/>
      <c r="IMS61" s="106"/>
      <c r="IMT61" s="106"/>
      <c r="IMU61" s="106"/>
      <c r="IMV61" s="106"/>
      <c r="IMW61" s="106"/>
      <c r="IMX61" s="106"/>
      <c r="IMY61" s="106"/>
      <c r="IMZ61" s="106"/>
      <c r="INA61" s="106"/>
      <c r="INB61" s="106"/>
      <c r="INC61" s="106"/>
      <c r="IND61" s="106"/>
      <c r="INE61" s="106"/>
      <c r="INF61" s="106"/>
      <c r="ING61" s="106"/>
      <c r="INH61" s="106"/>
      <c r="INI61" s="106"/>
      <c r="INJ61" s="106"/>
      <c r="INK61" s="106"/>
      <c r="INL61" s="106"/>
      <c r="INM61" s="106"/>
      <c r="INN61" s="106"/>
      <c r="INO61" s="106"/>
      <c r="INP61" s="106"/>
      <c r="INQ61" s="106"/>
      <c r="INR61" s="106"/>
      <c r="INS61" s="106"/>
      <c r="INT61" s="106"/>
      <c r="INU61" s="106"/>
      <c r="INV61" s="106"/>
      <c r="INW61" s="106"/>
      <c r="INX61" s="106"/>
      <c r="INY61" s="106"/>
      <c r="INZ61" s="106"/>
      <c r="IOA61" s="106"/>
      <c r="IOB61" s="106"/>
      <c r="IOC61" s="106"/>
      <c r="IOD61" s="106"/>
      <c r="IOE61" s="106"/>
      <c r="IOF61" s="106"/>
      <c r="IOG61" s="106"/>
      <c r="IOH61" s="106"/>
      <c r="IOI61" s="106"/>
      <c r="IOJ61" s="106"/>
      <c r="IOK61" s="106"/>
      <c r="IOL61" s="106"/>
      <c r="IOM61" s="106"/>
      <c r="ION61" s="106"/>
      <c r="IOO61" s="106"/>
      <c r="IOP61" s="106"/>
      <c r="IOQ61" s="106"/>
      <c r="IOR61" s="106"/>
      <c r="IOS61" s="106"/>
      <c r="IOT61" s="106"/>
      <c r="IOU61" s="106"/>
      <c r="IOV61" s="106"/>
      <c r="IOW61" s="106"/>
      <c r="IOX61" s="106"/>
      <c r="IOY61" s="106"/>
      <c r="IOZ61" s="106"/>
      <c r="IPA61" s="106"/>
      <c r="IPB61" s="106"/>
      <c r="IPC61" s="106"/>
      <c r="IPD61" s="106"/>
      <c r="IPE61" s="106"/>
      <c r="IPF61" s="106"/>
      <c r="IPG61" s="106"/>
      <c r="IPH61" s="106"/>
      <c r="IPI61" s="106"/>
      <c r="IPJ61" s="106"/>
      <c r="IPK61" s="106"/>
      <c r="IPL61" s="106"/>
      <c r="IPM61" s="106"/>
      <c r="IPN61" s="106"/>
      <c r="IPO61" s="106"/>
      <c r="IPP61" s="106"/>
      <c r="IPQ61" s="106"/>
      <c r="IPR61" s="106"/>
      <c r="IPS61" s="106"/>
      <c r="IPT61" s="106"/>
      <c r="IPU61" s="106"/>
      <c r="IPV61" s="106"/>
      <c r="IPW61" s="106"/>
      <c r="IPX61" s="106"/>
      <c r="IPY61" s="106"/>
      <c r="IPZ61" s="106"/>
      <c r="IQA61" s="106"/>
      <c r="IQB61" s="106"/>
      <c r="IQC61" s="106"/>
      <c r="IQD61" s="106"/>
      <c r="IQE61" s="106"/>
      <c r="IQF61" s="106"/>
      <c r="IQG61" s="106"/>
      <c r="IQH61" s="106"/>
      <c r="IQI61" s="106"/>
      <c r="IQJ61" s="106"/>
      <c r="IQK61" s="106"/>
      <c r="IQL61" s="106"/>
      <c r="IQM61" s="106"/>
      <c r="IQN61" s="106"/>
      <c r="IQO61" s="106"/>
      <c r="IQP61" s="106"/>
      <c r="IQQ61" s="106"/>
      <c r="IQR61" s="106"/>
      <c r="IQS61" s="106"/>
      <c r="IQT61" s="106"/>
      <c r="IQU61" s="106"/>
      <c r="IQV61" s="106"/>
      <c r="IQW61" s="106"/>
      <c r="IQX61" s="106"/>
      <c r="IQY61" s="106"/>
      <c r="IQZ61" s="106"/>
      <c r="IRA61" s="106"/>
      <c r="IRB61" s="106"/>
      <c r="IRC61" s="106"/>
      <c r="IRD61" s="106"/>
      <c r="IRE61" s="106"/>
      <c r="IRF61" s="106"/>
      <c r="IRG61" s="106"/>
      <c r="IRH61" s="106"/>
      <c r="IRI61" s="106"/>
      <c r="IRJ61" s="106"/>
      <c r="IRK61" s="106"/>
      <c r="IRL61" s="106"/>
      <c r="IRM61" s="106"/>
      <c r="IRN61" s="106"/>
      <c r="IRO61" s="106"/>
      <c r="IRP61" s="106"/>
      <c r="IRQ61" s="106"/>
      <c r="IRR61" s="106"/>
      <c r="IRS61" s="106"/>
      <c r="IRT61" s="106"/>
      <c r="IRU61" s="106"/>
      <c r="IRV61" s="106"/>
      <c r="IRW61" s="106"/>
      <c r="IRX61" s="106"/>
      <c r="IRY61" s="106"/>
      <c r="IRZ61" s="106"/>
      <c r="ISA61" s="106"/>
      <c r="ISB61" s="106"/>
      <c r="ISC61" s="106"/>
      <c r="ISD61" s="106"/>
      <c r="ISE61" s="106"/>
      <c r="ISF61" s="106"/>
      <c r="ISG61" s="106"/>
      <c r="ISH61" s="106"/>
      <c r="ISI61" s="106"/>
      <c r="ISJ61" s="106"/>
      <c r="ISK61" s="106"/>
      <c r="ISL61" s="106"/>
      <c r="ISM61" s="106"/>
      <c r="ISN61" s="106"/>
      <c r="ISO61" s="106"/>
      <c r="ISP61" s="106"/>
      <c r="ISQ61" s="106"/>
      <c r="ISR61" s="106"/>
      <c r="ISS61" s="106"/>
      <c r="IST61" s="106"/>
      <c r="ISU61" s="106"/>
      <c r="ISV61" s="106"/>
      <c r="ISW61" s="106"/>
      <c r="ISX61" s="106"/>
      <c r="ISY61" s="106"/>
      <c r="ISZ61" s="106"/>
      <c r="ITA61" s="106"/>
      <c r="ITB61" s="106"/>
      <c r="ITC61" s="106"/>
      <c r="ITD61" s="106"/>
      <c r="ITE61" s="106"/>
      <c r="ITF61" s="106"/>
      <c r="ITG61" s="106"/>
      <c r="ITH61" s="106"/>
      <c r="ITI61" s="106"/>
      <c r="ITJ61" s="106"/>
      <c r="ITK61" s="106"/>
      <c r="ITL61" s="106"/>
      <c r="ITM61" s="106"/>
      <c r="ITN61" s="106"/>
      <c r="ITO61" s="106"/>
      <c r="ITP61" s="106"/>
      <c r="ITQ61" s="106"/>
      <c r="ITR61" s="106"/>
      <c r="ITS61" s="106"/>
      <c r="ITT61" s="106"/>
      <c r="ITU61" s="106"/>
      <c r="ITV61" s="106"/>
      <c r="ITW61" s="106"/>
      <c r="ITX61" s="106"/>
      <c r="ITY61" s="106"/>
      <c r="ITZ61" s="106"/>
      <c r="IUA61" s="106"/>
      <c r="IUB61" s="106"/>
      <c r="IUC61" s="106"/>
      <c r="IUD61" s="106"/>
      <c r="IUE61" s="106"/>
      <c r="IUF61" s="106"/>
      <c r="IUG61" s="106"/>
      <c r="IUH61" s="106"/>
      <c r="IUI61" s="106"/>
      <c r="IUJ61" s="106"/>
      <c r="IUK61" s="106"/>
      <c r="IUL61" s="106"/>
      <c r="IUM61" s="106"/>
      <c r="IUN61" s="106"/>
      <c r="IUO61" s="106"/>
      <c r="IUP61" s="106"/>
      <c r="IUQ61" s="106"/>
      <c r="IUR61" s="106"/>
      <c r="IUS61" s="106"/>
      <c r="IUT61" s="106"/>
      <c r="IUU61" s="106"/>
      <c r="IUV61" s="106"/>
      <c r="IUW61" s="106"/>
      <c r="IUX61" s="106"/>
      <c r="IUY61" s="106"/>
      <c r="IUZ61" s="106"/>
      <c r="IVA61" s="106"/>
      <c r="IVB61" s="106"/>
      <c r="IVC61" s="106"/>
      <c r="IVD61" s="106"/>
      <c r="IVE61" s="106"/>
      <c r="IVF61" s="106"/>
      <c r="IVG61" s="106"/>
      <c r="IVH61" s="106"/>
      <c r="IVI61" s="106"/>
      <c r="IVJ61" s="106"/>
      <c r="IVK61" s="106"/>
      <c r="IVL61" s="106"/>
      <c r="IVM61" s="106"/>
      <c r="IVN61" s="106"/>
      <c r="IVO61" s="106"/>
      <c r="IVP61" s="106"/>
      <c r="IVQ61" s="106"/>
      <c r="IVR61" s="106"/>
      <c r="IVS61" s="106"/>
      <c r="IVT61" s="106"/>
      <c r="IVU61" s="106"/>
      <c r="IVV61" s="106"/>
      <c r="IVW61" s="106"/>
      <c r="IVX61" s="106"/>
      <c r="IVY61" s="106"/>
      <c r="IVZ61" s="106"/>
      <c r="IWA61" s="106"/>
      <c r="IWB61" s="106"/>
      <c r="IWC61" s="106"/>
      <c r="IWD61" s="106"/>
      <c r="IWE61" s="106"/>
      <c r="IWF61" s="106"/>
      <c r="IWG61" s="106"/>
      <c r="IWH61" s="106"/>
      <c r="IWI61" s="106"/>
      <c r="IWJ61" s="106"/>
      <c r="IWK61" s="106"/>
      <c r="IWL61" s="106"/>
      <c r="IWM61" s="106"/>
      <c r="IWN61" s="106"/>
      <c r="IWO61" s="106"/>
      <c r="IWP61" s="106"/>
      <c r="IWQ61" s="106"/>
      <c r="IWR61" s="106"/>
      <c r="IWS61" s="106"/>
      <c r="IWT61" s="106"/>
      <c r="IWU61" s="106"/>
      <c r="IWV61" s="106"/>
      <c r="IWW61" s="106"/>
      <c r="IWX61" s="106"/>
      <c r="IWY61" s="106"/>
      <c r="IWZ61" s="106"/>
      <c r="IXA61" s="106"/>
      <c r="IXB61" s="106"/>
      <c r="IXC61" s="106"/>
      <c r="IXD61" s="106"/>
      <c r="IXE61" s="106"/>
      <c r="IXF61" s="106"/>
      <c r="IXG61" s="106"/>
      <c r="IXH61" s="106"/>
      <c r="IXI61" s="106"/>
      <c r="IXJ61" s="106"/>
      <c r="IXK61" s="106"/>
      <c r="IXL61" s="106"/>
      <c r="IXM61" s="106"/>
      <c r="IXN61" s="106"/>
      <c r="IXO61" s="106"/>
      <c r="IXP61" s="106"/>
      <c r="IXQ61" s="106"/>
      <c r="IXR61" s="106"/>
      <c r="IXS61" s="106"/>
      <c r="IXT61" s="106"/>
      <c r="IXU61" s="106"/>
      <c r="IXV61" s="106"/>
      <c r="IXW61" s="106"/>
      <c r="IXX61" s="106"/>
      <c r="IXY61" s="106"/>
      <c r="IXZ61" s="106"/>
      <c r="IYA61" s="106"/>
      <c r="IYB61" s="106"/>
      <c r="IYC61" s="106"/>
      <c r="IYD61" s="106"/>
      <c r="IYE61" s="106"/>
      <c r="IYF61" s="106"/>
      <c r="IYG61" s="106"/>
      <c r="IYH61" s="106"/>
      <c r="IYI61" s="106"/>
      <c r="IYJ61" s="106"/>
      <c r="IYK61" s="106"/>
      <c r="IYL61" s="106"/>
      <c r="IYM61" s="106"/>
      <c r="IYN61" s="106"/>
      <c r="IYO61" s="106"/>
      <c r="IYP61" s="106"/>
      <c r="IYQ61" s="106"/>
      <c r="IYR61" s="106"/>
      <c r="IYS61" s="106"/>
      <c r="IYT61" s="106"/>
      <c r="IYU61" s="106"/>
      <c r="IYV61" s="106"/>
      <c r="IYW61" s="106"/>
      <c r="IYX61" s="106"/>
      <c r="IYY61" s="106"/>
      <c r="IYZ61" s="106"/>
      <c r="IZA61" s="106"/>
      <c r="IZB61" s="106"/>
      <c r="IZC61" s="106"/>
      <c r="IZD61" s="106"/>
      <c r="IZE61" s="106"/>
      <c r="IZF61" s="106"/>
      <c r="IZG61" s="106"/>
      <c r="IZH61" s="106"/>
      <c r="IZI61" s="106"/>
      <c r="IZJ61" s="106"/>
      <c r="IZK61" s="106"/>
      <c r="IZL61" s="106"/>
      <c r="IZM61" s="106"/>
      <c r="IZN61" s="106"/>
      <c r="IZO61" s="106"/>
      <c r="IZP61" s="106"/>
      <c r="IZQ61" s="106"/>
      <c r="IZR61" s="106"/>
      <c r="IZS61" s="106"/>
      <c r="IZT61" s="106"/>
      <c r="IZU61" s="106"/>
      <c r="IZV61" s="106"/>
      <c r="IZW61" s="106"/>
      <c r="IZX61" s="106"/>
      <c r="IZY61" s="106"/>
      <c r="IZZ61" s="106"/>
      <c r="JAA61" s="106"/>
      <c r="JAB61" s="106"/>
      <c r="JAC61" s="106"/>
      <c r="JAD61" s="106"/>
      <c r="JAE61" s="106"/>
      <c r="JAF61" s="106"/>
      <c r="JAG61" s="106"/>
      <c r="JAH61" s="106"/>
      <c r="JAI61" s="106"/>
      <c r="JAJ61" s="106"/>
      <c r="JAK61" s="106"/>
      <c r="JAL61" s="106"/>
      <c r="JAM61" s="106"/>
      <c r="JAN61" s="106"/>
      <c r="JAO61" s="106"/>
      <c r="JAP61" s="106"/>
      <c r="JAQ61" s="106"/>
      <c r="JAR61" s="106"/>
      <c r="JAS61" s="106"/>
      <c r="JAT61" s="106"/>
      <c r="JAU61" s="106"/>
      <c r="JAV61" s="106"/>
      <c r="JAW61" s="106"/>
      <c r="JAX61" s="106"/>
      <c r="JAY61" s="106"/>
      <c r="JAZ61" s="106"/>
      <c r="JBA61" s="106"/>
      <c r="JBB61" s="106"/>
      <c r="JBC61" s="106"/>
      <c r="JBD61" s="106"/>
      <c r="JBE61" s="106"/>
      <c r="JBF61" s="106"/>
      <c r="JBG61" s="106"/>
      <c r="JBH61" s="106"/>
      <c r="JBI61" s="106"/>
      <c r="JBJ61" s="106"/>
      <c r="JBK61" s="106"/>
      <c r="JBL61" s="106"/>
      <c r="JBM61" s="106"/>
      <c r="JBN61" s="106"/>
      <c r="JBO61" s="106"/>
      <c r="JBP61" s="106"/>
      <c r="JBQ61" s="106"/>
      <c r="JBR61" s="106"/>
      <c r="JBS61" s="106"/>
      <c r="JBT61" s="106"/>
      <c r="JBU61" s="106"/>
      <c r="JBV61" s="106"/>
      <c r="JBW61" s="106"/>
      <c r="JBX61" s="106"/>
      <c r="JBY61" s="106"/>
      <c r="JBZ61" s="106"/>
      <c r="JCA61" s="106"/>
      <c r="JCB61" s="106"/>
      <c r="JCC61" s="106"/>
      <c r="JCD61" s="106"/>
      <c r="JCE61" s="106"/>
      <c r="JCF61" s="106"/>
      <c r="JCG61" s="106"/>
      <c r="JCH61" s="106"/>
      <c r="JCI61" s="106"/>
      <c r="JCJ61" s="106"/>
      <c r="JCK61" s="106"/>
      <c r="JCL61" s="106"/>
      <c r="JCM61" s="106"/>
      <c r="JCN61" s="106"/>
      <c r="JCO61" s="106"/>
      <c r="JCP61" s="106"/>
      <c r="JCQ61" s="106"/>
      <c r="JCR61" s="106"/>
      <c r="JCS61" s="106"/>
      <c r="JCT61" s="106"/>
      <c r="JCU61" s="106"/>
      <c r="JCV61" s="106"/>
      <c r="JCW61" s="106"/>
      <c r="JCX61" s="106"/>
      <c r="JCY61" s="106"/>
      <c r="JCZ61" s="106"/>
      <c r="JDA61" s="106"/>
      <c r="JDB61" s="106"/>
      <c r="JDC61" s="106"/>
      <c r="JDD61" s="106"/>
      <c r="JDE61" s="106"/>
      <c r="JDF61" s="106"/>
      <c r="JDG61" s="106"/>
      <c r="JDH61" s="106"/>
      <c r="JDI61" s="106"/>
      <c r="JDJ61" s="106"/>
      <c r="JDK61" s="106"/>
      <c r="JDL61" s="106"/>
      <c r="JDM61" s="106"/>
      <c r="JDN61" s="106"/>
      <c r="JDO61" s="106"/>
      <c r="JDP61" s="106"/>
      <c r="JDQ61" s="106"/>
      <c r="JDR61" s="106"/>
      <c r="JDS61" s="106"/>
      <c r="JDT61" s="106"/>
      <c r="JDU61" s="106"/>
      <c r="JDV61" s="106"/>
      <c r="JDW61" s="106"/>
      <c r="JDX61" s="106"/>
      <c r="JDY61" s="106"/>
      <c r="JDZ61" s="106"/>
      <c r="JEA61" s="106"/>
      <c r="JEB61" s="106"/>
      <c r="JEC61" s="106"/>
      <c r="JED61" s="106"/>
      <c r="JEE61" s="106"/>
      <c r="JEF61" s="106"/>
      <c r="JEG61" s="106"/>
      <c r="JEH61" s="106"/>
      <c r="JEI61" s="106"/>
      <c r="JEJ61" s="106"/>
      <c r="JEK61" s="106"/>
      <c r="JEL61" s="106"/>
      <c r="JEM61" s="106"/>
      <c r="JEN61" s="106"/>
      <c r="JEO61" s="106"/>
      <c r="JEP61" s="106"/>
      <c r="JEQ61" s="106"/>
      <c r="JER61" s="106"/>
      <c r="JES61" s="106"/>
      <c r="JET61" s="106"/>
      <c r="JEU61" s="106"/>
      <c r="JEV61" s="106"/>
      <c r="JEW61" s="106"/>
      <c r="JEX61" s="106"/>
      <c r="JEY61" s="106"/>
      <c r="JEZ61" s="106"/>
      <c r="JFA61" s="106"/>
      <c r="JFB61" s="106"/>
      <c r="JFC61" s="106"/>
      <c r="JFD61" s="106"/>
      <c r="JFE61" s="106"/>
      <c r="JFF61" s="106"/>
      <c r="JFG61" s="106"/>
      <c r="JFH61" s="106"/>
      <c r="JFI61" s="106"/>
      <c r="JFJ61" s="106"/>
      <c r="JFK61" s="106"/>
      <c r="JFL61" s="106"/>
      <c r="JFM61" s="106"/>
      <c r="JFN61" s="106"/>
      <c r="JFO61" s="106"/>
      <c r="JFP61" s="106"/>
      <c r="JFQ61" s="106"/>
      <c r="JFR61" s="106"/>
      <c r="JFS61" s="106"/>
      <c r="JFT61" s="106"/>
      <c r="JFU61" s="106"/>
      <c r="JFV61" s="106"/>
      <c r="JFW61" s="106"/>
      <c r="JFX61" s="106"/>
      <c r="JFY61" s="106"/>
      <c r="JFZ61" s="106"/>
      <c r="JGA61" s="106"/>
      <c r="JGB61" s="106"/>
      <c r="JGC61" s="106"/>
      <c r="JGD61" s="106"/>
      <c r="JGE61" s="106"/>
      <c r="JGF61" s="106"/>
      <c r="JGG61" s="106"/>
      <c r="JGH61" s="106"/>
      <c r="JGI61" s="106"/>
      <c r="JGJ61" s="106"/>
      <c r="JGK61" s="106"/>
      <c r="JGL61" s="106"/>
      <c r="JGM61" s="106"/>
      <c r="JGN61" s="106"/>
      <c r="JGO61" s="106"/>
      <c r="JGP61" s="106"/>
      <c r="JGQ61" s="106"/>
      <c r="JGR61" s="106"/>
      <c r="JGS61" s="106"/>
      <c r="JGT61" s="106"/>
      <c r="JGU61" s="106"/>
      <c r="JGV61" s="106"/>
      <c r="JGW61" s="106"/>
      <c r="JGX61" s="106"/>
      <c r="JGY61" s="106"/>
      <c r="JGZ61" s="106"/>
      <c r="JHA61" s="106"/>
      <c r="JHB61" s="106"/>
      <c r="JHC61" s="106"/>
      <c r="JHD61" s="106"/>
      <c r="JHE61" s="106"/>
      <c r="JHF61" s="106"/>
      <c r="JHG61" s="106"/>
      <c r="JHH61" s="106"/>
      <c r="JHI61" s="106"/>
      <c r="JHJ61" s="106"/>
      <c r="JHK61" s="106"/>
      <c r="JHL61" s="106"/>
      <c r="JHM61" s="106"/>
      <c r="JHN61" s="106"/>
      <c r="JHO61" s="106"/>
      <c r="JHP61" s="106"/>
      <c r="JHQ61" s="106"/>
      <c r="JHR61" s="106"/>
      <c r="JHS61" s="106"/>
      <c r="JHT61" s="106"/>
      <c r="JHU61" s="106"/>
      <c r="JHV61" s="106"/>
      <c r="JHW61" s="106"/>
      <c r="JHX61" s="106"/>
      <c r="JHY61" s="106"/>
      <c r="JHZ61" s="106"/>
      <c r="JIA61" s="106"/>
      <c r="JIB61" s="106"/>
      <c r="JIC61" s="106"/>
      <c r="JID61" s="106"/>
      <c r="JIE61" s="106"/>
      <c r="JIF61" s="106"/>
      <c r="JIG61" s="106"/>
      <c r="JIH61" s="106"/>
      <c r="JII61" s="106"/>
      <c r="JIJ61" s="106"/>
      <c r="JIK61" s="106"/>
      <c r="JIL61" s="106"/>
      <c r="JIM61" s="106"/>
      <c r="JIN61" s="106"/>
      <c r="JIO61" s="106"/>
      <c r="JIP61" s="106"/>
      <c r="JIQ61" s="106"/>
      <c r="JIR61" s="106"/>
      <c r="JIS61" s="106"/>
      <c r="JIT61" s="106"/>
      <c r="JIU61" s="106"/>
      <c r="JIV61" s="106"/>
      <c r="JIW61" s="106"/>
      <c r="JIX61" s="106"/>
      <c r="JIY61" s="106"/>
      <c r="JIZ61" s="106"/>
      <c r="JJA61" s="106"/>
      <c r="JJB61" s="106"/>
      <c r="JJC61" s="106"/>
      <c r="JJD61" s="106"/>
      <c r="JJE61" s="106"/>
      <c r="JJF61" s="106"/>
      <c r="JJG61" s="106"/>
      <c r="JJH61" s="106"/>
      <c r="JJI61" s="106"/>
      <c r="JJJ61" s="106"/>
      <c r="JJK61" s="106"/>
      <c r="JJL61" s="106"/>
      <c r="JJM61" s="106"/>
      <c r="JJN61" s="106"/>
      <c r="JJO61" s="106"/>
      <c r="JJP61" s="106"/>
      <c r="JJQ61" s="106"/>
      <c r="JJR61" s="106"/>
      <c r="JJS61" s="106"/>
      <c r="JJT61" s="106"/>
      <c r="JJU61" s="106"/>
      <c r="JJV61" s="106"/>
      <c r="JJW61" s="106"/>
      <c r="JJX61" s="106"/>
      <c r="JJY61" s="106"/>
      <c r="JJZ61" s="106"/>
      <c r="JKA61" s="106"/>
      <c r="JKB61" s="106"/>
      <c r="JKC61" s="106"/>
      <c r="JKD61" s="106"/>
      <c r="JKE61" s="106"/>
      <c r="JKF61" s="106"/>
      <c r="JKG61" s="106"/>
      <c r="JKH61" s="106"/>
      <c r="JKI61" s="106"/>
      <c r="JKJ61" s="106"/>
      <c r="JKK61" s="106"/>
      <c r="JKL61" s="106"/>
      <c r="JKM61" s="106"/>
      <c r="JKN61" s="106"/>
      <c r="JKO61" s="106"/>
      <c r="JKP61" s="106"/>
      <c r="JKQ61" s="106"/>
      <c r="JKR61" s="106"/>
      <c r="JKS61" s="106"/>
      <c r="JKT61" s="106"/>
      <c r="JKU61" s="106"/>
      <c r="JKV61" s="106"/>
      <c r="JKW61" s="106"/>
      <c r="JKX61" s="106"/>
      <c r="JKY61" s="106"/>
      <c r="JKZ61" s="106"/>
      <c r="JLA61" s="106"/>
      <c r="JLB61" s="106"/>
      <c r="JLC61" s="106"/>
      <c r="JLD61" s="106"/>
      <c r="JLE61" s="106"/>
      <c r="JLF61" s="106"/>
      <c r="JLG61" s="106"/>
      <c r="JLH61" s="106"/>
      <c r="JLI61" s="106"/>
      <c r="JLJ61" s="106"/>
      <c r="JLK61" s="106"/>
      <c r="JLL61" s="106"/>
      <c r="JLM61" s="106"/>
      <c r="JLN61" s="106"/>
      <c r="JLO61" s="106"/>
      <c r="JLP61" s="106"/>
      <c r="JLQ61" s="106"/>
      <c r="JLR61" s="106"/>
      <c r="JLS61" s="106"/>
      <c r="JLT61" s="106"/>
      <c r="JLU61" s="106"/>
      <c r="JLV61" s="106"/>
      <c r="JLW61" s="106"/>
      <c r="JLX61" s="106"/>
      <c r="JLY61" s="106"/>
      <c r="JLZ61" s="106"/>
      <c r="JMA61" s="106"/>
      <c r="JMB61" s="106"/>
      <c r="JMC61" s="106"/>
      <c r="JMD61" s="106"/>
      <c r="JME61" s="106"/>
      <c r="JMF61" s="106"/>
      <c r="JMG61" s="106"/>
      <c r="JMH61" s="106"/>
      <c r="JMI61" s="106"/>
      <c r="JMJ61" s="106"/>
      <c r="JMK61" s="106"/>
      <c r="JML61" s="106"/>
      <c r="JMM61" s="106"/>
      <c r="JMN61" s="106"/>
      <c r="JMO61" s="106"/>
      <c r="JMP61" s="106"/>
      <c r="JMQ61" s="106"/>
      <c r="JMR61" s="106"/>
      <c r="JMS61" s="106"/>
      <c r="JMT61" s="106"/>
      <c r="JMU61" s="106"/>
      <c r="JMV61" s="106"/>
      <c r="JMW61" s="106"/>
      <c r="JMX61" s="106"/>
      <c r="JMY61" s="106"/>
      <c r="JMZ61" s="106"/>
      <c r="JNA61" s="106"/>
      <c r="JNB61" s="106"/>
      <c r="JNC61" s="106"/>
      <c r="JND61" s="106"/>
      <c r="JNE61" s="106"/>
      <c r="JNF61" s="106"/>
      <c r="JNG61" s="106"/>
      <c r="JNH61" s="106"/>
      <c r="JNI61" s="106"/>
      <c r="JNJ61" s="106"/>
      <c r="JNK61" s="106"/>
      <c r="JNL61" s="106"/>
      <c r="JNM61" s="106"/>
      <c r="JNN61" s="106"/>
      <c r="JNO61" s="106"/>
      <c r="JNP61" s="106"/>
      <c r="JNQ61" s="106"/>
      <c r="JNR61" s="106"/>
      <c r="JNS61" s="106"/>
      <c r="JNT61" s="106"/>
      <c r="JNU61" s="106"/>
      <c r="JNV61" s="106"/>
      <c r="JNW61" s="106"/>
      <c r="JNX61" s="106"/>
      <c r="JNY61" s="106"/>
      <c r="JNZ61" s="106"/>
      <c r="JOA61" s="106"/>
      <c r="JOB61" s="106"/>
      <c r="JOC61" s="106"/>
      <c r="JOD61" s="106"/>
      <c r="JOE61" s="106"/>
      <c r="JOF61" s="106"/>
      <c r="JOG61" s="106"/>
      <c r="JOH61" s="106"/>
      <c r="JOI61" s="106"/>
      <c r="JOJ61" s="106"/>
      <c r="JOK61" s="106"/>
      <c r="JOL61" s="106"/>
      <c r="JOM61" s="106"/>
      <c r="JON61" s="106"/>
      <c r="JOO61" s="106"/>
      <c r="JOP61" s="106"/>
      <c r="JOQ61" s="106"/>
      <c r="JOR61" s="106"/>
      <c r="JOS61" s="106"/>
      <c r="JOT61" s="106"/>
      <c r="JOU61" s="106"/>
      <c r="JOV61" s="106"/>
      <c r="JOW61" s="106"/>
      <c r="JOX61" s="106"/>
      <c r="JOY61" s="106"/>
      <c r="JOZ61" s="106"/>
      <c r="JPA61" s="106"/>
      <c r="JPB61" s="106"/>
      <c r="JPC61" s="106"/>
      <c r="JPD61" s="106"/>
      <c r="JPE61" s="106"/>
      <c r="JPF61" s="106"/>
      <c r="JPG61" s="106"/>
      <c r="JPH61" s="106"/>
      <c r="JPI61" s="106"/>
      <c r="JPJ61" s="106"/>
      <c r="JPK61" s="106"/>
      <c r="JPL61" s="106"/>
      <c r="JPM61" s="106"/>
      <c r="JPN61" s="106"/>
      <c r="JPO61" s="106"/>
      <c r="JPP61" s="106"/>
      <c r="JPQ61" s="106"/>
      <c r="JPR61" s="106"/>
      <c r="JPS61" s="106"/>
      <c r="JPT61" s="106"/>
      <c r="JPU61" s="106"/>
      <c r="JPV61" s="106"/>
      <c r="JPW61" s="106"/>
      <c r="JPX61" s="106"/>
      <c r="JPY61" s="106"/>
      <c r="JPZ61" s="106"/>
      <c r="JQA61" s="106"/>
      <c r="JQB61" s="106"/>
      <c r="JQC61" s="106"/>
      <c r="JQD61" s="106"/>
      <c r="JQE61" s="106"/>
      <c r="JQF61" s="106"/>
      <c r="JQG61" s="106"/>
      <c r="JQH61" s="106"/>
      <c r="JQI61" s="106"/>
      <c r="JQJ61" s="106"/>
      <c r="JQK61" s="106"/>
      <c r="JQL61" s="106"/>
      <c r="JQM61" s="106"/>
      <c r="JQN61" s="106"/>
      <c r="JQO61" s="106"/>
      <c r="JQP61" s="106"/>
      <c r="JQQ61" s="106"/>
      <c r="JQR61" s="106"/>
      <c r="JQS61" s="106"/>
      <c r="JQT61" s="106"/>
      <c r="JQU61" s="106"/>
      <c r="JQV61" s="106"/>
      <c r="JQW61" s="106"/>
      <c r="JQX61" s="106"/>
      <c r="JQY61" s="106"/>
      <c r="JQZ61" s="106"/>
      <c r="JRA61" s="106"/>
      <c r="JRB61" s="106"/>
      <c r="JRC61" s="106"/>
      <c r="JRD61" s="106"/>
      <c r="JRE61" s="106"/>
      <c r="JRF61" s="106"/>
      <c r="JRG61" s="106"/>
      <c r="JRH61" s="106"/>
      <c r="JRI61" s="106"/>
      <c r="JRJ61" s="106"/>
      <c r="JRK61" s="106"/>
      <c r="JRL61" s="106"/>
      <c r="JRM61" s="106"/>
      <c r="JRN61" s="106"/>
      <c r="JRO61" s="106"/>
      <c r="JRP61" s="106"/>
      <c r="JRQ61" s="106"/>
      <c r="JRR61" s="106"/>
      <c r="JRS61" s="106"/>
      <c r="JRT61" s="106"/>
      <c r="JRU61" s="106"/>
      <c r="JRV61" s="106"/>
      <c r="JRW61" s="106"/>
      <c r="JRX61" s="106"/>
      <c r="JRY61" s="106"/>
      <c r="JRZ61" s="106"/>
      <c r="JSA61" s="106"/>
      <c r="JSB61" s="106"/>
      <c r="JSC61" s="106"/>
      <c r="JSD61" s="106"/>
      <c r="JSE61" s="106"/>
      <c r="JSF61" s="106"/>
      <c r="JSG61" s="106"/>
      <c r="JSH61" s="106"/>
      <c r="JSI61" s="106"/>
      <c r="JSJ61" s="106"/>
      <c r="JSK61" s="106"/>
      <c r="JSL61" s="106"/>
      <c r="JSM61" s="106"/>
      <c r="JSN61" s="106"/>
      <c r="JSO61" s="106"/>
      <c r="JSP61" s="106"/>
      <c r="JSQ61" s="106"/>
      <c r="JSR61" s="106"/>
      <c r="JSS61" s="106"/>
      <c r="JST61" s="106"/>
      <c r="JSU61" s="106"/>
      <c r="JSV61" s="106"/>
      <c r="JSW61" s="106"/>
      <c r="JSX61" s="106"/>
      <c r="JSY61" s="106"/>
      <c r="JSZ61" s="106"/>
      <c r="JTA61" s="106"/>
      <c r="JTB61" s="106"/>
      <c r="JTC61" s="106"/>
      <c r="JTD61" s="106"/>
      <c r="JTE61" s="106"/>
      <c r="JTF61" s="106"/>
      <c r="JTG61" s="106"/>
      <c r="JTH61" s="106"/>
      <c r="JTI61" s="106"/>
      <c r="JTJ61" s="106"/>
      <c r="JTK61" s="106"/>
      <c r="JTL61" s="106"/>
      <c r="JTM61" s="106"/>
      <c r="JTN61" s="106"/>
      <c r="JTO61" s="106"/>
      <c r="JTP61" s="106"/>
      <c r="JTQ61" s="106"/>
      <c r="JTR61" s="106"/>
      <c r="JTS61" s="106"/>
      <c r="JTT61" s="106"/>
      <c r="JTU61" s="106"/>
      <c r="JTV61" s="106"/>
      <c r="JTW61" s="106"/>
      <c r="JTX61" s="106"/>
      <c r="JTY61" s="106"/>
      <c r="JTZ61" s="106"/>
      <c r="JUA61" s="106"/>
      <c r="JUB61" s="106"/>
      <c r="JUC61" s="106"/>
      <c r="JUD61" s="106"/>
      <c r="JUE61" s="106"/>
      <c r="JUF61" s="106"/>
      <c r="JUG61" s="106"/>
      <c r="JUH61" s="106"/>
      <c r="JUI61" s="106"/>
      <c r="JUJ61" s="106"/>
      <c r="JUK61" s="106"/>
      <c r="JUL61" s="106"/>
      <c r="JUM61" s="106"/>
      <c r="JUN61" s="106"/>
      <c r="JUO61" s="106"/>
      <c r="JUP61" s="106"/>
      <c r="JUQ61" s="106"/>
      <c r="JUR61" s="106"/>
      <c r="JUS61" s="106"/>
      <c r="JUT61" s="106"/>
      <c r="JUU61" s="106"/>
      <c r="JUV61" s="106"/>
      <c r="JUW61" s="106"/>
      <c r="JUX61" s="106"/>
      <c r="JUY61" s="106"/>
      <c r="JUZ61" s="106"/>
      <c r="JVA61" s="106"/>
      <c r="JVB61" s="106"/>
      <c r="JVC61" s="106"/>
      <c r="JVD61" s="106"/>
      <c r="JVE61" s="106"/>
      <c r="JVF61" s="106"/>
      <c r="JVG61" s="106"/>
      <c r="JVH61" s="106"/>
      <c r="JVI61" s="106"/>
      <c r="JVJ61" s="106"/>
      <c r="JVK61" s="106"/>
      <c r="JVL61" s="106"/>
      <c r="JVM61" s="106"/>
      <c r="JVN61" s="106"/>
      <c r="JVO61" s="106"/>
      <c r="JVP61" s="106"/>
      <c r="JVQ61" s="106"/>
      <c r="JVR61" s="106"/>
      <c r="JVS61" s="106"/>
      <c r="JVT61" s="106"/>
      <c r="JVU61" s="106"/>
      <c r="JVV61" s="106"/>
      <c r="JVW61" s="106"/>
      <c r="JVX61" s="106"/>
      <c r="JVY61" s="106"/>
      <c r="JVZ61" s="106"/>
      <c r="JWA61" s="106"/>
      <c r="JWB61" s="106"/>
      <c r="JWC61" s="106"/>
      <c r="JWD61" s="106"/>
      <c r="JWE61" s="106"/>
      <c r="JWF61" s="106"/>
      <c r="JWG61" s="106"/>
      <c r="JWH61" s="106"/>
      <c r="JWI61" s="106"/>
      <c r="JWJ61" s="106"/>
      <c r="JWK61" s="106"/>
      <c r="JWL61" s="106"/>
      <c r="JWM61" s="106"/>
      <c r="JWN61" s="106"/>
      <c r="JWO61" s="106"/>
      <c r="JWP61" s="106"/>
      <c r="JWQ61" s="106"/>
      <c r="JWR61" s="106"/>
      <c r="JWS61" s="106"/>
      <c r="JWT61" s="106"/>
      <c r="JWU61" s="106"/>
      <c r="JWV61" s="106"/>
      <c r="JWW61" s="106"/>
      <c r="JWX61" s="106"/>
      <c r="JWY61" s="106"/>
      <c r="JWZ61" s="106"/>
      <c r="JXA61" s="106"/>
      <c r="JXB61" s="106"/>
      <c r="JXC61" s="106"/>
      <c r="JXD61" s="106"/>
      <c r="JXE61" s="106"/>
      <c r="JXF61" s="106"/>
      <c r="JXG61" s="106"/>
      <c r="JXH61" s="106"/>
      <c r="JXI61" s="106"/>
      <c r="JXJ61" s="106"/>
      <c r="JXK61" s="106"/>
      <c r="JXL61" s="106"/>
      <c r="JXM61" s="106"/>
      <c r="JXN61" s="106"/>
      <c r="JXO61" s="106"/>
      <c r="JXP61" s="106"/>
      <c r="JXQ61" s="106"/>
      <c r="JXR61" s="106"/>
      <c r="JXS61" s="106"/>
      <c r="JXT61" s="106"/>
      <c r="JXU61" s="106"/>
      <c r="JXV61" s="106"/>
      <c r="JXW61" s="106"/>
      <c r="JXX61" s="106"/>
      <c r="JXY61" s="106"/>
      <c r="JXZ61" s="106"/>
      <c r="JYA61" s="106"/>
      <c r="JYB61" s="106"/>
      <c r="JYC61" s="106"/>
      <c r="JYD61" s="106"/>
      <c r="JYE61" s="106"/>
      <c r="JYF61" s="106"/>
      <c r="JYG61" s="106"/>
      <c r="JYH61" s="106"/>
      <c r="JYI61" s="106"/>
      <c r="JYJ61" s="106"/>
      <c r="JYK61" s="106"/>
      <c r="JYL61" s="106"/>
      <c r="JYM61" s="106"/>
      <c r="JYN61" s="106"/>
      <c r="JYO61" s="106"/>
      <c r="JYP61" s="106"/>
      <c r="JYQ61" s="106"/>
      <c r="JYR61" s="106"/>
      <c r="JYS61" s="106"/>
      <c r="JYT61" s="106"/>
      <c r="JYU61" s="106"/>
      <c r="JYV61" s="106"/>
      <c r="JYW61" s="106"/>
      <c r="JYX61" s="106"/>
      <c r="JYY61" s="106"/>
      <c r="JYZ61" s="106"/>
      <c r="JZA61" s="106"/>
      <c r="JZB61" s="106"/>
      <c r="JZC61" s="106"/>
      <c r="JZD61" s="106"/>
      <c r="JZE61" s="106"/>
      <c r="JZF61" s="106"/>
      <c r="JZG61" s="106"/>
      <c r="JZH61" s="106"/>
      <c r="JZI61" s="106"/>
      <c r="JZJ61" s="106"/>
      <c r="JZK61" s="106"/>
      <c r="JZL61" s="106"/>
      <c r="JZM61" s="106"/>
      <c r="JZN61" s="106"/>
      <c r="JZO61" s="106"/>
      <c r="JZP61" s="106"/>
      <c r="JZQ61" s="106"/>
      <c r="JZR61" s="106"/>
      <c r="JZS61" s="106"/>
      <c r="JZT61" s="106"/>
      <c r="JZU61" s="106"/>
      <c r="JZV61" s="106"/>
      <c r="JZW61" s="106"/>
      <c r="JZX61" s="106"/>
      <c r="JZY61" s="106"/>
      <c r="JZZ61" s="106"/>
      <c r="KAA61" s="106"/>
      <c r="KAB61" s="106"/>
      <c r="KAC61" s="106"/>
      <c r="KAD61" s="106"/>
      <c r="KAE61" s="106"/>
      <c r="KAF61" s="106"/>
      <c r="KAG61" s="106"/>
      <c r="KAH61" s="106"/>
      <c r="KAI61" s="106"/>
      <c r="KAJ61" s="106"/>
      <c r="KAK61" s="106"/>
      <c r="KAL61" s="106"/>
      <c r="KAM61" s="106"/>
      <c r="KAN61" s="106"/>
      <c r="KAO61" s="106"/>
      <c r="KAP61" s="106"/>
      <c r="KAQ61" s="106"/>
      <c r="KAR61" s="106"/>
      <c r="KAS61" s="106"/>
      <c r="KAT61" s="106"/>
      <c r="KAU61" s="106"/>
      <c r="KAV61" s="106"/>
      <c r="KAW61" s="106"/>
      <c r="KAX61" s="106"/>
      <c r="KAY61" s="106"/>
      <c r="KAZ61" s="106"/>
      <c r="KBA61" s="106"/>
      <c r="KBB61" s="106"/>
      <c r="KBC61" s="106"/>
      <c r="KBD61" s="106"/>
      <c r="KBE61" s="106"/>
      <c r="KBF61" s="106"/>
      <c r="KBG61" s="106"/>
      <c r="KBH61" s="106"/>
      <c r="KBI61" s="106"/>
      <c r="KBJ61" s="106"/>
      <c r="KBK61" s="106"/>
      <c r="KBL61" s="106"/>
      <c r="KBM61" s="106"/>
      <c r="KBN61" s="106"/>
      <c r="KBO61" s="106"/>
      <c r="KBP61" s="106"/>
      <c r="KBQ61" s="106"/>
      <c r="KBR61" s="106"/>
      <c r="KBS61" s="106"/>
      <c r="KBT61" s="106"/>
      <c r="KBU61" s="106"/>
      <c r="KBV61" s="106"/>
      <c r="KBW61" s="106"/>
      <c r="KBX61" s="106"/>
      <c r="KBY61" s="106"/>
      <c r="KBZ61" s="106"/>
      <c r="KCA61" s="106"/>
      <c r="KCB61" s="106"/>
      <c r="KCC61" s="106"/>
      <c r="KCD61" s="106"/>
      <c r="KCE61" s="106"/>
      <c r="KCF61" s="106"/>
      <c r="KCG61" s="106"/>
      <c r="KCH61" s="106"/>
      <c r="KCI61" s="106"/>
      <c r="KCJ61" s="106"/>
      <c r="KCK61" s="106"/>
      <c r="KCL61" s="106"/>
      <c r="KCM61" s="106"/>
      <c r="KCN61" s="106"/>
      <c r="KCO61" s="106"/>
      <c r="KCP61" s="106"/>
      <c r="KCQ61" s="106"/>
      <c r="KCR61" s="106"/>
      <c r="KCS61" s="106"/>
      <c r="KCT61" s="106"/>
      <c r="KCU61" s="106"/>
      <c r="KCV61" s="106"/>
      <c r="KCW61" s="106"/>
      <c r="KCX61" s="106"/>
      <c r="KCY61" s="106"/>
      <c r="KCZ61" s="106"/>
      <c r="KDA61" s="106"/>
      <c r="KDB61" s="106"/>
      <c r="KDC61" s="106"/>
      <c r="KDD61" s="106"/>
      <c r="KDE61" s="106"/>
      <c r="KDF61" s="106"/>
      <c r="KDG61" s="106"/>
      <c r="KDH61" s="106"/>
      <c r="KDI61" s="106"/>
      <c r="KDJ61" s="106"/>
      <c r="KDK61" s="106"/>
      <c r="KDL61" s="106"/>
      <c r="KDM61" s="106"/>
      <c r="KDN61" s="106"/>
      <c r="KDO61" s="106"/>
      <c r="KDP61" s="106"/>
      <c r="KDQ61" s="106"/>
      <c r="KDR61" s="106"/>
      <c r="KDS61" s="106"/>
      <c r="KDT61" s="106"/>
      <c r="KDU61" s="106"/>
      <c r="KDV61" s="106"/>
      <c r="KDW61" s="106"/>
      <c r="KDX61" s="106"/>
      <c r="KDY61" s="106"/>
      <c r="KDZ61" s="106"/>
      <c r="KEA61" s="106"/>
      <c r="KEB61" s="106"/>
      <c r="KEC61" s="106"/>
      <c r="KED61" s="106"/>
      <c r="KEE61" s="106"/>
      <c r="KEF61" s="106"/>
      <c r="KEG61" s="106"/>
      <c r="KEH61" s="106"/>
      <c r="KEI61" s="106"/>
      <c r="KEJ61" s="106"/>
      <c r="KEK61" s="106"/>
      <c r="KEL61" s="106"/>
      <c r="KEM61" s="106"/>
      <c r="KEN61" s="106"/>
      <c r="KEO61" s="106"/>
      <c r="KEP61" s="106"/>
      <c r="KEQ61" s="106"/>
      <c r="KER61" s="106"/>
      <c r="KES61" s="106"/>
      <c r="KET61" s="106"/>
      <c r="KEU61" s="106"/>
      <c r="KEV61" s="106"/>
      <c r="KEW61" s="106"/>
      <c r="KEX61" s="106"/>
      <c r="KEY61" s="106"/>
      <c r="KEZ61" s="106"/>
      <c r="KFA61" s="106"/>
      <c r="KFB61" s="106"/>
      <c r="KFC61" s="106"/>
      <c r="KFD61" s="106"/>
      <c r="KFE61" s="106"/>
      <c r="KFF61" s="106"/>
      <c r="KFG61" s="106"/>
      <c r="KFH61" s="106"/>
      <c r="KFI61" s="106"/>
      <c r="KFJ61" s="106"/>
      <c r="KFK61" s="106"/>
      <c r="KFL61" s="106"/>
      <c r="KFM61" s="106"/>
      <c r="KFN61" s="106"/>
      <c r="KFO61" s="106"/>
      <c r="KFP61" s="106"/>
      <c r="KFQ61" s="106"/>
      <c r="KFR61" s="106"/>
      <c r="KFS61" s="106"/>
      <c r="KFT61" s="106"/>
      <c r="KFU61" s="106"/>
      <c r="KFV61" s="106"/>
      <c r="KFW61" s="106"/>
      <c r="KFX61" s="106"/>
      <c r="KFY61" s="106"/>
      <c r="KFZ61" s="106"/>
      <c r="KGA61" s="106"/>
      <c r="KGB61" s="106"/>
      <c r="KGC61" s="106"/>
      <c r="KGD61" s="106"/>
      <c r="KGE61" s="106"/>
      <c r="KGF61" s="106"/>
      <c r="KGG61" s="106"/>
      <c r="KGH61" s="106"/>
      <c r="KGI61" s="106"/>
      <c r="KGJ61" s="106"/>
      <c r="KGK61" s="106"/>
      <c r="KGL61" s="106"/>
      <c r="KGM61" s="106"/>
      <c r="KGN61" s="106"/>
      <c r="KGO61" s="106"/>
      <c r="KGP61" s="106"/>
      <c r="KGQ61" s="106"/>
      <c r="KGR61" s="106"/>
      <c r="KGS61" s="106"/>
      <c r="KGT61" s="106"/>
      <c r="KGU61" s="106"/>
      <c r="KGV61" s="106"/>
      <c r="KGW61" s="106"/>
      <c r="KGX61" s="106"/>
      <c r="KGY61" s="106"/>
      <c r="KGZ61" s="106"/>
      <c r="KHA61" s="106"/>
      <c r="KHB61" s="106"/>
      <c r="KHC61" s="106"/>
      <c r="KHD61" s="106"/>
      <c r="KHE61" s="106"/>
      <c r="KHF61" s="106"/>
      <c r="KHG61" s="106"/>
      <c r="KHH61" s="106"/>
      <c r="KHI61" s="106"/>
      <c r="KHJ61" s="106"/>
      <c r="KHK61" s="106"/>
      <c r="KHL61" s="106"/>
      <c r="KHM61" s="106"/>
      <c r="KHN61" s="106"/>
      <c r="KHO61" s="106"/>
      <c r="KHP61" s="106"/>
      <c r="KHQ61" s="106"/>
      <c r="KHR61" s="106"/>
      <c r="KHS61" s="106"/>
      <c r="KHT61" s="106"/>
      <c r="KHU61" s="106"/>
      <c r="KHV61" s="106"/>
      <c r="KHW61" s="106"/>
      <c r="KHX61" s="106"/>
      <c r="KHY61" s="106"/>
      <c r="KHZ61" s="106"/>
      <c r="KIA61" s="106"/>
      <c r="KIB61" s="106"/>
      <c r="KIC61" s="106"/>
      <c r="KID61" s="106"/>
      <c r="KIE61" s="106"/>
      <c r="KIF61" s="106"/>
      <c r="KIG61" s="106"/>
      <c r="KIH61" s="106"/>
      <c r="KII61" s="106"/>
      <c r="KIJ61" s="106"/>
      <c r="KIK61" s="106"/>
      <c r="KIL61" s="106"/>
      <c r="KIM61" s="106"/>
      <c r="KIN61" s="106"/>
      <c r="KIO61" s="106"/>
      <c r="KIP61" s="106"/>
      <c r="KIQ61" s="106"/>
      <c r="KIR61" s="106"/>
      <c r="KIS61" s="106"/>
      <c r="KIT61" s="106"/>
      <c r="KIU61" s="106"/>
      <c r="KIV61" s="106"/>
      <c r="KIW61" s="106"/>
      <c r="KIX61" s="106"/>
      <c r="KIY61" s="106"/>
      <c r="KIZ61" s="106"/>
      <c r="KJA61" s="106"/>
      <c r="KJB61" s="106"/>
      <c r="KJC61" s="106"/>
      <c r="KJD61" s="106"/>
      <c r="KJE61" s="106"/>
      <c r="KJF61" s="106"/>
      <c r="KJG61" s="106"/>
      <c r="KJH61" s="106"/>
      <c r="KJI61" s="106"/>
      <c r="KJJ61" s="106"/>
      <c r="KJK61" s="106"/>
      <c r="KJL61" s="106"/>
      <c r="KJM61" s="106"/>
      <c r="KJN61" s="106"/>
      <c r="KJO61" s="106"/>
      <c r="KJP61" s="106"/>
      <c r="KJQ61" s="106"/>
      <c r="KJR61" s="106"/>
      <c r="KJS61" s="106"/>
      <c r="KJT61" s="106"/>
      <c r="KJU61" s="106"/>
      <c r="KJV61" s="106"/>
      <c r="KJW61" s="106"/>
      <c r="KJX61" s="106"/>
      <c r="KJY61" s="106"/>
      <c r="KJZ61" s="106"/>
      <c r="KKA61" s="106"/>
      <c r="KKB61" s="106"/>
      <c r="KKC61" s="106"/>
      <c r="KKD61" s="106"/>
      <c r="KKE61" s="106"/>
      <c r="KKF61" s="106"/>
      <c r="KKG61" s="106"/>
      <c r="KKH61" s="106"/>
      <c r="KKI61" s="106"/>
      <c r="KKJ61" s="106"/>
      <c r="KKK61" s="106"/>
      <c r="KKL61" s="106"/>
      <c r="KKM61" s="106"/>
      <c r="KKN61" s="106"/>
      <c r="KKO61" s="106"/>
      <c r="KKP61" s="106"/>
      <c r="KKQ61" s="106"/>
      <c r="KKR61" s="106"/>
      <c r="KKS61" s="106"/>
      <c r="KKT61" s="106"/>
      <c r="KKU61" s="106"/>
      <c r="KKV61" s="106"/>
      <c r="KKW61" s="106"/>
      <c r="KKX61" s="106"/>
      <c r="KKY61" s="106"/>
      <c r="KKZ61" s="106"/>
      <c r="KLA61" s="106"/>
      <c r="KLB61" s="106"/>
      <c r="KLC61" s="106"/>
      <c r="KLD61" s="106"/>
      <c r="KLE61" s="106"/>
      <c r="KLF61" s="106"/>
      <c r="KLG61" s="106"/>
      <c r="KLH61" s="106"/>
      <c r="KLI61" s="106"/>
      <c r="KLJ61" s="106"/>
      <c r="KLK61" s="106"/>
      <c r="KLL61" s="106"/>
      <c r="KLM61" s="106"/>
      <c r="KLN61" s="106"/>
      <c r="KLO61" s="106"/>
      <c r="KLP61" s="106"/>
      <c r="KLQ61" s="106"/>
      <c r="KLR61" s="106"/>
      <c r="KLS61" s="106"/>
      <c r="KLT61" s="106"/>
      <c r="KLU61" s="106"/>
      <c r="KLV61" s="106"/>
      <c r="KLW61" s="106"/>
      <c r="KLX61" s="106"/>
      <c r="KLY61" s="106"/>
      <c r="KLZ61" s="106"/>
      <c r="KMA61" s="106"/>
      <c r="KMB61" s="106"/>
      <c r="KMC61" s="106"/>
      <c r="KMD61" s="106"/>
      <c r="KME61" s="106"/>
      <c r="KMF61" s="106"/>
      <c r="KMG61" s="106"/>
      <c r="KMH61" s="106"/>
      <c r="KMI61" s="106"/>
      <c r="KMJ61" s="106"/>
      <c r="KMK61" s="106"/>
      <c r="KML61" s="106"/>
      <c r="KMM61" s="106"/>
      <c r="KMN61" s="106"/>
      <c r="KMO61" s="106"/>
      <c r="KMP61" s="106"/>
      <c r="KMQ61" s="106"/>
      <c r="KMR61" s="106"/>
      <c r="KMS61" s="106"/>
      <c r="KMT61" s="106"/>
      <c r="KMU61" s="106"/>
      <c r="KMV61" s="106"/>
      <c r="KMW61" s="106"/>
      <c r="KMX61" s="106"/>
      <c r="KMY61" s="106"/>
      <c r="KMZ61" s="106"/>
      <c r="KNA61" s="106"/>
      <c r="KNB61" s="106"/>
      <c r="KNC61" s="106"/>
      <c r="KND61" s="106"/>
      <c r="KNE61" s="106"/>
      <c r="KNF61" s="106"/>
      <c r="KNG61" s="106"/>
      <c r="KNH61" s="106"/>
      <c r="KNI61" s="106"/>
      <c r="KNJ61" s="106"/>
      <c r="KNK61" s="106"/>
      <c r="KNL61" s="106"/>
      <c r="KNM61" s="106"/>
      <c r="KNN61" s="106"/>
      <c r="KNO61" s="106"/>
      <c r="KNP61" s="106"/>
      <c r="KNQ61" s="106"/>
      <c r="KNR61" s="106"/>
      <c r="KNS61" s="106"/>
      <c r="KNT61" s="106"/>
      <c r="KNU61" s="106"/>
      <c r="KNV61" s="106"/>
      <c r="KNW61" s="106"/>
      <c r="KNX61" s="106"/>
      <c r="KNY61" s="106"/>
      <c r="KNZ61" s="106"/>
      <c r="KOA61" s="106"/>
      <c r="KOB61" s="106"/>
      <c r="KOC61" s="106"/>
      <c r="KOD61" s="106"/>
      <c r="KOE61" s="106"/>
      <c r="KOF61" s="106"/>
      <c r="KOG61" s="106"/>
      <c r="KOH61" s="106"/>
      <c r="KOI61" s="106"/>
      <c r="KOJ61" s="106"/>
      <c r="KOK61" s="106"/>
      <c r="KOL61" s="106"/>
      <c r="KOM61" s="106"/>
      <c r="KON61" s="106"/>
      <c r="KOO61" s="106"/>
      <c r="KOP61" s="106"/>
      <c r="KOQ61" s="106"/>
      <c r="KOR61" s="106"/>
      <c r="KOS61" s="106"/>
      <c r="KOT61" s="106"/>
      <c r="KOU61" s="106"/>
      <c r="KOV61" s="106"/>
      <c r="KOW61" s="106"/>
      <c r="KOX61" s="106"/>
      <c r="KOY61" s="106"/>
      <c r="KOZ61" s="106"/>
      <c r="KPA61" s="106"/>
      <c r="KPB61" s="106"/>
      <c r="KPC61" s="106"/>
      <c r="KPD61" s="106"/>
      <c r="KPE61" s="106"/>
      <c r="KPF61" s="106"/>
      <c r="KPG61" s="106"/>
      <c r="KPH61" s="106"/>
      <c r="KPI61" s="106"/>
      <c r="KPJ61" s="106"/>
      <c r="KPK61" s="106"/>
      <c r="KPL61" s="106"/>
      <c r="KPM61" s="106"/>
      <c r="KPN61" s="106"/>
      <c r="KPO61" s="106"/>
      <c r="KPP61" s="106"/>
      <c r="KPQ61" s="106"/>
      <c r="KPR61" s="106"/>
      <c r="KPS61" s="106"/>
      <c r="KPT61" s="106"/>
      <c r="KPU61" s="106"/>
      <c r="KPV61" s="106"/>
      <c r="KPW61" s="106"/>
      <c r="KPX61" s="106"/>
      <c r="KPY61" s="106"/>
      <c r="KPZ61" s="106"/>
      <c r="KQA61" s="106"/>
      <c r="KQB61" s="106"/>
      <c r="KQC61" s="106"/>
      <c r="KQD61" s="106"/>
      <c r="KQE61" s="106"/>
      <c r="KQF61" s="106"/>
      <c r="KQG61" s="106"/>
      <c r="KQH61" s="106"/>
      <c r="KQI61" s="106"/>
      <c r="KQJ61" s="106"/>
      <c r="KQK61" s="106"/>
      <c r="KQL61" s="106"/>
      <c r="KQM61" s="106"/>
      <c r="KQN61" s="106"/>
      <c r="KQO61" s="106"/>
      <c r="KQP61" s="106"/>
      <c r="KQQ61" s="106"/>
      <c r="KQR61" s="106"/>
      <c r="KQS61" s="106"/>
      <c r="KQT61" s="106"/>
      <c r="KQU61" s="106"/>
      <c r="KQV61" s="106"/>
      <c r="KQW61" s="106"/>
      <c r="KQX61" s="106"/>
      <c r="KQY61" s="106"/>
      <c r="KQZ61" s="106"/>
      <c r="KRA61" s="106"/>
      <c r="KRB61" s="106"/>
      <c r="KRC61" s="106"/>
      <c r="KRD61" s="106"/>
      <c r="KRE61" s="106"/>
      <c r="KRF61" s="106"/>
      <c r="KRG61" s="106"/>
      <c r="KRH61" s="106"/>
      <c r="KRI61" s="106"/>
      <c r="KRJ61" s="106"/>
      <c r="KRK61" s="106"/>
      <c r="KRL61" s="106"/>
      <c r="KRM61" s="106"/>
      <c r="KRN61" s="106"/>
      <c r="KRO61" s="106"/>
      <c r="KRP61" s="106"/>
      <c r="KRQ61" s="106"/>
      <c r="KRR61" s="106"/>
      <c r="KRS61" s="106"/>
      <c r="KRT61" s="106"/>
      <c r="KRU61" s="106"/>
      <c r="KRV61" s="106"/>
      <c r="KRW61" s="106"/>
      <c r="KRX61" s="106"/>
      <c r="KRY61" s="106"/>
      <c r="KRZ61" s="106"/>
      <c r="KSA61" s="106"/>
      <c r="KSB61" s="106"/>
      <c r="KSC61" s="106"/>
      <c r="KSD61" s="106"/>
      <c r="KSE61" s="106"/>
      <c r="KSF61" s="106"/>
      <c r="KSG61" s="106"/>
      <c r="KSH61" s="106"/>
      <c r="KSI61" s="106"/>
      <c r="KSJ61" s="106"/>
      <c r="KSK61" s="106"/>
      <c r="KSL61" s="106"/>
      <c r="KSM61" s="106"/>
      <c r="KSN61" s="106"/>
      <c r="KSO61" s="106"/>
      <c r="KSP61" s="106"/>
      <c r="KSQ61" s="106"/>
      <c r="KSR61" s="106"/>
      <c r="KSS61" s="106"/>
      <c r="KST61" s="106"/>
      <c r="KSU61" s="106"/>
      <c r="KSV61" s="106"/>
      <c r="KSW61" s="106"/>
      <c r="KSX61" s="106"/>
      <c r="KSY61" s="106"/>
      <c r="KSZ61" s="106"/>
      <c r="KTA61" s="106"/>
      <c r="KTB61" s="106"/>
      <c r="KTC61" s="106"/>
      <c r="KTD61" s="106"/>
      <c r="KTE61" s="106"/>
      <c r="KTF61" s="106"/>
      <c r="KTG61" s="106"/>
      <c r="KTH61" s="106"/>
      <c r="KTI61" s="106"/>
      <c r="KTJ61" s="106"/>
      <c r="KTK61" s="106"/>
      <c r="KTL61" s="106"/>
      <c r="KTM61" s="106"/>
      <c r="KTN61" s="106"/>
      <c r="KTO61" s="106"/>
      <c r="KTP61" s="106"/>
      <c r="KTQ61" s="106"/>
      <c r="KTR61" s="106"/>
      <c r="KTS61" s="106"/>
      <c r="KTT61" s="106"/>
      <c r="KTU61" s="106"/>
      <c r="KTV61" s="106"/>
      <c r="KTW61" s="106"/>
      <c r="KTX61" s="106"/>
      <c r="KTY61" s="106"/>
      <c r="KTZ61" s="106"/>
      <c r="KUA61" s="106"/>
      <c r="KUB61" s="106"/>
      <c r="KUC61" s="106"/>
      <c r="KUD61" s="106"/>
      <c r="KUE61" s="106"/>
      <c r="KUF61" s="106"/>
      <c r="KUG61" s="106"/>
      <c r="KUH61" s="106"/>
      <c r="KUI61" s="106"/>
      <c r="KUJ61" s="106"/>
      <c r="KUK61" s="106"/>
      <c r="KUL61" s="106"/>
      <c r="KUM61" s="106"/>
      <c r="KUN61" s="106"/>
      <c r="KUO61" s="106"/>
      <c r="KUP61" s="106"/>
      <c r="KUQ61" s="106"/>
      <c r="KUR61" s="106"/>
      <c r="KUS61" s="106"/>
      <c r="KUT61" s="106"/>
      <c r="KUU61" s="106"/>
      <c r="KUV61" s="106"/>
      <c r="KUW61" s="106"/>
      <c r="KUX61" s="106"/>
      <c r="KUY61" s="106"/>
      <c r="KUZ61" s="106"/>
      <c r="KVA61" s="106"/>
      <c r="KVB61" s="106"/>
      <c r="KVC61" s="106"/>
      <c r="KVD61" s="106"/>
      <c r="KVE61" s="106"/>
      <c r="KVF61" s="106"/>
      <c r="KVG61" s="106"/>
      <c r="KVH61" s="106"/>
      <c r="KVI61" s="106"/>
      <c r="KVJ61" s="106"/>
      <c r="KVK61" s="106"/>
      <c r="KVL61" s="106"/>
      <c r="KVM61" s="106"/>
      <c r="KVN61" s="106"/>
      <c r="KVO61" s="106"/>
      <c r="KVP61" s="106"/>
      <c r="KVQ61" s="106"/>
      <c r="KVR61" s="106"/>
      <c r="KVS61" s="106"/>
      <c r="KVT61" s="106"/>
      <c r="KVU61" s="106"/>
      <c r="KVV61" s="106"/>
      <c r="KVW61" s="106"/>
      <c r="KVX61" s="106"/>
      <c r="KVY61" s="106"/>
      <c r="KVZ61" s="106"/>
      <c r="KWA61" s="106"/>
      <c r="KWB61" s="106"/>
      <c r="KWC61" s="106"/>
      <c r="KWD61" s="106"/>
      <c r="KWE61" s="106"/>
      <c r="KWF61" s="106"/>
      <c r="KWG61" s="106"/>
      <c r="KWH61" s="106"/>
      <c r="KWI61" s="106"/>
      <c r="KWJ61" s="106"/>
      <c r="KWK61" s="106"/>
      <c r="KWL61" s="106"/>
      <c r="KWM61" s="106"/>
      <c r="KWN61" s="106"/>
      <c r="KWO61" s="106"/>
      <c r="KWP61" s="106"/>
      <c r="KWQ61" s="106"/>
      <c r="KWR61" s="106"/>
      <c r="KWS61" s="106"/>
      <c r="KWT61" s="106"/>
      <c r="KWU61" s="106"/>
      <c r="KWV61" s="106"/>
      <c r="KWW61" s="106"/>
      <c r="KWX61" s="106"/>
      <c r="KWY61" s="106"/>
      <c r="KWZ61" s="106"/>
      <c r="KXA61" s="106"/>
      <c r="KXB61" s="106"/>
      <c r="KXC61" s="106"/>
      <c r="KXD61" s="106"/>
      <c r="KXE61" s="106"/>
      <c r="KXF61" s="106"/>
      <c r="KXG61" s="106"/>
      <c r="KXH61" s="106"/>
      <c r="KXI61" s="106"/>
      <c r="KXJ61" s="106"/>
      <c r="KXK61" s="106"/>
      <c r="KXL61" s="106"/>
      <c r="KXM61" s="106"/>
      <c r="KXN61" s="106"/>
      <c r="KXO61" s="106"/>
      <c r="KXP61" s="106"/>
      <c r="KXQ61" s="106"/>
      <c r="KXR61" s="106"/>
      <c r="KXS61" s="106"/>
      <c r="KXT61" s="106"/>
      <c r="KXU61" s="106"/>
      <c r="KXV61" s="106"/>
      <c r="KXW61" s="106"/>
      <c r="KXX61" s="106"/>
      <c r="KXY61" s="106"/>
      <c r="KXZ61" s="106"/>
      <c r="KYA61" s="106"/>
      <c r="KYB61" s="106"/>
      <c r="KYC61" s="106"/>
      <c r="KYD61" s="106"/>
      <c r="KYE61" s="106"/>
      <c r="KYF61" s="106"/>
      <c r="KYG61" s="106"/>
      <c r="KYH61" s="106"/>
      <c r="KYI61" s="106"/>
      <c r="KYJ61" s="106"/>
      <c r="KYK61" s="106"/>
      <c r="KYL61" s="106"/>
      <c r="KYM61" s="106"/>
      <c r="KYN61" s="106"/>
      <c r="KYO61" s="106"/>
      <c r="KYP61" s="106"/>
      <c r="KYQ61" s="106"/>
      <c r="KYR61" s="106"/>
      <c r="KYS61" s="106"/>
      <c r="KYT61" s="106"/>
      <c r="KYU61" s="106"/>
      <c r="KYV61" s="106"/>
      <c r="KYW61" s="106"/>
      <c r="KYX61" s="106"/>
      <c r="KYY61" s="106"/>
      <c r="KYZ61" s="106"/>
      <c r="KZA61" s="106"/>
      <c r="KZB61" s="106"/>
      <c r="KZC61" s="106"/>
      <c r="KZD61" s="106"/>
      <c r="KZE61" s="106"/>
      <c r="KZF61" s="106"/>
      <c r="KZG61" s="106"/>
      <c r="KZH61" s="106"/>
      <c r="KZI61" s="106"/>
      <c r="KZJ61" s="106"/>
      <c r="KZK61" s="106"/>
      <c r="KZL61" s="106"/>
      <c r="KZM61" s="106"/>
      <c r="KZN61" s="106"/>
      <c r="KZO61" s="106"/>
      <c r="KZP61" s="106"/>
      <c r="KZQ61" s="106"/>
      <c r="KZR61" s="106"/>
      <c r="KZS61" s="106"/>
      <c r="KZT61" s="106"/>
      <c r="KZU61" s="106"/>
      <c r="KZV61" s="106"/>
      <c r="KZW61" s="106"/>
      <c r="KZX61" s="106"/>
      <c r="KZY61" s="106"/>
      <c r="KZZ61" s="106"/>
      <c r="LAA61" s="106"/>
      <c r="LAB61" s="106"/>
      <c r="LAC61" s="106"/>
      <c r="LAD61" s="106"/>
      <c r="LAE61" s="106"/>
      <c r="LAF61" s="106"/>
      <c r="LAG61" s="106"/>
      <c r="LAH61" s="106"/>
      <c r="LAI61" s="106"/>
      <c r="LAJ61" s="106"/>
      <c r="LAK61" s="106"/>
      <c r="LAL61" s="106"/>
      <c r="LAM61" s="106"/>
      <c r="LAN61" s="106"/>
      <c r="LAO61" s="106"/>
      <c r="LAP61" s="106"/>
      <c r="LAQ61" s="106"/>
      <c r="LAR61" s="106"/>
      <c r="LAS61" s="106"/>
      <c r="LAT61" s="106"/>
      <c r="LAU61" s="106"/>
      <c r="LAV61" s="106"/>
      <c r="LAW61" s="106"/>
      <c r="LAX61" s="106"/>
      <c r="LAY61" s="106"/>
      <c r="LAZ61" s="106"/>
      <c r="LBA61" s="106"/>
      <c r="LBB61" s="106"/>
      <c r="LBC61" s="106"/>
      <c r="LBD61" s="106"/>
      <c r="LBE61" s="106"/>
      <c r="LBF61" s="106"/>
      <c r="LBG61" s="106"/>
      <c r="LBH61" s="106"/>
      <c r="LBI61" s="106"/>
      <c r="LBJ61" s="106"/>
      <c r="LBK61" s="106"/>
      <c r="LBL61" s="106"/>
      <c r="LBM61" s="106"/>
      <c r="LBN61" s="106"/>
      <c r="LBO61" s="106"/>
      <c r="LBP61" s="106"/>
      <c r="LBQ61" s="106"/>
      <c r="LBR61" s="106"/>
      <c r="LBS61" s="106"/>
      <c r="LBT61" s="106"/>
      <c r="LBU61" s="106"/>
      <c r="LBV61" s="106"/>
      <c r="LBW61" s="106"/>
      <c r="LBX61" s="106"/>
      <c r="LBY61" s="106"/>
      <c r="LBZ61" s="106"/>
      <c r="LCA61" s="106"/>
      <c r="LCB61" s="106"/>
      <c r="LCC61" s="106"/>
      <c r="LCD61" s="106"/>
      <c r="LCE61" s="106"/>
      <c r="LCF61" s="106"/>
      <c r="LCG61" s="106"/>
      <c r="LCH61" s="106"/>
      <c r="LCI61" s="106"/>
      <c r="LCJ61" s="106"/>
      <c r="LCK61" s="106"/>
      <c r="LCL61" s="106"/>
      <c r="LCM61" s="106"/>
      <c r="LCN61" s="106"/>
      <c r="LCO61" s="106"/>
      <c r="LCP61" s="106"/>
      <c r="LCQ61" s="106"/>
      <c r="LCR61" s="106"/>
      <c r="LCS61" s="106"/>
      <c r="LCT61" s="106"/>
      <c r="LCU61" s="106"/>
      <c r="LCV61" s="106"/>
      <c r="LCW61" s="106"/>
      <c r="LCX61" s="106"/>
      <c r="LCY61" s="106"/>
      <c r="LCZ61" s="106"/>
      <c r="LDA61" s="106"/>
      <c r="LDB61" s="106"/>
      <c r="LDC61" s="106"/>
      <c r="LDD61" s="106"/>
      <c r="LDE61" s="106"/>
      <c r="LDF61" s="106"/>
      <c r="LDG61" s="106"/>
      <c r="LDH61" s="106"/>
      <c r="LDI61" s="106"/>
      <c r="LDJ61" s="106"/>
      <c r="LDK61" s="106"/>
      <c r="LDL61" s="106"/>
      <c r="LDM61" s="106"/>
      <c r="LDN61" s="106"/>
      <c r="LDO61" s="106"/>
      <c r="LDP61" s="106"/>
      <c r="LDQ61" s="106"/>
      <c r="LDR61" s="106"/>
      <c r="LDS61" s="106"/>
      <c r="LDT61" s="106"/>
      <c r="LDU61" s="106"/>
      <c r="LDV61" s="106"/>
      <c r="LDW61" s="106"/>
      <c r="LDX61" s="106"/>
      <c r="LDY61" s="106"/>
      <c r="LDZ61" s="106"/>
      <c r="LEA61" s="106"/>
      <c r="LEB61" s="106"/>
      <c r="LEC61" s="106"/>
      <c r="LED61" s="106"/>
      <c r="LEE61" s="106"/>
      <c r="LEF61" s="106"/>
      <c r="LEG61" s="106"/>
      <c r="LEH61" s="106"/>
      <c r="LEI61" s="106"/>
      <c r="LEJ61" s="106"/>
      <c r="LEK61" s="106"/>
      <c r="LEL61" s="106"/>
      <c r="LEM61" s="106"/>
      <c r="LEN61" s="106"/>
      <c r="LEO61" s="106"/>
      <c r="LEP61" s="106"/>
      <c r="LEQ61" s="106"/>
      <c r="LER61" s="106"/>
      <c r="LES61" s="106"/>
      <c r="LET61" s="106"/>
      <c r="LEU61" s="106"/>
      <c r="LEV61" s="106"/>
      <c r="LEW61" s="106"/>
      <c r="LEX61" s="106"/>
      <c r="LEY61" s="106"/>
      <c r="LEZ61" s="106"/>
      <c r="LFA61" s="106"/>
      <c r="LFB61" s="106"/>
      <c r="LFC61" s="106"/>
      <c r="LFD61" s="106"/>
      <c r="LFE61" s="106"/>
      <c r="LFF61" s="106"/>
      <c r="LFG61" s="106"/>
      <c r="LFH61" s="106"/>
      <c r="LFI61" s="106"/>
      <c r="LFJ61" s="106"/>
      <c r="LFK61" s="106"/>
      <c r="LFL61" s="106"/>
      <c r="LFM61" s="106"/>
      <c r="LFN61" s="106"/>
      <c r="LFO61" s="106"/>
      <c r="LFP61" s="106"/>
      <c r="LFQ61" s="106"/>
      <c r="LFR61" s="106"/>
      <c r="LFS61" s="106"/>
      <c r="LFT61" s="106"/>
      <c r="LFU61" s="106"/>
      <c r="LFV61" s="106"/>
      <c r="LFW61" s="106"/>
      <c r="LFX61" s="106"/>
      <c r="LFY61" s="106"/>
      <c r="LFZ61" s="106"/>
      <c r="LGA61" s="106"/>
      <c r="LGB61" s="106"/>
      <c r="LGC61" s="106"/>
      <c r="LGD61" s="106"/>
      <c r="LGE61" s="106"/>
      <c r="LGF61" s="106"/>
      <c r="LGG61" s="106"/>
      <c r="LGH61" s="106"/>
      <c r="LGI61" s="106"/>
      <c r="LGJ61" s="106"/>
      <c r="LGK61" s="106"/>
      <c r="LGL61" s="106"/>
      <c r="LGM61" s="106"/>
      <c r="LGN61" s="106"/>
      <c r="LGO61" s="106"/>
      <c r="LGP61" s="106"/>
      <c r="LGQ61" s="106"/>
      <c r="LGR61" s="106"/>
      <c r="LGS61" s="106"/>
      <c r="LGT61" s="106"/>
      <c r="LGU61" s="106"/>
      <c r="LGV61" s="106"/>
      <c r="LGW61" s="106"/>
      <c r="LGX61" s="106"/>
      <c r="LGY61" s="106"/>
      <c r="LGZ61" s="106"/>
      <c r="LHA61" s="106"/>
      <c r="LHB61" s="106"/>
      <c r="LHC61" s="106"/>
      <c r="LHD61" s="106"/>
      <c r="LHE61" s="106"/>
      <c r="LHF61" s="106"/>
      <c r="LHG61" s="106"/>
      <c r="LHH61" s="106"/>
      <c r="LHI61" s="106"/>
      <c r="LHJ61" s="106"/>
      <c r="LHK61" s="106"/>
      <c r="LHL61" s="106"/>
      <c r="LHM61" s="106"/>
      <c r="LHN61" s="106"/>
      <c r="LHO61" s="106"/>
      <c r="LHP61" s="106"/>
      <c r="LHQ61" s="106"/>
      <c r="LHR61" s="106"/>
      <c r="LHS61" s="106"/>
      <c r="LHT61" s="106"/>
      <c r="LHU61" s="106"/>
      <c r="LHV61" s="106"/>
      <c r="LHW61" s="106"/>
      <c r="LHX61" s="106"/>
      <c r="LHY61" s="106"/>
      <c r="LHZ61" s="106"/>
      <c r="LIA61" s="106"/>
      <c r="LIB61" s="106"/>
      <c r="LIC61" s="106"/>
      <c r="LID61" s="106"/>
      <c r="LIE61" s="106"/>
      <c r="LIF61" s="106"/>
      <c r="LIG61" s="106"/>
      <c r="LIH61" s="106"/>
      <c r="LII61" s="106"/>
      <c r="LIJ61" s="106"/>
      <c r="LIK61" s="106"/>
      <c r="LIL61" s="106"/>
      <c r="LIM61" s="106"/>
      <c r="LIN61" s="106"/>
      <c r="LIO61" s="106"/>
      <c r="LIP61" s="106"/>
      <c r="LIQ61" s="106"/>
      <c r="LIR61" s="106"/>
      <c r="LIS61" s="106"/>
      <c r="LIT61" s="106"/>
      <c r="LIU61" s="106"/>
      <c r="LIV61" s="106"/>
      <c r="LIW61" s="106"/>
      <c r="LIX61" s="106"/>
      <c r="LIY61" s="106"/>
      <c r="LIZ61" s="106"/>
      <c r="LJA61" s="106"/>
      <c r="LJB61" s="106"/>
      <c r="LJC61" s="106"/>
      <c r="LJD61" s="106"/>
      <c r="LJE61" s="106"/>
      <c r="LJF61" s="106"/>
      <c r="LJG61" s="106"/>
      <c r="LJH61" s="106"/>
      <c r="LJI61" s="106"/>
      <c r="LJJ61" s="106"/>
      <c r="LJK61" s="106"/>
      <c r="LJL61" s="106"/>
      <c r="LJM61" s="106"/>
      <c r="LJN61" s="106"/>
      <c r="LJO61" s="106"/>
      <c r="LJP61" s="106"/>
      <c r="LJQ61" s="106"/>
      <c r="LJR61" s="106"/>
      <c r="LJS61" s="106"/>
      <c r="LJT61" s="106"/>
      <c r="LJU61" s="106"/>
      <c r="LJV61" s="106"/>
      <c r="LJW61" s="106"/>
      <c r="LJX61" s="106"/>
      <c r="LJY61" s="106"/>
      <c r="LJZ61" s="106"/>
      <c r="LKA61" s="106"/>
      <c r="LKB61" s="106"/>
      <c r="LKC61" s="106"/>
      <c r="LKD61" s="106"/>
      <c r="LKE61" s="106"/>
      <c r="LKF61" s="106"/>
      <c r="LKG61" s="106"/>
      <c r="LKH61" s="106"/>
      <c r="LKI61" s="106"/>
      <c r="LKJ61" s="106"/>
      <c r="LKK61" s="106"/>
      <c r="LKL61" s="106"/>
      <c r="LKM61" s="106"/>
      <c r="LKN61" s="106"/>
      <c r="LKO61" s="106"/>
      <c r="LKP61" s="106"/>
      <c r="LKQ61" s="106"/>
      <c r="LKR61" s="106"/>
      <c r="LKS61" s="106"/>
      <c r="LKT61" s="106"/>
      <c r="LKU61" s="106"/>
      <c r="LKV61" s="106"/>
      <c r="LKW61" s="106"/>
      <c r="LKX61" s="106"/>
      <c r="LKY61" s="106"/>
      <c r="LKZ61" s="106"/>
      <c r="LLA61" s="106"/>
      <c r="LLB61" s="106"/>
      <c r="LLC61" s="106"/>
      <c r="LLD61" s="106"/>
      <c r="LLE61" s="106"/>
      <c r="LLF61" s="106"/>
      <c r="LLG61" s="106"/>
      <c r="LLH61" s="106"/>
      <c r="LLI61" s="106"/>
      <c r="LLJ61" s="106"/>
      <c r="LLK61" s="106"/>
      <c r="LLL61" s="106"/>
      <c r="LLM61" s="106"/>
      <c r="LLN61" s="106"/>
      <c r="LLO61" s="106"/>
      <c r="LLP61" s="106"/>
      <c r="LLQ61" s="106"/>
      <c r="LLR61" s="106"/>
      <c r="LLS61" s="106"/>
      <c r="LLT61" s="106"/>
      <c r="LLU61" s="106"/>
      <c r="LLV61" s="106"/>
      <c r="LLW61" s="106"/>
      <c r="LLX61" s="106"/>
      <c r="LLY61" s="106"/>
      <c r="LLZ61" s="106"/>
      <c r="LMA61" s="106"/>
      <c r="LMB61" s="106"/>
      <c r="LMC61" s="106"/>
      <c r="LMD61" s="106"/>
      <c r="LME61" s="106"/>
      <c r="LMF61" s="106"/>
      <c r="LMG61" s="106"/>
      <c r="LMH61" s="106"/>
      <c r="LMI61" s="106"/>
      <c r="LMJ61" s="106"/>
      <c r="LMK61" s="106"/>
      <c r="LML61" s="106"/>
      <c r="LMM61" s="106"/>
      <c r="LMN61" s="106"/>
      <c r="LMO61" s="106"/>
      <c r="LMP61" s="106"/>
      <c r="LMQ61" s="106"/>
      <c r="LMR61" s="106"/>
      <c r="LMS61" s="106"/>
      <c r="LMT61" s="106"/>
      <c r="LMU61" s="106"/>
      <c r="LMV61" s="106"/>
      <c r="LMW61" s="106"/>
      <c r="LMX61" s="106"/>
      <c r="LMY61" s="106"/>
      <c r="LMZ61" s="106"/>
      <c r="LNA61" s="106"/>
      <c r="LNB61" s="106"/>
      <c r="LNC61" s="106"/>
      <c r="LND61" s="106"/>
      <c r="LNE61" s="106"/>
      <c r="LNF61" s="106"/>
      <c r="LNG61" s="106"/>
      <c r="LNH61" s="106"/>
      <c r="LNI61" s="106"/>
      <c r="LNJ61" s="106"/>
      <c r="LNK61" s="106"/>
      <c r="LNL61" s="106"/>
      <c r="LNM61" s="106"/>
      <c r="LNN61" s="106"/>
      <c r="LNO61" s="106"/>
      <c r="LNP61" s="106"/>
      <c r="LNQ61" s="106"/>
      <c r="LNR61" s="106"/>
      <c r="LNS61" s="106"/>
      <c r="LNT61" s="106"/>
      <c r="LNU61" s="106"/>
      <c r="LNV61" s="106"/>
      <c r="LNW61" s="106"/>
      <c r="LNX61" s="106"/>
      <c r="LNY61" s="106"/>
      <c r="LNZ61" s="106"/>
      <c r="LOA61" s="106"/>
      <c r="LOB61" s="106"/>
      <c r="LOC61" s="106"/>
      <c r="LOD61" s="106"/>
      <c r="LOE61" s="106"/>
      <c r="LOF61" s="106"/>
      <c r="LOG61" s="106"/>
      <c r="LOH61" s="106"/>
      <c r="LOI61" s="106"/>
      <c r="LOJ61" s="106"/>
      <c r="LOK61" s="106"/>
      <c r="LOL61" s="106"/>
      <c r="LOM61" s="106"/>
      <c r="LON61" s="106"/>
      <c r="LOO61" s="106"/>
      <c r="LOP61" s="106"/>
      <c r="LOQ61" s="106"/>
      <c r="LOR61" s="106"/>
      <c r="LOS61" s="106"/>
      <c r="LOT61" s="106"/>
      <c r="LOU61" s="106"/>
      <c r="LOV61" s="106"/>
      <c r="LOW61" s="106"/>
      <c r="LOX61" s="106"/>
      <c r="LOY61" s="106"/>
      <c r="LOZ61" s="106"/>
      <c r="LPA61" s="106"/>
      <c r="LPB61" s="106"/>
      <c r="LPC61" s="106"/>
      <c r="LPD61" s="106"/>
      <c r="LPE61" s="106"/>
      <c r="LPF61" s="106"/>
      <c r="LPG61" s="106"/>
      <c r="LPH61" s="106"/>
      <c r="LPI61" s="106"/>
      <c r="LPJ61" s="106"/>
      <c r="LPK61" s="106"/>
      <c r="LPL61" s="106"/>
      <c r="LPM61" s="106"/>
      <c r="LPN61" s="106"/>
      <c r="LPO61" s="106"/>
      <c r="LPP61" s="106"/>
      <c r="LPQ61" s="106"/>
      <c r="LPR61" s="106"/>
      <c r="LPS61" s="106"/>
      <c r="LPT61" s="106"/>
      <c r="LPU61" s="106"/>
      <c r="LPV61" s="106"/>
      <c r="LPW61" s="106"/>
      <c r="LPX61" s="106"/>
      <c r="LPY61" s="106"/>
      <c r="LPZ61" s="106"/>
      <c r="LQA61" s="106"/>
      <c r="LQB61" s="106"/>
      <c r="LQC61" s="106"/>
      <c r="LQD61" s="106"/>
      <c r="LQE61" s="106"/>
      <c r="LQF61" s="106"/>
      <c r="LQG61" s="106"/>
      <c r="LQH61" s="106"/>
      <c r="LQI61" s="106"/>
      <c r="LQJ61" s="106"/>
      <c r="LQK61" s="106"/>
      <c r="LQL61" s="106"/>
      <c r="LQM61" s="106"/>
      <c r="LQN61" s="106"/>
      <c r="LQO61" s="106"/>
      <c r="LQP61" s="106"/>
      <c r="LQQ61" s="106"/>
      <c r="LQR61" s="106"/>
      <c r="LQS61" s="106"/>
      <c r="LQT61" s="106"/>
      <c r="LQU61" s="106"/>
      <c r="LQV61" s="106"/>
      <c r="LQW61" s="106"/>
      <c r="LQX61" s="106"/>
      <c r="LQY61" s="106"/>
      <c r="LQZ61" s="106"/>
      <c r="LRA61" s="106"/>
      <c r="LRB61" s="106"/>
      <c r="LRC61" s="106"/>
      <c r="LRD61" s="106"/>
      <c r="LRE61" s="106"/>
      <c r="LRF61" s="106"/>
      <c r="LRG61" s="106"/>
      <c r="LRH61" s="106"/>
      <c r="LRI61" s="106"/>
      <c r="LRJ61" s="106"/>
      <c r="LRK61" s="106"/>
      <c r="LRL61" s="106"/>
      <c r="LRM61" s="106"/>
      <c r="LRN61" s="106"/>
      <c r="LRO61" s="106"/>
      <c r="LRP61" s="106"/>
      <c r="LRQ61" s="106"/>
      <c r="LRR61" s="106"/>
      <c r="LRS61" s="106"/>
      <c r="LRT61" s="106"/>
      <c r="LRU61" s="106"/>
      <c r="LRV61" s="106"/>
      <c r="LRW61" s="106"/>
      <c r="LRX61" s="106"/>
      <c r="LRY61" s="106"/>
      <c r="LRZ61" s="106"/>
      <c r="LSA61" s="106"/>
      <c r="LSB61" s="106"/>
      <c r="LSC61" s="106"/>
      <c r="LSD61" s="106"/>
      <c r="LSE61" s="106"/>
      <c r="LSF61" s="106"/>
      <c r="LSG61" s="106"/>
      <c r="LSH61" s="106"/>
      <c r="LSI61" s="106"/>
      <c r="LSJ61" s="106"/>
      <c r="LSK61" s="106"/>
      <c r="LSL61" s="106"/>
      <c r="LSM61" s="106"/>
      <c r="LSN61" s="106"/>
      <c r="LSO61" s="106"/>
      <c r="LSP61" s="106"/>
      <c r="LSQ61" s="106"/>
      <c r="LSR61" s="106"/>
      <c r="LSS61" s="106"/>
      <c r="LST61" s="106"/>
      <c r="LSU61" s="106"/>
      <c r="LSV61" s="106"/>
      <c r="LSW61" s="106"/>
      <c r="LSX61" s="106"/>
      <c r="LSY61" s="106"/>
      <c r="LSZ61" s="106"/>
      <c r="LTA61" s="106"/>
      <c r="LTB61" s="106"/>
      <c r="LTC61" s="106"/>
      <c r="LTD61" s="106"/>
      <c r="LTE61" s="106"/>
      <c r="LTF61" s="106"/>
      <c r="LTG61" s="106"/>
      <c r="LTH61" s="106"/>
      <c r="LTI61" s="106"/>
      <c r="LTJ61" s="106"/>
      <c r="LTK61" s="106"/>
      <c r="LTL61" s="106"/>
      <c r="LTM61" s="106"/>
      <c r="LTN61" s="106"/>
      <c r="LTO61" s="106"/>
      <c r="LTP61" s="106"/>
      <c r="LTQ61" s="106"/>
      <c r="LTR61" s="106"/>
      <c r="LTS61" s="106"/>
      <c r="LTT61" s="106"/>
      <c r="LTU61" s="106"/>
      <c r="LTV61" s="106"/>
      <c r="LTW61" s="106"/>
      <c r="LTX61" s="106"/>
      <c r="LTY61" s="106"/>
      <c r="LTZ61" s="106"/>
      <c r="LUA61" s="106"/>
      <c r="LUB61" s="106"/>
      <c r="LUC61" s="106"/>
      <c r="LUD61" s="106"/>
      <c r="LUE61" s="106"/>
      <c r="LUF61" s="106"/>
      <c r="LUG61" s="106"/>
      <c r="LUH61" s="106"/>
      <c r="LUI61" s="106"/>
      <c r="LUJ61" s="106"/>
      <c r="LUK61" s="106"/>
      <c r="LUL61" s="106"/>
      <c r="LUM61" s="106"/>
      <c r="LUN61" s="106"/>
      <c r="LUO61" s="106"/>
      <c r="LUP61" s="106"/>
      <c r="LUQ61" s="106"/>
      <c r="LUR61" s="106"/>
      <c r="LUS61" s="106"/>
      <c r="LUT61" s="106"/>
      <c r="LUU61" s="106"/>
      <c r="LUV61" s="106"/>
      <c r="LUW61" s="106"/>
      <c r="LUX61" s="106"/>
      <c r="LUY61" s="106"/>
      <c r="LUZ61" s="106"/>
      <c r="LVA61" s="106"/>
      <c r="LVB61" s="106"/>
      <c r="LVC61" s="106"/>
      <c r="LVD61" s="106"/>
      <c r="LVE61" s="106"/>
      <c r="LVF61" s="106"/>
      <c r="LVG61" s="106"/>
      <c r="LVH61" s="106"/>
      <c r="LVI61" s="106"/>
      <c r="LVJ61" s="106"/>
      <c r="LVK61" s="106"/>
      <c r="LVL61" s="106"/>
      <c r="LVM61" s="106"/>
      <c r="LVN61" s="106"/>
      <c r="LVO61" s="106"/>
      <c r="LVP61" s="106"/>
      <c r="LVQ61" s="106"/>
      <c r="LVR61" s="106"/>
      <c r="LVS61" s="106"/>
      <c r="LVT61" s="106"/>
      <c r="LVU61" s="106"/>
      <c r="LVV61" s="106"/>
      <c r="LVW61" s="106"/>
      <c r="LVX61" s="106"/>
      <c r="LVY61" s="106"/>
      <c r="LVZ61" s="106"/>
      <c r="LWA61" s="106"/>
      <c r="LWB61" s="106"/>
      <c r="LWC61" s="106"/>
      <c r="LWD61" s="106"/>
      <c r="LWE61" s="106"/>
      <c r="LWF61" s="106"/>
      <c r="LWG61" s="106"/>
      <c r="LWH61" s="106"/>
      <c r="LWI61" s="106"/>
      <c r="LWJ61" s="106"/>
      <c r="LWK61" s="106"/>
      <c r="LWL61" s="106"/>
      <c r="LWM61" s="106"/>
      <c r="LWN61" s="106"/>
      <c r="LWO61" s="106"/>
      <c r="LWP61" s="106"/>
      <c r="LWQ61" s="106"/>
      <c r="LWR61" s="106"/>
      <c r="LWS61" s="106"/>
      <c r="LWT61" s="106"/>
      <c r="LWU61" s="106"/>
      <c r="LWV61" s="106"/>
      <c r="LWW61" s="106"/>
      <c r="LWX61" s="106"/>
      <c r="LWY61" s="106"/>
      <c r="LWZ61" s="106"/>
      <c r="LXA61" s="106"/>
      <c r="LXB61" s="106"/>
      <c r="LXC61" s="106"/>
      <c r="LXD61" s="106"/>
      <c r="LXE61" s="106"/>
      <c r="LXF61" s="106"/>
      <c r="LXG61" s="106"/>
      <c r="LXH61" s="106"/>
      <c r="LXI61" s="106"/>
      <c r="LXJ61" s="106"/>
      <c r="LXK61" s="106"/>
      <c r="LXL61" s="106"/>
      <c r="LXM61" s="106"/>
      <c r="LXN61" s="106"/>
      <c r="LXO61" s="106"/>
      <c r="LXP61" s="106"/>
      <c r="LXQ61" s="106"/>
      <c r="LXR61" s="106"/>
      <c r="LXS61" s="106"/>
      <c r="LXT61" s="106"/>
      <c r="LXU61" s="106"/>
      <c r="LXV61" s="106"/>
      <c r="LXW61" s="106"/>
      <c r="LXX61" s="106"/>
      <c r="LXY61" s="106"/>
      <c r="LXZ61" s="106"/>
      <c r="LYA61" s="106"/>
      <c r="LYB61" s="106"/>
      <c r="LYC61" s="106"/>
      <c r="LYD61" s="106"/>
      <c r="LYE61" s="106"/>
      <c r="LYF61" s="106"/>
      <c r="LYG61" s="106"/>
      <c r="LYH61" s="106"/>
      <c r="LYI61" s="106"/>
      <c r="LYJ61" s="106"/>
      <c r="LYK61" s="106"/>
      <c r="LYL61" s="106"/>
      <c r="LYM61" s="106"/>
      <c r="LYN61" s="106"/>
      <c r="LYO61" s="106"/>
      <c r="LYP61" s="106"/>
      <c r="LYQ61" s="106"/>
      <c r="LYR61" s="106"/>
      <c r="LYS61" s="106"/>
      <c r="LYT61" s="106"/>
      <c r="LYU61" s="106"/>
      <c r="LYV61" s="106"/>
      <c r="LYW61" s="106"/>
      <c r="LYX61" s="106"/>
      <c r="LYY61" s="106"/>
      <c r="LYZ61" s="106"/>
      <c r="LZA61" s="106"/>
      <c r="LZB61" s="106"/>
      <c r="LZC61" s="106"/>
      <c r="LZD61" s="106"/>
      <c r="LZE61" s="106"/>
      <c r="LZF61" s="106"/>
      <c r="LZG61" s="106"/>
      <c r="LZH61" s="106"/>
      <c r="LZI61" s="106"/>
      <c r="LZJ61" s="106"/>
      <c r="LZK61" s="106"/>
      <c r="LZL61" s="106"/>
      <c r="LZM61" s="106"/>
      <c r="LZN61" s="106"/>
      <c r="LZO61" s="106"/>
      <c r="LZP61" s="106"/>
      <c r="LZQ61" s="106"/>
      <c r="LZR61" s="106"/>
      <c r="LZS61" s="106"/>
      <c r="LZT61" s="106"/>
      <c r="LZU61" s="106"/>
      <c r="LZV61" s="106"/>
      <c r="LZW61" s="106"/>
      <c r="LZX61" s="106"/>
      <c r="LZY61" s="106"/>
      <c r="LZZ61" s="106"/>
      <c r="MAA61" s="106"/>
      <c r="MAB61" s="106"/>
      <c r="MAC61" s="106"/>
      <c r="MAD61" s="106"/>
      <c r="MAE61" s="106"/>
      <c r="MAF61" s="106"/>
      <c r="MAG61" s="106"/>
      <c r="MAH61" s="106"/>
      <c r="MAI61" s="106"/>
      <c r="MAJ61" s="106"/>
      <c r="MAK61" s="106"/>
      <c r="MAL61" s="106"/>
      <c r="MAM61" s="106"/>
      <c r="MAN61" s="106"/>
      <c r="MAO61" s="106"/>
      <c r="MAP61" s="106"/>
      <c r="MAQ61" s="106"/>
      <c r="MAR61" s="106"/>
      <c r="MAS61" s="106"/>
      <c r="MAT61" s="106"/>
      <c r="MAU61" s="106"/>
      <c r="MAV61" s="106"/>
      <c r="MAW61" s="106"/>
      <c r="MAX61" s="106"/>
      <c r="MAY61" s="106"/>
      <c r="MAZ61" s="106"/>
      <c r="MBA61" s="106"/>
      <c r="MBB61" s="106"/>
      <c r="MBC61" s="106"/>
      <c r="MBD61" s="106"/>
      <c r="MBE61" s="106"/>
      <c r="MBF61" s="106"/>
      <c r="MBG61" s="106"/>
      <c r="MBH61" s="106"/>
      <c r="MBI61" s="106"/>
      <c r="MBJ61" s="106"/>
      <c r="MBK61" s="106"/>
      <c r="MBL61" s="106"/>
      <c r="MBM61" s="106"/>
      <c r="MBN61" s="106"/>
      <c r="MBO61" s="106"/>
      <c r="MBP61" s="106"/>
      <c r="MBQ61" s="106"/>
      <c r="MBR61" s="106"/>
      <c r="MBS61" s="106"/>
      <c r="MBT61" s="106"/>
      <c r="MBU61" s="106"/>
      <c r="MBV61" s="106"/>
      <c r="MBW61" s="106"/>
      <c r="MBX61" s="106"/>
      <c r="MBY61" s="106"/>
      <c r="MBZ61" s="106"/>
      <c r="MCA61" s="106"/>
      <c r="MCB61" s="106"/>
      <c r="MCC61" s="106"/>
      <c r="MCD61" s="106"/>
      <c r="MCE61" s="106"/>
      <c r="MCF61" s="106"/>
      <c r="MCG61" s="106"/>
      <c r="MCH61" s="106"/>
      <c r="MCI61" s="106"/>
      <c r="MCJ61" s="106"/>
      <c r="MCK61" s="106"/>
      <c r="MCL61" s="106"/>
      <c r="MCM61" s="106"/>
      <c r="MCN61" s="106"/>
      <c r="MCO61" s="106"/>
      <c r="MCP61" s="106"/>
      <c r="MCQ61" s="106"/>
      <c r="MCR61" s="106"/>
      <c r="MCS61" s="106"/>
      <c r="MCT61" s="106"/>
      <c r="MCU61" s="106"/>
      <c r="MCV61" s="106"/>
      <c r="MCW61" s="106"/>
      <c r="MCX61" s="106"/>
      <c r="MCY61" s="106"/>
      <c r="MCZ61" s="106"/>
      <c r="MDA61" s="106"/>
      <c r="MDB61" s="106"/>
      <c r="MDC61" s="106"/>
      <c r="MDD61" s="106"/>
      <c r="MDE61" s="106"/>
      <c r="MDF61" s="106"/>
      <c r="MDG61" s="106"/>
      <c r="MDH61" s="106"/>
      <c r="MDI61" s="106"/>
      <c r="MDJ61" s="106"/>
      <c r="MDK61" s="106"/>
      <c r="MDL61" s="106"/>
      <c r="MDM61" s="106"/>
      <c r="MDN61" s="106"/>
      <c r="MDO61" s="106"/>
      <c r="MDP61" s="106"/>
      <c r="MDQ61" s="106"/>
      <c r="MDR61" s="106"/>
      <c r="MDS61" s="106"/>
      <c r="MDT61" s="106"/>
      <c r="MDU61" s="106"/>
      <c r="MDV61" s="106"/>
      <c r="MDW61" s="106"/>
      <c r="MDX61" s="106"/>
      <c r="MDY61" s="106"/>
      <c r="MDZ61" s="106"/>
      <c r="MEA61" s="106"/>
      <c r="MEB61" s="106"/>
      <c r="MEC61" s="106"/>
      <c r="MED61" s="106"/>
      <c r="MEE61" s="106"/>
      <c r="MEF61" s="106"/>
      <c r="MEG61" s="106"/>
      <c r="MEH61" s="106"/>
      <c r="MEI61" s="106"/>
      <c r="MEJ61" s="106"/>
      <c r="MEK61" s="106"/>
      <c r="MEL61" s="106"/>
      <c r="MEM61" s="106"/>
      <c r="MEN61" s="106"/>
      <c r="MEO61" s="106"/>
      <c r="MEP61" s="106"/>
      <c r="MEQ61" s="106"/>
      <c r="MER61" s="106"/>
      <c r="MES61" s="106"/>
      <c r="MET61" s="106"/>
      <c r="MEU61" s="106"/>
      <c r="MEV61" s="106"/>
      <c r="MEW61" s="106"/>
      <c r="MEX61" s="106"/>
      <c r="MEY61" s="106"/>
      <c r="MEZ61" s="106"/>
      <c r="MFA61" s="106"/>
      <c r="MFB61" s="106"/>
      <c r="MFC61" s="106"/>
      <c r="MFD61" s="106"/>
      <c r="MFE61" s="106"/>
      <c r="MFF61" s="106"/>
      <c r="MFG61" s="106"/>
      <c r="MFH61" s="106"/>
      <c r="MFI61" s="106"/>
      <c r="MFJ61" s="106"/>
      <c r="MFK61" s="106"/>
      <c r="MFL61" s="106"/>
      <c r="MFM61" s="106"/>
      <c r="MFN61" s="106"/>
      <c r="MFO61" s="106"/>
      <c r="MFP61" s="106"/>
      <c r="MFQ61" s="106"/>
      <c r="MFR61" s="106"/>
      <c r="MFS61" s="106"/>
      <c r="MFT61" s="106"/>
      <c r="MFU61" s="106"/>
      <c r="MFV61" s="106"/>
      <c r="MFW61" s="106"/>
      <c r="MFX61" s="106"/>
      <c r="MFY61" s="106"/>
      <c r="MFZ61" s="106"/>
      <c r="MGA61" s="106"/>
      <c r="MGB61" s="106"/>
      <c r="MGC61" s="106"/>
      <c r="MGD61" s="106"/>
      <c r="MGE61" s="106"/>
      <c r="MGF61" s="106"/>
      <c r="MGG61" s="106"/>
      <c r="MGH61" s="106"/>
      <c r="MGI61" s="106"/>
      <c r="MGJ61" s="106"/>
      <c r="MGK61" s="106"/>
      <c r="MGL61" s="106"/>
      <c r="MGM61" s="106"/>
      <c r="MGN61" s="106"/>
      <c r="MGO61" s="106"/>
      <c r="MGP61" s="106"/>
      <c r="MGQ61" s="106"/>
      <c r="MGR61" s="106"/>
      <c r="MGS61" s="106"/>
      <c r="MGT61" s="106"/>
      <c r="MGU61" s="106"/>
      <c r="MGV61" s="106"/>
      <c r="MGW61" s="106"/>
      <c r="MGX61" s="106"/>
      <c r="MGY61" s="106"/>
      <c r="MGZ61" s="106"/>
      <c r="MHA61" s="106"/>
      <c r="MHB61" s="106"/>
      <c r="MHC61" s="106"/>
      <c r="MHD61" s="106"/>
      <c r="MHE61" s="106"/>
      <c r="MHF61" s="106"/>
      <c r="MHG61" s="106"/>
      <c r="MHH61" s="106"/>
      <c r="MHI61" s="106"/>
      <c r="MHJ61" s="106"/>
      <c r="MHK61" s="106"/>
      <c r="MHL61" s="106"/>
      <c r="MHM61" s="106"/>
      <c r="MHN61" s="106"/>
      <c r="MHO61" s="106"/>
      <c r="MHP61" s="106"/>
      <c r="MHQ61" s="106"/>
      <c r="MHR61" s="106"/>
      <c r="MHS61" s="106"/>
      <c r="MHT61" s="106"/>
      <c r="MHU61" s="106"/>
      <c r="MHV61" s="106"/>
      <c r="MHW61" s="106"/>
      <c r="MHX61" s="106"/>
      <c r="MHY61" s="106"/>
      <c r="MHZ61" s="106"/>
      <c r="MIA61" s="106"/>
      <c r="MIB61" s="106"/>
      <c r="MIC61" s="106"/>
      <c r="MID61" s="106"/>
      <c r="MIE61" s="106"/>
      <c r="MIF61" s="106"/>
      <c r="MIG61" s="106"/>
      <c r="MIH61" s="106"/>
      <c r="MII61" s="106"/>
      <c r="MIJ61" s="106"/>
      <c r="MIK61" s="106"/>
      <c r="MIL61" s="106"/>
      <c r="MIM61" s="106"/>
      <c r="MIN61" s="106"/>
      <c r="MIO61" s="106"/>
      <c r="MIP61" s="106"/>
      <c r="MIQ61" s="106"/>
      <c r="MIR61" s="106"/>
      <c r="MIS61" s="106"/>
      <c r="MIT61" s="106"/>
      <c r="MIU61" s="106"/>
      <c r="MIV61" s="106"/>
      <c r="MIW61" s="106"/>
      <c r="MIX61" s="106"/>
      <c r="MIY61" s="106"/>
      <c r="MIZ61" s="106"/>
      <c r="MJA61" s="106"/>
      <c r="MJB61" s="106"/>
      <c r="MJC61" s="106"/>
      <c r="MJD61" s="106"/>
      <c r="MJE61" s="106"/>
      <c r="MJF61" s="106"/>
      <c r="MJG61" s="106"/>
      <c r="MJH61" s="106"/>
      <c r="MJI61" s="106"/>
      <c r="MJJ61" s="106"/>
      <c r="MJK61" s="106"/>
      <c r="MJL61" s="106"/>
      <c r="MJM61" s="106"/>
      <c r="MJN61" s="106"/>
      <c r="MJO61" s="106"/>
      <c r="MJP61" s="106"/>
      <c r="MJQ61" s="106"/>
      <c r="MJR61" s="106"/>
      <c r="MJS61" s="106"/>
      <c r="MJT61" s="106"/>
      <c r="MJU61" s="106"/>
      <c r="MJV61" s="106"/>
      <c r="MJW61" s="106"/>
      <c r="MJX61" s="106"/>
      <c r="MJY61" s="106"/>
      <c r="MJZ61" s="106"/>
      <c r="MKA61" s="106"/>
      <c r="MKB61" s="106"/>
      <c r="MKC61" s="106"/>
      <c r="MKD61" s="106"/>
      <c r="MKE61" s="106"/>
      <c r="MKF61" s="106"/>
      <c r="MKG61" s="106"/>
      <c r="MKH61" s="106"/>
      <c r="MKI61" s="106"/>
      <c r="MKJ61" s="106"/>
      <c r="MKK61" s="106"/>
      <c r="MKL61" s="106"/>
      <c r="MKM61" s="106"/>
      <c r="MKN61" s="106"/>
      <c r="MKO61" s="106"/>
      <c r="MKP61" s="106"/>
      <c r="MKQ61" s="106"/>
      <c r="MKR61" s="106"/>
      <c r="MKS61" s="106"/>
      <c r="MKT61" s="106"/>
      <c r="MKU61" s="106"/>
      <c r="MKV61" s="106"/>
      <c r="MKW61" s="106"/>
      <c r="MKX61" s="106"/>
      <c r="MKY61" s="106"/>
      <c r="MKZ61" s="106"/>
      <c r="MLA61" s="106"/>
      <c r="MLB61" s="106"/>
      <c r="MLC61" s="106"/>
      <c r="MLD61" s="106"/>
      <c r="MLE61" s="106"/>
      <c r="MLF61" s="106"/>
      <c r="MLG61" s="106"/>
      <c r="MLH61" s="106"/>
      <c r="MLI61" s="106"/>
      <c r="MLJ61" s="106"/>
      <c r="MLK61" s="106"/>
      <c r="MLL61" s="106"/>
      <c r="MLM61" s="106"/>
      <c r="MLN61" s="106"/>
      <c r="MLO61" s="106"/>
      <c r="MLP61" s="106"/>
      <c r="MLQ61" s="106"/>
      <c r="MLR61" s="106"/>
      <c r="MLS61" s="106"/>
      <c r="MLT61" s="106"/>
      <c r="MLU61" s="106"/>
      <c r="MLV61" s="106"/>
      <c r="MLW61" s="106"/>
      <c r="MLX61" s="106"/>
      <c r="MLY61" s="106"/>
      <c r="MLZ61" s="106"/>
      <c r="MMA61" s="106"/>
      <c r="MMB61" s="106"/>
      <c r="MMC61" s="106"/>
      <c r="MMD61" s="106"/>
      <c r="MME61" s="106"/>
      <c r="MMF61" s="106"/>
      <c r="MMG61" s="106"/>
      <c r="MMH61" s="106"/>
      <c r="MMI61" s="106"/>
      <c r="MMJ61" s="106"/>
      <c r="MMK61" s="106"/>
      <c r="MML61" s="106"/>
      <c r="MMM61" s="106"/>
      <c r="MMN61" s="106"/>
      <c r="MMO61" s="106"/>
      <c r="MMP61" s="106"/>
      <c r="MMQ61" s="106"/>
      <c r="MMR61" s="106"/>
      <c r="MMS61" s="106"/>
      <c r="MMT61" s="106"/>
      <c r="MMU61" s="106"/>
      <c r="MMV61" s="106"/>
      <c r="MMW61" s="106"/>
      <c r="MMX61" s="106"/>
      <c r="MMY61" s="106"/>
      <c r="MMZ61" s="106"/>
      <c r="MNA61" s="106"/>
      <c r="MNB61" s="106"/>
      <c r="MNC61" s="106"/>
      <c r="MND61" s="106"/>
      <c r="MNE61" s="106"/>
      <c r="MNF61" s="106"/>
      <c r="MNG61" s="106"/>
      <c r="MNH61" s="106"/>
      <c r="MNI61" s="106"/>
      <c r="MNJ61" s="106"/>
      <c r="MNK61" s="106"/>
      <c r="MNL61" s="106"/>
      <c r="MNM61" s="106"/>
      <c r="MNN61" s="106"/>
      <c r="MNO61" s="106"/>
      <c r="MNP61" s="106"/>
      <c r="MNQ61" s="106"/>
      <c r="MNR61" s="106"/>
      <c r="MNS61" s="106"/>
      <c r="MNT61" s="106"/>
      <c r="MNU61" s="106"/>
      <c r="MNV61" s="106"/>
      <c r="MNW61" s="106"/>
      <c r="MNX61" s="106"/>
      <c r="MNY61" s="106"/>
      <c r="MNZ61" s="106"/>
      <c r="MOA61" s="106"/>
      <c r="MOB61" s="106"/>
      <c r="MOC61" s="106"/>
      <c r="MOD61" s="106"/>
      <c r="MOE61" s="106"/>
      <c r="MOF61" s="106"/>
      <c r="MOG61" s="106"/>
      <c r="MOH61" s="106"/>
      <c r="MOI61" s="106"/>
      <c r="MOJ61" s="106"/>
      <c r="MOK61" s="106"/>
      <c r="MOL61" s="106"/>
      <c r="MOM61" s="106"/>
      <c r="MON61" s="106"/>
      <c r="MOO61" s="106"/>
      <c r="MOP61" s="106"/>
      <c r="MOQ61" s="106"/>
      <c r="MOR61" s="106"/>
      <c r="MOS61" s="106"/>
      <c r="MOT61" s="106"/>
      <c r="MOU61" s="106"/>
      <c r="MOV61" s="106"/>
      <c r="MOW61" s="106"/>
      <c r="MOX61" s="106"/>
      <c r="MOY61" s="106"/>
      <c r="MOZ61" s="106"/>
      <c r="MPA61" s="106"/>
      <c r="MPB61" s="106"/>
      <c r="MPC61" s="106"/>
      <c r="MPD61" s="106"/>
      <c r="MPE61" s="106"/>
      <c r="MPF61" s="106"/>
      <c r="MPG61" s="106"/>
      <c r="MPH61" s="106"/>
      <c r="MPI61" s="106"/>
      <c r="MPJ61" s="106"/>
      <c r="MPK61" s="106"/>
      <c r="MPL61" s="106"/>
      <c r="MPM61" s="106"/>
      <c r="MPN61" s="106"/>
      <c r="MPO61" s="106"/>
      <c r="MPP61" s="106"/>
      <c r="MPQ61" s="106"/>
      <c r="MPR61" s="106"/>
      <c r="MPS61" s="106"/>
      <c r="MPT61" s="106"/>
      <c r="MPU61" s="106"/>
      <c r="MPV61" s="106"/>
      <c r="MPW61" s="106"/>
      <c r="MPX61" s="106"/>
      <c r="MPY61" s="106"/>
      <c r="MPZ61" s="106"/>
      <c r="MQA61" s="106"/>
      <c r="MQB61" s="106"/>
      <c r="MQC61" s="106"/>
      <c r="MQD61" s="106"/>
      <c r="MQE61" s="106"/>
      <c r="MQF61" s="106"/>
      <c r="MQG61" s="106"/>
      <c r="MQH61" s="106"/>
      <c r="MQI61" s="106"/>
      <c r="MQJ61" s="106"/>
      <c r="MQK61" s="106"/>
      <c r="MQL61" s="106"/>
      <c r="MQM61" s="106"/>
      <c r="MQN61" s="106"/>
      <c r="MQO61" s="106"/>
      <c r="MQP61" s="106"/>
      <c r="MQQ61" s="106"/>
      <c r="MQR61" s="106"/>
      <c r="MQS61" s="106"/>
      <c r="MQT61" s="106"/>
      <c r="MQU61" s="106"/>
      <c r="MQV61" s="106"/>
      <c r="MQW61" s="106"/>
      <c r="MQX61" s="106"/>
      <c r="MQY61" s="106"/>
      <c r="MQZ61" s="106"/>
      <c r="MRA61" s="106"/>
      <c r="MRB61" s="106"/>
      <c r="MRC61" s="106"/>
      <c r="MRD61" s="106"/>
      <c r="MRE61" s="106"/>
      <c r="MRF61" s="106"/>
      <c r="MRG61" s="106"/>
      <c r="MRH61" s="106"/>
      <c r="MRI61" s="106"/>
      <c r="MRJ61" s="106"/>
      <c r="MRK61" s="106"/>
      <c r="MRL61" s="106"/>
      <c r="MRM61" s="106"/>
      <c r="MRN61" s="106"/>
      <c r="MRO61" s="106"/>
      <c r="MRP61" s="106"/>
      <c r="MRQ61" s="106"/>
      <c r="MRR61" s="106"/>
      <c r="MRS61" s="106"/>
      <c r="MRT61" s="106"/>
      <c r="MRU61" s="106"/>
      <c r="MRV61" s="106"/>
      <c r="MRW61" s="106"/>
      <c r="MRX61" s="106"/>
      <c r="MRY61" s="106"/>
      <c r="MRZ61" s="106"/>
      <c r="MSA61" s="106"/>
      <c r="MSB61" s="106"/>
      <c r="MSC61" s="106"/>
      <c r="MSD61" s="106"/>
      <c r="MSE61" s="106"/>
      <c r="MSF61" s="106"/>
      <c r="MSG61" s="106"/>
      <c r="MSH61" s="106"/>
      <c r="MSI61" s="106"/>
      <c r="MSJ61" s="106"/>
      <c r="MSK61" s="106"/>
      <c r="MSL61" s="106"/>
      <c r="MSM61" s="106"/>
      <c r="MSN61" s="106"/>
      <c r="MSO61" s="106"/>
      <c r="MSP61" s="106"/>
      <c r="MSQ61" s="106"/>
      <c r="MSR61" s="106"/>
      <c r="MSS61" s="106"/>
      <c r="MST61" s="106"/>
      <c r="MSU61" s="106"/>
      <c r="MSV61" s="106"/>
      <c r="MSW61" s="106"/>
      <c r="MSX61" s="106"/>
      <c r="MSY61" s="106"/>
      <c r="MSZ61" s="106"/>
      <c r="MTA61" s="106"/>
      <c r="MTB61" s="106"/>
      <c r="MTC61" s="106"/>
      <c r="MTD61" s="106"/>
      <c r="MTE61" s="106"/>
      <c r="MTF61" s="106"/>
      <c r="MTG61" s="106"/>
      <c r="MTH61" s="106"/>
      <c r="MTI61" s="106"/>
      <c r="MTJ61" s="106"/>
      <c r="MTK61" s="106"/>
      <c r="MTL61" s="106"/>
      <c r="MTM61" s="106"/>
      <c r="MTN61" s="106"/>
      <c r="MTO61" s="106"/>
      <c r="MTP61" s="106"/>
      <c r="MTQ61" s="106"/>
      <c r="MTR61" s="106"/>
      <c r="MTS61" s="106"/>
      <c r="MTT61" s="106"/>
      <c r="MTU61" s="106"/>
      <c r="MTV61" s="106"/>
      <c r="MTW61" s="106"/>
      <c r="MTX61" s="106"/>
      <c r="MTY61" s="106"/>
      <c r="MTZ61" s="106"/>
      <c r="MUA61" s="106"/>
      <c r="MUB61" s="106"/>
      <c r="MUC61" s="106"/>
      <c r="MUD61" s="106"/>
      <c r="MUE61" s="106"/>
      <c r="MUF61" s="106"/>
      <c r="MUG61" s="106"/>
      <c r="MUH61" s="106"/>
      <c r="MUI61" s="106"/>
      <c r="MUJ61" s="106"/>
      <c r="MUK61" s="106"/>
      <c r="MUL61" s="106"/>
      <c r="MUM61" s="106"/>
      <c r="MUN61" s="106"/>
      <c r="MUO61" s="106"/>
      <c r="MUP61" s="106"/>
      <c r="MUQ61" s="106"/>
      <c r="MUR61" s="106"/>
      <c r="MUS61" s="106"/>
      <c r="MUT61" s="106"/>
      <c r="MUU61" s="106"/>
      <c r="MUV61" s="106"/>
      <c r="MUW61" s="106"/>
      <c r="MUX61" s="106"/>
      <c r="MUY61" s="106"/>
      <c r="MUZ61" s="106"/>
      <c r="MVA61" s="106"/>
      <c r="MVB61" s="106"/>
      <c r="MVC61" s="106"/>
      <c r="MVD61" s="106"/>
      <c r="MVE61" s="106"/>
      <c r="MVF61" s="106"/>
      <c r="MVG61" s="106"/>
      <c r="MVH61" s="106"/>
      <c r="MVI61" s="106"/>
      <c r="MVJ61" s="106"/>
      <c r="MVK61" s="106"/>
      <c r="MVL61" s="106"/>
      <c r="MVM61" s="106"/>
      <c r="MVN61" s="106"/>
      <c r="MVO61" s="106"/>
      <c r="MVP61" s="106"/>
      <c r="MVQ61" s="106"/>
      <c r="MVR61" s="106"/>
      <c r="MVS61" s="106"/>
      <c r="MVT61" s="106"/>
      <c r="MVU61" s="106"/>
      <c r="MVV61" s="106"/>
      <c r="MVW61" s="106"/>
      <c r="MVX61" s="106"/>
      <c r="MVY61" s="106"/>
      <c r="MVZ61" s="106"/>
      <c r="MWA61" s="106"/>
      <c r="MWB61" s="106"/>
      <c r="MWC61" s="106"/>
      <c r="MWD61" s="106"/>
      <c r="MWE61" s="106"/>
      <c r="MWF61" s="106"/>
      <c r="MWG61" s="106"/>
      <c r="MWH61" s="106"/>
      <c r="MWI61" s="106"/>
      <c r="MWJ61" s="106"/>
      <c r="MWK61" s="106"/>
      <c r="MWL61" s="106"/>
      <c r="MWM61" s="106"/>
      <c r="MWN61" s="106"/>
      <c r="MWO61" s="106"/>
      <c r="MWP61" s="106"/>
      <c r="MWQ61" s="106"/>
      <c r="MWR61" s="106"/>
      <c r="MWS61" s="106"/>
      <c r="MWT61" s="106"/>
      <c r="MWU61" s="106"/>
      <c r="MWV61" s="106"/>
      <c r="MWW61" s="106"/>
      <c r="MWX61" s="106"/>
      <c r="MWY61" s="106"/>
      <c r="MWZ61" s="106"/>
      <c r="MXA61" s="106"/>
      <c r="MXB61" s="106"/>
      <c r="MXC61" s="106"/>
      <c r="MXD61" s="106"/>
      <c r="MXE61" s="106"/>
      <c r="MXF61" s="106"/>
      <c r="MXG61" s="106"/>
      <c r="MXH61" s="106"/>
      <c r="MXI61" s="106"/>
      <c r="MXJ61" s="106"/>
      <c r="MXK61" s="106"/>
      <c r="MXL61" s="106"/>
      <c r="MXM61" s="106"/>
      <c r="MXN61" s="106"/>
      <c r="MXO61" s="106"/>
      <c r="MXP61" s="106"/>
      <c r="MXQ61" s="106"/>
      <c r="MXR61" s="106"/>
      <c r="MXS61" s="106"/>
      <c r="MXT61" s="106"/>
      <c r="MXU61" s="106"/>
      <c r="MXV61" s="106"/>
      <c r="MXW61" s="106"/>
      <c r="MXX61" s="106"/>
      <c r="MXY61" s="106"/>
      <c r="MXZ61" s="106"/>
      <c r="MYA61" s="106"/>
      <c r="MYB61" s="106"/>
      <c r="MYC61" s="106"/>
      <c r="MYD61" s="106"/>
      <c r="MYE61" s="106"/>
      <c r="MYF61" s="106"/>
      <c r="MYG61" s="106"/>
      <c r="MYH61" s="106"/>
      <c r="MYI61" s="106"/>
      <c r="MYJ61" s="106"/>
      <c r="MYK61" s="106"/>
      <c r="MYL61" s="106"/>
      <c r="MYM61" s="106"/>
      <c r="MYN61" s="106"/>
      <c r="MYO61" s="106"/>
      <c r="MYP61" s="106"/>
      <c r="MYQ61" s="106"/>
      <c r="MYR61" s="106"/>
      <c r="MYS61" s="106"/>
      <c r="MYT61" s="106"/>
      <c r="MYU61" s="106"/>
      <c r="MYV61" s="106"/>
      <c r="MYW61" s="106"/>
      <c r="MYX61" s="106"/>
      <c r="MYY61" s="106"/>
      <c r="MYZ61" s="106"/>
      <c r="MZA61" s="106"/>
      <c r="MZB61" s="106"/>
      <c r="MZC61" s="106"/>
      <c r="MZD61" s="106"/>
      <c r="MZE61" s="106"/>
      <c r="MZF61" s="106"/>
      <c r="MZG61" s="106"/>
      <c r="MZH61" s="106"/>
      <c r="MZI61" s="106"/>
      <c r="MZJ61" s="106"/>
      <c r="MZK61" s="106"/>
      <c r="MZL61" s="106"/>
      <c r="MZM61" s="106"/>
      <c r="MZN61" s="106"/>
      <c r="MZO61" s="106"/>
      <c r="MZP61" s="106"/>
      <c r="MZQ61" s="106"/>
      <c r="MZR61" s="106"/>
      <c r="MZS61" s="106"/>
      <c r="MZT61" s="106"/>
      <c r="MZU61" s="106"/>
      <c r="MZV61" s="106"/>
      <c r="MZW61" s="106"/>
      <c r="MZX61" s="106"/>
      <c r="MZY61" s="106"/>
      <c r="MZZ61" s="106"/>
      <c r="NAA61" s="106"/>
      <c r="NAB61" s="106"/>
      <c r="NAC61" s="106"/>
      <c r="NAD61" s="106"/>
      <c r="NAE61" s="106"/>
      <c r="NAF61" s="106"/>
      <c r="NAG61" s="106"/>
      <c r="NAH61" s="106"/>
      <c r="NAI61" s="106"/>
      <c r="NAJ61" s="106"/>
      <c r="NAK61" s="106"/>
      <c r="NAL61" s="106"/>
      <c r="NAM61" s="106"/>
      <c r="NAN61" s="106"/>
      <c r="NAO61" s="106"/>
      <c r="NAP61" s="106"/>
      <c r="NAQ61" s="106"/>
      <c r="NAR61" s="106"/>
      <c r="NAS61" s="106"/>
      <c r="NAT61" s="106"/>
      <c r="NAU61" s="106"/>
      <c r="NAV61" s="106"/>
      <c r="NAW61" s="106"/>
      <c r="NAX61" s="106"/>
      <c r="NAY61" s="106"/>
      <c r="NAZ61" s="106"/>
      <c r="NBA61" s="106"/>
      <c r="NBB61" s="106"/>
      <c r="NBC61" s="106"/>
      <c r="NBD61" s="106"/>
      <c r="NBE61" s="106"/>
      <c r="NBF61" s="106"/>
      <c r="NBG61" s="106"/>
      <c r="NBH61" s="106"/>
      <c r="NBI61" s="106"/>
      <c r="NBJ61" s="106"/>
      <c r="NBK61" s="106"/>
      <c r="NBL61" s="106"/>
      <c r="NBM61" s="106"/>
      <c r="NBN61" s="106"/>
      <c r="NBO61" s="106"/>
      <c r="NBP61" s="106"/>
      <c r="NBQ61" s="106"/>
      <c r="NBR61" s="106"/>
      <c r="NBS61" s="106"/>
      <c r="NBT61" s="106"/>
      <c r="NBU61" s="106"/>
      <c r="NBV61" s="106"/>
      <c r="NBW61" s="106"/>
      <c r="NBX61" s="106"/>
      <c r="NBY61" s="106"/>
      <c r="NBZ61" s="106"/>
      <c r="NCA61" s="106"/>
      <c r="NCB61" s="106"/>
      <c r="NCC61" s="106"/>
      <c r="NCD61" s="106"/>
      <c r="NCE61" s="106"/>
      <c r="NCF61" s="106"/>
      <c r="NCG61" s="106"/>
      <c r="NCH61" s="106"/>
      <c r="NCI61" s="106"/>
      <c r="NCJ61" s="106"/>
      <c r="NCK61" s="106"/>
      <c r="NCL61" s="106"/>
      <c r="NCM61" s="106"/>
      <c r="NCN61" s="106"/>
      <c r="NCO61" s="106"/>
      <c r="NCP61" s="106"/>
      <c r="NCQ61" s="106"/>
      <c r="NCR61" s="106"/>
      <c r="NCS61" s="106"/>
      <c r="NCT61" s="106"/>
      <c r="NCU61" s="106"/>
      <c r="NCV61" s="106"/>
      <c r="NCW61" s="106"/>
      <c r="NCX61" s="106"/>
      <c r="NCY61" s="106"/>
      <c r="NCZ61" s="106"/>
      <c r="NDA61" s="106"/>
      <c r="NDB61" s="106"/>
      <c r="NDC61" s="106"/>
      <c r="NDD61" s="106"/>
      <c r="NDE61" s="106"/>
      <c r="NDF61" s="106"/>
      <c r="NDG61" s="106"/>
      <c r="NDH61" s="106"/>
      <c r="NDI61" s="106"/>
      <c r="NDJ61" s="106"/>
      <c r="NDK61" s="106"/>
      <c r="NDL61" s="106"/>
      <c r="NDM61" s="106"/>
      <c r="NDN61" s="106"/>
      <c r="NDO61" s="106"/>
      <c r="NDP61" s="106"/>
      <c r="NDQ61" s="106"/>
      <c r="NDR61" s="106"/>
      <c r="NDS61" s="106"/>
      <c r="NDT61" s="106"/>
      <c r="NDU61" s="106"/>
      <c r="NDV61" s="106"/>
      <c r="NDW61" s="106"/>
      <c r="NDX61" s="106"/>
      <c r="NDY61" s="106"/>
      <c r="NDZ61" s="106"/>
      <c r="NEA61" s="106"/>
      <c r="NEB61" s="106"/>
      <c r="NEC61" s="106"/>
      <c r="NED61" s="106"/>
      <c r="NEE61" s="106"/>
      <c r="NEF61" s="106"/>
      <c r="NEG61" s="106"/>
      <c r="NEH61" s="106"/>
      <c r="NEI61" s="106"/>
      <c r="NEJ61" s="106"/>
      <c r="NEK61" s="106"/>
      <c r="NEL61" s="106"/>
      <c r="NEM61" s="106"/>
      <c r="NEN61" s="106"/>
      <c r="NEO61" s="106"/>
      <c r="NEP61" s="106"/>
      <c r="NEQ61" s="106"/>
      <c r="NER61" s="106"/>
      <c r="NES61" s="106"/>
      <c r="NET61" s="106"/>
      <c r="NEU61" s="106"/>
      <c r="NEV61" s="106"/>
      <c r="NEW61" s="106"/>
      <c r="NEX61" s="106"/>
      <c r="NEY61" s="106"/>
      <c r="NEZ61" s="106"/>
      <c r="NFA61" s="106"/>
      <c r="NFB61" s="106"/>
      <c r="NFC61" s="106"/>
      <c r="NFD61" s="106"/>
      <c r="NFE61" s="106"/>
      <c r="NFF61" s="106"/>
      <c r="NFG61" s="106"/>
      <c r="NFH61" s="106"/>
      <c r="NFI61" s="106"/>
      <c r="NFJ61" s="106"/>
      <c r="NFK61" s="106"/>
      <c r="NFL61" s="106"/>
      <c r="NFM61" s="106"/>
      <c r="NFN61" s="106"/>
      <c r="NFO61" s="106"/>
      <c r="NFP61" s="106"/>
      <c r="NFQ61" s="106"/>
      <c r="NFR61" s="106"/>
      <c r="NFS61" s="106"/>
      <c r="NFT61" s="106"/>
      <c r="NFU61" s="106"/>
      <c r="NFV61" s="106"/>
      <c r="NFW61" s="106"/>
      <c r="NFX61" s="106"/>
      <c r="NFY61" s="106"/>
      <c r="NFZ61" s="106"/>
      <c r="NGA61" s="106"/>
      <c r="NGB61" s="106"/>
      <c r="NGC61" s="106"/>
      <c r="NGD61" s="106"/>
      <c r="NGE61" s="106"/>
      <c r="NGF61" s="106"/>
      <c r="NGG61" s="106"/>
      <c r="NGH61" s="106"/>
      <c r="NGI61" s="106"/>
      <c r="NGJ61" s="106"/>
      <c r="NGK61" s="106"/>
      <c r="NGL61" s="106"/>
      <c r="NGM61" s="106"/>
      <c r="NGN61" s="106"/>
      <c r="NGO61" s="106"/>
      <c r="NGP61" s="106"/>
      <c r="NGQ61" s="106"/>
      <c r="NGR61" s="106"/>
      <c r="NGS61" s="106"/>
      <c r="NGT61" s="106"/>
      <c r="NGU61" s="106"/>
      <c r="NGV61" s="106"/>
      <c r="NGW61" s="106"/>
      <c r="NGX61" s="106"/>
      <c r="NGY61" s="106"/>
      <c r="NGZ61" s="106"/>
      <c r="NHA61" s="106"/>
      <c r="NHB61" s="106"/>
      <c r="NHC61" s="106"/>
      <c r="NHD61" s="106"/>
      <c r="NHE61" s="106"/>
      <c r="NHF61" s="106"/>
      <c r="NHG61" s="106"/>
      <c r="NHH61" s="106"/>
      <c r="NHI61" s="106"/>
      <c r="NHJ61" s="106"/>
      <c r="NHK61" s="106"/>
      <c r="NHL61" s="106"/>
      <c r="NHM61" s="106"/>
      <c r="NHN61" s="106"/>
      <c r="NHO61" s="106"/>
      <c r="NHP61" s="106"/>
      <c r="NHQ61" s="106"/>
      <c r="NHR61" s="106"/>
      <c r="NHS61" s="106"/>
      <c r="NHT61" s="106"/>
      <c r="NHU61" s="106"/>
      <c r="NHV61" s="106"/>
      <c r="NHW61" s="106"/>
      <c r="NHX61" s="106"/>
      <c r="NHY61" s="106"/>
      <c r="NHZ61" s="106"/>
      <c r="NIA61" s="106"/>
      <c r="NIB61" s="106"/>
      <c r="NIC61" s="106"/>
      <c r="NID61" s="106"/>
      <c r="NIE61" s="106"/>
      <c r="NIF61" s="106"/>
      <c r="NIG61" s="106"/>
      <c r="NIH61" s="106"/>
      <c r="NII61" s="106"/>
      <c r="NIJ61" s="106"/>
      <c r="NIK61" s="106"/>
      <c r="NIL61" s="106"/>
      <c r="NIM61" s="106"/>
      <c r="NIN61" s="106"/>
      <c r="NIO61" s="106"/>
      <c r="NIP61" s="106"/>
      <c r="NIQ61" s="106"/>
      <c r="NIR61" s="106"/>
      <c r="NIS61" s="106"/>
      <c r="NIT61" s="106"/>
      <c r="NIU61" s="106"/>
      <c r="NIV61" s="106"/>
      <c r="NIW61" s="106"/>
      <c r="NIX61" s="106"/>
      <c r="NIY61" s="106"/>
      <c r="NIZ61" s="106"/>
      <c r="NJA61" s="106"/>
      <c r="NJB61" s="106"/>
      <c r="NJC61" s="106"/>
      <c r="NJD61" s="106"/>
      <c r="NJE61" s="106"/>
      <c r="NJF61" s="106"/>
      <c r="NJG61" s="106"/>
      <c r="NJH61" s="106"/>
      <c r="NJI61" s="106"/>
      <c r="NJJ61" s="106"/>
      <c r="NJK61" s="106"/>
      <c r="NJL61" s="106"/>
      <c r="NJM61" s="106"/>
      <c r="NJN61" s="106"/>
      <c r="NJO61" s="106"/>
      <c r="NJP61" s="106"/>
      <c r="NJQ61" s="106"/>
      <c r="NJR61" s="106"/>
      <c r="NJS61" s="106"/>
      <c r="NJT61" s="106"/>
      <c r="NJU61" s="106"/>
      <c r="NJV61" s="106"/>
      <c r="NJW61" s="106"/>
      <c r="NJX61" s="106"/>
      <c r="NJY61" s="106"/>
      <c r="NJZ61" s="106"/>
      <c r="NKA61" s="106"/>
      <c r="NKB61" s="106"/>
      <c r="NKC61" s="106"/>
      <c r="NKD61" s="106"/>
      <c r="NKE61" s="106"/>
      <c r="NKF61" s="106"/>
      <c r="NKG61" s="106"/>
      <c r="NKH61" s="106"/>
      <c r="NKI61" s="106"/>
      <c r="NKJ61" s="106"/>
      <c r="NKK61" s="106"/>
      <c r="NKL61" s="106"/>
      <c r="NKM61" s="106"/>
      <c r="NKN61" s="106"/>
      <c r="NKO61" s="106"/>
      <c r="NKP61" s="106"/>
      <c r="NKQ61" s="106"/>
      <c r="NKR61" s="106"/>
      <c r="NKS61" s="106"/>
      <c r="NKT61" s="106"/>
      <c r="NKU61" s="106"/>
      <c r="NKV61" s="106"/>
      <c r="NKW61" s="106"/>
      <c r="NKX61" s="106"/>
      <c r="NKY61" s="106"/>
      <c r="NKZ61" s="106"/>
      <c r="NLA61" s="106"/>
      <c r="NLB61" s="106"/>
      <c r="NLC61" s="106"/>
      <c r="NLD61" s="106"/>
      <c r="NLE61" s="106"/>
      <c r="NLF61" s="106"/>
      <c r="NLG61" s="106"/>
      <c r="NLH61" s="106"/>
      <c r="NLI61" s="106"/>
      <c r="NLJ61" s="106"/>
      <c r="NLK61" s="106"/>
      <c r="NLL61" s="106"/>
      <c r="NLM61" s="106"/>
      <c r="NLN61" s="106"/>
      <c r="NLO61" s="106"/>
      <c r="NLP61" s="106"/>
      <c r="NLQ61" s="106"/>
      <c r="NLR61" s="106"/>
      <c r="NLS61" s="106"/>
      <c r="NLT61" s="106"/>
      <c r="NLU61" s="106"/>
      <c r="NLV61" s="106"/>
      <c r="NLW61" s="106"/>
      <c r="NLX61" s="106"/>
      <c r="NLY61" s="106"/>
      <c r="NLZ61" s="106"/>
      <c r="NMA61" s="106"/>
      <c r="NMB61" s="106"/>
      <c r="NMC61" s="106"/>
      <c r="NMD61" s="106"/>
      <c r="NME61" s="106"/>
      <c r="NMF61" s="106"/>
      <c r="NMG61" s="106"/>
      <c r="NMH61" s="106"/>
      <c r="NMI61" s="106"/>
      <c r="NMJ61" s="106"/>
      <c r="NMK61" s="106"/>
      <c r="NML61" s="106"/>
      <c r="NMM61" s="106"/>
      <c r="NMN61" s="106"/>
      <c r="NMO61" s="106"/>
      <c r="NMP61" s="106"/>
      <c r="NMQ61" s="106"/>
      <c r="NMR61" s="106"/>
      <c r="NMS61" s="106"/>
      <c r="NMT61" s="106"/>
      <c r="NMU61" s="106"/>
      <c r="NMV61" s="106"/>
      <c r="NMW61" s="106"/>
      <c r="NMX61" s="106"/>
      <c r="NMY61" s="106"/>
      <c r="NMZ61" s="106"/>
      <c r="NNA61" s="106"/>
      <c r="NNB61" s="106"/>
      <c r="NNC61" s="106"/>
      <c r="NND61" s="106"/>
      <c r="NNE61" s="106"/>
      <c r="NNF61" s="106"/>
      <c r="NNG61" s="106"/>
      <c r="NNH61" s="106"/>
      <c r="NNI61" s="106"/>
      <c r="NNJ61" s="106"/>
      <c r="NNK61" s="106"/>
      <c r="NNL61" s="106"/>
      <c r="NNM61" s="106"/>
      <c r="NNN61" s="106"/>
      <c r="NNO61" s="106"/>
      <c r="NNP61" s="106"/>
      <c r="NNQ61" s="106"/>
      <c r="NNR61" s="106"/>
      <c r="NNS61" s="106"/>
      <c r="NNT61" s="106"/>
      <c r="NNU61" s="106"/>
      <c r="NNV61" s="106"/>
      <c r="NNW61" s="106"/>
      <c r="NNX61" s="106"/>
      <c r="NNY61" s="106"/>
      <c r="NNZ61" s="106"/>
      <c r="NOA61" s="106"/>
      <c r="NOB61" s="106"/>
      <c r="NOC61" s="106"/>
      <c r="NOD61" s="106"/>
      <c r="NOE61" s="106"/>
      <c r="NOF61" s="106"/>
      <c r="NOG61" s="106"/>
      <c r="NOH61" s="106"/>
      <c r="NOI61" s="106"/>
      <c r="NOJ61" s="106"/>
      <c r="NOK61" s="106"/>
      <c r="NOL61" s="106"/>
      <c r="NOM61" s="106"/>
      <c r="NON61" s="106"/>
      <c r="NOO61" s="106"/>
      <c r="NOP61" s="106"/>
      <c r="NOQ61" s="106"/>
      <c r="NOR61" s="106"/>
      <c r="NOS61" s="106"/>
      <c r="NOT61" s="106"/>
      <c r="NOU61" s="106"/>
      <c r="NOV61" s="106"/>
      <c r="NOW61" s="106"/>
      <c r="NOX61" s="106"/>
      <c r="NOY61" s="106"/>
      <c r="NOZ61" s="106"/>
      <c r="NPA61" s="106"/>
      <c r="NPB61" s="106"/>
      <c r="NPC61" s="106"/>
      <c r="NPD61" s="106"/>
      <c r="NPE61" s="106"/>
      <c r="NPF61" s="106"/>
      <c r="NPG61" s="106"/>
      <c r="NPH61" s="106"/>
      <c r="NPI61" s="106"/>
      <c r="NPJ61" s="106"/>
      <c r="NPK61" s="106"/>
      <c r="NPL61" s="106"/>
      <c r="NPM61" s="106"/>
      <c r="NPN61" s="106"/>
      <c r="NPO61" s="106"/>
      <c r="NPP61" s="106"/>
      <c r="NPQ61" s="106"/>
      <c r="NPR61" s="106"/>
      <c r="NPS61" s="106"/>
      <c r="NPT61" s="106"/>
      <c r="NPU61" s="106"/>
      <c r="NPV61" s="106"/>
      <c r="NPW61" s="106"/>
      <c r="NPX61" s="106"/>
      <c r="NPY61" s="106"/>
      <c r="NPZ61" s="106"/>
      <c r="NQA61" s="106"/>
      <c r="NQB61" s="106"/>
      <c r="NQC61" s="106"/>
      <c r="NQD61" s="106"/>
      <c r="NQE61" s="106"/>
      <c r="NQF61" s="106"/>
      <c r="NQG61" s="106"/>
      <c r="NQH61" s="106"/>
      <c r="NQI61" s="106"/>
      <c r="NQJ61" s="106"/>
      <c r="NQK61" s="106"/>
      <c r="NQL61" s="106"/>
      <c r="NQM61" s="106"/>
      <c r="NQN61" s="106"/>
      <c r="NQO61" s="106"/>
      <c r="NQP61" s="106"/>
      <c r="NQQ61" s="106"/>
      <c r="NQR61" s="106"/>
      <c r="NQS61" s="106"/>
      <c r="NQT61" s="106"/>
      <c r="NQU61" s="106"/>
      <c r="NQV61" s="106"/>
      <c r="NQW61" s="106"/>
      <c r="NQX61" s="106"/>
      <c r="NQY61" s="106"/>
      <c r="NQZ61" s="106"/>
      <c r="NRA61" s="106"/>
      <c r="NRB61" s="106"/>
      <c r="NRC61" s="106"/>
      <c r="NRD61" s="106"/>
      <c r="NRE61" s="106"/>
      <c r="NRF61" s="106"/>
      <c r="NRG61" s="106"/>
      <c r="NRH61" s="106"/>
      <c r="NRI61" s="106"/>
      <c r="NRJ61" s="106"/>
      <c r="NRK61" s="106"/>
      <c r="NRL61" s="106"/>
      <c r="NRM61" s="106"/>
      <c r="NRN61" s="106"/>
      <c r="NRO61" s="106"/>
      <c r="NRP61" s="106"/>
      <c r="NRQ61" s="106"/>
      <c r="NRR61" s="106"/>
      <c r="NRS61" s="106"/>
      <c r="NRT61" s="106"/>
      <c r="NRU61" s="106"/>
      <c r="NRV61" s="106"/>
      <c r="NRW61" s="106"/>
      <c r="NRX61" s="106"/>
      <c r="NRY61" s="106"/>
      <c r="NRZ61" s="106"/>
      <c r="NSA61" s="106"/>
      <c r="NSB61" s="106"/>
      <c r="NSC61" s="106"/>
      <c r="NSD61" s="106"/>
      <c r="NSE61" s="106"/>
      <c r="NSF61" s="106"/>
      <c r="NSG61" s="106"/>
      <c r="NSH61" s="106"/>
      <c r="NSI61" s="106"/>
      <c r="NSJ61" s="106"/>
      <c r="NSK61" s="106"/>
      <c r="NSL61" s="106"/>
      <c r="NSM61" s="106"/>
      <c r="NSN61" s="106"/>
      <c r="NSO61" s="106"/>
      <c r="NSP61" s="106"/>
      <c r="NSQ61" s="106"/>
      <c r="NSR61" s="106"/>
      <c r="NSS61" s="106"/>
      <c r="NST61" s="106"/>
      <c r="NSU61" s="106"/>
      <c r="NSV61" s="106"/>
      <c r="NSW61" s="106"/>
      <c r="NSX61" s="106"/>
      <c r="NSY61" s="106"/>
      <c r="NSZ61" s="106"/>
      <c r="NTA61" s="106"/>
      <c r="NTB61" s="106"/>
      <c r="NTC61" s="106"/>
      <c r="NTD61" s="106"/>
      <c r="NTE61" s="106"/>
      <c r="NTF61" s="106"/>
      <c r="NTG61" s="106"/>
      <c r="NTH61" s="106"/>
      <c r="NTI61" s="106"/>
      <c r="NTJ61" s="106"/>
      <c r="NTK61" s="106"/>
      <c r="NTL61" s="106"/>
      <c r="NTM61" s="106"/>
      <c r="NTN61" s="106"/>
      <c r="NTO61" s="106"/>
      <c r="NTP61" s="106"/>
      <c r="NTQ61" s="106"/>
      <c r="NTR61" s="106"/>
      <c r="NTS61" s="106"/>
      <c r="NTT61" s="106"/>
      <c r="NTU61" s="106"/>
      <c r="NTV61" s="106"/>
      <c r="NTW61" s="106"/>
      <c r="NTX61" s="106"/>
      <c r="NTY61" s="106"/>
      <c r="NTZ61" s="106"/>
      <c r="NUA61" s="106"/>
      <c r="NUB61" s="106"/>
      <c r="NUC61" s="106"/>
      <c r="NUD61" s="106"/>
      <c r="NUE61" s="106"/>
      <c r="NUF61" s="106"/>
      <c r="NUG61" s="106"/>
      <c r="NUH61" s="106"/>
      <c r="NUI61" s="106"/>
      <c r="NUJ61" s="106"/>
      <c r="NUK61" s="106"/>
      <c r="NUL61" s="106"/>
      <c r="NUM61" s="106"/>
      <c r="NUN61" s="106"/>
      <c r="NUO61" s="106"/>
      <c r="NUP61" s="106"/>
      <c r="NUQ61" s="106"/>
      <c r="NUR61" s="106"/>
      <c r="NUS61" s="106"/>
      <c r="NUT61" s="106"/>
      <c r="NUU61" s="106"/>
      <c r="NUV61" s="106"/>
      <c r="NUW61" s="106"/>
      <c r="NUX61" s="106"/>
      <c r="NUY61" s="106"/>
      <c r="NUZ61" s="106"/>
      <c r="NVA61" s="106"/>
      <c r="NVB61" s="106"/>
      <c r="NVC61" s="106"/>
      <c r="NVD61" s="106"/>
      <c r="NVE61" s="106"/>
      <c r="NVF61" s="106"/>
      <c r="NVG61" s="106"/>
      <c r="NVH61" s="106"/>
      <c r="NVI61" s="106"/>
      <c r="NVJ61" s="106"/>
      <c r="NVK61" s="106"/>
      <c r="NVL61" s="106"/>
      <c r="NVM61" s="106"/>
      <c r="NVN61" s="106"/>
      <c r="NVO61" s="106"/>
      <c r="NVP61" s="106"/>
      <c r="NVQ61" s="106"/>
      <c r="NVR61" s="106"/>
      <c r="NVS61" s="106"/>
      <c r="NVT61" s="106"/>
      <c r="NVU61" s="106"/>
      <c r="NVV61" s="106"/>
      <c r="NVW61" s="106"/>
      <c r="NVX61" s="106"/>
      <c r="NVY61" s="106"/>
      <c r="NVZ61" s="106"/>
      <c r="NWA61" s="106"/>
      <c r="NWB61" s="106"/>
      <c r="NWC61" s="106"/>
      <c r="NWD61" s="106"/>
      <c r="NWE61" s="106"/>
      <c r="NWF61" s="106"/>
      <c r="NWG61" s="106"/>
      <c r="NWH61" s="106"/>
      <c r="NWI61" s="106"/>
      <c r="NWJ61" s="106"/>
      <c r="NWK61" s="106"/>
      <c r="NWL61" s="106"/>
      <c r="NWM61" s="106"/>
      <c r="NWN61" s="106"/>
      <c r="NWO61" s="106"/>
      <c r="NWP61" s="106"/>
      <c r="NWQ61" s="106"/>
      <c r="NWR61" s="106"/>
      <c r="NWS61" s="106"/>
      <c r="NWT61" s="106"/>
      <c r="NWU61" s="106"/>
      <c r="NWV61" s="106"/>
      <c r="NWW61" s="106"/>
      <c r="NWX61" s="106"/>
      <c r="NWY61" s="106"/>
      <c r="NWZ61" s="106"/>
      <c r="NXA61" s="106"/>
      <c r="NXB61" s="106"/>
      <c r="NXC61" s="106"/>
      <c r="NXD61" s="106"/>
      <c r="NXE61" s="106"/>
      <c r="NXF61" s="106"/>
      <c r="NXG61" s="106"/>
      <c r="NXH61" s="106"/>
      <c r="NXI61" s="106"/>
      <c r="NXJ61" s="106"/>
      <c r="NXK61" s="106"/>
      <c r="NXL61" s="106"/>
      <c r="NXM61" s="106"/>
      <c r="NXN61" s="106"/>
      <c r="NXO61" s="106"/>
      <c r="NXP61" s="106"/>
      <c r="NXQ61" s="106"/>
      <c r="NXR61" s="106"/>
      <c r="NXS61" s="106"/>
      <c r="NXT61" s="106"/>
      <c r="NXU61" s="106"/>
      <c r="NXV61" s="106"/>
      <c r="NXW61" s="106"/>
      <c r="NXX61" s="106"/>
      <c r="NXY61" s="106"/>
      <c r="NXZ61" s="106"/>
      <c r="NYA61" s="106"/>
      <c r="NYB61" s="106"/>
      <c r="NYC61" s="106"/>
      <c r="NYD61" s="106"/>
      <c r="NYE61" s="106"/>
      <c r="NYF61" s="106"/>
      <c r="NYG61" s="106"/>
      <c r="NYH61" s="106"/>
      <c r="NYI61" s="106"/>
      <c r="NYJ61" s="106"/>
      <c r="NYK61" s="106"/>
      <c r="NYL61" s="106"/>
      <c r="NYM61" s="106"/>
      <c r="NYN61" s="106"/>
      <c r="NYO61" s="106"/>
      <c r="NYP61" s="106"/>
      <c r="NYQ61" s="106"/>
      <c r="NYR61" s="106"/>
      <c r="NYS61" s="106"/>
      <c r="NYT61" s="106"/>
      <c r="NYU61" s="106"/>
      <c r="NYV61" s="106"/>
      <c r="NYW61" s="106"/>
      <c r="NYX61" s="106"/>
      <c r="NYY61" s="106"/>
      <c r="NYZ61" s="106"/>
      <c r="NZA61" s="106"/>
      <c r="NZB61" s="106"/>
      <c r="NZC61" s="106"/>
      <c r="NZD61" s="106"/>
      <c r="NZE61" s="106"/>
      <c r="NZF61" s="106"/>
      <c r="NZG61" s="106"/>
      <c r="NZH61" s="106"/>
      <c r="NZI61" s="106"/>
      <c r="NZJ61" s="106"/>
      <c r="NZK61" s="106"/>
      <c r="NZL61" s="106"/>
      <c r="NZM61" s="106"/>
      <c r="NZN61" s="106"/>
      <c r="NZO61" s="106"/>
      <c r="NZP61" s="106"/>
      <c r="NZQ61" s="106"/>
      <c r="NZR61" s="106"/>
      <c r="NZS61" s="106"/>
      <c r="NZT61" s="106"/>
      <c r="NZU61" s="106"/>
      <c r="NZV61" s="106"/>
      <c r="NZW61" s="106"/>
      <c r="NZX61" s="106"/>
      <c r="NZY61" s="106"/>
      <c r="NZZ61" s="106"/>
      <c r="OAA61" s="106"/>
      <c r="OAB61" s="106"/>
      <c r="OAC61" s="106"/>
      <c r="OAD61" s="106"/>
      <c r="OAE61" s="106"/>
      <c r="OAF61" s="106"/>
      <c r="OAG61" s="106"/>
      <c r="OAH61" s="106"/>
      <c r="OAI61" s="106"/>
      <c r="OAJ61" s="106"/>
      <c r="OAK61" s="106"/>
      <c r="OAL61" s="106"/>
      <c r="OAM61" s="106"/>
      <c r="OAN61" s="106"/>
      <c r="OAO61" s="106"/>
      <c r="OAP61" s="106"/>
      <c r="OAQ61" s="106"/>
      <c r="OAR61" s="106"/>
      <c r="OAS61" s="106"/>
      <c r="OAT61" s="106"/>
      <c r="OAU61" s="106"/>
      <c r="OAV61" s="106"/>
      <c r="OAW61" s="106"/>
      <c r="OAX61" s="106"/>
      <c r="OAY61" s="106"/>
      <c r="OAZ61" s="106"/>
      <c r="OBA61" s="106"/>
      <c r="OBB61" s="106"/>
      <c r="OBC61" s="106"/>
      <c r="OBD61" s="106"/>
      <c r="OBE61" s="106"/>
      <c r="OBF61" s="106"/>
      <c r="OBG61" s="106"/>
      <c r="OBH61" s="106"/>
      <c r="OBI61" s="106"/>
      <c r="OBJ61" s="106"/>
      <c r="OBK61" s="106"/>
      <c r="OBL61" s="106"/>
      <c r="OBM61" s="106"/>
      <c r="OBN61" s="106"/>
      <c r="OBO61" s="106"/>
      <c r="OBP61" s="106"/>
      <c r="OBQ61" s="106"/>
      <c r="OBR61" s="106"/>
      <c r="OBS61" s="106"/>
      <c r="OBT61" s="106"/>
      <c r="OBU61" s="106"/>
      <c r="OBV61" s="106"/>
      <c r="OBW61" s="106"/>
      <c r="OBX61" s="106"/>
      <c r="OBY61" s="106"/>
      <c r="OBZ61" s="106"/>
      <c r="OCA61" s="106"/>
      <c r="OCB61" s="106"/>
      <c r="OCC61" s="106"/>
      <c r="OCD61" s="106"/>
      <c r="OCE61" s="106"/>
      <c r="OCF61" s="106"/>
      <c r="OCG61" s="106"/>
      <c r="OCH61" s="106"/>
      <c r="OCI61" s="106"/>
      <c r="OCJ61" s="106"/>
      <c r="OCK61" s="106"/>
      <c r="OCL61" s="106"/>
      <c r="OCM61" s="106"/>
      <c r="OCN61" s="106"/>
      <c r="OCO61" s="106"/>
      <c r="OCP61" s="106"/>
      <c r="OCQ61" s="106"/>
      <c r="OCR61" s="106"/>
      <c r="OCS61" s="106"/>
      <c r="OCT61" s="106"/>
      <c r="OCU61" s="106"/>
      <c r="OCV61" s="106"/>
      <c r="OCW61" s="106"/>
      <c r="OCX61" s="106"/>
      <c r="OCY61" s="106"/>
      <c r="OCZ61" s="106"/>
      <c r="ODA61" s="106"/>
      <c r="ODB61" s="106"/>
      <c r="ODC61" s="106"/>
      <c r="ODD61" s="106"/>
      <c r="ODE61" s="106"/>
      <c r="ODF61" s="106"/>
      <c r="ODG61" s="106"/>
      <c r="ODH61" s="106"/>
      <c r="ODI61" s="106"/>
      <c r="ODJ61" s="106"/>
      <c r="ODK61" s="106"/>
      <c r="ODL61" s="106"/>
      <c r="ODM61" s="106"/>
      <c r="ODN61" s="106"/>
      <c r="ODO61" s="106"/>
      <c r="ODP61" s="106"/>
      <c r="ODQ61" s="106"/>
      <c r="ODR61" s="106"/>
      <c r="ODS61" s="106"/>
      <c r="ODT61" s="106"/>
      <c r="ODU61" s="106"/>
      <c r="ODV61" s="106"/>
      <c r="ODW61" s="106"/>
      <c r="ODX61" s="106"/>
      <c r="ODY61" s="106"/>
      <c r="ODZ61" s="106"/>
      <c r="OEA61" s="106"/>
      <c r="OEB61" s="106"/>
      <c r="OEC61" s="106"/>
      <c r="OED61" s="106"/>
      <c r="OEE61" s="106"/>
      <c r="OEF61" s="106"/>
      <c r="OEG61" s="106"/>
      <c r="OEH61" s="106"/>
      <c r="OEI61" s="106"/>
      <c r="OEJ61" s="106"/>
      <c r="OEK61" s="106"/>
      <c r="OEL61" s="106"/>
      <c r="OEM61" s="106"/>
      <c r="OEN61" s="106"/>
      <c r="OEO61" s="106"/>
      <c r="OEP61" s="106"/>
      <c r="OEQ61" s="106"/>
      <c r="OER61" s="106"/>
      <c r="OES61" s="106"/>
      <c r="OET61" s="106"/>
      <c r="OEU61" s="106"/>
      <c r="OEV61" s="106"/>
      <c r="OEW61" s="106"/>
      <c r="OEX61" s="106"/>
      <c r="OEY61" s="106"/>
      <c r="OEZ61" s="106"/>
      <c r="OFA61" s="106"/>
      <c r="OFB61" s="106"/>
      <c r="OFC61" s="106"/>
      <c r="OFD61" s="106"/>
      <c r="OFE61" s="106"/>
      <c r="OFF61" s="106"/>
      <c r="OFG61" s="106"/>
      <c r="OFH61" s="106"/>
      <c r="OFI61" s="106"/>
      <c r="OFJ61" s="106"/>
      <c r="OFK61" s="106"/>
      <c r="OFL61" s="106"/>
      <c r="OFM61" s="106"/>
      <c r="OFN61" s="106"/>
      <c r="OFO61" s="106"/>
      <c r="OFP61" s="106"/>
      <c r="OFQ61" s="106"/>
      <c r="OFR61" s="106"/>
      <c r="OFS61" s="106"/>
      <c r="OFT61" s="106"/>
      <c r="OFU61" s="106"/>
      <c r="OFV61" s="106"/>
      <c r="OFW61" s="106"/>
      <c r="OFX61" s="106"/>
      <c r="OFY61" s="106"/>
      <c r="OFZ61" s="106"/>
      <c r="OGA61" s="106"/>
      <c r="OGB61" s="106"/>
      <c r="OGC61" s="106"/>
      <c r="OGD61" s="106"/>
      <c r="OGE61" s="106"/>
      <c r="OGF61" s="106"/>
      <c r="OGG61" s="106"/>
      <c r="OGH61" s="106"/>
      <c r="OGI61" s="106"/>
      <c r="OGJ61" s="106"/>
      <c r="OGK61" s="106"/>
      <c r="OGL61" s="106"/>
      <c r="OGM61" s="106"/>
      <c r="OGN61" s="106"/>
      <c r="OGO61" s="106"/>
      <c r="OGP61" s="106"/>
      <c r="OGQ61" s="106"/>
      <c r="OGR61" s="106"/>
      <c r="OGS61" s="106"/>
      <c r="OGT61" s="106"/>
      <c r="OGU61" s="106"/>
      <c r="OGV61" s="106"/>
      <c r="OGW61" s="106"/>
      <c r="OGX61" s="106"/>
      <c r="OGY61" s="106"/>
      <c r="OGZ61" s="106"/>
      <c r="OHA61" s="106"/>
      <c r="OHB61" s="106"/>
      <c r="OHC61" s="106"/>
      <c r="OHD61" s="106"/>
      <c r="OHE61" s="106"/>
      <c r="OHF61" s="106"/>
      <c r="OHG61" s="106"/>
      <c r="OHH61" s="106"/>
      <c r="OHI61" s="106"/>
      <c r="OHJ61" s="106"/>
      <c r="OHK61" s="106"/>
      <c r="OHL61" s="106"/>
      <c r="OHM61" s="106"/>
      <c r="OHN61" s="106"/>
      <c r="OHO61" s="106"/>
      <c r="OHP61" s="106"/>
      <c r="OHQ61" s="106"/>
      <c r="OHR61" s="106"/>
      <c r="OHS61" s="106"/>
      <c r="OHT61" s="106"/>
      <c r="OHU61" s="106"/>
      <c r="OHV61" s="106"/>
      <c r="OHW61" s="106"/>
      <c r="OHX61" s="106"/>
      <c r="OHY61" s="106"/>
      <c r="OHZ61" s="106"/>
      <c r="OIA61" s="106"/>
      <c r="OIB61" s="106"/>
      <c r="OIC61" s="106"/>
      <c r="OID61" s="106"/>
      <c r="OIE61" s="106"/>
      <c r="OIF61" s="106"/>
      <c r="OIG61" s="106"/>
      <c r="OIH61" s="106"/>
      <c r="OII61" s="106"/>
      <c r="OIJ61" s="106"/>
      <c r="OIK61" s="106"/>
      <c r="OIL61" s="106"/>
      <c r="OIM61" s="106"/>
      <c r="OIN61" s="106"/>
      <c r="OIO61" s="106"/>
      <c r="OIP61" s="106"/>
      <c r="OIQ61" s="106"/>
      <c r="OIR61" s="106"/>
      <c r="OIS61" s="106"/>
      <c r="OIT61" s="106"/>
      <c r="OIU61" s="106"/>
      <c r="OIV61" s="106"/>
      <c r="OIW61" s="106"/>
      <c r="OIX61" s="106"/>
      <c r="OIY61" s="106"/>
      <c r="OIZ61" s="106"/>
      <c r="OJA61" s="106"/>
      <c r="OJB61" s="106"/>
      <c r="OJC61" s="106"/>
      <c r="OJD61" s="106"/>
      <c r="OJE61" s="106"/>
      <c r="OJF61" s="106"/>
      <c r="OJG61" s="106"/>
      <c r="OJH61" s="106"/>
      <c r="OJI61" s="106"/>
      <c r="OJJ61" s="106"/>
      <c r="OJK61" s="106"/>
      <c r="OJL61" s="106"/>
      <c r="OJM61" s="106"/>
      <c r="OJN61" s="106"/>
      <c r="OJO61" s="106"/>
      <c r="OJP61" s="106"/>
      <c r="OJQ61" s="106"/>
      <c r="OJR61" s="106"/>
      <c r="OJS61" s="106"/>
      <c r="OJT61" s="106"/>
      <c r="OJU61" s="106"/>
      <c r="OJV61" s="106"/>
      <c r="OJW61" s="106"/>
      <c r="OJX61" s="106"/>
      <c r="OJY61" s="106"/>
      <c r="OJZ61" s="106"/>
      <c r="OKA61" s="106"/>
      <c r="OKB61" s="106"/>
      <c r="OKC61" s="106"/>
      <c r="OKD61" s="106"/>
      <c r="OKE61" s="106"/>
      <c r="OKF61" s="106"/>
      <c r="OKG61" s="106"/>
      <c r="OKH61" s="106"/>
      <c r="OKI61" s="106"/>
      <c r="OKJ61" s="106"/>
      <c r="OKK61" s="106"/>
      <c r="OKL61" s="106"/>
      <c r="OKM61" s="106"/>
      <c r="OKN61" s="106"/>
      <c r="OKO61" s="106"/>
      <c r="OKP61" s="106"/>
      <c r="OKQ61" s="106"/>
      <c r="OKR61" s="106"/>
      <c r="OKS61" s="106"/>
      <c r="OKT61" s="106"/>
      <c r="OKU61" s="106"/>
      <c r="OKV61" s="106"/>
      <c r="OKW61" s="106"/>
      <c r="OKX61" s="106"/>
      <c r="OKY61" s="106"/>
      <c r="OKZ61" s="106"/>
      <c r="OLA61" s="106"/>
      <c r="OLB61" s="106"/>
      <c r="OLC61" s="106"/>
      <c r="OLD61" s="106"/>
      <c r="OLE61" s="106"/>
      <c r="OLF61" s="106"/>
      <c r="OLG61" s="106"/>
      <c r="OLH61" s="106"/>
      <c r="OLI61" s="106"/>
      <c r="OLJ61" s="106"/>
      <c r="OLK61" s="106"/>
      <c r="OLL61" s="106"/>
      <c r="OLM61" s="106"/>
      <c r="OLN61" s="106"/>
      <c r="OLO61" s="106"/>
      <c r="OLP61" s="106"/>
      <c r="OLQ61" s="106"/>
      <c r="OLR61" s="106"/>
      <c r="OLS61" s="106"/>
      <c r="OLT61" s="106"/>
      <c r="OLU61" s="106"/>
      <c r="OLV61" s="106"/>
      <c r="OLW61" s="106"/>
      <c r="OLX61" s="106"/>
      <c r="OLY61" s="106"/>
      <c r="OLZ61" s="106"/>
      <c r="OMA61" s="106"/>
      <c r="OMB61" s="106"/>
      <c r="OMC61" s="106"/>
      <c r="OMD61" s="106"/>
      <c r="OME61" s="106"/>
      <c r="OMF61" s="106"/>
      <c r="OMG61" s="106"/>
      <c r="OMH61" s="106"/>
      <c r="OMI61" s="106"/>
      <c r="OMJ61" s="106"/>
      <c r="OMK61" s="106"/>
      <c r="OML61" s="106"/>
      <c r="OMM61" s="106"/>
      <c r="OMN61" s="106"/>
      <c r="OMO61" s="106"/>
      <c r="OMP61" s="106"/>
      <c r="OMQ61" s="106"/>
      <c r="OMR61" s="106"/>
      <c r="OMS61" s="106"/>
      <c r="OMT61" s="106"/>
      <c r="OMU61" s="106"/>
      <c r="OMV61" s="106"/>
      <c r="OMW61" s="106"/>
      <c r="OMX61" s="106"/>
      <c r="OMY61" s="106"/>
      <c r="OMZ61" s="106"/>
      <c r="ONA61" s="106"/>
      <c r="ONB61" s="106"/>
      <c r="ONC61" s="106"/>
      <c r="OND61" s="106"/>
      <c r="ONE61" s="106"/>
      <c r="ONF61" s="106"/>
      <c r="ONG61" s="106"/>
      <c r="ONH61" s="106"/>
      <c r="ONI61" s="106"/>
      <c r="ONJ61" s="106"/>
      <c r="ONK61" s="106"/>
      <c r="ONL61" s="106"/>
      <c r="ONM61" s="106"/>
      <c r="ONN61" s="106"/>
      <c r="ONO61" s="106"/>
      <c r="ONP61" s="106"/>
      <c r="ONQ61" s="106"/>
      <c r="ONR61" s="106"/>
      <c r="ONS61" s="106"/>
      <c r="ONT61" s="106"/>
      <c r="ONU61" s="106"/>
      <c r="ONV61" s="106"/>
      <c r="ONW61" s="106"/>
      <c r="ONX61" s="106"/>
      <c r="ONY61" s="106"/>
      <c r="ONZ61" s="106"/>
      <c r="OOA61" s="106"/>
      <c r="OOB61" s="106"/>
      <c r="OOC61" s="106"/>
      <c r="OOD61" s="106"/>
      <c r="OOE61" s="106"/>
      <c r="OOF61" s="106"/>
      <c r="OOG61" s="106"/>
      <c r="OOH61" s="106"/>
      <c r="OOI61" s="106"/>
      <c r="OOJ61" s="106"/>
      <c r="OOK61" s="106"/>
      <c r="OOL61" s="106"/>
      <c r="OOM61" s="106"/>
      <c r="OON61" s="106"/>
      <c r="OOO61" s="106"/>
      <c r="OOP61" s="106"/>
      <c r="OOQ61" s="106"/>
      <c r="OOR61" s="106"/>
      <c r="OOS61" s="106"/>
      <c r="OOT61" s="106"/>
      <c r="OOU61" s="106"/>
      <c r="OOV61" s="106"/>
      <c r="OOW61" s="106"/>
      <c r="OOX61" s="106"/>
      <c r="OOY61" s="106"/>
      <c r="OOZ61" s="106"/>
      <c r="OPA61" s="106"/>
      <c r="OPB61" s="106"/>
      <c r="OPC61" s="106"/>
      <c r="OPD61" s="106"/>
      <c r="OPE61" s="106"/>
      <c r="OPF61" s="106"/>
      <c r="OPG61" s="106"/>
      <c r="OPH61" s="106"/>
      <c r="OPI61" s="106"/>
      <c r="OPJ61" s="106"/>
      <c r="OPK61" s="106"/>
      <c r="OPL61" s="106"/>
      <c r="OPM61" s="106"/>
      <c r="OPN61" s="106"/>
      <c r="OPO61" s="106"/>
      <c r="OPP61" s="106"/>
      <c r="OPQ61" s="106"/>
      <c r="OPR61" s="106"/>
      <c r="OPS61" s="106"/>
      <c r="OPT61" s="106"/>
      <c r="OPU61" s="106"/>
      <c r="OPV61" s="106"/>
      <c r="OPW61" s="106"/>
      <c r="OPX61" s="106"/>
      <c r="OPY61" s="106"/>
      <c r="OPZ61" s="106"/>
      <c r="OQA61" s="106"/>
      <c r="OQB61" s="106"/>
      <c r="OQC61" s="106"/>
      <c r="OQD61" s="106"/>
      <c r="OQE61" s="106"/>
      <c r="OQF61" s="106"/>
      <c r="OQG61" s="106"/>
      <c r="OQH61" s="106"/>
      <c r="OQI61" s="106"/>
      <c r="OQJ61" s="106"/>
      <c r="OQK61" s="106"/>
      <c r="OQL61" s="106"/>
      <c r="OQM61" s="106"/>
      <c r="OQN61" s="106"/>
      <c r="OQO61" s="106"/>
      <c r="OQP61" s="106"/>
      <c r="OQQ61" s="106"/>
      <c r="OQR61" s="106"/>
      <c r="OQS61" s="106"/>
      <c r="OQT61" s="106"/>
      <c r="OQU61" s="106"/>
      <c r="OQV61" s="106"/>
      <c r="OQW61" s="106"/>
      <c r="OQX61" s="106"/>
      <c r="OQY61" s="106"/>
      <c r="OQZ61" s="106"/>
      <c r="ORA61" s="106"/>
      <c r="ORB61" s="106"/>
      <c r="ORC61" s="106"/>
      <c r="ORD61" s="106"/>
      <c r="ORE61" s="106"/>
      <c r="ORF61" s="106"/>
      <c r="ORG61" s="106"/>
      <c r="ORH61" s="106"/>
      <c r="ORI61" s="106"/>
      <c r="ORJ61" s="106"/>
      <c r="ORK61" s="106"/>
      <c r="ORL61" s="106"/>
      <c r="ORM61" s="106"/>
      <c r="ORN61" s="106"/>
      <c r="ORO61" s="106"/>
      <c r="ORP61" s="106"/>
      <c r="ORQ61" s="106"/>
      <c r="ORR61" s="106"/>
      <c r="ORS61" s="106"/>
      <c r="ORT61" s="106"/>
      <c r="ORU61" s="106"/>
      <c r="ORV61" s="106"/>
      <c r="ORW61" s="106"/>
      <c r="ORX61" s="106"/>
      <c r="ORY61" s="106"/>
      <c r="ORZ61" s="106"/>
      <c r="OSA61" s="106"/>
      <c r="OSB61" s="106"/>
      <c r="OSC61" s="106"/>
      <c r="OSD61" s="106"/>
      <c r="OSE61" s="106"/>
      <c r="OSF61" s="106"/>
      <c r="OSG61" s="106"/>
      <c r="OSH61" s="106"/>
      <c r="OSI61" s="106"/>
      <c r="OSJ61" s="106"/>
      <c r="OSK61" s="106"/>
      <c r="OSL61" s="106"/>
      <c r="OSM61" s="106"/>
      <c r="OSN61" s="106"/>
      <c r="OSO61" s="106"/>
      <c r="OSP61" s="106"/>
      <c r="OSQ61" s="106"/>
      <c r="OSR61" s="106"/>
      <c r="OSS61" s="106"/>
      <c r="OST61" s="106"/>
      <c r="OSU61" s="106"/>
      <c r="OSV61" s="106"/>
      <c r="OSW61" s="106"/>
      <c r="OSX61" s="106"/>
      <c r="OSY61" s="106"/>
      <c r="OSZ61" s="106"/>
      <c r="OTA61" s="106"/>
      <c r="OTB61" s="106"/>
      <c r="OTC61" s="106"/>
      <c r="OTD61" s="106"/>
      <c r="OTE61" s="106"/>
      <c r="OTF61" s="106"/>
      <c r="OTG61" s="106"/>
      <c r="OTH61" s="106"/>
      <c r="OTI61" s="106"/>
      <c r="OTJ61" s="106"/>
      <c r="OTK61" s="106"/>
      <c r="OTL61" s="106"/>
      <c r="OTM61" s="106"/>
      <c r="OTN61" s="106"/>
      <c r="OTO61" s="106"/>
      <c r="OTP61" s="106"/>
      <c r="OTQ61" s="106"/>
      <c r="OTR61" s="106"/>
      <c r="OTS61" s="106"/>
      <c r="OTT61" s="106"/>
      <c r="OTU61" s="106"/>
      <c r="OTV61" s="106"/>
      <c r="OTW61" s="106"/>
      <c r="OTX61" s="106"/>
      <c r="OTY61" s="106"/>
      <c r="OTZ61" s="106"/>
      <c r="OUA61" s="106"/>
      <c r="OUB61" s="106"/>
      <c r="OUC61" s="106"/>
      <c r="OUD61" s="106"/>
      <c r="OUE61" s="106"/>
      <c r="OUF61" s="106"/>
      <c r="OUG61" s="106"/>
      <c r="OUH61" s="106"/>
      <c r="OUI61" s="106"/>
      <c r="OUJ61" s="106"/>
      <c r="OUK61" s="106"/>
      <c r="OUL61" s="106"/>
      <c r="OUM61" s="106"/>
      <c r="OUN61" s="106"/>
      <c r="OUO61" s="106"/>
      <c r="OUP61" s="106"/>
      <c r="OUQ61" s="106"/>
      <c r="OUR61" s="106"/>
      <c r="OUS61" s="106"/>
      <c r="OUT61" s="106"/>
      <c r="OUU61" s="106"/>
      <c r="OUV61" s="106"/>
      <c r="OUW61" s="106"/>
      <c r="OUX61" s="106"/>
      <c r="OUY61" s="106"/>
      <c r="OUZ61" s="106"/>
      <c r="OVA61" s="106"/>
      <c r="OVB61" s="106"/>
      <c r="OVC61" s="106"/>
      <c r="OVD61" s="106"/>
      <c r="OVE61" s="106"/>
      <c r="OVF61" s="106"/>
      <c r="OVG61" s="106"/>
      <c r="OVH61" s="106"/>
      <c r="OVI61" s="106"/>
      <c r="OVJ61" s="106"/>
      <c r="OVK61" s="106"/>
      <c r="OVL61" s="106"/>
      <c r="OVM61" s="106"/>
      <c r="OVN61" s="106"/>
      <c r="OVO61" s="106"/>
      <c r="OVP61" s="106"/>
      <c r="OVQ61" s="106"/>
      <c r="OVR61" s="106"/>
      <c r="OVS61" s="106"/>
      <c r="OVT61" s="106"/>
      <c r="OVU61" s="106"/>
      <c r="OVV61" s="106"/>
      <c r="OVW61" s="106"/>
      <c r="OVX61" s="106"/>
      <c r="OVY61" s="106"/>
      <c r="OVZ61" s="106"/>
      <c r="OWA61" s="106"/>
      <c r="OWB61" s="106"/>
      <c r="OWC61" s="106"/>
      <c r="OWD61" s="106"/>
      <c r="OWE61" s="106"/>
      <c r="OWF61" s="106"/>
      <c r="OWG61" s="106"/>
      <c r="OWH61" s="106"/>
      <c r="OWI61" s="106"/>
      <c r="OWJ61" s="106"/>
      <c r="OWK61" s="106"/>
      <c r="OWL61" s="106"/>
      <c r="OWM61" s="106"/>
      <c r="OWN61" s="106"/>
      <c r="OWO61" s="106"/>
      <c r="OWP61" s="106"/>
      <c r="OWQ61" s="106"/>
      <c r="OWR61" s="106"/>
      <c r="OWS61" s="106"/>
      <c r="OWT61" s="106"/>
      <c r="OWU61" s="106"/>
      <c r="OWV61" s="106"/>
      <c r="OWW61" s="106"/>
      <c r="OWX61" s="106"/>
      <c r="OWY61" s="106"/>
      <c r="OWZ61" s="106"/>
      <c r="OXA61" s="106"/>
      <c r="OXB61" s="106"/>
      <c r="OXC61" s="106"/>
      <c r="OXD61" s="106"/>
      <c r="OXE61" s="106"/>
      <c r="OXF61" s="106"/>
      <c r="OXG61" s="106"/>
      <c r="OXH61" s="106"/>
      <c r="OXI61" s="106"/>
      <c r="OXJ61" s="106"/>
      <c r="OXK61" s="106"/>
      <c r="OXL61" s="106"/>
      <c r="OXM61" s="106"/>
      <c r="OXN61" s="106"/>
      <c r="OXO61" s="106"/>
      <c r="OXP61" s="106"/>
      <c r="OXQ61" s="106"/>
      <c r="OXR61" s="106"/>
      <c r="OXS61" s="106"/>
      <c r="OXT61" s="106"/>
      <c r="OXU61" s="106"/>
      <c r="OXV61" s="106"/>
      <c r="OXW61" s="106"/>
      <c r="OXX61" s="106"/>
      <c r="OXY61" s="106"/>
      <c r="OXZ61" s="106"/>
      <c r="OYA61" s="106"/>
      <c r="OYB61" s="106"/>
      <c r="OYC61" s="106"/>
      <c r="OYD61" s="106"/>
      <c r="OYE61" s="106"/>
      <c r="OYF61" s="106"/>
      <c r="OYG61" s="106"/>
      <c r="OYH61" s="106"/>
      <c r="OYI61" s="106"/>
      <c r="OYJ61" s="106"/>
      <c r="OYK61" s="106"/>
      <c r="OYL61" s="106"/>
      <c r="OYM61" s="106"/>
      <c r="OYN61" s="106"/>
      <c r="OYO61" s="106"/>
      <c r="OYP61" s="106"/>
      <c r="OYQ61" s="106"/>
      <c r="OYR61" s="106"/>
      <c r="OYS61" s="106"/>
      <c r="OYT61" s="106"/>
      <c r="OYU61" s="106"/>
      <c r="OYV61" s="106"/>
      <c r="OYW61" s="106"/>
      <c r="OYX61" s="106"/>
      <c r="OYY61" s="106"/>
      <c r="OYZ61" s="106"/>
      <c r="OZA61" s="106"/>
      <c r="OZB61" s="106"/>
      <c r="OZC61" s="106"/>
      <c r="OZD61" s="106"/>
      <c r="OZE61" s="106"/>
      <c r="OZF61" s="106"/>
      <c r="OZG61" s="106"/>
      <c r="OZH61" s="106"/>
      <c r="OZI61" s="106"/>
      <c r="OZJ61" s="106"/>
      <c r="OZK61" s="106"/>
      <c r="OZL61" s="106"/>
      <c r="OZM61" s="106"/>
      <c r="OZN61" s="106"/>
      <c r="OZO61" s="106"/>
      <c r="OZP61" s="106"/>
      <c r="OZQ61" s="106"/>
      <c r="OZR61" s="106"/>
      <c r="OZS61" s="106"/>
      <c r="OZT61" s="106"/>
      <c r="OZU61" s="106"/>
      <c r="OZV61" s="106"/>
      <c r="OZW61" s="106"/>
      <c r="OZX61" s="106"/>
      <c r="OZY61" s="106"/>
      <c r="OZZ61" s="106"/>
      <c r="PAA61" s="106"/>
      <c r="PAB61" s="106"/>
      <c r="PAC61" s="106"/>
      <c r="PAD61" s="106"/>
      <c r="PAE61" s="106"/>
      <c r="PAF61" s="106"/>
      <c r="PAG61" s="106"/>
      <c r="PAH61" s="106"/>
      <c r="PAI61" s="106"/>
      <c r="PAJ61" s="106"/>
      <c r="PAK61" s="106"/>
      <c r="PAL61" s="106"/>
      <c r="PAM61" s="106"/>
      <c r="PAN61" s="106"/>
      <c r="PAO61" s="106"/>
      <c r="PAP61" s="106"/>
      <c r="PAQ61" s="106"/>
      <c r="PAR61" s="106"/>
      <c r="PAS61" s="106"/>
      <c r="PAT61" s="106"/>
      <c r="PAU61" s="106"/>
      <c r="PAV61" s="106"/>
      <c r="PAW61" s="106"/>
      <c r="PAX61" s="106"/>
      <c r="PAY61" s="106"/>
      <c r="PAZ61" s="106"/>
      <c r="PBA61" s="106"/>
      <c r="PBB61" s="106"/>
      <c r="PBC61" s="106"/>
      <c r="PBD61" s="106"/>
      <c r="PBE61" s="106"/>
      <c r="PBF61" s="106"/>
      <c r="PBG61" s="106"/>
      <c r="PBH61" s="106"/>
      <c r="PBI61" s="106"/>
      <c r="PBJ61" s="106"/>
      <c r="PBK61" s="106"/>
      <c r="PBL61" s="106"/>
      <c r="PBM61" s="106"/>
      <c r="PBN61" s="106"/>
      <c r="PBO61" s="106"/>
      <c r="PBP61" s="106"/>
      <c r="PBQ61" s="106"/>
      <c r="PBR61" s="106"/>
      <c r="PBS61" s="106"/>
      <c r="PBT61" s="106"/>
      <c r="PBU61" s="106"/>
      <c r="PBV61" s="106"/>
      <c r="PBW61" s="106"/>
      <c r="PBX61" s="106"/>
      <c r="PBY61" s="106"/>
      <c r="PBZ61" s="106"/>
      <c r="PCA61" s="106"/>
      <c r="PCB61" s="106"/>
      <c r="PCC61" s="106"/>
      <c r="PCD61" s="106"/>
      <c r="PCE61" s="106"/>
      <c r="PCF61" s="106"/>
      <c r="PCG61" s="106"/>
      <c r="PCH61" s="106"/>
      <c r="PCI61" s="106"/>
      <c r="PCJ61" s="106"/>
      <c r="PCK61" s="106"/>
      <c r="PCL61" s="106"/>
      <c r="PCM61" s="106"/>
      <c r="PCN61" s="106"/>
      <c r="PCO61" s="106"/>
      <c r="PCP61" s="106"/>
      <c r="PCQ61" s="106"/>
      <c r="PCR61" s="106"/>
      <c r="PCS61" s="106"/>
      <c r="PCT61" s="106"/>
      <c r="PCU61" s="106"/>
      <c r="PCV61" s="106"/>
      <c r="PCW61" s="106"/>
      <c r="PCX61" s="106"/>
      <c r="PCY61" s="106"/>
      <c r="PCZ61" s="106"/>
      <c r="PDA61" s="106"/>
      <c r="PDB61" s="106"/>
      <c r="PDC61" s="106"/>
      <c r="PDD61" s="106"/>
      <c r="PDE61" s="106"/>
      <c r="PDF61" s="106"/>
      <c r="PDG61" s="106"/>
      <c r="PDH61" s="106"/>
      <c r="PDI61" s="106"/>
      <c r="PDJ61" s="106"/>
      <c r="PDK61" s="106"/>
      <c r="PDL61" s="106"/>
      <c r="PDM61" s="106"/>
      <c r="PDN61" s="106"/>
      <c r="PDO61" s="106"/>
      <c r="PDP61" s="106"/>
      <c r="PDQ61" s="106"/>
      <c r="PDR61" s="106"/>
      <c r="PDS61" s="106"/>
      <c r="PDT61" s="106"/>
      <c r="PDU61" s="106"/>
      <c r="PDV61" s="106"/>
      <c r="PDW61" s="106"/>
      <c r="PDX61" s="106"/>
      <c r="PDY61" s="106"/>
      <c r="PDZ61" s="106"/>
      <c r="PEA61" s="106"/>
      <c r="PEB61" s="106"/>
      <c r="PEC61" s="106"/>
      <c r="PED61" s="106"/>
      <c r="PEE61" s="106"/>
      <c r="PEF61" s="106"/>
      <c r="PEG61" s="106"/>
      <c r="PEH61" s="106"/>
      <c r="PEI61" s="106"/>
      <c r="PEJ61" s="106"/>
      <c r="PEK61" s="106"/>
      <c r="PEL61" s="106"/>
      <c r="PEM61" s="106"/>
      <c r="PEN61" s="106"/>
      <c r="PEO61" s="106"/>
      <c r="PEP61" s="106"/>
      <c r="PEQ61" s="106"/>
      <c r="PER61" s="106"/>
      <c r="PES61" s="106"/>
      <c r="PET61" s="106"/>
      <c r="PEU61" s="106"/>
      <c r="PEV61" s="106"/>
      <c r="PEW61" s="106"/>
      <c r="PEX61" s="106"/>
      <c r="PEY61" s="106"/>
      <c r="PEZ61" s="106"/>
      <c r="PFA61" s="106"/>
      <c r="PFB61" s="106"/>
      <c r="PFC61" s="106"/>
      <c r="PFD61" s="106"/>
      <c r="PFE61" s="106"/>
      <c r="PFF61" s="106"/>
      <c r="PFG61" s="106"/>
      <c r="PFH61" s="106"/>
      <c r="PFI61" s="106"/>
      <c r="PFJ61" s="106"/>
      <c r="PFK61" s="106"/>
      <c r="PFL61" s="106"/>
      <c r="PFM61" s="106"/>
      <c r="PFN61" s="106"/>
      <c r="PFO61" s="106"/>
      <c r="PFP61" s="106"/>
      <c r="PFQ61" s="106"/>
      <c r="PFR61" s="106"/>
      <c r="PFS61" s="106"/>
      <c r="PFT61" s="106"/>
      <c r="PFU61" s="106"/>
      <c r="PFV61" s="106"/>
      <c r="PFW61" s="106"/>
      <c r="PFX61" s="106"/>
      <c r="PFY61" s="106"/>
      <c r="PFZ61" s="106"/>
      <c r="PGA61" s="106"/>
      <c r="PGB61" s="106"/>
      <c r="PGC61" s="106"/>
      <c r="PGD61" s="106"/>
      <c r="PGE61" s="106"/>
      <c r="PGF61" s="106"/>
      <c r="PGG61" s="106"/>
      <c r="PGH61" s="106"/>
      <c r="PGI61" s="106"/>
      <c r="PGJ61" s="106"/>
      <c r="PGK61" s="106"/>
      <c r="PGL61" s="106"/>
      <c r="PGM61" s="106"/>
      <c r="PGN61" s="106"/>
      <c r="PGO61" s="106"/>
      <c r="PGP61" s="106"/>
      <c r="PGQ61" s="106"/>
      <c r="PGR61" s="106"/>
      <c r="PGS61" s="106"/>
      <c r="PGT61" s="106"/>
      <c r="PGU61" s="106"/>
      <c r="PGV61" s="106"/>
      <c r="PGW61" s="106"/>
      <c r="PGX61" s="106"/>
      <c r="PGY61" s="106"/>
      <c r="PGZ61" s="106"/>
      <c r="PHA61" s="106"/>
      <c r="PHB61" s="106"/>
      <c r="PHC61" s="106"/>
      <c r="PHD61" s="106"/>
      <c r="PHE61" s="106"/>
      <c r="PHF61" s="106"/>
      <c r="PHG61" s="106"/>
      <c r="PHH61" s="106"/>
      <c r="PHI61" s="106"/>
      <c r="PHJ61" s="106"/>
      <c r="PHK61" s="106"/>
      <c r="PHL61" s="106"/>
      <c r="PHM61" s="106"/>
      <c r="PHN61" s="106"/>
      <c r="PHO61" s="106"/>
      <c r="PHP61" s="106"/>
      <c r="PHQ61" s="106"/>
      <c r="PHR61" s="106"/>
      <c r="PHS61" s="106"/>
      <c r="PHT61" s="106"/>
      <c r="PHU61" s="106"/>
      <c r="PHV61" s="106"/>
      <c r="PHW61" s="106"/>
      <c r="PHX61" s="106"/>
      <c r="PHY61" s="106"/>
      <c r="PHZ61" s="106"/>
      <c r="PIA61" s="106"/>
      <c r="PIB61" s="106"/>
      <c r="PIC61" s="106"/>
      <c r="PID61" s="106"/>
      <c r="PIE61" s="106"/>
      <c r="PIF61" s="106"/>
      <c r="PIG61" s="106"/>
      <c r="PIH61" s="106"/>
      <c r="PII61" s="106"/>
      <c r="PIJ61" s="106"/>
      <c r="PIK61" s="106"/>
      <c r="PIL61" s="106"/>
      <c r="PIM61" s="106"/>
      <c r="PIN61" s="106"/>
      <c r="PIO61" s="106"/>
      <c r="PIP61" s="106"/>
      <c r="PIQ61" s="106"/>
      <c r="PIR61" s="106"/>
      <c r="PIS61" s="106"/>
      <c r="PIT61" s="106"/>
      <c r="PIU61" s="106"/>
      <c r="PIV61" s="106"/>
      <c r="PIW61" s="106"/>
      <c r="PIX61" s="106"/>
      <c r="PIY61" s="106"/>
      <c r="PIZ61" s="106"/>
      <c r="PJA61" s="106"/>
      <c r="PJB61" s="106"/>
      <c r="PJC61" s="106"/>
      <c r="PJD61" s="106"/>
      <c r="PJE61" s="106"/>
      <c r="PJF61" s="106"/>
      <c r="PJG61" s="106"/>
      <c r="PJH61" s="106"/>
      <c r="PJI61" s="106"/>
      <c r="PJJ61" s="106"/>
      <c r="PJK61" s="106"/>
      <c r="PJL61" s="106"/>
      <c r="PJM61" s="106"/>
      <c r="PJN61" s="106"/>
      <c r="PJO61" s="106"/>
      <c r="PJP61" s="106"/>
      <c r="PJQ61" s="106"/>
      <c r="PJR61" s="106"/>
      <c r="PJS61" s="106"/>
      <c r="PJT61" s="106"/>
      <c r="PJU61" s="106"/>
      <c r="PJV61" s="106"/>
      <c r="PJW61" s="106"/>
      <c r="PJX61" s="106"/>
      <c r="PJY61" s="106"/>
      <c r="PJZ61" s="106"/>
      <c r="PKA61" s="106"/>
      <c r="PKB61" s="106"/>
      <c r="PKC61" s="106"/>
      <c r="PKD61" s="106"/>
      <c r="PKE61" s="106"/>
      <c r="PKF61" s="106"/>
      <c r="PKG61" s="106"/>
      <c r="PKH61" s="106"/>
      <c r="PKI61" s="106"/>
      <c r="PKJ61" s="106"/>
      <c r="PKK61" s="106"/>
      <c r="PKL61" s="106"/>
      <c r="PKM61" s="106"/>
      <c r="PKN61" s="106"/>
      <c r="PKO61" s="106"/>
      <c r="PKP61" s="106"/>
      <c r="PKQ61" s="106"/>
      <c r="PKR61" s="106"/>
      <c r="PKS61" s="106"/>
      <c r="PKT61" s="106"/>
      <c r="PKU61" s="106"/>
      <c r="PKV61" s="106"/>
      <c r="PKW61" s="106"/>
      <c r="PKX61" s="106"/>
      <c r="PKY61" s="106"/>
      <c r="PKZ61" s="106"/>
      <c r="PLA61" s="106"/>
      <c r="PLB61" s="106"/>
      <c r="PLC61" s="106"/>
      <c r="PLD61" s="106"/>
      <c r="PLE61" s="106"/>
      <c r="PLF61" s="106"/>
      <c r="PLG61" s="106"/>
      <c r="PLH61" s="106"/>
      <c r="PLI61" s="106"/>
      <c r="PLJ61" s="106"/>
      <c r="PLK61" s="106"/>
      <c r="PLL61" s="106"/>
      <c r="PLM61" s="106"/>
      <c r="PLN61" s="106"/>
      <c r="PLO61" s="106"/>
      <c r="PLP61" s="106"/>
      <c r="PLQ61" s="106"/>
      <c r="PLR61" s="106"/>
      <c r="PLS61" s="106"/>
      <c r="PLT61" s="106"/>
      <c r="PLU61" s="106"/>
      <c r="PLV61" s="106"/>
      <c r="PLW61" s="106"/>
      <c r="PLX61" s="106"/>
      <c r="PLY61" s="106"/>
      <c r="PLZ61" s="106"/>
      <c r="PMA61" s="106"/>
      <c r="PMB61" s="106"/>
      <c r="PMC61" s="106"/>
      <c r="PMD61" s="106"/>
      <c r="PME61" s="106"/>
      <c r="PMF61" s="106"/>
      <c r="PMG61" s="106"/>
      <c r="PMH61" s="106"/>
      <c r="PMI61" s="106"/>
      <c r="PMJ61" s="106"/>
      <c r="PMK61" s="106"/>
      <c r="PML61" s="106"/>
      <c r="PMM61" s="106"/>
      <c r="PMN61" s="106"/>
      <c r="PMO61" s="106"/>
      <c r="PMP61" s="106"/>
      <c r="PMQ61" s="106"/>
      <c r="PMR61" s="106"/>
      <c r="PMS61" s="106"/>
      <c r="PMT61" s="106"/>
      <c r="PMU61" s="106"/>
      <c r="PMV61" s="106"/>
      <c r="PMW61" s="106"/>
      <c r="PMX61" s="106"/>
      <c r="PMY61" s="106"/>
      <c r="PMZ61" s="106"/>
      <c r="PNA61" s="106"/>
      <c r="PNB61" s="106"/>
      <c r="PNC61" s="106"/>
      <c r="PND61" s="106"/>
      <c r="PNE61" s="106"/>
      <c r="PNF61" s="106"/>
      <c r="PNG61" s="106"/>
      <c r="PNH61" s="106"/>
      <c r="PNI61" s="106"/>
      <c r="PNJ61" s="106"/>
      <c r="PNK61" s="106"/>
      <c r="PNL61" s="106"/>
      <c r="PNM61" s="106"/>
      <c r="PNN61" s="106"/>
      <c r="PNO61" s="106"/>
      <c r="PNP61" s="106"/>
      <c r="PNQ61" s="106"/>
      <c r="PNR61" s="106"/>
      <c r="PNS61" s="106"/>
      <c r="PNT61" s="106"/>
      <c r="PNU61" s="106"/>
      <c r="PNV61" s="106"/>
      <c r="PNW61" s="106"/>
      <c r="PNX61" s="106"/>
      <c r="PNY61" s="106"/>
      <c r="PNZ61" s="106"/>
      <c r="POA61" s="106"/>
      <c r="POB61" s="106"/>
      <c r="POC61" s="106"/>
      <c r="POD61" s="106"/>
      <c r="POE61" s="106"/>
      <c r="POF61" s="106"/>
      <c r="POG61" s="106"/>
      <c r="POH61" s="106"/>
      <c r="POI61" s="106"/>
      <c r="POJ61" s="106"/>
      <c r="POK61" s="106"/>
      <c r="POL61" s="106"/>
      <c r="POM61" s="106"/>
      <c r="PON61" s="106"/>
      <c r="POO61" s="106"/>
      <c r="POP61" s="106"/>
      <c r="POQ61" s="106"/>
      <c r="POR61" s="106"/>
      <c r="POS61" s="106"/>
      <c r="POT61" s="106"/>
      <c r="POU61" s="106"/>
      <c r="POV61" s="106"/>
      <c r="POW61" s="106"/>
      <c r="POX61" s="106"/>
      <c r="POY61" s="106"/>
      <c r="POZ61" s="106"/>
      <c r="PPA61" s="106"/>
      <c r="PPB61" s="106"/>
      <c r="PPC61" s="106"/>
      <c r="PPD61" s="106"/>
      <c r="PPE61" s="106"/>
      <c r="PPF61" s="106"/>
      <c r="PPG61" s="106"/>
      <c r="PPH61" s="106"/>
      <c r="PPI61" s="106"/>
      <c r="PPJ61" s="106"/>
      <c r="PPK61" s="106"/>
      <c r="PPL61" s="106"/>
      <c r="PPM61" s="106"/>
      <c r="PPN61" s="106"/>
      <c r="PPO61" s="106"/>
      <c r="PPP61" s="106"/>
      <c r="PPQ61" s="106"/>
      <c r="PPR61" s="106"/>
      <c r="PPS61" s="106"/>
      <c r="PPT61" s="106"/>
      <c r="PPU61" s="106"/>
      <c r="PPV61" s="106"/>
      <c r="PPW61" s="106"/>
      <c r="PPX61" s="106"/>
      <c r="PPY61" s="106"/>
      <c r="PPZ61" s="106"/>
      <c r="PQA61" s="106"/>
      <c r="PQB61" s="106"/>
      <c r="PQC61" s="106"/>
      <c r="PQD61" s="106"/>
      <c r="PQE61" s="106"/>
      <c r="PQF61" s="106"/>
      <c r="PQG61" s="106"/>
      <c r="PQH61" s="106"/>
      <c r="PQI61" s="106"/>
      <c r="PQJ61" s="106"/>
      <c r="PQK61" s="106"/>
      <c r="PQL61" s="106"/>
      <c r="PQM61" s="106"/>
      <c r="PQN61" s="106"/>
      <c r="PQO61" s="106"/>
      <c r="PQP61" s="106"/>
      <c r="PQQ61" s="106"/>
      <c r="PQR61" s="106"/>
      <c r="PQS61" s="106"/>
      <c r="PQT61" s="106"/>
      <c r="PQU61" s="106"/>
      <c r="PQV61" s="106"/>
      <c r="PQW61" s="106"/>
      <c r="PQX61" s="106"/>
      <c r="PQY61" s="106"/>
      <c r="PQZ61" s="106"/>
      <c r="PRA61" s="106"/>
      <c r="PRB61" s="106"/>
      <c r="PRC61" s="106"/>
      <c r="PRD61" s="106"/>
      <c r="PRE61" s="106"/>
      <c r="PRF61" s="106"/>
      <c r="PRG61" s="106"/>
      <c r="PRH61" s="106"/>
      <c r="PRI61" s="106"/>
      <c r="PRJ61" s="106"/>
      <c r="PRK61" s="106"/>
      <c r="PRL61" s="106"/>
      <c r="PRM61" s="106"/>
      <c r="PRN61" s="106"/>
      <c r="PRO61" s="106"/>
      <c r="PRP61" s="106"/>
      <c r="PRQ61" s="106"/>
      <c r="PRR61" s="106"/>
      <c r="PRS61" s="106"/>
      <c r="PRT61" s="106"/>
      <c r="PRU61" s="106"/>
      <c r="PRV61" s="106"/>
      <c r="PRW61" s="106"/>
      <c r="PRX61" s="106"/>
      <c r="PRY61" s="106"/>
      <c r="PRZ61" s="106"/>
      <c r="PSA61" s="106"/>
      <c r="PSB61" s="106"/>
      <c r="PSC61" s="106"/>
      <c r="PSD61" s="106"/>
      <c r="PSE61" s="106"/>
      <c r="PSF61" s="106"/>
      <c r="PSG61" s="106"/>
      <c r="PSH61" s="106"/>
      <c r="PSI61" s="106"/>
      <c r="PSJ61" s="106"/>
      <c r="PSK61" s="106"/>
      <c r="PSL61" s="106"/>
      <c r="PSM61" s="106"/>
      <c r="PSN61" s="106"/>
      <c r="PSO61" s="106"/>
      <c r="PSP61" s="106"/>
      <c r="PSQ61" s="106"/>
      <c r="PSR61" s="106"/>
      <c r="PSS61" s="106"/>
      <c r="PST61" s="106"/>
      <c r="PSU61" s="106"/>
      <c r="PSV61" s="106"/>
      <c r="PSW61" s="106"/>
      <c r="PSX61" s="106"/>
      <c r="PSY61" s="106"/>
      <c r="PSZ61" s="106"/>
      <c r="PTA61" s="106"/>
      <c r="PTB61" s="106"/>
      <c r="PTC61" s="106"/>
      <c r="PTD61" s="106"/>
      <c r="PTE61" s="106"/>
      <c r="PTF61" s="106"/>
      <c r="PTG61" s="106"/>
      <c r="PTH61" s="106"/>
      <c r="PTI61" s="106"/>
      <c r="PTJ61" s="106"/>
      <c r="PTK61" s="106"/>
      <c r="PTL61" s="106"/>
      <c r="PTM61" s="106"/>
      <c r="PTN61" s="106"/>
      <c r="PTO61" s="106"/>
      <c r="PTP61" s="106"/>
      <c r="PTQ61" s="106"/>
      <c r="PTR61" s="106"/>
      <c r="PTS61" s="106"/>
      <c r="PTT61" s="106"/>
      <c r="PTU61" s="106"/>
      <c r="PTV61" s="106"/>
      <c r="PTW61" s="106"/>
      <c r="PTX61" s="106"/>
      <c r="PTY61" s="106"/>
      <c r="PTZ61" s="106"/>
      <c r="PUA61" s="106"/>
      <c r="PUB61" s="106"/>
      <c r="PUC61" s="106"/>
      <c r="PUD61" s="106"/>
      <c r="PUE61" s="106"/>
      <c r="PUF61" s="106"/>
      <c r="PUG61" s="106"/>
      <c r="PUH61" s="106"/>
      <c r="PUI61" s="106"/>
      <c r="PUJ61" s="106"/>
      <c r="PUK61" s="106"/>
      <c r="PUL61" s="106"/>
      <c r="PUM61" s="106"/>
      <c r="PUN61" s="106"/>
      <c r="PUO61" s="106"/>
      <c r="PUP61" s="106"/>
      <c r="PUQ61" s="106"/>
      <c r="PUR61" s="106"/>
      <c r="PUS61" s="106"/>
      <c r="PUT61" s="106"/>
      <c r="PUU61" s="106"/>
      <c r="PUV61" s="106"/>
      <c r="PUW61" s="106"/>
      <c r="PUX61" s="106"/>
      <c r="PUY61" s="106"/>
      <c r="PUZ61" s="106"/>
      <c r="PVA61" s="106"/>
      <c r="PVB61" s="106"/>
      <c r="PVC61" s="106"/>
      <c r="PVD61" s="106"/>
      <c r="PVE61" s="106"/>
      <c r="PVF61" s="106"/>
      <c r="PVG61" s="106"/>
      <c r="PVH61" s="106"/>
      <c r="PVI61" s="106"/>
      <c r="PVJ61" s="106"/>
      <c r="PVK61" s="106"/>
      <c r="PVL61" s="106"/>
      <c r="PVM61" s="106"/>
      <c r="PVN61" s="106"/>
      <c r="PVO61" s="106"/>
      <c r="PVP61" s="106"/>
      <c r="PVQ61" s="106"/>
      <c r="PVR61" s="106"/>
      <c r="PVS61" s="106"/>
      <c r="PVT61" s="106"/>
      <c r="PVU61" s="106"/>
      <c r="PVV61" s="106"/>
      <c r="PVW61" s="106"/>
      <c r="PVX61" s="106"/>
      <c r="PVY61" s="106"/>
      <c r="PVZ61" s="106"/>
      <c r="PWA61" s="106"/>
      <c r="PWB61" s="106"/>
      <c r="PWC61" s="106"/>
      <c r="PWD61" s="106"/>
      <c r="PWE61" s="106"/>
      <c r="PWF61" s="106"/>
      <c r="PWG61" s="106"/>
      <c r="PWH61" s="106"/>
      <c r="PWI61" s="106"/>
      <c r="PWJ61" s="106"/>
      <c r="PWK61" s="106"/>
      <c r="PWL61" s="106"/>
      <c r="PWM61" s="106"/>
      <c r="PWN61" s="106"/>
      <c r="PWO61" s="106"/>
      <c r="PWP61" s="106"/>
      <c r="PWQ61" s="106"/>
      <c r="PWR61" s="106"/>
      <c r="PWS61" s="106"/>
      <c r="PWT61" s="106"/>
      <c r="PWU61" s="106"/>
      <c r="PWV61" s="106"/>
      <c r="PWW61" s="106"/>
      <c r="PWX61" s="106"/>
      <c r="PWY61" s="106"/>
      <c r="PWZ61" s="106"/>
      <c r="PXA61" s="106"/>
      <c r="PXB61" s="106"/>
      <c r="PXC61" s="106"/>
      <c r="PXD61" s="106"/>
      <c r="PXE61" s="106"/>
      <c r="PXF61" s="106"/>
      <c r="PXG61" s="106"/>
      <c r="PXH61" s="106"/>
      <c r="PXI61" s="106"/>
      <c r="PXJ61" s="106"/>
      <c r="PXK61" s="106"/>
      <c r="PXL61" s="106"/>
      <c r="PXM61" s="106"/>
      <c r="PXN61" s="106"/>
      <c r="PXO61" s="106"/>
      <c r="PXP61" s="106"/>
      <c r="PXQ61" s="106"/>
      <c r="PXR61" s="106"/>
      <c r="PXS61" s="106"/>
      <c r="PXT61" s="106"/>
      <c r="PXU61" s="106"/>
      <c r="PXV61" s="106"/>
      <c r="PXW61" s="106"/>
      <c r="PXX61" s="106"/>
      <c r="PXY61" s="106"/>
      <c r="PXZ61" s="106"/>
      <c r="PYA61" s="106"/>
      <c r="PYB61" s="106"/>
      <c r="PYC61" s="106"/>
      <c r="PYD61" s="106"/>
      <c r="PYE61" s="106"/>
      <c r="PYF61" s="106"/>
      <c r="PYG61" s="106"/>
      <c r="PYH61" s="106"/>
      <c r="PYI61" s="106"/>
      <c r="PYJ61" s="106"/>
      <c r="PYK61" s="106"/>
      <c r="PYL61" s="106"/>
      <c r="PYM61" s="106"/>
      <c r="PYN61" s="106"/>
      <c r="PYO61" s="106"/>
      <c r="PYP61" s="106"/>
      <c r="PYQ61" s="106"/>
      <c r="PYR61" s="106"/>
      <c r="PYS61" s="106"/>
      <c r="PYT61" s="106"/>
      <c r="PYU61" s="106"/>
      <c r="PYV61" s="106"/>
      <c r="PYW61" s="106"/>
      <c r="PYX61" s="106"/>
      <c r="PYY61" s="106"/>
      <c r="PYZ61" s="106"/>
      <c r="PZA61" s="106"/>
      <c r="PZB61" s="106"/>
      <c r="PZC61" s="106"/>
      <c r="PZD61" s="106"/>
      <c r="PZE61" s="106"/>
      <c r="PZF61" s="106"/>
      <c r="PZG61" s="106"/>
      <c r="PZH61" s="106"/>
      <c r="PZI61" s="106"/>
      <c r="PZJ61" s="106"/>
      <c r="PZK61" s="106"/>
      <c r="PZL61" s="106"/>
      <c r="PZM61" s="106"/>
      <c r="PZN61" s="106"/>
      <c r="PZO61" s="106"/>
      <c r="PZP61" s="106"/>
      <c r="PZQ61" s="106"/>
      <c r="PZR61" s="106"/>
      <c r="PZS61" s="106"/>
      <c r="PZT61" s="106"/>
      <c r="PZU61" s="106"/>
      <c r="PZV61" s="106"/>
      <c r="PZW61" s="106"/>
      <c r="PZX61" s="106"/>
      <c r="PZY61" s="106"/>
      <c r="PZZ61" s="106"/>
      <c r="QAA61" s="106"/>
      <c r="QAB61" s="106"/>
      <c r="QAC61" s="106"/>
      <c r="QAD61" s="106"/>
      <c r="QAE61" s="106"/>
      <c r="QAF61" s="106"/>
      <c r="QAG61" s="106"/>
      <c r="QAH61" s="106"/>
      <c r="QAI61" s="106"/>
      <c r="QAJ61" s="106"/>
      <c r="QAK61" s="106"/>
      <c r="QAL61" s="106"/>
      <c r="QAM61" s="106"/>
      <c r="QAN61" s="106"/>
      <c r="QAO61" s="106"/>
      <c r="QAP61" s="106"/>
      <c r="QAQ61" s="106"/>
      <c r="QAR61" s="106"/>
      <c r="QAS61" s="106"/>
      <c r="QAT61" s="106"/>
      <c r="QAU61" s="106"/>
      <c r="QAV61" s="106"/>
      <c r="QAW61" s="106"/>
      <c r="QAX61" s="106"/>
      <c r="QAY61" s="106"/>
      <c r="QAZ61" s="106"/>
      <c r="QBA61" s="106"/>
      <c r="QBB61" s="106"/>
      <c r="QBC61" s="106"/>
      <c r="QBD61" s="106"/>
      <c r="QBE61" s="106"/>
      <c r="QBF61" s="106"/>
      <c r="QBG61" s="106"/>
      <c r="QBH61" s="106"/>
      <c r="QBI61" s="106"/>
      <c r="QBJ61" s="106"/>
      <c r="QBK61" s="106"/>
      <c r="QBL61" s="106"/>
      <c r="QBM61" s="106"/>
      <c r="QBN61" s="106"/>
      <c r="QBO61" s="106"/>
      <c r="QBP61" s="106"/>
      <c r="QBQ61" s="106"/>
      <c r="QBR61" s="106"/>
      <c r="QBS61" s="106"/>
      <c r="QBT61" s="106"/>
      <c r="QBU61" s="106"/>
      <c r="QBV61" s="106"/>
      <c r="QBW61" s="106"/>
      <c r="QBX61" s="106"/>
      <c r="QBY61" s="106"/>
      <c r="QBZ61" s="106"/>
      <c r="QCA61" s="106"/>
      <c r="QCB61" s="106"/>
      <c r="QCC61" s="106"/>
      <c r="QCD61" s="106"/>
      <c r="QCE61" s="106"/>
      <c r="QCF61" s="106"/>
      <c r="QCG61" s="106"/>
      <c r="QCH61" s="106"/>
      <c r="QCI61" s="106"/>
      <c r="QCJ61" s="106"/>
      <c r="QCK61" s="106"/>
      <c r="QCL61" s="106"/>
      <c r="QCM61" s="106"/>
      <c r="QCN61" s="106"/>
      <c r="QCO61" s="106"/>
      <c r="QCP61" s="106"/>
      <c r="QCQ61" s="106"/>
      <c r="QCR61" s="106"/>
      <c r="QCS61" s="106"/>
      <c r="QCT61" s="106"/>
      <c r="QCU61" s="106"/>
      <c r="QCV61" s="106"/>
      <c r="QCW61" s="106"/>
      <c r="QCX61" s="106"/>
      <c r="QCY61" s="106"/>
      <c r="QCZ61" s="106"/>
      <c r="QDA61" s="106"/>
      <c r="QDB61" s="106"/>
      <c r="QDC61" s="106"/>
      <c r="QDD61" s="106"/>
      <c r="QDE61" s="106"/>
      <c r="QDF61" s="106"/>
      <c r="QDG61" s="106"/>
      <c r="QDH61" s="106"/>
      <c r="QDI61" s="106"/>
      <c r="QDJ61" s="106"/>
      <c r="QDK61" s="106"/>
      <c r="QDL61" s="106"/>
      <c r="QDM61" s="106"/>
      <c r="QDN61" s="106"/>
      <c r="QDO61" s="106"/>
      <c r="QDP61" s="106"/>
      <c r="QDQ61" s="106"/>
      <c r="QDR61" s="106"/>
      <c r="QDS61" s="106"/>
      <c r="QDT61" s="106"/>
      <c r="QDU61" s="106"/>
      <c r="QDV61" s="106"/>
      <c r="QDW61" s="106"/>
      <c r="QDX61" s="106"/>
      <c r="QDY61" s="106"/>
      <c r="QDZ61" s="106"/>
      <c r="QEA61" s="106"/>
      <c r="QEB61" s="106"/>
      <c r="QEC61" s="106"/>
      <c r="QED61" s="106"/>
      <c r="QEE61" s="106"/>
      <c r="QEF61" s="106"/>
      <c r="QEG61" s="106"/>
      <c r="QEH61" s="106"/>
      <c r="QEI61" s="106"/>
      <c r="QEJ61" s="106"/>
      <c r="QEK61" s="106"/>
      <c r="QEL61" s="106"/>
      <c r="QEM61" s="106"/>
      <c r="QEN61" s="106"/>
      <c r="QEO61" s="106"/>
      <c r="QEP61" s="106"/>
      <c r="QEQ61" s="106"/>
      <c r="QER61" s="106"/>
      <c r="QES61" s="106"/>
      <c r="QET61" s="106"/>
      <c r="QEU61" s="106"/>
      <c r="QEV61" s="106"/>
      <c r="QEW61" s="106"/>
      <c r="QEX61" s="106"/>
      <c r="QEY61" s="106"/>
      <c r="QEZ61" s="106"/>
      <c r="QFA61" s="106"/>
      <c r="QFB61" s="106"/>
      <c r="QFC61" s="106"/>
      <c r="QFD61" s="106"/>
      <c r="QFE61" s="106"/>
      <c r="QFF61" s="106"/>
      <c r="QFG61" s="106"/>
      <c r="QFH61" s="106"/>
      <c r="QFI61" s="106"/>
      <c r="QFJ61" s="106"/>
      <c r="QFK61" s="106"/>
      <c r="QFL61" s="106"/>
      <c r="QFM61" s="106"/>
      <c r="QFN61" s="106"/>
      <c r="QFO61" s="106"/>
      <c r="QFP61" s="106"/>
      <c r="QFQ61" s="106"/>
      <c r="QFR61" s="106"/>
      <c r="QFS61" s="106"/>
      <c r="QFT61" s="106"/>
      <c r="QFU61" s="106"/>
      <c r="QFV61" s="106"/>
      <c r="QFW61" s="106"/>
      <c r="QFX61" s="106"/>
      <c r="QFY61" s="106"/>
      <c r="QFZ61" s="106"/>
      <c r="QGA61" s="106"/>
      <c r="QGB61" s="106"/>
      <c r="QGC61" s="106"/>
      <c r="QGD61" s="106"/>
      <c r="QGE61" s="106"/>
      <c r="QGF61" s="106"/>
      <c r="QGG61" s="106"/>
      <c r="QGH61" s="106"/>
      <c r="QGI61" s="106"/>
      <c r="QGJ61" s="106"/>
      <c r="QGK61" s="106"/>
      <c r="QGL61" s="106"/>
      <c r="QGM61" s="106"/>
      <c r="QGN61" s="106"/>
      <c r="QGO61" s="106"/>
      <c r="QGP61" s="106"/>
      <c r="QGQ61" s="106"/>
      <c r="QGR61" s="106"/>
      <c r="QGS61" s="106"/>
      <c r="QGT61" s="106"/>
      <c r="QGU61" s="106"/>
      <c r="QGV61" s="106"/>
      <c r="QGW61" s="106"/>
      <c r="QGX61" s="106"/>
      <c r="QGY61" s="106"/>
      <c r="QGZ61" s="106"/>
      <c r="QHA61" s="106"/>
      <c r="QHB61" s="106"/>
      <c r="QHC61" s="106"/>
      <c r="QHD61" s="106"/>
      <c r="QHE61" s="106"/>
      <c r="QHF61" s="106"/>
      <c r="QHG61" s="106"/>
      <c r="QHH61" s="106"/>
      <c r="QHI61" s="106"/>
      <c r="QHJ61" s="106"/>
      <c r="QHK61" s="106"/>
      <c r="QHL61" s="106"/>
      <c r="QHM61" s="106"/>
      <c r="QHN61" s="106"/>
      <c r="QHO61" s="106"/>
      <c r="QHP61" s="106"/>
      <c r="QHQ61" s="106"/>
      <c r="QHR61" s="106"/>
      <c r="QHS61" s="106"/>
      <c r="QHT61" s="106"/>
      <c r="QHU61" s="106"/>
      <c r="QHV61" s="106"/>
      <c r="QHW61" s="106"/>
      <c r="QHX61" s="106"/>
      <c r="QHY61" s="106"/>
      <c r="QHZ61" s="106"/>
      <c r="QIA61" s="106"/>
      <c r="QIB61" s="106"/>
      <c r="QIC61" s="106"/>
      <c r="QID61" s="106"/>
      <c r="QIE61" s="106"/>
      <c r="QIF61" s="106"/>
      <c r="QIG61" s="106"/>
      <c r="QIH61" s="106"/>
      <c r="QII61" s="106"/>
      <c r="QIJ61" s="106"/>
      <c r="QIK61" s="106"/>
      <c r="QIL61" s="106"/>
      <c r="QIM61" s="106"/>
      <c r="QIN61" s="106"/>
      <c r="QIO61" s="106"/>
      <c r="QIP61" s="106"/>
      <c r="QIQ61" s="106"/>
      <c r="QIR61" s="106"/>
      <c r="QIS61" s="106"/>
      <c r="QIT61" s="106"/>
      <c r="QIU61" s="106"/>
      <c r="QIV61" s="106"/>
      <c r="QIW61" s="106"/>
      <c r="QIX61" s="106"/>
      <c r="QIY61" s="106"/>
      <c r="QIZ61" s="106"/>
      <c r="QJA61" s="106"/>
      <c r="QJB61" s="106"/>
      <c r="QJC61" s="106"/>
      <c r="QJD61" s="106"/>
      <c r="QJE61" s="106"/>
      <c r="QJF61" s="106"/>
      <c r="QJG61" s="106"/>
      <c r="QJH61" s="106"/>
      <c r="QJI61" s="106"/>
      <c r="QJJ61" s="106"/>
      <c r="QJK61" s="106"/>
      <c r="QJL61" s="106"/>
      <c r="QJM61" s="106"/>
      <c r="QJN61" s="106"/>
      <c r="QJO61" s="106"/>
      <c r="QJP61" s="106"/>
      <c r="QJQ61" s="106"/>
      <c r="QJR61" s="106"/>
      <c r="QJS61" s="106"/>
      <c r="QJT61" s="106"/>
      <c r="QJU61" s="106"/>
      <c r="QJV61" s="106"/>
      <c r="QJW61" s="106"/>
      <c r="QJX61" s="106"/>
      <c r="QJY61" s="106"/>
      <c r="QJZ61" s="106"/>
      <c r="QKA61" s="106"/>
      <c r="QKB61" s="106"/>
      <c r="QKC61" s="106"/>
      <c r="QKD61" s="106"/>
      <c r="QKE61" s="106"/>
      <c r="QKF61" s="106"/>
      <c r="QKG61" s="106"/>
      <c r="QKH61" s="106"/>
      <c r="QKI61" s="106"/>
      <c r="QKJ61" s="106"/>
      <c r="QKK61" s="106"/>
      <c r="QKL61" s="106"/>
      <c r="QKM61" s="106"/>
      <c r="QKN61" s="106"/>
      <c r="QKO61" s="106"/>
      <c r="QKP61" s="106"/>
      <c r="QKQ61" s="106"/>
      <c r="QKR61" s="106"/>
      <c r="QKS61" s="106"/>
      <c r="QKT61" s="106"/>
      <c r="QKU61" s="106"/>
      <c r="QKV61" s="106"/>
      <c r="QKW61" s="106"/>
      <c r="QKX61" s="106"/>
      <c r="QKY61" s="106"/>
      <c r="QKZ61" s="106"/>
      <c r="QLA61" s="106"/>
      <c r="QLB61" s="106"/>
      <c r="QLC61" s="106"/>
      <c r="QLD61" s="106"/>
      <c r="QLE61" s="106"/>
      <c r="QLF61" s="106"/>
      <c r="QLG61" s="106"/>
      <c r="QLH61" s="106"/>
      <c r="QLI61" s="106"/>
      <c r="QLJ61" s="106"/>
      <c r="QLK61" s="106"/>
      <c r="QLL61" s="106"/>
      <c r="QLM61" s="106"/>
      <c r="QLN61" s="106"/>
      <c r="QLO61" s="106"/>
      <c r="QLP61" s="106"/>
      <c r="QLQ61" s="106"/>
      <c r="QLR61" s="106"/>
      <c r="QLS61" s="106"/>
      <c r="QLT61" s="106"/>
      <c r="QLU61" s="106"/>
      <c r="QLV61" s="106"/>
      <c r="QLW61" s="106"/>
      <c r="QLX61" s="106"/>
      <c r="QLY61" s="106"/>
      <c r="QLZ61" s="106"/>
      <c r="QMA61" s="106"/>
      <c r="QMB61" s="106"/>
      <c r="QMC61" s="106"/>
      <c r="QMD61" s="106"/>
      <c r="QME61" s="106"/>
      <c r="QMF61" s="106"/>
      <c r="QMG61" s="106"/>
      <c r="QMH61" s="106"/>
      <c r="QMI61" s="106"/>
      <c r="QMJ61" s="106"/>
      <c r="QMK61" s="106"/>
      <c r="QML61" s="106"/>
      <c r="QMM61" s="106"/>
      <c r="QMN61" s="106"/>
      <c r="QMO61" s="106"/>
      <c r="QMP61" s="106"/>
      <c r="QMQ61" s="106"/>
      <c r="QMR61" s="106"/>
      <c r="QMS61" s="106"/>
      <c r="QMT61" s="106"/>
      <c r="QMU61" s="106"/>
      <c r="QMV61" s="106"/>
      <c r="QMW61" s="106"/>
      <c r="QMX61" s="106"/>
      <c r="QMY61" s="106"/>
      <c r="QMZ61" s="106"/>
      <c r="QNA61" s="106"/>
      <c r="QNB61" s="106"/>
      <c r="QNC61" s="106"/>
      <c r="QND61" s="106"/>
      <c r="QNE61" s="106"/>
      <c r="QNF61" s="106"/>
      <c r="QNG61" s="106"/>
      <c r="QNH61" s="106"/>
      <c r="QNI61" s="106"/>
      <c r="QNJ61" s="106"/>
      <c r="QNK61" s="106"/>
      <c r="QNL61" s="106"/>
      <c r="QNM61" s="106"/>
      <c r="QNN61" s="106"/>
      <c r="QNO61" s="106"/>
      <c r="QNP61" s="106"/>
      <c r="QNQ61" s="106"/>
      <c r="QNR61" s="106"/>
      <c r="QNS61" s="106"/>
      <c r="QNT61" s="106"/>
      <c r="QNU61" s="106"/>
      <c r="QNV61" s="106"/>
      <c r="QNW61" s="106"/>
      <c r="QNX61" s="106"/>
      <c r="QNY61" s="106"/>
      <c r="QNZ61" s="106"/>
      <c r="QOA61" s="106"/>
      <c r="QOB61" s="106"/>
      <c r="QOC61" s="106"/>
      <c r="QOD61" s="106"/>
      <c r="QOE61" s="106"/>
      <c r="QOF61" s="106"/>
      <c r="QOG61" s="106"/>
      <c r="QOH61" s="106"/>
      <c r="QOI61" s="106"/>
      <c r="QOJ61" s="106"/>
      <c r="QOK61" s="106"/>
      <c r="QOL61" s="106"/>
      <c r="QOM61" s="106"/>
      <c r="QON61" s="106"/>
      <c r="QOO61" s="106"/>
      <c r="QOP61" s="106"/>
      <c r="QOQ61" s="106"/>
      <c r="QOR61" s="106"/>
      <c r="QOS61" s="106"/>
      <c r="QOT61" s="106"/>
      <c r="QOU61" s="106"/>
      <c r="QOV61" s="106"/>
      <c r="QOW61" s="106"/>
      <c r="QOX61" s="106"/>
      <c r="QOY61" s="106"/>
      <c r="QOZ61" s="106"/>
      <c r="QPA61" s="106"/>
      <c r="QPB61" s="106"/>
      <c r="QPC61" s="106"/>
      <c r="QPD61" s="106"/>
      <c r="QPE61" s="106"/>
      <c r="QPF61" s="106"/>
      <c r="QPG61" s="106"/>
      <c r="QPH61" s="106"/>
      <c r="QPI61" s="106"/>
      <c r="QPJ61" s="106"/>
      <c r="QPK61" s="106"/>
      <c r="QPL61" s="106"/>
      <c r="QPM61" s="106"/>
      <c r="QPN61" s="106"/>
      <c r="QPO61" s="106"/>
      <c r="QPP61" s="106"/>
      <c r="QPQ61" s="106"/>
      <c r="QPR61" s="106"/>
      <c r="QPS61" s="106"/>
      <c r="QPT61" s="106"/>
      <c r="QPU61" s="106"/>
      <c r="QPV61" s="106"/>
      <c r="QPW61" s="106"/>
      <c r="QPX61" s="106"/>
      <c r="QPY61" s="106"/>
      <c r="QPZ61" s="106"/>
      <c r="QQA61" s="106"/>
      <c r="QQB61" s="106"/>
      <c r="QQC61" s="106"/>
      <c r="QQD61" s="106"/>
      <c r="QQE61" s="106"/>
      <c r="QQF61" s="106"/>
      <c r="QQG61" s="106"/>
      <c r="QQH61" s="106"/>
      <c r="QQI61" s="106"/>
      <c r="QQJ61" s="106"/>
      <c r="QQK61" s="106"/>
      <c r="QQL61" s="106"/>
      <c r="QQM61" s="106"/>
      <c r="QQN61" s="106"/>
      <c r="QQO61" s="106"/>
      <c r="QQP61" s="106"/>
      <c r="QQQ61" s="106"/>
      <c r="QQR61" s="106"/>
      <c r="QQS61" s="106"/>
      <c r="QQT61" s="106"/>
      <c r="QQU61" s="106"/>
      <c r="QQV61" s="106"/>
      <c r="QQW61" s="106"/>
      <c r="QQX61" s="106"/>
      <c r="QQY61" s="106"/>
      <c r="QQZ61" s="106"/>
      <c r="QRA61" s="106"/>
      <c r="QRB61" s="106"/>
      <c r="QRC61" s="106"/>
      <c r="QRD61" s="106"/>
      <c r="QRE61" s="106"/>
      <c r="QRF61" s="106"/>
      <c r="QRG61" s="106"/>
      <c r="QRH61" s="106"/>
      <c r="QRI61" s="106"/>
      <c r="QRJ61" s="106"/>
      <c r="QRK61" s="106"/>
      <c r="QRL61" s="106"/>
      <c r="QRM61" s="106"/>
      <c r="QRN61" s="106"/>
      <c r="QRO61" s="106"/>
      <c r="QRP61" s="106"/>
      <c r="QRQ61" s="106"/>
      <c r="QRR61" s="106"/>
      <c r="QRS61" s="106"/>
      <c r="QRT61" s="106"/>
      <c r="QRU61" s="106"/>
      <c r="QRV61" s="106"/>
      <c r="QRW61" s="106"/>
      <c r="QRX61" s="106"/>
      <c r="QRY61" s="106"/>
      <c r="QRZ61" s="106"/>
      <c r="QSA61" s="106"/>
      <c r="QSB61" s="106"/>
      <c r="QSC61" s="106"/>
      <c r="QSD61" s="106"/>
      <c r="QSE61" s="106"/>
      <c r="QSF61" s="106"/>
      <c r="QSG61" s="106"/>
      <c r="QSH61" s="106"/>
      <c r="QSI61" s="106"/>
      <c r="QSJ61" s="106"/>
      <c r="QSK61" s="106"/>
      <c r="QSL61" s="106"/>
      <c r="QSM61" s="106"/>
      <c r="QSN61" s="106"/>
      <c r="QSO61" s="106"/>
      <c r="QSP61" s="106"/>
      <c r="QSQ61" s="106"/>
      <c r="QSR61" s="106"/>
      <c r="QSS61" s="106"/>
      <c r="QST61" s="106"/>
      <c r="QSU61" s="106"/>
      <c r="QSV61" s="106"/>
      <c r="QSW61" s="106"/>
      <c r="QSX61" s="106"/>
      <c r="QSY61" s="106"/>
      <c r="QSZ61" s="106"/>
      <c r="QTA61" s="106"/>
      <c r="QTB61" s="106"/>
      <c r="QTC61" s="106"/>
      <c r="QTD61" s="106"/>
      <c r="QTE61" s="106"/>
      <c r="QTF61" s="106"/>
      <c r="QTG61" s="106"/>
      <c r="QTH61" s="106"/>
      <c r="QTI61" s="106"/>
      <c r="QTJ61" s="106"/>
      <c r="QTK61" s="106"/>
      <c r="QTL61" s="106"/>
      <c r="QTM61" s="106"/>
      <c r="QTN61" s="106"/>
      <c r="QTO61" s="106"/>
      <c r="QTP61" s="106"/>
      <c r="QTQ61" s="106"/>
      <c r="QTR61" s="106"/>
      <c r="QTS61" s="106"/>
      <c r="QTT61" s="106"/>
      <c r="QTU61" s="106"/>
      <c r="QTV61" s="106"/>
      <c r="QTW61" s="106"/>
      <c r="QTX61" s="106"/>
      <c r="QTY61" s="106"/>
      <c r="QTZ61" s="106"/>
      <c r="QUA61" s="106"/>
      <c r="QUB61" s="106"/>
      <c r="QUC61" s="106"/>
      <c r="QUD61" s="106"/>
      <c r="QUE61" s="106"/>
      <c r="QUF61" s="106"/>
      <c r="QUG61" s="106"/>
      <c r="QUH61" s="106"/>
      <c r="QUI61" s="106"/>
      <c r="QUJ61" s="106"/>
      <c r="QUK61" s="106"/>
      <c r="QUL61" s="106"/>
      <c r="QUM61" s="106"/>
      <c r="QUN61" s="106"/>
      <c r="QUO61" s="106"/>
      <c r="QUP61" s="106"/>
      <c r="QUQ61" s="106"/>
      <c r="QUR61" s="106"/>
      <c r="QUS61" s="106"/>
      <c r="QUT61" s="106"/>
      <c r="QUU61" s="106"/>
      <c r="QUV61" s="106"/>
      <c r="QUW61" s="106"/>
      <c r="QUX61" s="106"/>
      <c r="QUY61" s="106"/>
      <c r="QUZ61" s="106"/>
      <c r="QVA61" s="106"/>
      <c r="QVB61" s="106"/>
      <c r="QVC61" s="106"/>
      <c r="QVD61" s="106"/>
      <c r="QVE61" s="106"/>
      <c r="QVF61" s="106"/>
      <c r="QVG61" s="106"/>
      <c r="QVH61" s="106"/>
      <c r="QVI61" s="106"/>
      <c r="QVJ61" s="106"/>
      <c r="QVK61" s="106"/>
      <c r="QVL61" s="106"/>
      <c r="QVM61" s="106"/>
      <c r="QVN61" s="106"/>
      <c r="QVO61" s="106"/>
      <c r="QVP61" s="106"/>
      <c r="QVQ61" s="106"/>
      <c r="QVR61" s="106"/>
      <c r="QVS61" s="106"/>
      <c r="QVT61" s="106"/>
      <c r="QVU61" s="106"/>
      <c r="QVV61" s="106"/>
      <c r="QVW61" s="106"/>
      <c r="QVX61" s="106"/>
      <c r="QVY61" s="106"/>
      <c r="QVZ61" s="106"/>
      <c r="QWA61" s="106"/>
      <c r="QWB61" s="106"/>
      <c r="QWC61" s="106"/>
      <c r="QWD61" s="106"/>
      <c r="QWE61" s="106"/>
      <c r="QWF61" s="106"/>
      <c r="QWG61" s="106"/>
      <c r="QWH61" s="106"/>
      <c r="QWI61" s="106"/>
      <c r="QWJ61" s="106"/>
      <c r="QWK61" s="106"/>
      <c r="QWL61" s="106"/>
      <c r="QWM61" s="106"/>
      <c r="QWN61" s="106"/>
      <c r="QWO61" s="106"/>
      <c r="QWP61" s="106"/>
      <c r="QWQ61" s="106"/>
      <c r="QWR61" s="106"/>
      <c r="QWS61" s="106"/>
      <c r="QWT61" s="106"/>
      <c r="QWU61" s="106"/>
      <c r="QWV61" s="106"/>
      <c r="QWW61" s="106"/>
      <c r="QWX61" s="106"/>
      <c r="QWY61" s="106"/>
      <c r="QWZ61" s="106"/>
      <c r="QXA61" s="106"/>
      <c r="QXB61" s="106"/>
      <c r="QXC61" s="106"/>
      <c r="QXD61" s="106"/>
      <c r="QXE61" s="106"/>
      <c r="QXF61" s="106"/>
      <c r="QXG61" s="106"/>
      <c r="QXH61" s="106"/>
      <c r="QXI61" s="106"/>
      <c r="QXJ61" s="106"/>
      <c r="QXK61" s="106"/>
      <c r="QXL61" s="106"/>
      <c r="QXM61" s="106"/>
      <c r="QXN61" s="106"/>
      <c r="QXO61" s="106"/>
      <c r="QXP61" s="106"/>
      <c r="QXQ61" s="106"/>
      <c r="QXR61" s="106"/>
      <c r="QXS61" s="106"/>
      <c r="QXT61" s="106"/>
      <c r="QXU61" s="106"/>
      <c r="QXV61" s="106"/>
      <c r="QXW61" s="106"/>
      <c r="QXX61" s="106"/>
      <c r="QXY61" s="106"/>
      <c r="QXZ61" s="106"/>
      <c r="QYA61" s="106"/>
      <c r="QYB61" s="106"/>
      <c r="QYC61" s="106"/>
      <c r="QYD61" s="106"/>
      <c r="QYE61" s="106"/>
      <c r="QYF61" s="106"/>
      <c r="QYG61" s="106"/>
      <c r="QYH61" s="106"/>
      <c r="QYI61" s="106"/>
      <c r="QYJ61" s="106"/>
      <c r="QYK61" s="106"/>
      <c r="QYL61" s="106"/>
      <c r="QYM61" s="106"/>
      <c r="QYN61" s="106"/>
      <c r="QYO61" s="106"/>
      <c r="QYP61" s="106"/>
      <c r="QYQ61" s="106"/>
      <c r="QYR61" s="106"/>
      <c r="QYS61" s="106"/>
      <c r="QYT61" s="106"/>
      <c r="QYU61" s="106"/>
      <c r="QYV61" s="106"/>
      <c r="QYW61" s="106"/>
      <c r="QYX61" s="106"/>
      <c r="QYY61" s="106"/>
      <c r="QYZ61" s="106"/>
      <c r="QZA61" s="106"/>
      <c r="QZB61" s="106"/>
      <c r="QZC61" s="106"/>
      <c r="QZD61" s="106"/>
      <c r="QZE61" s="106"/>
      <c r="QZF61" s="106"/>
      <c r="QZG61" s="106"/>
      <c r="QZH61" s="106"/>
      <c r="QZI61" s="106"/>
      <c r="QZJ61" s="106"/>
      <c r="QZK61" s="106"/>
      <c r="QZL61" s="106"/>
      <c r="QZM61" s="106"/>
      <c r="QZN61" s="106"/>
      <c r="QZO61" s="106"/>
      <c r="QZP61" s="106"/>
      <c r="QZQ61" s="106"/>
      <c r="QZR61" s="106"/>
      <c r="QZS61" s="106"/>
      <c r="QZT61" s="106"/>
      <c r="QZU61" s="106"/>
      <c r="QZV61" s="106"/>
      <c r="QZW61" s="106"/>
      <c r="QZX61" s="106"/>
      <c r="QZY61" s="106"/>
      <c r="QZZ61" s="106"/>
      <c r="RAA61" s="106"/>
      <c r="RAB61" s="106"/>
      <c r="RAC61" s="106"/>
      <c r="RAD61" s="106"/>
      <c r="RAE61" s="106"/>
      <c r="RAF61" s="106"/>
      <c r="RAG61" s="106"/>
      <c r="RAH61" s="106"/>
      <c r="RAI61" s="106"/>
      <c r="RAJ61" s="106"/>
      <c r="RAK61" s="106"/>
      <c r="RAL61" s="106"/>
      <c r="RAM61" s="106"/>
      <c r="RAN61" s="106"/>
      <c r="RAO61" s="106"/>
      <c r="RAP61" s="106"/>
      <c r="RAQ61" s="106"/>
      <c r="RAR61" s="106"/>
      <c r="RAS61" s="106"/>
      <c r="RAT61" s="106"/>
      <c r="RAU61" s="106"/>
      <c r="RAV61" s="106"/>
      <c r="RAW61" s="106"/>
      <c r="RAX61" s="106"/>
      <c r="RAY61" s="106"/>
      <c r="RAZ61" s="106"/>
      <c r="RBA61" s="106"/>
      <c r="RBB61" s="106"/>
      <c r="RBC61" s="106"/>
      <c r="RBD61" s="106"/>
      <c r="RBE61" s="106"/>
      <c r="RBF61" s="106"/>
      <c r="RBG61" s="106"/>
      <c r="RBH61" s="106"/>
      <c r="RBI61" s="106"/>
      <c r="RBJ61" s="106"/>
      <c r="RBK61" s="106"/>
      <c r="RBL61" s="106"/>
      <c r="RBM61" s="106"/>
      <c r="RBN61" s="106"/>
      <c r="RBO61" s="106"/>
      <c r="RBP61" s="106"/>
      <c r="RBQ61" s="106"/>
      <c r="RBR61" s="106"/>
      <c r="RBS61" s="106"/>
      <c r="RBT61" s="106"/>
      <c r="RBU61" s="106"/>
      <c r="RBV61" s="106"/>
      <c r="RBW61" s="106"/>
      <c r="RBX61" s="106"/>
      <c r="RBY61" s="106"/>
      <c r="RBZ61" s="106"/>
      <c r="RCA61" s="106"/>
      <c r="RCB61" s="106"/>
      <c r="RCC61" s="106"/>
      <c r="RCD61" s="106"/>
      <c r="RCE61" s="106"/>
      <c r="RCF61" s="106"/>
      <c r="RCG61" s="106"/>
      <c r="RCH61" s="106"/>
      <c r="RCI61" s="106"/>
      <c r="RCJ61" s="106"/>
      <c r="RCK61" s="106"/>
      <c r="RCL61" s="106"/>
      <c r="RCM61" s="106"/>
      <c r="RCN61" s="106"/>
      <c r="RCO61" s="106"/>
      <c r="RCP61" s="106"/>
      <c r="RCQ61" s="106"/>
      <c r="RCR61" s="106"/>
      <c r="RCS61" s="106"/>
      <c r="RCT61" s="106"/>
      <c r="RCU61" s="106"/>
      <c r="RCV61" s="106"/>
      <c r="RCW61" s="106"/>
      <c r="RCX61" s="106"/>
      <c r="RCY61" s="106"/>
      <c r="RCZ61" s="106"/>
      <c r="RDA61" s="106"/>
      <c r="RDB61" s="106"/>
      <c r="RDC61" s="106"/>
      <c r="RDD61" s="106"/>
      <c r="RDE61" s="106"/>
      <c r="RDF61" s="106"/>
      <c r="RDG61" s="106"/>
      <c r="RDH61" s="106"/>
      <c r="RDI61" s="106"/>
      <c r="RDJ61" s="106"/>
      <c r="RDK61" s="106"/>
      <c r="RDL61" s="106"/>
      <c r="RDM61" s="106"/>
      <c r="RDN61" s="106"/>
      <c r="RDO61" s="106"/>
      <c r="RDP61" s="106"/>
      <c r="RDQ61" s="106"/>
      <c r="RDR61" s="106"/>
      <c r="RDS61" s="106"/>
      <c r="RDT61" s="106"/>
      <c r="RDU61" s="106"/>
      <c r="RDV61" s="106"/>
      <c r="RDW61" s="106"/>
      <c r="RDX61" s="106"/>
      <c r="RDY61" s="106"/>
      <c r="RDZ61" s="106"/>
      <c r="REA61" s="106"/>
      <c r="REB61" s="106"/>
      <c r="REC61" s="106"/>
      <c r="RED61" s="106"/>
      <c r="REE61" s="106"/>
      <c r="REF61" s="106"/>
      <c r="REG61" s="106"/>
      <c r="REH61" s="106"/>
      <c r="REI61" s="106"/>
      <c r="REJ61" s="106"/>
      <c r="REK61" s="106"/>
      <c r="REL61" s="106"/>
      <c r="REM61" s="106"/>
      <c r="REN61" s="106"/>
      <c r="REO61" s="106"/>
      <c r="REP61" s="106"/>
      <c r="REQ61" s="106"/>
      <c r="RER61" s="106"/>
      <c r="RES61" s="106"/>
      <c r="RET61" s="106"/>
      <c r="REU61" s="106"/>
      <c r="REV61" s="106"/>
      <c r="REW61" s="106"/>
      <c r="REX61" s="106"/>
      <c r="REY61" s="106"/>
      <c r="REZ61" s="106"/>
      <c r="RFA61" s="106"/>
      <c r="RFB61" s="106"/>
      <c r="RFC61" s="106"/>
      <c r="RFD61" s="106"/>
      <c r="RFE61" s="106"/>
      <c r="RFF61" s="106"/>
      <c r="RFG61" s="106"/>
      <c r="RFH61" s="106"/>
      <c r="RFI61" s="106"/>
      <c r="RFJ61" s="106"/>
      <c r="RFK61" s="106"/>
      <c r="RFL61" s="106"/>
      <c r="RFM61" s="106"/>
      <c r="RFN61" s="106"/>
      <c r="RFO61" s="106"/>
      <c r="RFP61" s="106"/>
      <c r="RFQ61" s="106"/>
      <c r="RFR61" s="106"/>
      <c r="RFS61" s="106"/>
      <c r="RFT61" s="106"/>
      <c r="RFU61" s="106"/>
      <c r="RFV61" s="106"/>
      <c r="RFW61" s="106"/>
      <c r="RFX61" s="106"/>
      <c r="RFY61" s="106"/>
      <c r="RFZ61" s="106"/>
      <c r="RGA61" s="106"/>
      <c r="RGB61" s="106"/>
      <c r="RGC61" s="106"/>
      <c r="RGD61" s="106"/>
      <c r="RGE61" s="106"/>
      <c r="RGF61" s="106"/>
      <c r="RGG61" s="106"/>
      <c r="RGH61" s="106"/>
      <c r="RGI61" s="106"/>
      <c r="RGJ61" s="106"/>
      <c r="RGK61" s="106"/>
      <c r="RGL61" s="106"/>
      <c r="RGM61" s="106"/>
      <c r="RGN61" s="106"/>
      <c r="RGO61" s="106"/>
      <c r="RGP61" s="106"/>
      <c r="RGQ61" s="106"/>
      <c r="RGR61" s="106"/>
      <c r="RGS61" s="106"/>
      <c r="RGT61" s="106"/>
      <c r="RGU61" s="106"/>
      <c r="RGV61" s="106"/>
      <c r="RGW61" s="106"/>
      <c r="RGX61" s="106"/>
      <c r="RGY61" s="106"/>
      <c r="RGZ61" s="106"/>
      <c r="RHA61" s="106"/>
      <c r="RHB61" s="106"/>
      <c r="RHC61" s="106"/>
      <c r="RHD61" s="106"/>
      <c r="RHE61" s="106"/>
      <c r="RHF61" s="106"/>
      <c r="RHG61" s="106"/>
      <c r="RHH61" s="106"/>
      <c r="RHI61" s="106"/>
      <c r="RHJ61" s="106"/>
      <c r="RHK61" s="106"/>
      <c r="RHL61" s="106"/>
      <c r="RHM61" s="106"/>
      <c r="RHN61" s="106"/>
      <c r="RHO61" s="106"/>
      <c r="RHP61" s="106"/>
      <c r="RHQ61" s="106"/>
      <c r="RHR61" s="106"/>
      <c r="RHS61" s="106"/>
      <c r="RHT61" s="106"/>
      <c r="RHU61" s="106"/>
      <c r="RHV61" s="106"/>
      <c r="RHW61" s="106"/>
      <c r="RHX61" s="106"/>
      <c r="RHY61" s="106"/>
      <c r="RHZ61" s="106"/>
      <c r="RIA61" s="106"/>
      <c r="RIB61" s="106"/>
      <c r="RIC61" s="106"/>
      <c r="RID61" s="106"/>
      <c r="RIE61" s="106"/>
      <c r="RIF61" s="106"/>
      <c r="RIG61" s="106"/>
      <c r="RIH61" s="106"/>
      <c r="RII61" s="106"/>
      <c r="RIJ61" s="106"/>
      <c r="RIK61" s="106"/>
      <c r="RIL61" s="106"/>
      <c r="RIM61" s="106"/>
      <c r="RIN61" s="106"/>
      <c r="RIO61" s="106"/>
      <c r="RIP61" s="106"/>
      <c r="RIQ61" s="106"/>
      <c r="RIR61" s="106"/>
      <c r="RIS61" s="106"/>
      <c r="RIT61" s="106"/>
      <c r="RIU61" s="106"/>
      <c r="RIV61" s="106"/>
      <c r="RIW61" s="106"/>
      <c r="RIX61" s="106"/>
      <c r="RIY61" s="106"/>
      <c r="RIZ61" s="106"/>
      <c r="RJA61" s="106"/>
      <c r="RJB61" s="106"/>
      <c r="RJC61" s="106"/>
      <c r="RJD61" s="106"/>
      <c r="RJE61" s="106"/>
      <c r="RJF61" s="106"/>
      <c r="RJG61" s="106"/>
      <c r="RJH61" s="106"/>
      <c r="RJI61" s="106"/>
      <c r="RJJ61" s="106"/>
      <c r="RJK61" s="106"/>
      <c r="RJL61" s="106"/>
      <c r="RJM61" s="106"/>
      <c r="RJN61" s="106"/>
      <c r="RJO61" s="106"/>
      <c r="RJP61" s="106"/>
      <c r="RJQ61" s="106"/>
      <c r="RJR61" s="106"/>
      <c r="RJS61" s="106"/>
      <c r="RJT61" s="106"/>
      <c r="RJU61" s="106"/>
      <c r="RJV61" s="106"/>
      <c r="RJW61" s="106"/>
      <c r="RJX61" s="106"/>
      <c r="RJY61" s="106"/>
      <c r="RJZ61" s="106"/>
      <c r="RKA61" s="106"/>
      <c r="RKB61" s="106"/>
      <c r="RKC61" s="106"/>
      <c r="RKD61" s="106"/>
      <c r="RKE61" s="106"/>
      <c r="RKF61" s="106"/>
      <c r="RKG61" s="106"/>
      <c r="RKH61" s="106"/>
      <c r="RKI61" s="106"/>
      <c r="RKJ61" s="106"/>
      <c r="RKK61" s="106"/>
      <c r="RKL61" s="106"/>
      <c r="RKM61" s="106"/>
      <c r="RKN61" s="106"/>
      <c r="RKO61" s="106"/>
      <c r="RKP61" s="106"/>
      <c r="RKQ61" s="106"/>
      <c r="RKR61" s="106"/>
      <c r="RKS61" s="106"/>
      <c r="RKT61" s="106"/>
      <c r="RKU61" s="106"/>
      <c r="RKV61" s="106"/>
      <c r="RKW61" s="106"/>
      <c r="RKX61" s="106"/>
      <c r="RKY61" s="106"/>
      <c r="RKZ61" s="106"/>
      <c r="RLA61" s="106"/>
      <c r="RLB61" s="106"/>
      <c r="RLC61" s="106"/>
      <c r="RLD61" s="106"/>
      <c r="RLE61" s="106"/>
      <c r="RLF61" s="106"/>
      <c r="RLG61" s="106"/>
      <c r="RLH61" s="106"/>
      <c r="RLI61" s="106"/>
      <c r="RLJ61" s="106"/>
      <c r="RLK61" s="106"/>
      <c r="RLL61" s="106"/>
      <c r="RLM61" s="106"/>
      <c r="RLN61" s="106"/>
      <c r="RLO61" s="106"/>
      <c r="RLP61" s="106"/>
      <c r="RLQ61" s="106"/>
      <c r="RLR61" s="106"/>
      <c r="RLS61" s="106"/>
      <c r="RLT61" s="106"/>
      <c r="RLU61" s="106"/>
      <c r="RLV61" s="106"/>
      <c r="RLW61" s="106"/>
      <c r="RLX61" s="106"/>
      <c r="RLY61" s="106"/>
      <c r="RLZ61" s="106"/>
      <c r="RMA61" s="106"/>
      <c r="RMB61" s="106"/>
      <c r="RMC61" s="106"/>
      <c r="RMD61" s="106"/>
      <c r="RME61" s="106"/>
      <c r="RMF61" s="106"/>
      <c r="RMG61" s="106"/>
      <c r="RMH61" s="106"/>
      <c r="RMI61" s="106"/>
      <c r="RMJ61" s="106"/>
      <c r="RMK61" s="106"/>
      <c r="RML61" s="106"/>
      <c r="RMM61" s="106"/>
      <c r="RMN61" s="106"/>
      <c r="RMO61" s="106"/>
      <c r="RMP61" s="106"/>
      <c r="RMQ61" s="106"/>
      <c r="RMR61" s="106"/>
      <c r="RMS61" s="106"/>
      <c r="RMT61" s="106"/>
      <c r="RMU61" s="106"/>
      <c r="RMV61" s="106"/>
      <c r="RMW61" s="106"/>
      <c r="RMX61" s="106"/>
      <c r="RMY61" s="106"/>
      <c r="RMZ61" s="106"/>
      <c r="RNA61" s="106"/>
      <c r="RNB61" s="106"/>
      <c r="RNC61" s="106"/>
      <c r="RND61" s="106"/>
      <c r="RNE61" s="106"/>
      <c r="RNF61" s="106"/>
      <c r="RNG61" s="106"/>
      <c r="RNH61" s="106"/>
      <c r="RNI61" s="106"/>
      <c r="RNJ61" s="106"/>
      <c r="RNK61" s="106"/>
      <c r="RNL61" s="106"/>
      <c r="RNM61" s="106"/>
      <c r="RNN61" s="106"/>
      <c r="RNO61" s="106"/>
      <c r="RNP61" s="106"/>
      <c r="RNQ61" s="106"/>
      <c r="RNR61" s="106"/>
      <c r="RNS61" s="106"/>
      <c r="RNT61" s="106"/>
      <c r="RNU61" s="106"/>
      <c r="RNV61" s="106"/>
      <c r="RNW61" s="106"/>
      <c r="RNX61" s="106"/>
      <c r="RNY61" s="106"/>
      <c r="RNZ61" s="106"/>
      <c r="ROA61" s="106"/>
      <c r="ROB61" s="106"/>
      <c r="ROC61" s="106"/>
      <c r="ROD61" s="106"/>
      <c r="ROE61" s="106"/>
      <c r="ROF61" s="106"/>
      <c r="ROG61" s="106"/>
      <c r="ROH61" s="106"/>
      <c r="ROI61" s="106"/>
      <c r="ROJ61" s="106"/>
      <c r="ROK61" s="106"/>
      <c r="ROL61" s="106"/>
      <c r="ROM61" s="106"/>
      <c r="RON61" s="106"/>
      <c r="ROO61" s="106"/>
      <c r="ROP61" s="106"/>
      <c r="ROQ61" s="106"/>
      <c r="ROR61" s="106"/>
      <c r="ROS61" s="106"/>
      <c r="ROT61" s="106"/>
      <c r="ROU61" s="106"/>
      <c r="ROV61" s="106"/>
      <c r="ROW61" s="106"/>
      <c r="ROX61" s="106"/>
      <c r="ROY61" s="106"/>
      <c r="ROZ61" s="106"/>
      <c r="RPA61" s="106"/>
      <c r="RPB61" s="106"/>
      <c r="RPC61" s="106"/>
      <c r="RPD61" s="106"/>
      <c r="RPE61" s="106"/>
      <c r="RPF61" s="106"/>
      <c r="RPG61" s="106"/>
      <c r="RPH61" s="106"/>
      <c r="RPI61" s="106"/>
      <c r="RPJ61" s="106"/>
      <c r="RPK61" s="106"/>
      <c r="RPL61" s="106"/>
      <c r="RPM61" s="106"/>
      <c r="RPN61" s="106"/>
      <c r="RPO61" s="106"/>
      <c r="RPP61" s="106"/>
      <c r="RPQ61" s="106"/>
      <c r="RPR61" s="106"/>
      <c r="RPS61" s="106"/>
      <c r="RPT61" s="106"/>
      <c r="RPU61" s="106"/>
      <c r="RPV61" s="106"/>
      <c r="RPW61" s="106"/>
      <c r="RPX61" s="106"/>
      <c r="RPY61" s="106"/>
      <c r="RPZ61" s="106"/>
      <c r="RQA61" s="106"/>
      <c r="RQB61" s="106"/>
      <c r="RQC61" s="106"/>
      <c r="RQD61" s="106"/>
      <c r="RQE61" s="106"/>
      <c r="RQF61" s="106"/>
      <c r="RQG61" s="106"/>
      <c r="RQH61" s="106"/>
      <c r="RQI61" s="106"/>
      <c r="RQJ61" s="106"/>
      <c r="RQK61" s="106"/>
      <c r="RQL61" s="106"/>
      <c r="RQM61" s="106"/>
      <c r="RQN61" s="106"/>
      <c r="RQO61" s="106"/>
      <c r="RQP61" s="106"/>
      <c r="RQQ61" s="106"/>
      <c r="RQR61" s="106"/>
      <c r="RQS61" s="106"/>
      <c r="RQT61" s="106"/>
      <c r="RQU61" s="106"/>
      <c r="RQV61" s="106"/>
      <c r="RQW61" s="106"/>
      <c r="RQX61" s="106"/>
      <c r="RQY61" s="106"/>
      <c r="RQZ61" s="106"/>
      <c r="RRA61" s="106"/>
      <c r="RRB61" s="106"/>
      <c r="RRC61" s="106"/>
      <c r="RRD61" s="106"/>
      <c r="RRE61" s="106"/>
      <c r="RRF61" s="106"/>
      <c r="RRG61" s="106"/>
      <c r="RRH61" s="106"/>
      <c r="RRI61" s="106"/>
      <c r="RRJ61" s="106"/>
      <c r="RRK61" s="106"/>
      <c r="RRL61" s="106"/>
      <c r="RRM61" s="106"/>
      <c r="RRN61" s="106"/>
      <c r="RRO61" s="106"/>
      <c r="RRP61" s="106"/>
      <c r="RRQ61" s="106"/>
      <c r="RRR61" s="106"/>
      <c r="RRS61" s="106"/>
      <c r="RRT61" s="106"/>
      <c r="RRU61" s="106"/>
      <c r="RRV61" s="106"/>
      <c r="RRW61" s="106"/>
      <c r="RRX61" s="106"/>
      <c r="RRY61" s="106"/>
      <c r="RRZ61" s="106"/>
      <c r="RSA61" s="106"/>
      <c r="RSB61" s="106"/>
      <c r="RSC61" s="106"/>
      <c r="RSD61" s="106"/>
      <c r="RSE61" s="106"/>
      <c r="RSF61" s="106"/>
      <c r="RSG61" s="106"/>
      <c r="RSH61" s="106"/>
      <c r="RSI61" s="106"/>
      <c r="RSJ61" s="106"/>
      <c r="RSK61" s="106"/>
      <c r="RSL61" s="106"/>
      <c r="RSM61" s="106"/>
      <c r="RSN61" s="106"/>
      <c r="RSO61" s="106"/>
      <c r="RSP61" s="106"/>
      <c r="RSQ61" s="106"/>
      <c r="RSR61" s="106"/>
      <c r="RSS61" s="106"/>
      <c r="RST61" s="106"/>
      <c r="RSU61" s="106"/>
      <c r="RSV61" s="106"/>
      <c r="RSW61" s="106"/>
      <c r="RSX61" s="106"/>
      <c r="RSY61" s="106"/>
      <c r="RSZ61" s="106"/>
      <c r="RTA61" s="106"/>
      <c r="RTB61" s="106"/>
      <c r="RTC61" s="106"/>
      <c r="RTD61" s="106"/>
      <c r="RTE61" s="106"/>
      <c r="RTF61" s="106"/>
      <c r="RTG61" s="106"/>
      <c r="RTH61" s="106"/>
      <c r="RTI61" s="106"/>
      <c r="RTJ61" s="106"/>
      <c r="RTK61" s="106"/>
      <c r="RTL61" s="106"/>
      <c r="RTM61" s="106"/>
      <c r="RTN61" s="106"/>
      <c r="RTO61" s="106"/>
      <c r="RTP61" s="106"/>
      <c r="RTQ61" s="106"/>
      <c r="RTR61" s="106"/>
      <c r="RTS61" s="106"/>
      <c r="RTT61" s="106"/>
      <c r="RTU61" s="106"/>
      <c r="RTV61" s="106"/>
      <c r="RTW61" s="106"/>
      <c r="RTX61" s="106"/>
      <c r="RTY61" s="106"/>
      <c r="RTZ61" s="106"/>
      <c r="RUA61" s="106"/>
      <c r="RUB61" s="106"/>
      <c r="RUC61" s="106"/>
      <c r="RUD61" s="106"/>
      <c r="RUE61" s="106"/>
      <c r="RUF61" s="106"/>
      <c r="RUG61" s="106"/>
      <c r="RUH61" s="106"/>
      <c r="RUI61" s="106"/>
      <c r="RUJ61" s="106"/>
      <c r="RUK61" s="106"/>
      <c r="RUL61" s="106"/>
      <c r="RUM61" s="106"/>
      <c r="RUN61" s="106"/>
      <c r="RUO61" s="106"/>
      <c r="RUP61" s="106"/>
      <c r="RUQ61" s="106"/>
      <c r="RUR61" s="106"/>
      <c r="RUS61" s="106"/>
      <c r="RUT61" s="106"/>
      <c r="RUU61" s="106"/>
      <c r="RUV61" s="106"/>
      <c r="RUW61" s="106"/>
      <c r="RUX61" s="106"/>
      <c r="RUY61" s="106"/>
      <c r="RUZ61" s="106"/>
      <c r="RVA61" s="106"/>
      <c r="RVB61" s="106"/>
      <c r="RVC61" s="106"/>
      <c r="RVD61" s="106"/>
      <c r="RVE61" s="106"/>
      <c r="RVF61" s="106"/>
      <c r="RVG61" s="106"/>
      <c r="RVH61" s="106"/>
      <c r="RVI61" s="106"/>
      <c r="RVJ61" s="106"/>
      <c r="RVK61" s="106"/>
      <c r="RVL61" s="106"/>
      <c r="RVM61" s="106"/>
      <c r="RVN61" s="106"/>
      <c r="RVO61" s="106"/>
      <c r="RVP61" s="106"/>
      <c r="RVQ61" s="106"/>
      <c r="RVR61" s="106"/>
      <c r="RVS61" s="106"/>
      <c r="RVT61" s="106"/>
      <c r="RVU61" s="106"/>
      <c r="RVV61" s="106"/>
      <c r="RVW61" s="106"/>
      <c r="RVX61" s="106"/>
      <c r="RVY61" s="106"/>
      <c r="RVZ61" s="106"/>
      <c r="RWA61" s="106"/>
      <c r="RWB61" s="106"/>
      <c r="RWC61" s="106"/>
      <c r="RWD61" s="106"/>
      <c r="RWE61" s="106"/>
      <c r="RWF61" s="106"/>
      <c r="RWG61" s="106"/>
      <c r="RWH61" s="106"/>
      <c r="RWI61" s="106"/>
      <c r="RWJ61" s="106"/>
      <c r="RWK61" s="106"/>
      <c r="RWL61" s="106"/>
      <c r="RWM61" s="106"/>
      <c r="RWN61" s="106"/>
      <c r="RWO61" s="106"/>
      <c r="RWP61" s="106"/>
      <c r="RWQ61" s="106"/>
      <c r="RWR61" s="106"/>
      <c r="RWS61" s="106"/>
      <c r="RWT61" s="106"/>
      <c r="RWU61" s="106"/>
      <c r="RWV61" s="106"/>
      <c r="RWW61" s="106"/>
      <c r="RWX61" s="106"/>
      <c r="RWY61" s="106"/>
      <c r="RWZ61" s="106"/>
      <c r="RXA61" s="106"/>
      <c r="RXB61" s="106"/>
      <c r="RXC61" s="106"/>
      <c r="RXD61" s="106"/>
      <c r="RXE61" s="106"/>
      <c r="RXF61" s="106"/>
      <c r="RXG61" s="106"/>
      <c r="RXH61" s="106"/>
      <c r="RXI61" s="106"/>
      <c r="RXJ61" s="106"/>
      <c r="RXK61" s="106"/>
      <c r="RXL61" s="106"/>
      <c r="RXM61" s="106"/>
      <c r="RXN61" s="106"/>
      <c r="RXO61" s="106"/>
      <c r="RXP61" s="106"/>
      <c r="RXQ61" s="106"/>
      <c r="RXR61" s="106"/>
      <c r="RXS61" s="106"/>
      <c r="RXT61" s="106"/>
      <c r="RXU61" s="106"/>
      <c r="RXV61" s="106"/>
      <c r="RXW61" s="106"/>
      <c r="RXX61" s="106"/>
      <c r="RXY61" s="106"/>
      <c r="RXZ61" s="106"/>
      <c r="RYA61" s="106"/>
      <c r="RYB61" s="106"/>
      <c r="RYC61" s="106"/>
      <c r="RYD61" s="106"/>
      <c r="RYE61" s="106"/>
      <c r="RYF61" s="106"/>
      <c r="RYG61" s="106"/>
      <c r="RYH61" s="106"/>
      <c r="RYI61" s="106"/>
      <c r="RYJ61" s="106"/>
      <c r="RYK61" s="106"/>
      <c r="RYL61" s="106"/>
      <c r="RYM61" s="106"/>
      <c r="RYN61" s="106"/>
      <c r="RYO61" s="106"/>
      <c r="RYP61" s="106"/>
      <c r="RYQ61" s="106"/>
      <c r="RYR61" s="106"/>
      <c r="RYS61" s="106"/>
      <c r="RYT61" s="106"/>
      <c r="RYU61" s="106"/>
      <c r="RYV61" s="106"/>
      <c r="RYW61" s="106"/>
      <c r="RYX61" s="106"/>
      <c r="RYY61" s="106"/>
      <c r="RYZ61" s="106"/>
      <c r="RZA61" s="106"/>
      <c r="RZB61" s="106"/>
      <c r="RZC61" s="106"/>
      <c r="RZD61" s="106"/>
      <c r="RZE61" s="106"/>
      <c r="RZF61" s="106"/>
      <c r="RZG61" s="106"/>
      <c r="RZH61" s="106"/>
      <c r="RZI61" s="106"/>
      <c r="RZJ61" s="106"/>
      <c r="RZK61" s="106"/>
      <c r="RZL61" s="106"/>
      <c r="RZM61" s="106"/>
      <c r="RZN61" s="106"/>
      <c r="RZO61" s="106"/>
      <c r="RZP61" s="106"/>
      <c r="RZQ61" s="106"/>
      <c r="RZR61" s="106"/>
      <c r="RZS61" s="106"/>
      <c r="RZT61" s="106"/>
      <c r="RZU61" s="106"/>
      <c r="RZV61" s="106"/>
      <c r="RZW61" s="106"/>
      <c r="RZX61" s="106"/>
      <c r="RZY61" s="106"/>
      <c r="RZZ61" s="106"/>
      <c r="SAA61" s="106"/>
      <c r="SAB61" s="106"/>
      <c r="SAC61" s="106"/>
      <c r="SAD61" s="106"/>
      <c r="SAE61" s="106"/>
      <c r="SAF61" s="106"/>
      <c r="SAG61" s="106"/>
      <c r="SAH61" s="106"/>
      <c r="SAI61" s="106"/>
      <c r="SAJ61" s="106"/>
      <c r="SAK61" s="106"/>
      <c r="SAL61" s="106"/>
      <c r="SAM61" s="106"/>
      <c r="SAN61" s="106"/>
      <c r="SAO61" s="106"/>
      <c r="SAP61" s="106"/>
      <c r="SAQ61" s="106"/>
      <c r="SAR61" s="106"/>
      <c r="SAS61" s="106"/>
      <c r="SAT61" s="106"/>
      <c r="SAU61" s="106"/>
      <c r="SAV61" s="106"/>
      <c r="SAW61" s="106"/>
      <c r="SAX61" s="106"/>
      <c r="SAY61" s="106"/>
      <c r="SAZ61" s="106"/>
      <c r="SBA61" s="106"/>
      <c r="SBB61" s="106"/>
      <c r="SBC61" s="106"/>
      <c r="SBD61" s="106"/>
      <c r="SBE61" s="106"/>
      <c r="SBF61" s="106"/>
      <c r="SBG61" s="106"/>
      <c r="SBH61" s="106"/>
      <c r="SBI61" s="106"/>
      <c r="SBJ61" s="106"/>
      <c r="SBK61" s="106"/>
      <c r="SBL61" s="106"/>
      <c r="SBM61" s="106"/>
      <c r="SBN61" s="106"/>
      <c r="SBO61" s="106"/>
      <c r="SBP61" s="106"/>
      <c r="SBQ61" s="106"/>
      <c r="SBR61" s="106"/>
      <c r="SBS61" s="106"/>
      <c r="SBT61" s="106"/>
      <c r="SBU61" s="106"/>
      <c r="SBV61" s="106"/>
      <c r="SBW61" s="106"/>
      <c r="SBX61" s="106"/>
      <c r="SBY61" s="106"/>
      <c r="SBZ61" s="106"/>
      <c r="SCA61" s="106"/>
      <c r="SCB61" s="106"/>
      <c r="SCC61" s="106"/>
      <c r="SCD61" s="106"/>
      <c r="SCE61" s="106"/>
      <c r="SCF61" s="106"/>
      <c r="SCG61" s="106"/>
      <c r="SCH61" s="106"/>
      <c r="SCI61" s="106"/>
      <c r="SCJ61" s="106"/>
      <c r="SCK61" s="106"/>
      <c r="SCL61" s="106"/>
      <c r="SCM61" s="106"/>
      <c r="SCN61" s="106"/>
      <c r="SCO61" s="106"/>
      <c r="SCP61" s="106"/>
      <c r="SCQ61" s="106"/>
      <c r="SCR61" s="106"/>
      <c r="SCS61" s="106"/>
      <c r="SCT61" s="106"/>
      <c r="SCU61" s="106"/>
      <c r="SCV61" s="106"/>
      <c r="SCW61" s="106"/>
      <c r="SCX61" s="106"/>
      <c r="SCY61" s="106"/>
      <c r="SCZ61" s="106"/>
      <c r="SDA61" s="106"/>
      <c r="SDB61" s="106"/>
      <c r="SDC61" s="106"/>
      <c r="SDD61" s="106"/>
      <c r="SDE61" s="106"/>
      <c r="SDF61" s="106"/>
      <c r="SDG61" s="106"/>
      <c r="SDH61" s="106"/>
      <c r="SDI61" s="106"/>
      <c r="SDJ61" s="106"/>
      <c r="SDK61" s="106"/>
      <c r="SDL61" s="106"/>
      <c r="SDM61" s="106"/>
      <c r="SDN61" s="106"/>
      <c r="SDO61" s="106"/>
      <c r="SDP61" s="106"/>
      <c r="SDQ61" s="106"/>
      <c r="SDR61" s="106"/>
      <c r="SDS61" s="106"/>
      <c r="SDT61" s="106"/>
      <c r="SDU61" s="106"/>
      <c r="SDV61" s="106"/>
      <c r="SDW61" s="106"/>
      <c r="SDX61" s="106"/>
      <c r="SDY61" s="106"/>
      <c r="SDZ61" s="106"/>
      <c r="SEA61" s="106"/>
      <c r="SEB61" s="106"/>
      <c r="SEC61" s="106"/>
      <c r="SED61" s="106"/>
      <c r="SEE61" s="106"/>
      <c r="SEF61" s="106"/>
      <c r="SEG61" s="106"/>
      <c r="SEH61" s="106"/>
      <c r="SEI61" s="106"/>
      <c r="SEJ61" s="106"/>
      <c r="SEK61" s="106"/>
      <c r="SEL61" s="106"/>
      <c r="SEM61" s="106"/>
      <c r="SEN61" s="106"/>
      <c r="SEO61" s="106"/>
      <c r="SEP61" s="106"/>
      <c r="SEQ61" s="106"/>
      <c r="SER61" s="106"/>
      <c r="SES61" s="106"/>
      <c r="SET61" s="106"/>
      <c r="SEU61" s="106"/>
      <c r="SEV61" s="106"/>
      <c r="SEW61" s="106"/>
      <c r="SEX61" s="106"/>
      <c r="SEY61" s="106"/>
      <c r="SEZ61" s="106"/>
      <c r="SFA61" s="106"/>
      <c r="SFB61" s="106"/>
      <c r="SFC61" s="106"/>
      <c r="SFD61" s="106"/>
      <c r="SFE61" s="106"/>
      <c r="SFF61" s="106"/>
      <c r="SFG61" s="106"/>
      <c r="SFH61" s="106"/>
      <c r="SFI61" s="106"/>
      <c r="SFJ61" s="106"/>
      <c r="SFK61" s="106"/>
      <c r="SFL61" s="106"/>
      <c r="SFM61" s="106"/>
      <c r="SFN61" s="106"/>
      <c r="SFO61" s="106"/>
      <c r="SFP61" s="106"/>
      <c r="SFQ61" s="106"/>
      <c r="SFR61" s="106"/>
      <c r="SFS61" s="106"/>
      <c r="SFT61" s="106"/>
      <c r="SFU61" s="106"/>
      <c r="SFV61" s="106"/>
      <c r="SFW61" s="106"/>
      <c r="SFX61" s="106"/>
      <c r="SFY61" s="106"/>
      <c r="SFZ61" s="106"/>
      <c r="SGA61" s="106"/>
      <c r="SGB61" s="106"/>
      <c r="SGC61" s="106"/>
      <c r="SGD61" s="106"/>
      <c r="SGE61" s="106"/>
      <c r="SGF61" s="106"/>
      <c r="SGG61" s="106"/>
      <c r="SGH61" s="106"/>
      <c r="SGI61" s="106"/>
      <c r="SGJ61" s="106"/>
      <c r="SGK61" s="106"/>
      <c r="SGL61" s="106"/>
      <c r="SGM61" s="106"/>
      <c r="SGN61" s="106"/>
      <c r="SGO61" s="106"/>
      <c r="SGP61" s="106"/>
      <c r="SGQ61" s="106"/>
      <c r="SGR61" s="106"/>
      <c r="SGS61" s="106"/>
      <c r="SGT61" s="106"/>
      <c r="SGU61" s="106"/>
      <c r="SGV61" s="106"/>
      <c r="SGW61" s="106"/>
      <c r="SGX61" s="106"/>
      <c r="SGY61" s="106"/>
      <c r="SGZ61" s="106"/>
      <c r="SHA61" s="106"/>
      <c r="SHB61" s="106"/>
      <c r="SHC61" s="106"/>
      <c r="SHD61" s="106"/>
      <c r="SHE61" s="106"/>
      <c r="SHF61" s="106"/>
      <c r="SHG61" s="106"/>
      <c r="SHH61" s="106"/>
      <c r="SHI61" s="106"/>
      <c r="SHJ61" s="106"/>
      <c r="SHK61" s="106"/>
      <c r="SHL61" s="106"/>
      <c r="SHM61" s="106"/>
      <c r="SHN61" s="106"/>
      <c r="SHO61" s="106"/>
      <c r="SHP61" s="106"/>
      <c r="SHQ61" s="106"/>
      <c r="SHR61" s="106"/>
      <c r="SHS61" s="106"/>
      <c r="SHT61" s="106"/>
      <c r="SHU61" s="106"/>
      <c r="SHV61" s="106"/>
      <c r="SHW61" s="106"/>
      <c r="SHX61" s="106"/>
      <c r="SHY61" s="106"/>
      <c r="SHZ61" s="106"/>
      <c r="SIA61" s="106"/>
      <c r="SIB61" s="106"/>
      <c r="SIC61" s="106"/>
      <c r="SID61" s="106"/>
      <c r="SIE61" s="106"/>
      <c r="SIF61" s="106"/>
      <c r="SIG61" s="106"/>
      <c r="SIH61" s="106"/>
      <c r="SII61" s="106"/>
      <c r="SIJ61" s="106"/>
      <c r="SIK61" s="106"/>
      <c r="SIL61" s="106"/>
      <c r="SIM61" s="106"/>
      <c r="SIN61" s="106"/>
      <c r="SIO61" s="106"/>
      <c r="SIP61" s="106"/>
      <c r="SIQ61" s="106"/>
      <c r="SIR61" s="106"/>
      <c r="SIS61" s="106"/>
      <c r="SIT61" s="106"/>
      <c r="SIU61" s="106"/>
      <c r="SIV61" s="106"/>
      <c r="SIW61" s="106"/>
      <c r="SIX61" s="106"/>
      <c r="SIY61" s="106"/>
      <c r="SIZ61" s="106"/>
      <c r="SJA61" s="106"/>
      <c r="SJB61" s="106"/>
      <c r="SJC61" s="106"/>
      <c r="SJD61" s="106"/>
      <c r="SJE61" s="106"/>
      <c r="SJF61" s="106"/>
      <c r="SJG61" s="106"/>
      <c r="SJH61" s="106"/>
      <c r="SJI61" s="106"/>
      <c r="SJJ61" s="106"/>
      <c r="SJK61" s="106"/>
      <c r="SJL61" s="106"/>
      <c r="SJM61" s="106"/>
      <c r="SJN61" s="106"/>
      <c r="SJO61" s="106"/>
      <c r="SJP61" s="106"/>
      <c r="SJQ61" s="106"/>
      <c r="SJR61" s="106"/>
      <c r="SJS61" s="106"/>
      <c r="SJT61" s="106"/>
      <c r="SJU61" s="106"/>
      <c r="SJV61" s="106"/>
      <c r="SJW61" s="106"/>
      <c r="SJX61" s="106"/>
      <c r="SJY61" s="106"/>
      <c r="SJZ61" s="106"/>
      <c r="SKA61" s="106"/>
      <c r="SKB61" s="106"/>
      <c r="SKC61" s="106"/>
      <c r="SKD61" s="106"/>
      <c r="SKE61" s="106"/>
      <c r="SKF61" s="106"/>
      <c r="SKG61" s="106"/>
      <c r="SKH61" s="106"/>
      <c r="SKI61" s="106"/>
      <c r="SKJ61" s="106"/>
      <c r="SKK61" s="106"/>
      <c r="SKL61" s="106"/>
      <c r="SKM61" s="106"/>
      <c r="SKN61" s="106"/>
      <c r="SKO61" s="106"/>
      <c r="SKP61" s="106"/>
      <c r="SKQ61" s="106"/>
      <c r="SKR61" s="106"/>
      <c r="SKS61" s="106"/>
      <c r="SKT61" s="106"/>
      <c r="SKU61" s="106"/>
      <c r="SKV61" s="106"/>
      <c r="SKW61" s="106"/>
      <c r="SKX61" s="106"/>
      <c r="SKY61" s="106"/>
      <c r="SKZ61" s="106"/>
      <c r="SLA61" s="106"/>
      <c r="SLB61" s="106"/>
      <c r="SLC61" s="106"/>
      <c r="SLD61" s="106"/>
      <c r="SLE61" s="106"/>
      <c r="SLF61" s="106"/>
      <c r="SLG61" s="106"/>
      <c r="SLH61" s="106"/>
      <c r="SLI61" s="106"/>
      <c r="SLJ61" s="106"/>
      <c r="SLK61" s="106"/>
      <c r="SLL61" s="106"/>
      <c r="SLM61" s="106"/>
      <c r="SLN61" s="106"/>
      <c r="SLO61" s="106"/>
      <c r="SLP61" s="106"/>
      <c r="SLQ61" s="106"/>
      <c r="SLR61" s="106"/>
      <c r="SLS61" s="106"/>
      <c r="SLT61" s="106"/>
      <c r="SLU61" s="106"/>
      <c r="SLV61" s="106"/>
      <c r="SLW61" s="106"/>
      <c r="SLX61" s="106"/>
      <c r="SLY61" s="106"/>
      <c r="SLZ61" s="106"/>
      <c r="SMA61" s="106"/>
      <c r="SMB61" s="106"/>
      <c r="SMC61" s="106"/>
      <c r="SMD61" s="106"/>
      <c r="SME61" s="106"/>
      <c r="SMF61" s="106"/>
      <c r="SMG61" s="106"/>
      <c r="SMH61" s="106"/>
      <c r="SMI61" s="106"/>
      <c r="SMJ61" s="106"/>
      <c r="SMK61" s="106"/>
      <c r="SML61" s="106"/>
      <c r="SMM61" s="106"/>
      <c r="SMN61" s="106"/>
      <c r="SMO61" s="106"/>
      <c r="SMP61" s="106"/>
      <c r="SMQ61" s="106"/>
      <c r="SMR61" s="106"/>
      <c r="SMS61" s="106"/>
      <c r="SMT61" s="106"/>
      <c r="SMU61" s="106"/>
      <c r="SMV61" s="106"/>
      <c r="SMW61" s="106"/>
      <c r="SMX61" s="106"/>
      <c r="SMY61" s="106"/>
      <c r="SMZ61" s="106"/>
      <c r="SNA61" s="106"/>
      <c r="SNB61" s="106"/>
      <c r="SNC61" s="106"/>
      <c r="SND61" s="106"/>
      <c r="SNE61" s="106"/>
      <c r="SNF61" s="106"/>
      <c r="SNG61" s="106"/>
      <c r="SNH61" s="106"/>
      <c r="SNI61" s="106"/>
      <c r="SNJ61" s="106"/>
      <c r="SNK61" s="106"/>
      <c r="SNL61" s="106"/>
      <c r="SNM61" s="106"/>
      <c r="SNN61" s="106"/>
      <c r="SNO61" s="106"/>
      <c r="SNP61" s="106"/>
      <c r="SNQ61" s="106"/>
      <c r="SNR61" s="106"/>
      <c r="SNS61" s="106"/>
      <c r="SNT61" s="106"/>
      <c r="SNU61" s="106"/>
      <c r="SNV61" s="106"/>
      <c r="SNW61" s="106"/>
      <c r="SNX61" s="106"/>
      <c r="SNY61" s="106"/>
      <c r="SNZ61" s="106"/>
      <c r="SOA61" s="106"/>
      <c r="SOB61" s="106"/>
      <c r="SOC61" s="106"/>
      <c r="SOD61" s="106"/>
      <c r="SOE61" s="106"/>
      <c r="SOF61" s="106"/>
      <c r="SOG61" s="106"/>
      <c r="SOH61" s="106"/>
      <c r="SOI61" s="106"/>
      <c r="SOJ61" s="106"/>
      <c r="SOK61" s="106"/>
      <c r="SOL61" s="106"/>
      <c r="SOM61" s="106"/>
      <c r="SON61" s="106"/>
      <c r="SOO61" s="106"/>
      <c r="SOP61" s="106"/>
      <c r="SOQ61" s="106"/>
      <c r="SOR61" s="106"/>
      <c r="SOS61" s="106"/>
      <c r="SOT61" s="106"/>
      <c r="SOU61" s="106"/>
      <c r="SOV61" s="106"/>
      <c r="SOW61" s="106"/>
      <c r="SOX61" s="106"/>
      <c r="SOY61" s="106"/>
      <c r="SOZ61" s="106"/>
      <c r="SPA61" s="106"/>
      <c r="SPB61" s="106"/>
      <c r="SPC61" s="106"/>
      <c r="SPD61" s="106"/>
      <c r="SPE61" s="106"/>
      <c r="SPF61" s="106"/>
      <c r="SPG61" s="106"/>
      <c r="SPH61" s="106"/>
      <c r="SPI61" s="106"/>
      <c r="SPJ61" s="106"/>
      <c r="SPK61" s="106"/>
      <c r="SPL61" s="106"/>
      <c r="SPM61" s="106"/>
      <c r="SPN61" s="106"/>
      <c r="SPO61" s="106"/>
      <c r="SPP61" s="106"/>
      <c r="SPQ61" s="106"/>
      <c r="SPR61" s="106"/>
      <c r="SPS61" s="106"/>
      <c r="SPT61" s="106"/>
      <c r="SPU61" s="106"/>
      <c r="SPV61" s="106"/>
      <c r="SPW61" s="106"/>
      <c r="SPX61" s="106"/>
      <c r="SPY61" s="106"/>
      <c r="SPZ61" s="106"/>
      <c r="SQA61" s="106"/>
      <c r="SQB61" s="106"/>
      <c r="SQC61" s="106"/>
      <c r="SQD61" s="106"/>
      <c r="SQE61" s="106"/>
      <c r="SQF61" s="106"/>
      <c r="SQG61" s="106"/>
      <c r="SQH61" s="106"/>
      <c r="SQI61" s="106"/>
      <c r="SQJ61" s="106"/>
      <c r="SQK61" s="106"/>
      <c r="SQL61" s="106"/>
      <c r="SQM61" s="106"/>
      <c r="SQN61" s="106"/>
      <c r="SQO61" s="106"/>
      <c r="SQP61" s="106"/>
      <c r="SQQ61" s="106"/>
      <c r="SQR61" s="106"/>
      <c r="SQS61" s="106"/>
      <c r="SQT61" s="106"/>
      <c r="SQU61" s="106"/>
      <c r="SQV61" s="106"/>
      <c r="SQW61" s="106"/>
      <c r="SQX61" s="106"/>
      <c r="SQY61" s="106"/>
      <c r="SQZ61" s="106"/>
      <c r="SRA61" s="106"/>
      <c r="SRB61" s="106"/>
      <c r="SRC61" s="106"/>
      <c r="SRD61" s="106"/>
      <c r="SRE61" s="106"/>
      <c r="SRF61" s="106"/>
      <c r="SRG61" s="106"/>
      <c r="SRH61" s="106"/>
      <c r="SRI61" s="106"/>
      <c r="SRJ61" s="106"/>
      <c r="SRK61" s="106"/>
      <c r="SRL61" s="106"/>
      <c r="SRM61" s="106"/>
      <c r="SRN61" s="106"/>
      <c r="SRO61" s="106"/>
      <c r="SRP61" s="106"/>
      <c r="SRQ61" s="106"/>
      <c r="SRR61" s="106"/>
      <c r="SRS61" s="106"/>
      <c r="SRT61" s="106"/>
      <c r="SRU61" s="106"/>
      <c r="SRV61" s="106"/>
      <c r="SRW61" s="106"/>
      <c r="SRX61" s="106"/>
      <c r="SRY61" s="106"/>
      <c r="SRZ61" s="106"/>
      <c r="SSA61" s="106"/>
      <c r="SSB61" s="106"/>
      <c r="SSC61" s="106"/>
      <c r="SSD61" s="106"/>
      <c r="SSE61" s="106"/>
      <c r="SSF61" s="106"/>
      <c r="SSG61" s="106"/>
      <c r="SSH61" s="106"/>
      <c r="SSI61" s="106"/>
      <c r="SSJ61" s="106"/>
      <c r="SSK61" s="106"/>
      <c r="SSL61" s="106"/>
      <c r="SSM61" s="106"/>
      <c r="SSN61" s="106"/>
      <c r="SSO61" s="106"/>
      <c r="SSP61" s="106"/>
      <c r="SSQ61" s="106"/>
      <c r="SSR61" s="106"/>
      <c r="SSS61" s="106"/>
      <c r="SST61" s="106"/>
      <c r="SSU61" s="106"/>
      <c r="SSV61" s="106"/>
      <c r="SSW61" s="106"/>
      <c r="SSX61" s="106"/>
      <c r="SSY61" s="106"/>
      <c r="SSZ61" s="106"/>
      <c r="STA61" s="106"/>
      <c r="STB61" s="106"/>
      <c r="STC61" s="106"/>
      <c r="STD61" s="106"/>
      <c r="STE61" s="106"/>
      <c r="STF61" s="106"/>
      <c r="STG61" s="106"/>
      <c r="STH61" s="106"/>
      <c r="STI61" s="106"/>
      <c r="STJ61" s="106"/>
      <c r="STK61" s="106"/>
      <c r="STL61" s="106"/>
      <c r="STM61" s="106"/>
      <c r="STN61" s="106"/>
      <c r="STO61" s="106"/>
      <c r="STP61" s="106"/>
      <c r="STQ61" s="106"/>
      <c r="STR61" s="106"/>
      <c r="STS61" s="106"/>
      <c r="STT61" s="106"/>
      <c r="STU61" s="106"/>
      <c r="STV61" s="106"/>
      <c r="STW61" s="106"/>
      <c r="STX61" s="106"/>
      <c r="STY61" s="106"/>
      <c r="STZ61" s="106"/>
      <c r="SUA61" s="106"/>
      <c r="SUB61" s="106"/>
      <c r="SUC61" s="106"/>
      <c r="SUD61" s="106"/>
      <c r="SUE61" s="106"/>
      <c r="SUF61" s="106"/>
      <c r="SUG61" s="106"/>
      <c r="SUH61" s="106"/>
      <c r="SUI61" s="106"/>
      <c r="SUJ61" s="106"/>
      <c r="SUK61" s="106"/>
      <c r="SUL61" s="106"/>
      <c r="SUM61" s="106"/>
      <c r="SUN61" s="106"/>
      <c r="SUO61" s="106"/>
      <c r="SUP61" s="106"/>
      <c r="SUQ61" s="106"/>
      <c r="SUR61" s="106"/>
      <c r="SUS61" s="106"/>
      <c r="SUT61" s="106"/>
      <c r="SUU61" s="106"/>
      <c r="SUV61" s="106"/>
      <c r="SUW61" s="106"/>
      <c r="SUX61" s="106"/>
      <c r="SUY61" s="106"/>
      <c r="SUZ61" s="106"/>
      <c r="SVA61" s="106"/>
      <c r="SVB61" s="106"/>
      <c r="SVC61" s="106"/>
      <c r="SVD61" s="106"/>
      <c r="SVE61" s="106"/>
      <c r="SVF61" s="106"/>
      <c r="SVG61" s="106"/>
      <c r="SVH61" s="106"/>
      <c r="SVI61" s="106"/>
      <c r="SVJ61" s="106"/>
      <c r="SVK61" s="106"/>
      <c r="SVL61" s="106"/>
      <c r="SVM61" s="106"/>
      <c r="SVN61" s="106"/>
      <c r="SVO61" s="106"/>
      <c r="SVP61" s="106"/>
      <c r="SVQ61" s="106"/>
      <c r="SVR61" s="106"/>
      <c r="SVS61" s="106"/>
      <c r="SVT61" s="106"/>
      <c r="SVU61" s="106"/>
      <c r="SVV61" s="106"/>
      <c r="SVW61" s="106"/>
      <c r="SVX61" s="106"/>
      <c r="SVY61" s="106"/>
      <c r="SVZ61" s="106"/>
      <c r="SWA61" s="106"/>
      <c r="SWB61" s="106"/>
      <c r="SWC61" s="106"/>
      <c r="SWD61" s="106"/>
      <c r="SWE61" s="106"/>
      <c r="SWF61" s="106"/>
      <c r="SWG61" s="106"/>
      <c r="SWH61" s="106"/>
      <c r="SWI61" s="106"/>
      <c r="SWJ61" s="106"/>
      <c r="SWK61" s="106"/>
      <c r="SWL61" s="106"/>
      <c r="SWM61" s="106"/>
      <c r="SWN61" s="106"/>
      <c r="SWO61" s="106"/>
      <c r="SWP61" s="106"/>
      <c r="SWQ61" s="106"/>
      <c r="SWR61" s="106"/>
      <c r="SWS61" s="106"/>
      <c r="SWT61" s="106"/>
      <c r="SWU61" s="106"/>
      <c r="SWV61" s="106"/>
      <c r="SWW61" s="106"/>
      <c r="SWX61" s="106"/>
      <c r="SWY61" s="106"/>
      <c r="SWZ61" s="106"/>
      <c r="SXA61" s="106"/>
      <c r="SXB61" s="106"/>
      <c r="SXC61" s="106"/>
      <c r="SXD61" s="106"/>
      <c r="SXE61" s="106"/>
      <c r="SXF61" s="106"/>
      <c r="SXG61" s="106"/>
      <c r="SXH61" s="106"/>
      <c r="SXI61" s="106"/>
      <c r="SXJ61" s="106"/>
      <c r="SXK61" s="106"/>
      <c r="SXL61" s="106"/>
      <c r="SXM61" s="106"/>
      <c r="SXN61" s="106"/>
      <c r="SXO61" s="106"/>
      <c r="SXP61" s="106"/>
      <c r="SXQ61" s="106"/>
      <c r="SXR61" s="106"/>
      <c r="SXS61" s="106"/>
      <c r="SXT61" s="106"/>
      <c r="SXU61" s="106"/>
      <c r="SXV61" s="106"/>
      <c r="SXW61" s="106"/>
      <c r="SXX61" s="106"/>
      <c r="SXY61" s="106"/>
      <c r="SXZ61" s="106"/>
      <c r="SYA61" s="106"/>
      <c r="SYB61" s="106"/>
      <c r="SYC61" s="106"/>
      <c r="SYD61" s="106"/>
      <c r="SYE61" s="106"/>
      <c r="SYF61" s="106"/>
      <c r="SYG61" s="106"/>
      <c r="SYH61" s="106"/>
      <c r="SYI61" s="106"/>
      <c r="SYJ61" s="106"/>
      <c r="SYK61" s="106"/>
      <c r="SYL61" s="106"/>
      <c r="SYM61" s="106"/>
      <c r="SYN61" s="106"/>
      <c r="SYO61" s="106"/>
      <c r="SYP61" s="106"/>
      <c r="SYQ61" s="106"/>
      <c r="SYR61" s="106"/>
      <c r="SYS61" s="106"/>
      <c r="SYT61" s="106"/>
      <c r="SYU61" s="106"/>
      <c r="SYV61" s="106"/>
      <c r="SYW61" s="106"/>
      <c r="SYX61" s="106"/>
      <c r="SYY61" s="106"/>
      <c r="SYZ61" s="106"/>
      <c r="SZA61" s="106"/>
      <c r="SZB61" s="106"/>
      <c r="SZC61" s="106"/>
      <c r="SZD61" s="106"/>
      <c r="SZE61" s="106"/>
      <c r="SZF61" s="106"/>
      <c r="SZG61" s="106"/>
      <c r="SZH61" s="106"/>
      <c r="SZI61" s="106"/>
      <c r="SZJ61" s="106"/>
      <c r="SZK61" s="106"/>
      <c r="SZL61" s="106"/>
      <c r="SZM61" s="106"/>
      <c r="SZN61" s="106"/>
      <c r="SZO61" s="106"/>
      <c r="SZP61" s="106"/>
      <c r="SZQ61" s="106"/>
      <c r="SZR61" s="106"/>
      <c r="SZS61" s="106"/>
      <c r="SZT61" s="106"/>
      <c r="SZU61" s="106"/>
      <c r="SZV61" s="106"/>
      <c r="SZW61" s="106"/>
      <c r="SZX61" s="106"/>
      <c r="SZY61" s="106"/>
      <c r="SZZ61" s="106"/>
      <c r="TAA61" s="106"/>
      <c r="TAB61" s="106"/>
      <c r="TAC61" s="106"/>
      <c r="TAD61" s="106"/>
      <c r="TAE61" s="106"/>
      <c r="TAF61" s="106"/>
      <c r="TAG61" s="106"/>
      <c r="TAH61" s="106"/>
      <c r="TAI61" s="106"/>
      <c r="TAJ61" s="106"/>
      <c r="TAK61" s="106"/>
      <c r="TAL61" s="106"/>
      <c r="TAM61" s="106"/>
      <c r="TAN61" s="106"/>
      <c r="TAO61" s="106"/>
      <c r="TAP61" s="106"/>
      <c r="TAQ61" s="106"/>
      <c r="TAR61" s="106"/>
      <c r="TAS61" s="106"/>
      <c r="TAT61" s="106"/>
      <c r="TAU61" s="106"/>
      <c r="TAV61" s="106"/>
      <c r="TAW61" s="106"/>
      <c r="TAX61" s="106"/>
      <c r="TAY61" s="106"/>
      <c r="TAZ61" s="106"/>
      <c r="TBA61" s="106"/>
      <c r="TBB61" s="106"/>
      <c r="TBC61" s="106"/>
      <c r="TBD61" s="106"/>
      <c r="TBE61" s="106"/>
      <c r="TBF61" s="106"/>
      <c r="TBG61" s="106"/>
      <c r="TBH61" s="106"/>
      <c r="TBI61" s="106"/>
      <c r="TBJ61" s="106"/>
      <c r="TBK61" s="106"/>
      <c r="TBL61" s="106"/>
      <c r="TBM61" s="106"/>
      <c r="TBN61" s="106"/>
      <c r="TBO61" s="106"/>
      <c r="TBP61" s="106"/>
      <c r="TBQ61" s="106"/>
      <c r="TBR61" s="106"/>
      <c r="TBS61" s="106"/>
      <c r="TBT61" s="106"/>
      <c r="TBU61" s="106"/>
      <c r="TBV61" s="106"/>
      <c r="TBW61" s="106"/>
      <c r="TBX61" s="106"/>
      <c r="TBY61" s="106"/>
      <c r="TBZ61" s="106"/>
      <c r="TCA61" s="106"/>
      <c r="TCB61" s="106"/>
      <c r="TCC61" s="106"/>
      <c r="TCD61" s="106"/>
      <c r="TCE61" s="106"/>
      <c r="TCF61" s="106"/>
      <c r="TCG61" s="106"/>
      <c r="TCH61" s="106"/>
      <c r="TCI61" s="106"/>
      <c r="TCJ61" s="106"/>
      <c r="TCK61" s="106"/>
      <c r="TCL61" s="106"/>
      <c r="TCM61" s="106"/>
      <c r="TCN61" s="106"/>
      <c r="TCO61" s="106"/>
      <c r="TCP61" s="106"/>
      <c r="TCQ61" s="106"/>
      <c r="TCR61" s="106"/>
      <c r="TCS61" s="106"/>
      <c r="TCT61" s="106"/>
      <c r="TCU61" s="106"/>
      <c r="TCV61" s="106"/>
      <c r="TCW61" s="106"/>
      <c r="TCX61" s="106"/>
      <c r="TCY61" s="106"/>
      <c r="TCZ61" s="106"/>
      <c r="TDA61" s="106"/>
      <c r="TDB61" s="106"/>
      <c r="TDC61" s="106"/>
      <c r="TDD61" s="106"/>
      <c r="TDE61" s="106"/>
      <c r="TDF61" s="106"/>
      <c r="TDG61" s="106"/>
      <c r="TDH61" s="106"/>
      <c r="TDI61" s="106"/>
      <c r="TDJ61" s="106"/>
      <c r="TDK61" s="106"/>
      <c r="TDL61" s="106"/>
      <c r="TDM61" s="106"/>
      <c r="TDN61" s="106"/>
      <c r="TDO61" s="106"/>
      <c r="TDP61" s="106"/>
      <c r="TDQ61" s="106"/>
      <c r="TDR61" s="106"/>
      <c r="TDS61" s="106"/>
      <c r="TDT61" s="106"/>
      <c r="TDU61" s="106"/>
      <c r="TDV61" s="106"/>
      <c r="TDW61" s="106"/>
      <c r="TDX61" s="106"/>
      <c r="TDY61" s="106"/>
      <c r="TDZ61" s="106"/>
      <c r="TEA61" s="106"/>
      <c r="TEB61" s="106"/>
      <c r="TEC61" s="106"/>
      <c r="TED61" s="106"/>
      <c r="TEE61" s="106"/>
      <c r="TEF61" s="106"/>
      <c r="TEG61" s="106"/>
      <c r="TEH61" s="106"/>
      <c r="TEI61" s="106"/>
      <c r="TEJ61" s="106"/>
      <c r="TEK61" s="106"/>
      <c r="TEL61" s="106"/>
      <c r="TEM61" s="106"/>
      <c r="TEN61" s="106"/>
      <c r="TEO61" s="106"/>
      <c r="TEP61" s="106"/>
      <c r="TEQ61" s="106"/>
      <c r="TER61" s="106"/>
      <c r="TES61" s="106"/>
      <c r="TET61" s="106"/>
      <c r="TEU61" s="106"/>
      <c r="TEV61" s="106"/>
      <c r="TEW61" s="106"/>
      <c r="TEX61" s="106"/>
      <c r="TEY61" s="106"/>
      <c r="TEZ61" s="106"/>
      <c r="TFA61" s="106"/>
      <c r="TFB61" s="106"/>
      <c r="TFC61" s="106"/>
      <c r="TFD61" s="106"/>
      <c r="TFE61" s="106"/>
      <c r="TFF61" s="106"/>
      <c r="TFG61" s="106"/>
      <c r="TFH61" s="106"/>
      <c r="TFI61" s="106"/>
      <c r="TFJ61" s="106"/>
      <c r="TFK61" s="106"/>
      <c r="TFL61" s="106"/>
      <c r="TFM61" s="106"/>
      <c r="TFN61" s="106"/>
      <c r="TFO61" s="106"/>
      <c r="TFP61" s="106"/>
      <c r="TFQ61" s="106"/>
      <c r="TFR61" s="106"/>
      <c r="TFS61" s="106"/>
      <c r="TFT61" s="106"/>
      <c r="TFU61" s="106"/>
      <c r="TFV61" s="106"/>
      <c r="TFW61" s="106"/>
      <c r="TFX61" s="106"/>
      <c r="TFY61" s="106"/>
      <c r="TFZ61" s="106"/>
      <c r="TGA61" s="106"/>
      <c r="TGB61" s="106"/>
      <c r="TGC61" s="106"/>
      <c r="TGD61" s="106"/>
      <c r="TGE61" s="106"/>
      <c r="TGF61" s="106"/>
      <c r="TGG61" s="106"/>
      <c r="TGH61" s="106"/>
      <c r="TGI61" s="106"/>
      <c r="TGJ61" s="106"/>
      <c r="TGK61" s="106"/>
      <c r="TGL61" s="106"/>
      <c r="TGM61" s="106"/>
      <c r="TGN61" s="106"/>
      <c r="TGO61" s="106"/>
      <c r="TGP61" s="106"/>
      <c r="TGQ61" s="106"/>
      <c r="TGR61" s="106"/>
      <c r="TGS61" s="106"/>
      <c r="TGT61" s="106"/>
      <c r="TGU61" s="106"/>
      <c r="TGV61" s="106"/>
      <c r="TGW61" s="106"/>
      <c r="TGX61" s="106"/>
      <c r="TGY61" s="106"/>
      <c r="TGZ61" s="106"/>
      <c r="THA61" s="106"/>
      <c r="THB61" s="106"/>
      <c r="THC61" s="106"/>
      <c r="THD61" s="106"/>
      <c r="THE61" s="106"/>
      <c r="THF61" s="106"/>
      <c r="THG61" s="106"/>
      <c r="THH61" s="106"/>
      <c r="THI61" s="106"/>
      <c r="THJ61" s="106"/>
      <c r="THK61" s="106"/>
      <c r="THL61" s="106"/>
      <c r="THM61" s="106"/>
      <c r="THN61" s="106"/>
      <c r="THO61" s="106"/>
      <c r="THP61" s="106"/>
      <c r="THQ61" s="106"/>
      <c r="THR61" s="106"/>
      <c r="THS61" s="106"/>
      <c r="THT61" s="106"/>
      <c r="THU61" s="106"/>
      <c r="THV61" s="106"/>
      <c r="THW61" s="106"/>
      <c r="THX61" s="106"/>
      <c r="THY61" s="106"/>
      <c r="THZ61" s="106"/>
      <c r="TIA61" s="106"/>
      <c r="TIB61" s="106"/>
      <c r="TIC61" s="106"/>
      <c r="TID61" s="106"/>
      <c r="TIE61" s="106"/>
      <c r="TIF61" s="106"/>
      <c r="TIG61" s="106"/>
      <c r="TIH61" s="106"/>
      <c r="TII61" s="106"/>
      <c r="TIJ61" s="106"/>
      <c r="TIK61" s="106"/>
      <c r="TIL61" s="106"/>
      <c r="TIM61" s="106"/>
      <c r="TIN61" s="106"/>
      <c r="TIO61" s="106"/>
      <c r="TIP61" s="106"/>
      <c r="TIQ61" s="106"/>
      <c r="TIR61" s="106"/>
      <c r="TIS61" s="106"/>
      <c r="TIT61" s="106"/>
      <c r="TIU61" s="106"/>
      <c r="TIV61" s="106"/>
      <c r="TIW61" s="106"/>
      <c r="TIX61" s="106"/>
      <c r="TIY61" s="106"/>
      <c r="TIZ61" s="106"/>
      <c r="TJA61" s="106"/>
      <c r="TJB61" s="106"/>
      <c r="TJC61" s="106"/>
      <c r="TJD61" s="106"/>
      <c r="TJE61" s="106"/>
      <c r="TJF61" s="106"/>
      <c r="TJG61" s="106"/>
      <c r="TJH61" s="106"/>
      <c r="TJI61" s="106"/>
      <c r="TJJ61" s="106"/>
      <c r="TJK61" s="106"/>
      <c r="TJL61" s="106"/>
      <c r="TJM61" s="106"/>
      <c r="TJN61" s="106"/>
      <c r="TJO61" s="106"/>
      <c r="TJP61" s="106"/>
      <c r="TJQ61" s="106"/>
      <c r="TJR61" s="106"/>
      <c r="TJS61" s="106"/>
      <c r="TJT61" s="106"/>
      <c r="TJU61" s="106"/>
      <c r="TJV61" s="106"/>
      <c r="TJW61" s="106"/>
      <c r="TJX61" s="106"/>
      <c r="TJY61" s="106"/>
      <c r="TJZ61" s="106"/>
      <c r="TKA61" s="106"/>
      <c r="TKB61" s="106"/>
      <c r="TKC61" s="106"/>
      <c r="TKD61" s="106"/>
      <c r="TKE61" s="106"/>
      <c r="TKF61" s="106"/>
      <c r="TKG61" s="106"/>
      <c r="TKH61" s="106"/>
      <c r="TKI61" s="106"/>
      <c r="TKJ61" s="106"/>
      <c r="TKK61" s="106"/>
      <c r="TKL61" s="106"/>
      <c r="TKM61" s="106"/>
      <c r="TKN61" s="106"/>
      <c r="TKO61" s="106"/>
      <c r="TKP61" s="106"/>
      <c r="TKQ61" s="106"/>
      <c r="TKR61" s="106"/>
      <c r="TKS61" s="106"/>
      <c r="TKT61" s="106"/>
      <c r="TKU61" s="106"/>
      <c r="TKV61" s="106"/>
      <c r="TKW61" s="106"/>
      <c r="TKX61" s="106"/>
      <c r="TKY61" s="106"/>
      <c r="TKZ61" s="106"/>
      <c r="TLA61" s="106"/>
      <c r="TLB61" s="106"/>
      <c r="TLC61" s="106"/>
      <c r="TLD61" s="106"/>
      <c r="TLE61" s="106"/>
      <c r="TLF61" s="106"/>
      <c r="TLG61" s="106"/>
      <c r="TLH61" s="106"/>
      <c r="TLI61" s="106"/>
      <c r="TLJ61" s="106"/>
      <c r="TLK61" s="106"/>
      <c r="TLL61" s="106"/>
      <c r="TLM61" s="106"/>
      <c r="TLN61" s="106"/>
      <c r="TLO61" s="106"/>
      <c r="TLP61" s="106"/>
      <c r="TLQ61" s="106"/>
      <c r="TLR61" s="106"/>
      <c r="TLS61" s="106"/>
      <c r="TLT61" s="106"/>
      <c r="TLU61" s="106"/>
      <c r="TLV61" s="106"/>
      <c r="TLW61" s="106"/>
      <c r="TLX61" s="106"/>
      <c r="TLY61" s="106"/>
      <c r="TLZ61" s="106"/>
      <c r="TMA61" s="106"/>
      <c r="TMB61" s="106"/>
      <c r="TMC61" s="106"/>
      <c r="TMD61" s="106"/>
      <c r="TME61" s="106"/>
      <c r="TMF61" s="106"/>
      <c r="TMG61" s="106"/>
      <c r="TMH61" s="106"/>
      <c r="TMI61" s="106"/>
      <c r="TMJ61" s="106"/>
      <c r="TMK61" s="106"/>
      <c r="TML61" s="106"/>
      <c r="TMM61" s="106"/>
      <c r="TMN61" s="106"/>
      <c r="TMO61" s="106"/>
      <c r="TMP61" s="106"/>
      <c r="TMQ61" s="106"/>
      <c r="TMR61" s="106"/>
      <c r="TMS61" s="106"/>
      <c r="TMT61" s="106"/>
      <c r="TMU61" s="106"/>
      <c r="TMV61" s="106"/>
      <c r="TMW61" s="106"/>
      <c r="TMX61" s="106"/>
      <c r="TMY61" s="106"/>
      <c r="TMZ61" s="106"/>
      <c r="TNA61" s="106"/>
      <c r="TNB61" s="106"/>
      <c r="TNC61" s="106"/>
      <c r="TND61" s="106"/>
      <c r="TNE61" s="106"/>
      <c r="TNF61" s="106"/>
      <c r="TNG61" s="106"/>
      <c r="TNH61" s="106"/>
      <c r="TNI61" s="106"/>
      <c r="TNJ61" s="106"/>
      <c r="TNK61" s="106"/>
      <c r="TNL61" s="106"/>
      <c r="TNM61" s="106"/>
      <c r="TNN61" s="106"/>
      <c r="TNO61" s="106"/>
      <c r="TNP61" s="106"/>
      <c r="TNQ61" s="106"/>
      <c r="TNR61" s="106"/>
      <c r="TNS61" s="106"/>
      <c r="TNT61" s="106"/>
      <c r="TNU61" s="106"/>
      <c r="TNV61" s="106"/>
      <c r="TNW61" s="106"/>
      <c r="TNX61" s="106"/>
      <c r="TNY61" s="106"/>
      <c r="TNZ61" s="106"/>
      <c r="TOA61" s="106"/>
      <c r="TOB61" s="106"/>
      <c r="TOC61" s="106"/>
      <c r="TOD61" s="106"/>
      <c r="TOE61" s="106"/>
      <c r="TOF61" s="106"/>
      <c r="TOG61" s="106"/>
      <c r="TOH61" s="106"/>
      <c r="TOI61" s="106"/>
      <c r="TOJ61" s="106"/>
      <c r="TOK61" s="106"/>
      <c r="TOL61" s="106"/>
      <c r="TOM61" s="106"/>
      <c r="TON61" s="106"/>
      <c r="TOO61" s="106"/>
      <c r="TOP61" s="106"/>
      <c r="TOQ61" s="106"/>
      <c r="TOR61" s="106"/>
      <c r="TOS61" s="106"/>
      <c r="TOT61" s="106"/>
      <c r="TOU61" s="106"/>
      <c r="TOV61" s="106"/>
      <c r="TOW61" s="106"/>
      <c r="TOX61" s="106"/>
      <c r="TOY61" s="106"/>
      <c r="TOZ61" s="106"/>
      <c r="TPA61" s="106"/>
      <c r="TPB61" s="106"/>
      <c r="TPC61" s="106"/>
      <c r="TPD61" s="106"/>
      <c r="TPE61" s="106"/>
      <c r="TPF61" s="106"/>
      <c r="TPG61" s="106"/>
      <c r="TPH61" s="106"/>
      <c r="TPI61" s="106"/>
      <c r="TPJ61" s="106"/>
      <c r="TPK61" s="106"/>
      <c r="TPL61" s="106"/>
      <c r="TPM61" s="106"/>
      <c r="TPN61" s="106"/>
      <c r="TPO61" s="106"/>
      <c r="TPP61" s="106"/>
      <c r="TPQ61" s="106"/>
      <c r="TPR61" s="106"/>
      <c r="TPS61" s="106"/>
      <c r="TPT61" s="106"/>
      <c r="TPU61" s="106"/>
      <c r="TPV61" s="106"/>
      <c r="TPW61" s="106"/>
      <c r="TPX61" s="106"/>
      <c r="TPY61" s="106"/>
      <c r="TPZ61" s="106"/>
      <c r="TQA61" s="106"/>
      <c r="TQB61" s="106"/>
      <c r="TQC61" s="106"/>
      <c r="TQD61" s="106"/>
      <c r="TQE61" s="106"/>
      <c r="TQF61" s="106"/>
      <c r="TQG61" s="106"/>
      <c r="TQH61" s="106"/>
      <c r="TQI61" s="106"/>
      <c r="TQJ61" s="106"/>
      <c r="TQK61" s="106"/>
      <c r="TQL61" s="106"/>
      <c r="TQM61" s="106"/>
      <c r="TQN61" s="106"/>
      <c r="TQO61" s="106"/>
      <c r="TQP61" s="106"/>
      <c r="TQQ61" s="106"/>
      <c r="TQR61" s="106"/>
      <c r="TQS61" s="106"/>
      <c r="TQT61" s="106"/>
      <c r="TQU61" s="106"/>
      <c r="TQV61" s="106"/>
      <c r="TQW61" s="106"/>
      <c r="TQX61" s="106"/>
      <c r="TQY61" s="106"/>
      <c r="TQZ61" s="106"/>
      <c r="TRA61" s="106"/>
      <c r="TRB61" s="106"/>
      <c r="TRC61" s="106"/>
      <c r="TRD61" s="106"/>
      <c r="TRE61" s="106"/>
      <c r="TRF61" s="106"/>
      <c r="TRG61" s="106"/>
      <c r="TRH61" s="106"/>
      <c r="TRI61" s="106"/>
      <c r="TRJ61" s="106"/>
      <c r="TRK61" s="106"/>
      <c r="TRL61" s="106"/>
      <c r="TRM61" s="106"/>
      <c r="TRN61" s="106"/>
      <c r="TRO61" s="106"/>
      <c r="TRP61" s="106"/>
      <c r="TRQ61" s="106"/>
      <c r="TRR61" s="106"/>
      <c r="TRS61" s="106"/>
      <c r="TRT61" s="106"/>
      <c r="TRU61" s="106"/>
      <c r="TRV61" s="106"/>
      <c r="TRW61" s="106"/>
      <c r="TRX61" s="106"/>
      <c r="TRY61" s="106"/>
      <c r="TRZ61" s="106"/>
      <c r="TSA61" s="106"/>
      <c r="TSB61" s="106"/>
      <c r="TSC61" s="106"/>
      <c r="TSD61" s="106"/>
      <c r="TSE61" s="106"/>
      <c r="TSF61" s="106"/>
      <c r="TSG61" s="106"/>
      <c r="TSH61" s="106"/>
      <c r="TSI61" s="106"/>
      <c r="TSJ61" s="106"/>
      <c r="TSK61" s="106"/>
      <c r="TSL61" s="106"/>
      <c r="TSM61" s="106"/>
      <c r="TSN61" s="106"/>
      <c r="TSO61" s="106"/>
      <c r="TSP61" s="106"/>
      <c r="TSQ61" s="106"/>
      <c r="TSR61" s="106"/>
      <c r="TSS61" s="106"/>
      <c r="TST61" s="106"/>
      <c r="TSU61" s="106"/>
      <c r="TSV61" s="106"/>
      <c r="TSW61" s="106"/>
      <c r="TSX61" s="106"/>
      <c r="TSY61" s="106"/>
      <c r="TSZ61" s="106"/>
      <c r="TTA61" s="106"/>
      <c r="TTB61" s="106"/>
      <c r="TTC61" s="106"/>
      <c r="TTD61" s="106"/>
      <c r="TTE61" s="106"/>
      <c r="TTF61" s="106"/>
      <c r="TTG61" s="106"/>
      <c r="TTH61" s="106"/>
      <c r="TTI61" s="106"/>
      <c r="TTJ61" s="106"/>
      <c r="TTK61" s="106"/>
      <c r="TTL61" s="106"/>
      <c r="TTM61" s="106"/>
      <c r="TTN61" s="106"/>
      <c r="TTO61" s="106"/>
      <c r="TTP61" s="106"/>
      <c r="TTQ61" s="106"/>
      <c r="TTR61" s="106"/>
      <c r="TTS61" s="106"/>
      <c r="TTT61" s="106"/>
      <c r="TTU61" s="106"/>
      <c r="TTV61" s="106"/>
      <c r="TTW61" s="106"/>
      <c r="TTX61" s="106"/>
      <c r="TTY61" s="106"/>
      <c r="TTZ61" s="106"/>
      <c r="TUA61" s="106"/>
      <c r="TUB61" s="106"/>
      <c r="TUC61" s="106"/>
      <c r="TUD61" s="106"/>
      <c r="TUE61" s="106"/>
      <c r="TUF61" s="106"/>
      <c r="TUG61" s="106"/>
      <c r="TUH61" s="106"/>
      <c r="TUI61" s="106"/>
      <c r="TUJ61" s="106"/>
      <c r="TUK61" s="106"/>
      <c r="TUL61" s="106"/>
      <c r="TUM61" s="106"/>
      <c r="TUN61" s="106"/>
      <c r="TUO61" s="106"/>
      <c r="TUP61" s="106"/>
      <c r="TUQ61" s="106"/>
      <c r="TUR61" s="106"/>
      <c r="TUS61" s="106"/>
      <c r="TUT61" s="106"/>
      <c r="TUU61" s="106"/>
      <c r="TUV61" s="106"/>
      <c r="TUW61" s="106"/>
      <c r="TUX61" s="106"/>
      <c r="TUY61" s="106"/>
      <c r="TUZ61" s="106"/>
      <c r="TVA61" s="106"/>
      <c r="TVB61" s="106"/>
      <c r="TVC61" s="106"/>
      <c r="TVD61" s="106"/>
      <c r="TVE61" s="106"/>
      <c r="TVF61" s="106"/>
      <c r="TVG61" s="106"/>
      <c r="TVH61" s="106"/>
      <c r="TVI61" s="106"/>
      <c r="TVJ61" s="106"/>
      <c r="TVK61" s="106"/>
      <c r="TVL61" s="106"/>
      <c r="TVM61" s="106"/>
      <c r="TVN61" s="106"/>
      <c r="TVO61" s="106"/>
      <c r="TVP61" s="106"/>
      <c r="TVQ61" s="106"/>
      <c r="TVR61" s="106"/>
      <c r="TVS61" s="106"/>
      <c r="TVT61" s="106"/>
      <c r="TVU61" s="106"/>
      <c r="TVV61" s="106"/>
      <c r="TVW61" s="106"/>
      <c r="TVX61" s="106"/>
      <c r="TVY61" s="106"/>
      <c r="TVZ61" s="106"/>
      <c r="TWA61" s="106"/>
      <c r="TWB61" s="106"/>
      <c r="TWC61" s="106"/>
      <c r="TWD61" s="106"/>
      <c r="TWE61" s="106"/>
      <c r="TWF61" s="106"/>
      <c r="TWG61" s="106"/>
      <c r="TWH61" s="106"/>
      <c r="TWI61" s="106"/>
      <c r="TWJ61" s="106"/>
      <c r="TWK61" s="106"/>
      <c r="TWL61" s="106"/>
      <c r="TWM61" s="106"/>
      <c r="TWN61" s="106"/>
      <c r="TWO61" s="106"/>
      <c r="TWP61" s="106"/>
      <c r="TWQ61" s="106"/>
      <c r="TWR61" s="106"/>
      <c r="TWS61" s="106"/>
      <c r="TWT61" s="106"/>
      <c r="TWU61" s="106"/>
      <c r="TWV61" s="106"/>
      <c r="TWW61" s="106"/>
      <c r="TWX61" s="106"/>
      <c r="TWY61" s="106"/>
      <c r="TWZ61" s="106"/>
      <c r="TXA61" s="106"/>
      <c r="TXB61" s="106"/>
      <c r="TXC61" s="106"/>
      <c r="TXD61" s="106"/>
      <c r="TXE61" s="106"/>
      <c r="TXF61" s="106"/>
      <c r="TXG61" s="106"/>
      <c r="TXH61" s="106"/>
      <c r="TXI61" s="106"/>
      <c r="TXJ61" s="106"/>
      <c r="TXK61" s="106"/>
      <c r="TXL61" s="106"/>
      <c r="TXM61" s="106"/>
      <c r="TXN61" s="106"/>
      <c r="TXO61" s="106"/>
      <c r="TXP61" s="106"/>
      <c r="TXQ61" s="106"/>
      <c r="TXR61" s="106"/>
      <c r="TXS61" s="106"/>
      <c r="TXT61" s="106"/>
      <c r="TXU61" s="106"/>
      <c r="TXV61" s="106"/>
      <c r="TXW61" s="106"/>
      <c r="TXX61" s="106"/>
      <c r="TXY61" s="106"/>
      <c r="TXZ61" s="106"/>
      <c r="TYA61" s="106"/>
      <c r="TYB61" s="106"/>
      <c r="TYC61" s="106"/>
      <c r="TYD61" s="106"/>
      <c r="TYE61" s="106"/>
      <c r="TYF61" s="106"/>
      <c r="TYG61" s="106"/>
      <c r="TYH61" s="106"/>
      <c r="TYI61" s="106"/>
      <c r="TYJ61" s="106"/>
      <c r="TYK61" s="106"/>
      <c r="TYL61" s="106"/>
      <c r="TYM61" s="106"/>
      <c r="TYN61" s="106"/>
      <c r="TYO61" s="106"/>
      <c r="TYP61" s="106"/>
      <c r="TYQ61" s="106"/>
      <c r="TYR61" s="106"/>
      <c r="TYS61" s="106"/>
      <c r="TYT61" s="106"/>
      <c r="TYU61" s="106"/>
      <c r="TYV61" s="106"/>
      <c r="TYW61" s="106"/>
      <c r="TYX61" s="106"/>
      <c r="TYY61" s="106"/>
      <c r="TYZ61" s="106"/>
      <c r="TZA61" s="106"/>
      <c r="TZB61" s="106"/>
      <c r="TZC61" s="106"/>
      <c r="TZD61" s="106"/>
      <c r="TZE61" s="106"/>
      <c r="TZF61" s="106"/>
      <c r="TZG61" s="106"/>
      <c r="TZH61" s="106"/>
      <c r="TZI61" s="106"/>
      <c r="TZJ61" s="106"/>
      <c r="TZK61" s="106"/>
      <c r="TZL61" s="106"/>
      <c r="TZM61" s="106"/>
      <c r="TZN61" s="106"/>
      <c r="TZO61" s="106"/>
      <c r="TZP61" s="106"/>
      <c r="TZQ61" s="106"/>
      <c r="TZR61" s="106"/>
      <c r="TZS61" s="106"/>
      <c r="TZT61" s="106"/>
      <c r="TZU61" s="106"/>
      <c r="TZV61" s="106"/>
      <c r="TZW61" s="106"/>
      <c r="TZX61" s="106"/>
      <c r="TZY61" s="106"/>
      <c r="TZZ61" s="106"/>
      <c r="UAA61" s="106"/>
      <c r="UAB61" s="106"/>
      <c r="UAC61" s="106"/>
      <c r="UAD61" s="106"/>
      <c r="UAE61" s="106"/>
      <c r="UAF61" s="106"/>
      <c r="UAG61" s="106"/>
      <c r="UAH61" s="106"/>
      <c r="UAI61" s="106"/>
      <c r="UAJ61" s="106"/>
      <c r="UAK61" s="106"/>
      <c r="UAL61" s="106"/>
      <c r="UAM61" s="106"/>
      <c r="UAN61" s="106"/>
      <c r="UAO61" s="106"/>
      <c r="UAP61" s="106"/>
      <c r="UAQ61" s="106"/>
      <c r="UAR61" s="106"/>
      <c r="UAS61" s="106"/>
      <c r="UAT61" s="106"/>
      <c r="UAU61" s="106"/>
      <c r="UAV61" s="106"/>
      <c r="UAW61" s="106"/>
      <c r="UAX61" s="106"/>
      <c r="UAY61" s="106"/>
      <c r="UAZ61" s="106"/>
      <c r="UBA61" s="106"/>
      <c r="UBB61" s="106"/>
      <c r="UBC61" s="106"/>
      <c r="UBD61" s="106"/>
      <c r="UBE61" s="106"/>
      <c r="UBF61" s="106"/>
      <c r="UBG61" s="106"/>
      <c r="UBH61" s="106"/>
      <c r="UBI61" s="106"/>
      <c r="UBJ61" s="106"/>
      <c r="UBK61" s="106"/>
      <c r="UBL61" s="106"/>
      <c r="UBM61" s="106"/>
      <c r="UBN61" s="106"/>
      <c r="UBO61" s="106"/>
      <c r="UBP61" s="106"/>
      <c r="UBQ61" s="106"/>
      <c r="UBR61" s="106"/>
      <c r="UBS61" s="106"/>
      <c r="UBT61" s="106"/>
      <c r="UBU61" s="106"/>
      <c r="UBV61" s="106"/>
      <c r="UBW61" s="106"/>
      <c r="UBX61" s="106"/>
      <c r="UBY61" s="106"/>
      <c r="UBZ61" s="106"/>
      <c r="UCA61" s="106"/>
      <c r="UCB61" s="106"/>
      <c r="UCC61" s="106"/>
      <c r="UCD61" s="106"/>
      <c r="UCE61" s="106"/>
      <c r="UCF61" s="106"/>
      <c r="UCG61" s="106"/>
      <c r="UCH61" s="106"/>
      <c r="UCI61" s="106"/>
      <c r="UCJ61" s="106"/>
      <c r="UCK61" s="106"/>
      <c r="UCL61" s="106"/>
      <c r="UCM61" s="106"/>
      <c r="UCN61" s="106"/>
      <c r="UCO61" s="106"/>
      <c r="UCP61" s="106"/>
      <c r="UCQ61" s="106"/>
      <c r="UCR61" s="106"/>
      <c r="UCS61" s="106"/>
      <c r="UCT61" s="106"/>
      <c r="UCU61" s="106"/>
      <c r="UCV61" s="106"/>
      <c r="UCW61" s="106"/>
      <c r="UCX61" s="106"/>
      <c r="UCY61" s="106"/>
      <c r="UCZ61" s="106"/>
      <c r="UDA61" s="106"/>
      <c r="UDB61" s="106"/>
      <c r="UDC61" s="106"/>
      <c r="UDD61" s="106"/>
      <c r="UDE61" s="106"/>
      <c r="UDF61" s="106"/>
      <c r="UDG61" s="106"/>
      <c r="UDH61" s="106"/>
      <c r="UDI61" s="106"/>
      <c r="UDJ61" s="106"/>
      <c r="UDK61" s="106"/>
      <c r="UDL61" s="106"/>
      <c r="UDM61" s="106"/>
      <c r="UDN61" s="106"/>
      <c r="UDO61" s="106"/>
      <c r="UDP61" s="106"/>
      <c r="UDQ61" s="106"/>
      <c r="UDR61" s="106"/>
      <c r="UDS61" s="106"/>
      <c r="UDT61" s="106"/>
      <c r="UDU61" s="106"/>
      <c r="UDV61" s="106"/>
      <c r="UDW61" s="106"/>
      <c r="UDX61" s="106"/>
      <c r="UDY61" s="106"/>
      <c r="UDZ61" s="106"/>
      <c r="UEA61" s="106"/>
      <c r="UEB61" s="106"/>
      <c r="UEC61" s="106"/>
      <c r="UED61" s="106"/>
      <c r="UEE61" s="106"/>
      <c r="UEF61" s="106"/>
      <c r="UEG61" s="106"/>
      <c r="UEH61" s="106"/>
      <c r="UEI61" s="106"/>
      <c r="UEJ61" s="106"/>
      <c r="UEK61" s="106"/>
      <c r="UEL61" s="106"/>
      <c r="UEM61" s="106"/>
      <c r="UEN61" s="106"/>
      <c r="UEO61" s="106"/>
      <c r="UEP61" s="106"/>
      <c r="UEQ61" s="106"/>
      <c r="UER61" s="106"/>
      <c r="UES61" s="106"/>
      <c r="UET61" s="106"/>
      <c r="UEU61" s="106"/>
      <c r="UEV61" s="106"/>
      <c r="UEW61" s="106"/>
      <c r="UEX61" s="106"/>
      <c r="UEY61" s="106"/>
      <c r="UEZ61" s="106"/>
      <c r="UFA61" s="106"/>
      <c r="UFB61" s="106"/>
      <c r="UFC61" s="106"/>
      <c r="UFD61" s="106"/>
      <c r="UFE61" s="106"/>
      <c r="UFF61" s="106"/>
      <c r="UFG61" s="106"/>
      <c r="UFH61" s="106"/>
      <c r="UFI61" s="106"/>
      <c r="UFJ61" s="106"/>
      <c r="UFK61" s="106"/>
      <c r="UFL61" s="106"/>
      <c r="UFM61" s="106"/>
      <c r="UFN61" s="106"/>
      <c r="UFO61" s="106"/>
      <c r="UFP61" s="106"/>
      <c r="UFQ61" s="106"/>
      <c r="UFR61" s="106"/>
      <c r="UFS61" s="106"/>
      <c r="UFT61" s="106"/>
      <c r="UFU61" s="106"/>
      <c r="UFV61" s="106"/>
      <c r="UFW61" s="106"/>
      <c r="UFX61" s="106"/>
      <c r="UFY61" s="106"/>
      <c r="UFZ61" s="106"/>
      <c r="UGA61" s="106"/>
      <c r="UGB61" s="106"/>
      <c r="UGC61" s="106"/>
      <c r="UGD61" s="106"/>
      <c r="UGE61" s="106"/>
      <c r="UGF61" s="106"/>
      <c r="UGG61" s="106"/>
      <c r="UGH61" s="106"/>
      <c r="UGI61" s="106"/>
      <c r="UGJ61" s="106"/>
      <c r="UGK61" s="106"/>
      <c r="UGL61" s="106"/>
      <c r="UGM61" s="106"/>
      <c r="UGN61" s="106"/>
      <c r="UGO61" s="106"/>
      <c r="UGP61" s="106"/>
      <c r="UGQ61" s="106"/>
      <c r="UGR61" s="106"/>
      <c r="UGS61" s="106"/>
      <c r="UGT61" s="106"/>
      <c r="UGU61" s="106"/>
      <c r="UGV61" s="106"/>
      <c r="UGW61" s="106"/>
      <c r="UGX61" s="106"/>
      <c r="UGY61" s="106"/>
      <c r="UGZ61" s="106"/>
      <c r="UHA61" s="106"/>
      <c r="UHB61" s="106"/>
      <c r="UHC61" s="106"/>
      <c r="UHD61" s="106"/>
      <c r="UHE61" s="106"/>
      <c r="UHF61" s="106"/>
      <c r="UHG61" s="106"/>
      <c r="UHH61" s="106"/>
      <c r="UHI61" s="106"/>
      <c r="UHJ61" s="106"/>
      <c r="UHK61" s="106"/>
      <c r="UHL61" s="106"/>
      <c r="UHM61" s="106"/>
      <c r="UHN61" s="106"/>
      <c r="UHO61" s="106"/>
      <c r="UHP61" s="106"/>
      <c r="UHQ61" s="106"/>
      <c r="UHR61" s="106"/>
      <c r="UHS61" s="106"/>
      <c r="UHT61" s="106"/>
      <c r="UHU61" s="106"/>
      <c r="UHV61" s="106"/>
      <c r="UHW61" s="106"/>
      <c r="UHX61" s="106"/>
      <c r="UHY61" s="106"/>
      <c r="UHZ61" s="106"/>
      <c r="UIA61" s="106"/>
      <c r="UIB61" s="106"/>
      <c r="UIC61" s="106"/>
      <c r="UID61" s="106"/>
      <c r="UIE61" s="106"/>
      <c r="UIF61" s="106"/>
      <c r="UIG61" s="106"/>
      <c r="UIH61" s="106"/>
      <c r="UII61" s="106"/>
      <c r="UIJ61" s="106"/>
      <c r="UIK61" s="106"/>
      <c r="UIL61" s="106"/>
      <c r="UIM61" s="106"/>
      <c r="UIN61" s="106"/>
      <c r="UIO61" s="106"/>
      <c r="UIP61" s="106"/>
      <c r="UIQ61" s="106"/>
      <c r="UIR61" s="106"/>
      <c r="UIS61" s="106"/>
      <c r="UIT61" s="106"/>
      <c r="UIU61" s="106"/>
      <c r="UIV61" s="106"/>
      <c r="UIW61" s="106"/>
      <c r="UIX61" s="106"/>
      <c r="UIY61" s="106"/>
      <c r="UIZ61" s="106"/>
      <c r="UJA61" s="106"/>
      <c r="UJB61" s="106"/>
      <c r="UJC61" s="106"/>
      <c r="UJD61" s="106"/>
      <c r="UJE61" s="106"/>
      <c r="UJF61" s="106"/>
      <c r="UJG61" s="106"/>
      <c r="UJH61" s="106"/>
      <c r="UJI61" s="106"/>
      <c r="UJJ61" s="106"/>
      <c r="UJK61" s="106"/>
      <c r="UJL61" s="106"/>
      <c r="UJM61" s="106"/>
      <c r="UJN61" s="106"/>
      <c r="UJO61" s="106"/>
      <c r="UJP61" s="106"/>
      <c r="UJQ61" s="106"/>
      <c r="UJR61" s="106"/>
      <c r="UJS61" s="106"/>
      <c r="UJT61" s="106"/>
      <c r="UJU61" s="106"/>
      <c r="UJV61" s="106"/>
      <c r="UJW61" s="106"/>
      <c r="UJX61" s="106"/>
      <c r="UJY61" s="106"/>
      <c r="UJZ61" s="106"/>
      <c r="UKA61" s="106"/>
      <c r="UKB61" s="106"/>
      <c r="UKC61" s="106"/>
      <c r="UKD61" s="106"/>
      <c r="UKE61" s="106"/>
      <c r="UKF61" s="106"/>
      <c r="UKG61" s="106"/>
      <c r="UKH61" s="106"/>
      <c r="UKI61" s="106"/>
      <c r="UKJ61" s="106"/>
      <c r="UKK61" s="106"/>
      <c r="UKL61" s="106"/>
      <c r="UKM61" s="106"/>
      <c r="UKN61" s="106"/>
      <c r="UKO61" s="106"/>
      <c r="UKP61" s="106"/>
      <c r="UKQ61" s="106"/>
      <c r="UKR61" s="106"/>
      <c r="UKS61" s="106"/>
      <c r="UKT61" s="106"/>
      <c r="UKU61" s="106"/>
      <c r="UKV61" s="106"/>
      <c r="UKW61" s="106"/>
      <c r="UKX61" s="106"/>
      <c r="UKY61" s="106"/>
      <c r="UKZ61" s="106"/>
      <c r="ULA61" s="106"/>
      <c r="ULB61" s="106"/>
      <c r="ULC61" s="106"/>
      <c r="ULD61" s="106"/>
      <c r="ULE61" s="106"/>
      <c r="ULF61" s="106"/>
      <c r="ULG61" s="106"/>
      <c r="ULH61" s="106"/>
      <c r="ULI61" s="106"/>
      <c r="ULJ61" s="106"/>
      <c r="ULK61" s="106"/>
      <c r="ULL61" s="106"/>
      <c r="ULM61" s="106"/>
      <c r="ULN61" s="106"/>
      <c r="ULO61" s="106"/>
      <c r="ULP61" s="106"/>
      <c r="ULQ61" s="106"/>
      <c r="ULR61" s="106"/>
      <c r="ULS61" s="106"/>
      <c r="ULT61" s="106"/>
      <c r="ULU61" s="106"/>
      <c r="ULV61" s="106"/>
      <c r="ULW61" s="106"/>
      <c r="ULX61" s="106"/>
      <c r="ULY61" s="106"/>
      <c r="ULZ61" s="106"/>
      <c r="UMA61" s="106"/>
      <c r="UMB61" s="106"/>
      <c r="UMC61" s="106"/>
      <c r="UMD61" s="106"/>
      <c r="UME61" s="106"/>
      <c r="UMF61" s="106"/>
      <c r="UMG61" s="106"/>
      <c r="UMH61" s="106"/>
      <c r="UMI61" s="106"/>
      <c r="UMJ61" s="106"/>
      <c r="UMK61" s="106"/>
      <c r="UML61" s="106"/>
      <c r="UMM61" s="106"/>
      <c r="UMN61" s="106"/>
      <c r="UMO61" s="106"/>
      <c r="UMP61" s="106"/>
      <c r="UMQ61" s="106"/>
      <c r="UMR61" s="106"/>
      <c r="UMS61" s="106"/>
      <c r="UMT61" s="106"/>
      <c r="UMU61" s="106"/>
      <c r="UMV61" s="106"/>
      <c r="UMW61" s="106"/>
      <c r="UMX61" s="106"/>
      <c r="UMY61" s="106"/>
      <c r="UMZ61" s="106"/>
      <c r="UNA61" s="106"/>
      <c r="UNB61" s="106"/>
      <c r="UNC61" s="106"/>
      <c r="UND61" s="106"/>
      <c r="UNE61" s="106"/>
      <c r="UNF61" s="106"/>
      <c r="UNG61" s="106"/>
      <c r="UNH61" s="106"/>
      <c r="UNI61" s="106"/>
      <c r="UNJ61" s="106"/>
      <c r="UNK61" s="106"/>
      <c r="UNL61" s="106"/>
      <c r="UNM61" s="106"/>
      <c r="UNN61" s="106"/>
      <c r="UNO61" s="106"/>
      <c r="UNP61" s="106"/>
      <c r="UNQ61" s="106"/>
      <c r="UNR61" s="106"/>
      <c r="UNS61" s="106"/>
      <c r="UNT61" s="106"/>
      <c r="UNU61" s="106"/>
      <c r="UNV61" s="106"/>
      <c r="UNW61" s="106"/>
      <c r="UNX61" s="106"/>
      <c r="UNY61" s="106"/>
      <c r="UNZ61" s="106"/>
      <c r="UOA61" s="106"/>
      <c r="UOB61" s="106"/>
      <c r="UOC61" s="106"/>
      <c r="UOD61" s="106"/>
      <c r="UOE61" s="106"/>
      <c r="UOF61" s="106"/>
      <c r="UOG61" s="106"/>
      <c r="UOH61" s="106"/>
      <c r="UOI61" s="106"/>
      <c r="UOJ61" s="106"/>
      <c r="UOK61" s="106"/>
      <c r="UOL61" s="106"/>
      <c r="UOM61" s="106"/>
      <c r="UON61" s="106"/>
      <c r="UOO61" s="106"/>
      <c r="UOP61" s="106"/>
      <c r="UOQ61" s="106"/>
      <c r="UOR61" s="106"/>
      <c r="UOS61" s="106"/>
      <c r="UOT61" s="106"/>
      <c r="UOU61" s="106"/>
      <c r="UOV61" s="106"/>
      <c r="UOW61" s="106"/>
      <c r="UOX61" s="106"/>
      <c r="UOY61" s="106"/>
      <c r="UOZ61" s="106"/>
      <c r="UPA61" s="106"/>
      <c r="UPB61" s="106"/>
      <c r="UPC61" s="106"/>
      <c r="UPD61" s="106"/>
      <c r="UPE61" s="106"/>
      <c r="UPF61" s="106"/>
      <c r="UPG61" s="106"/>
      <c r="UPH61" s="106"/>
      <c r="UPI61" s="106"/>
      <c r="UPJ61" s="106"/>
      <c r="UPK61" s="106"/>
      <c r="UPL61" s="106"/>
      <c r="UPM61" s="106"/>
      <c r="UPN61" s="106"/>
      <c r="UPO61" s="106"/>
      <c r="UPP61" s="106"/>
      <c r="UPQ61" s="106"/>
      <c r="UPR61" s="106"/>
      <c r="UPS61" s="106"/>
      <c r="UPT61" s="106"/>
      <c r="UPU61" s="106"/>
      <c r="UPV61" s="106"/>
      <c r="UPW61" s="106"/>
      <c r="UPX61" s="106"/>
      <c r="UPY61" s="106"/>
      <c r="UPZ61" s="106"/>
      <c r="UQA61" s="106"/>
      <c r="UQB61" s="106"/>
      <c r="UQC61" s="106"/>
      <c r="UQD61" s="106"/>
      <c r="UQE61" s="106"/>
      <c r="UQF61" s="106"/>
      <c r="UQG61" s="106"/>
      <c r="UQH61" s="106"/>
      <c r="UQI61" s="106"/>
      <c r="UQJ61" s="106"/>
      <c r="UQK61" s="106"/>
      <c r="UQL61" s="106"/>
      <c r="UQM61" s="106"/>
      <c r="UQN61" s="106"/>
      <c r="UQO61" s="106"/>
      <c r="UQP61" s="106"/>
      <c r="UQQ61" s="106"/>
      <c r="UQR61" s="106"/>
      <c r="UQS61" s="106"/>
      <c r="UQT61" s="106"/>
      <c r="UQU61" s="106"/>
      <c r="UQV61" s="106"/>
      <c r="UQW61" s="106"/>
      <c r="UQX61" s="106"/>
      <c r="UQY61" s="106"/>
      <c r="UQZ61" s="106"/>
      <c r="URA61" s="106"/>
      <c r="URB61" s="106"/>
      <c r="URC61" s="106"/>
      <c r="URD61" s="106"/>
      <c r="URE61" s="106"/>
      <c r="URF61" s="106"/>
      <c r="URG61" s="106"/>
      <c r="URH61" s="106"/>
      <c r="URI61" s="106"/>
      <c r="URJ61" s="106"/>
      <c r="URK61" s="106"/>
      <c r="URL61" s="106"/>
      <c r="URM61" s="106"/>
      <c r="URN61" s="106"/>
      <c r="URO61" s="106"/>
      <c r="URP61" s="106"/>
      <c r="URQ61" s="106"/>
      <c r="URR61" s="106"/>
      <c r="URS61" s="106"/>
      <c r="URT61" s="106"/>
      <c r="URU61" s="106"/>
      <c r="URV61" s="106"/>
      <c r="URW61" s="106"/>
      <c r="URX61" s="106"/>
      <c r="URY61" s="106"/>
      <c r="URZ61" s="106"/>
      <c r="USA61" s="106"/>
      <c r="USB61" s="106"/>
      <c r="USC61" s="106"/>
      <c r="USD61" s="106"/>
      <c r="USE61" s="106"/>
      <c r="USF61" s="106"/>
      <c r="USG61" s="106"/>
      <c r="USH61" s="106"/>
      <c r="USI61" s="106"/>
      <c r="USJ61" s="106"/>
      <c r="USK61" s="106"/>
      <c r="USL61" s="106"/>
      <c r="USM61" s="106"/>
      <c r="USN61" s="106"/>
      <c r="USO61" s="106"/>
      <c r="USP61" s="106"/>
      <c r="USQ61" s="106"/>
      <c r="USR61" s="106"/>
      <c r="USS61" s="106"/>
      <c r="UST61" s="106"/>
      <c r="USU61" s="106"/>
      <c r="USV61" s="106"/>
      <c r="USW61" s="106"/>
      <c r="USX61" s="106"/>
      <c r="USY61" s="106"/>
      <c r="USZ61" s="106"/>
      <c r="UTA61" s="106"/>
      <c r="UTB61" s="106"/>
      <c r="UTC61" s="106"/>
      <c r="UTD61" s="106"/>
      <c r="UTE61" s="106"/>
      <c r="UTF61" s="106"/>
      <c r="UTG61" s="106"/>
      <c r="UTH61" s="106"/>
      <c r="UTI61" s="106"/>
      <c r="UTJ61" s="106"/>
      <c r="UTK61" s="106"/>
      <c r="UTL61" s="106"/>
      <c r="UTM61" s="106"/>
      <c r="UTN61" s="106"/>
      <c r="UTO61" s="106"/>
      <c r="UTP61" s="106"/>
      <c r="UTQ61" s="106"/>
      <c r="UTR61" s="106"/>
      <c r="UTS61" s="106"/>
      <c r="UTT61" s="106"/>
      <c r="UTU61" s="106"/>
      <c r="UTV61" s="106"/>
      <c r="UTW61" s="106"/>
      <c r="UTX61" s="106"/>
      <c r="UTY61" s="106"/>
      <c r="UTZ61" s="106"/>
      <c r="UUA61" s="106"/>
      <c r="UUB61" s="106"/>
      <c r="UUC61" s="106"/>
      <c r="UUD61" s="106"/>
      <c r="UUE61" s="106"/>
      <c r="UUF61" s="106"/>
      <c r="UUG61" s="106"/>
      <c r="UUH61" s="106"/>
      <c r="UUI61" s="106"/>
      <c r="UUJ61" s="106"/>
      <c r="UUK61" s="106"/>
      <c r="UUL61" s="106"/>
      <c r="UUM61" s="106"/>
      <c r="UUN61" s="106"/>
      <c r="UUO61" s="106"/>
      <c r="UUP61" s="106"/>
      <c r="UUQ61" s="106"/>
      <c r="UUR61" s="106"/>
      <c r="UUS61" s="106"/>
      <c r="UUT61" s="106"/>
      <c r="UUU61" s="106"/>
      <c r="UUV61" s="106"/>
      <c r="UUW61" s="106"/>
      <c r="UUX61" s="106"/>
      <c r="UUY61" s="106"/>
      <c r="UUZ61" s="106"/>
      <c r="UVA61" s="106"/>
      <c r="UVB61" s="106"/>
      <c r="UVC61" s="106"/>
      <c r="UVD61" s="106"/>
      <c r="UVE61" s="106"/>
      <c r="UVF61" s="106"/>
      <c r="UVG61" s="106"/>
      <c r="UVH61" s="106"/>
      <c r="UVI61" s="106"/>
      <c r="UVJ61" s="106"/>
      <c r="UVK61" s="106"/>
      <c r="UVL61" s="106"/>
      <c r="UVM61" s="106"/>
      <c r="UVN61" s="106"/>
      <c r="UVO61" s="106"/>
      <c r="UVP61" s="106"/>
      <c r="UVQ61" s="106"/>
      <c r="UVR61" s="106"/>
      <c r="UVS61" s="106"/>
      <c r="UVT61" s="106"/>
      <c r="UVU61" s="106"/>
      <c r="UVV61" s="106"/>
      <c r="UVW61" s="106"/>
      <c r="UVX61" s="106"/>
      <c r="UVY61" s="106"/>
      <c r="UVZ61" s="106"/>
      <c r="UWA61" s="106"/>
      <c r="UWB61" s="106"/>
      <c r="UWC61" s="106"/>
      <c r="UWD61" s="106"/>
      <c r="UWE61" s="106"/>
      <c r="UWF61" s="106"/>
      <c r="UWG61" s="106"/>
      <c r="UWH61" s="106"/>
      <c r="UWI61" s="106"/>
      <c r="UWJ61" s="106"/>
      <c r="UWK61" s="106"/>
      <c r="UWL61" s="106"/>
      <c r="UWM61" s="106"/>
      <c r="UWN61" s="106"/>
      <c r="UWO61" s="106"/>
      <c r="UWP61" s="106"/>
      <c r="UWQ61" s="106"/>
      <c r="UWR61" s="106"/>
      <c r="UWS61" s="106"/>
      <c r="UWT61" s="106"/>
      <c r="UWU61" s="106"/>
      <c r="UWV61" s="106"/>
      <c r="UWW61" s="106"/>
      <c r="UWX61" s="106"/>
      <c r="UWY61" s="106"/>
      <c r="UWZ61" s="106"/>
      <c r="UXA61" s="106"/>
      <c r="UXB61" s="106"/>
      <c r="UXC61" s="106"/>
      <c r="UXD61" s="106"/>
      <c r="UXE61" s="106"/>
      <c r="UXF61" s="106"/>
      <c r="UXG61" s="106"/>
      <c r="UXH61" s="106"/>
      <c r="UXI61" s="106"/>
      <c r="UXJ61" s="106"/>
      <c r="UXK61" s="106"/>
      <c r="UXL61" s="106"/>
      <c r="UXM61" s="106"/>
      <c r="UXN61" s="106"/>
      <c r="UXO61" s="106"/>
      <c r="UXP61" s="106"/>
      <c r="UXQ61" s="106"/>
      <c r="UXR61" s="106"/>
      <c r="UXS61" s="106"/>
      <c r="UXT61" s="106"/>
      <c r="UXU61" s="106"/>
      <c r="UXV61" s="106"/>
      <c r="UXW61" s="106"/>
      <c r="UXX61" s="106"/>
      <c r="UXY61" s="106"/>
      <c r="UXZ61" s="106"/>
      <c r="UYA61" s="106"/>
      <c r="UYB61" s="106"/>
      <c r="UYC61" s="106"/>
      <c r="UYD61" s="106"/>
      <c r="UYE61" s="106"/>
      <c r="UYF61" s="106"/>
      <c r="UYG61" s="106"/>
      <c r="UYH61" s="106"/>
      <c r="UYI61" s="106"/>
      <c r="UYJ61" s="106"/>
      <c r="UYK61" s="106"/>
      <c r="UYL61" s="106"/>
      <c r="UYM61" s="106"/>
      <c r="UYN61" s="106"/>
      <c r="UYO61" s="106"/>
      <c r="UYP61" s="106"/>
      <c r="UYQ61" s="106"/>
      <c r="UYR61" s="106"/>
      <c r="UYS61" s="106"/>
      <c r="UYT61" s="106"/>
      <c r="UYU61" s="106"/>
      <c r="UYV61" s="106"/>
      <c r="UYW61" s="106"/>
      <c r="UYX61" s="106"/>
      <c r="UYY61" s="106"/>
      <c r="UYZ61" s="106"/>
      <c r="UZA61" s="106"/>
      <c r="UZB61" s="106"/>
      <c r="UZC61" s="106"/>
      <c r="UZD61" s="106"/>
      <c r="UZE61" s="106"/>
      <c r="UZF61" s="106"/>
      <c r="UZG61" s="106"/>
      <c r="UZH61" s="106"/>
      <c r="UZI61" s="106"/>
      <c r="UZJ61" s="106"/>
      <c r="UZK61" s="106"/>
      <c r="UZL61" s="106"/>
      <c r="UZM61" s="106"/>
      <c r="UZN61" s="106"/>
      <c r="UZO61" s="106"/>
      <c r="UZP61" s="106"/>
      <c r="UZQ61" s="106"/>
      <c r="UZR61" s="106"/>
      <c r="UZS61" s="106"/>
      <c r="UZT61" s="106"/>
      <c r="UZU61" s="106"/>
      <c r="UZV61" s="106"/>
      <c r="UZW61" s="106"/>
      <c r="UZX61" s="106"/>
      <c r="UZY61" s="106"/>
      <c r="UZZ61" s="106"/>
      <c r="VAA61" s="106"/>
      <c r="VAB61" s="106"/>
      <c r="VAC61" s="106"/>
      <c r="VAD61" s="106"/>
      <c r="VAE61" s="106"/>
      <c r="VAF61" s="106"/>
      <c r="VAG61" s="106"/>
      <c r="VAH61" s="106"/>
      <c r="VAI61" s="106"/>
      <c r="VAJ61" s="106"/>
      <c r="VAK61" s="106"/>
      <c r="VAL61" s="106"/>
      <c r="VAM61" s="106"/>
      <c r="VAN61" s="106"/>
      <c r="VAO61" s="106"/>
      <c r="VAP61" s="106"/>
      <c r="VAQ61" s="106"/>
      <c r="VAR61" s="106"/>
      <c r="VAS61" s="106"/>
      <c r="VAT61" s="106"/>
      <c r="VAU61" s="106"/>
      <c r="VAV61" s="106"/>
      <c r="VAW61" s="106"/>
      <c r="VAX61" s="106"/>
      <c r="VAY61" s="106"/>
      <c r="VAZ61" s="106"/>
      <c r="VBA61" s="106"/>
      <c r="VBB61" s="106"/>
      <c r="VBC61" s="106"/>
      <c r="VBD61" s="106"/>
      <c r="VBE61" s="106"/>
      <c r="VBF61" s="106"/>
      <c r="VBG61" s="106"/>
      <c r="VBH61" s="106"/>
      <c r="VBI61" s="106"/>
      <c r="VBJ61" s="106"/>
      <c r="VBK61" s="106"/>
      <c r="VBL61" s="106"/>
      <c r="VBM61" s="106"/>
      <c r="VBN61" s="106"/>
      <c r="VBO61" s="106"/>
      <c r="VBP61" s="106"/>
      <c r="VBQ61" s="106"/>
      <c r="VBR61" s="106"/>
      <c r="VBS61" s="106"/>
      <c r="VBT61" s="106"/>
      <c r="VBU61" s="106"/>
      <c r="VBV61" s="106"/>
      <c r="VBW61" s="106"/>
      <c r="VBX61" s="106"/>
      <c r="VBY61" s="106"/>
      <c r="VBZ61" s="106"/>
      <c r="VCA61" s="106"/>
      <c r="VCB61" s="106"/>
      <c r="VCC61" s="106"/>
      <c r="VCD61" s="106"/>
      <c r="VCE61" s="106"/>
      <c r="VCF61" s="106"/>
      <c r="VCG61" s="106"/>
      <c r="VCH61" s="106"/>
      <c r="VCI61" s="106"/>
      <c r="VCJ61" s="106"/>
      <c r="VCK61" s="106"/>
      <c r="VCL61" s="106"/>
      <c r="VCM61" s="106"/>
      <c r="VCN61" s="106"/>
      <c r="VCO61" s="106"/>
      <c r="VCP61" s="106"/>
      <c r="VCQ61" s="106"/>
      <c r="VCR61" s="106"/>
      <c r="VCS61" s="106"/>
      <c r="VCT61" s="106"/>
      <c r="VCU61" s="106"/>
      <c r="VCV61" s="106"/>
      <c r="VCW61" s="106"/>
      <c r="VCX61" s="106"/>
      <c r="VCY61" s="106"/>
      <c r="VCZ61" s="106"/>
      <c r="VDA61" s="106"/>
      <c r="VDB61" s="106"/>
      <c r="VDC61" s="106"/>
      <c r="VDD61" s="106"/>
      <c r="VDE61" s="106"/>
      <c r="VDF61" s="106"/>
      <c r="VDG61" s="106"/>
      <c r="VDH61" s="106"/>
      <c r="VDI61" s="106"/>
      <c r="VDJ61" s="106"/>
      <c r="VDK61" s="106"/>
      <c r="VDL61" s="106"/>
      <c r="VDM61" s="106"/>
      <c r="VDN61" s="106"/>
      <c r="VDO61" s="106"/>
      <c r="VDP61" s="106"/>
      <c r="VDQ61" s="106"/>
      <c r="VDR61" s="106"/>
      <c r="VDS61" s="106"/>
      <c r="VDT61" s="106"/>
      <c r="VDU61" s="106"/>
      <c r="VDV61" s="106"/>
      <c r="VDW61" s="106"/>
      <c r="VDX61" s="106"/>
      <c r="VDY61" s="106"/>
      <c r="VDZ61" s="106"/>
      <c r="VEA61" s="106"/>
      <c r="VEB61" s="106"/>
      <c r="VEC61" s="106"/>
      <c r="VED61" s="106"/>
      <c r="VEE61" s="106"/>
      <c r="VEF61" s="106"/>
      <c r="VEG61" s="106"/>
      <c r="VEH61" s="106"/>
      <c r="VEI61" s="106"/>
      <c r="VEJ61" s="106"/>
      <c r="VEK61" s="106"/>
      <c r="VEL61" s="106"/>
      <c r="VEM61" s="106"/>
      <c r="VEN61" s="106"/>
      <c r="VEO61" s="106"/>
      <c r="VEP61" s="106"/>
      <c r="VEQ61" s="106"/>
      <c r="VER61" s="106"/>
      <c r="VES61" s="106"/>
      <c r="VET61" s="106"/>
      <c r="VEU61" s="106"/>
      <c r="VEV61" s="106"/>
      <c r="VEW61" s="106"/>
      <c r="VEX61" s="106"/>
      <c r="VEY61" s="106"/>
      <c r="VEZ61" s="106"/>
      <c r="VFA61" s="106"/>
      <c r="VFB61" s="106"/>
      <c r="VFC61" s="106"/>
      <c r="VFD61" s="106"/>
      <c r="VFE61" s="106"/>
      <c r="VFF61" s="106"/>
      <c r="VFG61" s="106"/>
      <c r="VFH61" s="106"/>
      <c r="VFI61" s="106"/>
      <c r="VFJ61" s="106"/>
      <c r="VFK61" s="106"/>
      <c r="VFL61" s="106"/>
      <c r="VFM61" s="106"/>
      <c r="VFN61" s="106"/>
      <c r="VFO61" s="106"/>
      <c r="VFP61" s="106"/>
      <c r="VFQ61" s="106"/>
      <c r="VFR61" s="106"/>
      <c r="VFS61" s="106"/>
      <c r="VFT61" s="106"/>
      <c r="VFU61" s="106"/>
      <c r="VFV61" s="106"/>
      <c r="VFW61" s="106"/>
      <c r="VFX61" s="106"/>
      <c r="VFY61" s="106"/>
      <c r="VFZ61" s="106"/>
      <c r="VGA61" s="106"/>
      <c r="VGB61" s="106"/>
      <c r="VGC61" s="106"/>
      <c r="VGD61" s="106"/>
      <c r="VGE61" s="106"/>
      <c r="VGF61" s="106"/>
      <c r="VGG61" s="106"/>
      <c r="VGH61" s="106"/>
      <c r="VGI61" s="106"/>
      <c r="VGJ61" s="106"/>
      <c r="VGK61" s="106"/>
      <c r="VGL61" s="106"/>
      <c r="VGM61" s="106"/>
      <c r="VGN61" s="106"/>
      <c r="VGO61" s="106"/>
      <c r="VGP61" s="106"/>
      <c r="VGQ61" s="106"/>
      <c r="VGR61" s="106"/>
      <c r="VGS61" s="106"/>
      <c r="VGT61" s="106"/>
      <c r="VGU61" s="106"/>
      <c r="VGV61" s="106"/>
      <c r="VGW61" s="106"/>
      <c r="VGX61" s="106"/>
      <c r="VGY61" s="106"/>
      <c r="VGZ61" s="106"/>
      <c r="VHA61" s="106"/>
      <c r="VHB61" s="106"/>
      <c r="VHC61" s="106"/>
      <c r="VHD61" s="106"/>
      <c r="VHE61" s="106"/>
      <c r="VHF61" s="106"/>
      <c r="VHG61" s="106"/>
      <c r="VHH61" s="106"/>
      <c r="VHI61" s="106"/>
      <c r="VHJ61" s="106"/>
      <c r="VHK61" s="106"/>
      <c r="VHL61" s="106"/>
      <c r="VHM61" s="106"/>
      <c r="VHN61" s="106"/>
      <c r="VHO61" s="106"/>
      <c r="VHP61" s="106"/>
      <c r="VHQ61" s="106"/>
      <c r="VHR61" s="106"/>
      <c r="VHS61" s="106"/>
      <c r="VHT61" s="106"/>
      <c r="VHU61" s="106"/>
      <c r="VHV61" s="106"/>
      <c r="VHW61" s="106"/>
      <c r="VHX61" s="106"/>
      <c r="VHY61" s="106"/>
      <c r="VHZ61" s="106"/>
      <c r="VIA61" s="106"/>
      <c r="VIB61" s="106"/>
      <c r="VIC61" s="106"/>
      <c r="VID61" s="106"/>
      <c r="VIE61" s="106"/>
      <c r="VIF61" s="106"/>
      <c r="VIG61" s="106"/>
      <c r="VIH61" s="106"/>
      <c r="VII61" s="106"/>
      <c r="VIJ61" s="106"/>
      <c r="VIK61" s="106"/>
      <c r="VIL61" s="106"/>
      <c r="VIM61" s="106"/>
      <c r="VIN61" s="106"/>
      <c r="VIO61" s="106"/>
      <c r="VIP61" s="106"/>
      <c r="VIQ61" s="106"/>
      <c r="VIR61" s="106"/>
      <c r="VIS61" s="106"/>
      <c r="VIT61" s="106"/>
      <c r="VIU61" s="106"/>
      <c r="VIV61" s="106"/>
      <c r="VIW61" s="106"/>
      <c r="VIX61" s="106"/>
      <c r="VIY61" s="106"/>
      <c r="VIZ61" s="106"/>
      <c r="VJA61" s="106"/>
      <c r="VJB61" s="106"/>
      <c r="VJC61" s="106"/>
      <c r="VJD61" s="106"/>
      <c r="VJE61" s="106"/>
      <c r="VJF61" s="106"/>
      <c r="VJG61" s="106"/>
      <c r="VJH61" s="106"/>
      <c r="VJI61" s="106"/>
      <c r="VJJ61" s="106"/>
      <c r="VJK61" s="106"/>
      <c r="VJL61" s="106"/>
      <c r="VJM61" s="106"/>
      <c r="VJN61" s="106"/>
      <c r="VJO61" s="106"/>
      <c r="VJP61" s="106"/>
      <c r="VJQ61" s="106"/>
      <c r="VJR61" s="106"/>
      <c r="VJS61" s="106"/>
      <c r="VJT61" s="106"/>
      <c r="VJU61" s="106"/>
      <c r="VJV61" s="106"/>
      <c r="VJW61" s="106"/>
      <c r="VJX61" s="106"/>
      <c r="VJY61" s="106"/>
      <c r="VJZ61" s="106"/>
      <c r="VKA61" s="106"/>
      <c r="VKB61" s="106"/>
      <c r="VKC61" s="106"/>
      <c r="VKD61" s="106"/>
      <c r="VKE61" s="106"/>
      <c r="VKF61" s="106"/>
      <c r="VKG61" s="106"/>
      <c r="VKH61" s="106"/>
      <c r="VKI61" s="106"/>
      <c r="VKJ61" s="106"/>
      <c r="VKK61" s="106"/>
      <c r="VKL61" s="106"/>
      <c r="VKM61" s="106"/>
      <c r="VKN61" s="106"/>
      <c r="VKO61" s="106"/>
      <c r="VKP61" s="106"/>
      <c r="VKQ61" s="106"/>
      <c r="VKR61" s="106"/>
      <c r="VKS61" s="106"/>
      <c r="VKT61" s="106"/>
      <c r="VKU61" s="106"/>
      <c r="VKV61" s="106"/>
      <c r="VKW61" s="106"/>
      <c r="VKX61" s="106"/>
      <c r="VKY61" s="106"/>
      <c r="VKZ61" s="106"/>
      <c r="VLA61" s="106"/>
      <c r="VLB61" s="106"/>
      <c r="VLC61" s="106"/>
      <c r="VLD61" s="106"/>
      <c r="VLE61" s="106"/>
      <c r="VLF61" s="106"/>
      <c r="VLG61" s="106"/>
      <c r="VLH61" s="106"/>
      <c r="VLI61" s="106"/>
      <c r="VLJ61" s="106"/>
      <c r="VLK61" s="106"/>
      <c r="VLL61" s="106"/>
      <c r="VLM61" s="106"/>
      <c r="VLN61" s="106"/>
      <c r="VLO61" s="106"/>
      <c r="VLP61" s="106"/>
      <c r="VLQ61" s="106"/>
      <c r="VLR61" s="106"/>
      <c r="VLS61" s="106"/>
      <c r="VLT61" s="106"/>
      <c r="VLU61" s="106"/>
      <c r="VLV61" s="106"/>
      <c r="VLW61" s="106"/>
      <c r="VLX61" s="106"/>
      <c r="VLY61" s="106"/>
      <c r="VLZ61" s="106"/>
      <c r="VMA61" s="106"/>
      <c r="VMB61" s="106"/>
      <c r="VMC61" s="106"/>
      <c r="VMD61" s="106"/>
      <c r="VME61" s="106"/>
      <c r="VMF61" s="106"/>
      <c r="VMG61" s="106"/>
      <c r="VMH61" s="106"/>
      <c r="VMI61" s="106"/>
      <c r="VMJ61" s="106"/>
      <c r="VMK61" s="106"/>
      <c r="VML61" s="106"/>
      <c r="VMM61" s="106"/>
      <c r="VMN61" s="106"/>
      <c r="VMO61" s="106"/>
      <c r="VMP61" s="106"/>
      <c r="VMQ61" s="106"/>
      <c r="VMR61" s="106"/>
      <c r="VMS61" s="106"/>
      <c r="VMT61" s="106"/>
      <c r="VMU61" s="106"/>
      <c r="VMV61" s="106"/>
      <c r="VMW61" s="106"/>
      <c r="VMX61" s="106"/>
      <c r="VMY61" s="106"/>
      <c r="VMZ61" s="106"/>
      <c r="VNA61" s="106"/>
      <c r="VNB61" s="106"/>
      <c r="VNC61" s="106"/>
      <c r="VND61" s="106"/>
      <c r="VNE61" s="106"/>
      <c r="VNF61" s="106"/>
      <c r="VNG61" s="106"/>
      <c r="VNH61" s="106"/>
      <c r="VNI61" s="106"/>
      <c r="VNJ61" s="106"/>
      <c r="VNK61" s="106"/>
      <c r="VNL61" s="106"/>
      <c r="VNM61" s="106"/>
      <c r="VNN61" s="106"/>
      <c r="VNO61" s="106"/>
      <c r="VNP61" s="106"/>
      <c r="VNQ61" s="106"/>
      <c r="VNR61" s="106"/>
      <c r="VNS61" s="106"/>
      <c r="VNT61" s="106"/>
      <c r="VNU61" s="106"/>
      <c r="VNV61" s="106"/>
      <c r="VNW61" s="106"/>
      <c r="VNX61" s="106"/>
      <c r="VNY61" s="106"/>
      <c r="VNZ61" s="106"/>
      <c r="VOA61" s="106"/>
      <c r="VOB61" s="106"/>
      <c r="VOC61" s="106"/>
      <c r="VOD61" s="106"/>
      <c r="VOE61" s="106"/>
      <c r="VOF61" s="106"/>
      <c r="VOG61" s="106"/>
      <c r="VOH61" s="106"/>
      <c r="VOI61" s="106"/>
      <c r="VOJ61" s="106"/>
      <c r="VOK61" s="106"/>
      <c r="VOL61" s="106"/>
      <c r="VOM61" s="106"/>
      <c r="VON61" s="106"/>
      <c r="VOO61" s="106"/>
      <c r="VOP61" s="106"/>
      <c r="VOQ61" s="106"/>
      <c r="VOR61" s="106"/>
      <c r="VOS61" s="106"/>
      <c r="VOT61" s="106"/>
      <c r="VOU61" s="106"/>
      <c r="VOV61" s="106"/>
      <c r="VOW61" s="106"/>
      <c r="VOX61" s="106"/>
      <c r="VOY61" s="106"/>
      <c r="VOZ61" s="106"/>
      <c r="VPA61" s="106"/>
      <c r="VPB61" s="106"/>
      <c r="VPC61" s="106"/>
      <c r="VPD61" s="106"/>
      <c r="VPE61" s="106"/>
      <c r="VPF61" s="106"/>
      <c r="VPG61" s="106"/>
      <c r="VPH61" s="106"/>
      <c r="VPI61" s="106"/>
      <c r="VPJ61" s="106"/>
      <c r="VPK61" s="106"/>
      <c r="VPL61" s="106"/>
      <c r="VPM61" s="106"/>
      <c r="VPN61" s="106"/>
      <c r="VPO61" s="106"/>
      <c r="VPP61" s="106"/>
      <c r="VPQ61" s="106"/>
      <c r="VPR61" s="106"/>
      <c r="VPS61" s="106"/>
      <c r="VPT61" s="106"/>
      <c r="VPU61" s="106"/>
      <c r="VPV61" s="106"/>
      <c r="VPW61" s="106"/>
      <c r="VPX61" s="106"/>
      <c r="VPY61" s="106"/>
      <c r="VPZ61" s="106"/>
      <c r="VQA61" s="106"/>
      <c r="VQB61" s="106"/>
      <c r="VQC61" s="106"/>
      <c r="VQD61" s="106"/>
      <c r="VQE61" s="106"/>
      <c r="VQF61" s="106"/>
      <c r="VQG61" s="106"/>
      <c r="VQH61" s="106"/>
      <c r="VQI61" s="106"/>
      <c r="VQJ61" s="106"/>
      <c r="VQK61" s="106"/>
      <c r="VQL61" s="106"/>
      <c r="VQM61" s="106"/>
      <c r="VQN61" s="106"/>
      <c r="VQO61" s="106"/>
      <c r="VQP61" s="106"/>
      <c r="VQQ61" s="106"/>
      <c r="VQR61" s="106"/>
      <c r="VQS61" s="106"/>
      <c r="VQT61" s="106"/>
      <c r="VQU61" s="106"/>
      <c r="VQV61" s="106"/>
      <c r="VQW61" s="106"/>
      <c r="VQX61" s="106"/>
      <c r="VQY61" s="106"/>
      <c r="VQZ61" s="106"/>
      <c r="VRA61" s="106"/>
      <c r="VRB61" s="106"/>
      <c r="VRC61" s="106"/>
      <c r="VRD61" s="106"/>
      <c r="VRE61" s="106"/>
      <c r="VRF61" s="106"/>
      <c r="VRG61" s="106"/>
      <c r="VRH61" s="106"/>
      <c r="VRI61" s="106"/>
      <c r="VRJ61" s="106"/>
      <c r="VRK61" s="106"/>
      <c r="VRL61" s="106"/>
      <c r="VRM61" s="106"/>
      <c r="VRN61" s="106"/>
      <c r="VRO61" s="106"/>
      <c r="VRP61" s="106"/>
      <c r="VRQ61" s="106"/>
      <c r="VRR61" s="106"/>
      <c r="VRS61" s="106"/>
      <c r="VRT61" s="106"/>
      <c r="VRU61" s="106"/>
      <c r="VRV61" s="106"/>
      <c r="VRW61" s="106"/>
      <c r="VRX61" s="106"/>
      <c r="VRY61" s="106"/>
      <c r="VRZ61" s="106"/>
      <c r="VSA61" s="106"/>
      <c r="VSB61" s="106"/>
      <c r="VSC61" s="106"/>
      <c r="VSD61" s="106"/>
      <c r="VSE61" s="106"/>
      <c r="VSF61" s="106"/>
      <c r="VSG61" s="106"/>
      <c r="VSH61" s="106"/>
      <c r="VSI61" s="106"/>
      <c r="VSJ61" s="106"/>
      <c r="VSK61" s="106"/>
      <c r="VSL61" s="106"/>
      <c r="VSM61" s="106"/>
      <c r="VSN61" s="106"/>
      <c r="VSO61" s="106"/>
      <c r="VSP61" s="106"/>
      <c r="VSQ61" s="106"/>
      <c r="VSR61" s="106"/>
      <c r="VSS61" s="106"/>
      <c r="VST61" s="106"/>
      <c r="VSU61" s="106"/>
      <c r="VSV61" s="106"/>
      <c r="VSW61" s="106"/>
      <c r="VSX61" s="106"/>
      <c r="VSY61" s="106"/>
      <c r="VSZ61" s="106"/>
      <c r="VTA61" s="106"/>
      <c r="VTB61" s="106"/>
      <c r="VTC61" s="106"/>
      <c r="VTD61" s="106"/>
      <c r="VTE61" s="106"/>
      <c r="VTF61" s="106"/>
      <c r="VTG61" s="106"/>
      <c r="VTH61" s="106"/>
      <c r="VTI61" s="106"/>
      <c r="VTJ61" s="106"/>
      <c r="VTK61" s="106"/>
      <c r="VTL61" s="106"/>
      <c r="VTM61" s="106"/>
      <c r="VTN61" s="106"/>
      <c r="VTO61" s="106"/>
      <c r="VTP61" s="106"/>
      <c r="VTQ61" s="106"/>
      <c r="VTR61" s="106"/>
      <c r="VTS61" s="106"/>
      <c r="VTT61" s="106"/>
      <c r="VTU61" s="106"/>
      <c r="VTV61" s="106"/>
      <c r="VTW61" s="106"/>
      <c r="VTX61" s="106"/>
      <c r="VTY61" s="106"/>
      <c r="VTZ61" s="106"/>
      <c r="VUA61" s="106"/>
      <c r="VUB61" s="106"/>
      <c r="VUC61" s="106"/>
      <c r="VUD61" s="106"/>
      <c r="VUE61" s="106"/>
      <c r="VUF61" s="106"/>
      <c r="VUG61" s="106"/>
      <c r="VUH61" s="106"/>
      <c r="VUI61" s="106"/>
      <c r="VUJ61" s="106"/>
      <c r="VUK61" s="106"/>
      <c r="VUL61" s="106"/>
      <c r="VUM61" s="106"/>
      <c r="VUN61" s="106"/>
      <c r="VUO61" s="106"/>
      <c r="VUP61" s="106"/>
      <c r="VUQ61" s="106"/>
      <c r="VUR61" s="106"/>
      <c r="VUS61" s="106"/>
      <c r="VUT61" s="106"/>
      <c r="VUU61" s="106"/>
      <c r="VUV61" s="106"/>
      <c r="VUW61" s="106"/>
      <c r="VUX61" s="106"/>
      <c r="VUY61" s="106"/>
      <c r="VUZ61" s="106"/>
      <c r="VVA61" s="106"/>
      <c r="VVB61" s="106"/>
      <c r="VVC61" s="106"/>
      <c r="VVD61" s="106"/>
      <c r="VVE61" s="106"/>
      <c r="VVF61" s="106"/>
      <c r="VVG61" s="106"/>
      <c r="VVH61" s="106"/>
      <c r="VVI61" s="106"/>
      <c r="VVJ61" s="106"/>
      <c r="VVK61" s="106"/>
      <c r="VVL61" s="106"/>
      <c r="VVM61" s="106"/>
      <c r="VVN61" s="106"/>
      <c r="VVO61" s="106"/>
      <c r="VVP61" s="106"/>
      <c r="VVQ61" s="106"/>
      <c r="VVR61" s="106"/>
      <c r="VVS61" s="106"/>
      <c r="VVT61" s="106"/>
      <c r="VVU61" s="106"/>
      <c r="VVV61" s="106"/>
      <c r="VVW61" s="106"/>
      <c r="VVX61" s="106"/>
      <c r="VVY61" s="106"/>
      <c r="VVZ61" s="106"/>
      <c r="VWA61" s="106"/>
      <c r="VWB61" s="106"/>
      <c r="VWC61" s="106"/>
      <c r="VWD61" s="106"/>
      <c r="VWE61" s="106"/>
      <c r="VWF61" s="106"/>
      <c r="VWG61" s="106"/>
      <c r="VWH61" s="106"/>
      <c r="VWI61" s="106"/>
      <c r="VWJ61" s="106"/>
      <c r="VWK61" s="106"/>
      <c r="VWL61" s="106"/>
      <c r="VWM61" s="106"/>
      <c r="VWN61" s="106"/>
      <c r="VWO61" s="106"/>
      <c r="VWP61" s="106"/>
      <c r="VWQ61" s="106"/>
      <c r="VWR61" s="106"/>
      <c r="VWS61" s="106"/>
      <c r="VWT61" s="106"/>
      <c r="VWU61" s="106"/>
      <c r="VWV61" s="106"/>
      <c r="VWW61" s="106"/>
      <c r="VWX61" s="106"/>
      <c r="VWY61" s="106"/>
      <c r="VWZ61" s="106"/>
      <c r="VXA61" s="106"/>
      <c r="VXB61" s="106"/>
      <c r="VXC61" s="106"/>
      <c r="VXD61" s="106"/>
      <c r="VXE61" s="106"/>
      <c r="VXF61" s="106"/>
      <c r="VXG61" s="106"/>
      <c r="VXH61" s="106"/>
      <c r="VXI61" s="106"/>
      <c r="VXJ61" s="106"/>
      <c r="VXK61" s="106"/>
      <c r="VXL61" s="106"/>
      <c r="VXM61" s="106"/>
      <c r="VXN61" s="106"/>
      <c r="VXO61" s="106"/>
      <c r="VXP61" s="106"/>
      <c r="VXQ61" s="106"/>
      <c r="VXR61" s="106"/>
      <c r="VXS61" s="106"/>
      <c r="VXT61" s="106"/>
      <c r="VXU61" s="106"/>
      <c r="VXV61" s="106"/>
      <c r="VXW61" s="106"/>
      <c r="VXX61" s="106"/>
      <c r="VXY61" s="106"/>
      <c r="VXZ61" s="106"/>
      <c r="VYA61" s="106"/>
      <c r="VYB61" s="106"/>
      <c r="VYC61" s="106"/>
      <c r="VYD61" s="106"/>
      <c r="VYE61" s="106"/>
      <c r="VYF61" s="106"/>
      <c r="VYG61" s="106"/>
      <c r="VYH61" s="106"/>
      <c r="VYI61" s="106"/>
      <c r="VYJ61" s="106"/>
      <c r="VYK61" s="106"/>
      <c r="VYL61" s="106"/>
      <c r="VYM61" s="106"/>
      <c r="VYN61" s="106"/>
      <c r="VYO61" s="106"/>
      <c r="VYP61" s="106"/>
      <c r="VYQ61" s="106"/>
      <c r="VYR61" s="106"/>
      <c r="VYS61" s="106"/>
      <c r="VYT61" s="106"/>
      <c r="VYU61" s="106"/>
      <c r="VYV61" s="106"/>
      <c r="VYW61" s="106"/>
      <c r="VYX61" s="106"/>
      <c r="VYY61" s="106"/>
      <c r="VYZ61" s="106"/>
      <c r="VZA61" s="106"/>
      <c r="VZB61" s="106"/>
      <c r="VZC61" s="106"/>
      <c r="VZD61" s="106"/>
      <c r="VZE61" s="106"/>
      <c r="VZF61" s="106"/>
      <c r="VZG61" s="106"/>
      <c r="VZH61" s="106"/>
      <c r="VZI61" s="106"/>
      <c r="VZJ61" s="106"/>
      <c r="VZK61" s="106"/>
      <c r="VZL61" s="106"/>
      <c r="VZM61" s="106"/>
      <c r="VZN61" s="106"/>
      <c r="VZO61" s="106"/>
      <c r="VZP61" s="106"/>
      <c r="VZQ61" s="106"/>
      <c r="VZR61" s="106"/>
      <c r="VZS61" s="106"/>
      <c r="VZT61" s="106"/>
      <c r="VZU61" s="106"/>
      <c r="VZV61" s="106"/>
      <c r="VZW61" s="106"/>
      <c r="VZX61" s="106"/>
      <c r="VZY61" s="106"/>
      <c r="VZZ61" s="106"/>
      <c r="WAA61" s="106"/>
      <c r="WAB61" s="106"/>
      <c r="WAC61" s="106"/>
      <c r="WAD61" s="106"/>
      <c r="WAE61" s="106"/>
      <c r="WAF61" s="106"/>
      <c r="WAG61" s="106"/>
      <c r="WAH61" s="106"/>
      <c r="WAI61" s="106"/>
      <c r="WAJ61" s="106"/>
      <c r="WAK61" s="106"/>
      <c r="WAL61" s="106"/>
      <c r="WAM61" s="106"/>
      <c r="WAN61" s="106"/>
      <c r="WAO61" s="106"/>
      <c r="WAP61" s="106"/>
      <c r="WAQ61" s="106"/>
      <c r="WAR61" s="106"/>
      <c r="WAS61" s="106"/>
      <c r="WAT61" s="106"/>
      <c r="WAU61" s="106"/>
      <c r="WAV61" s="106"/>
      <c r="WAW61" s="106"/>
      <c r="WAX61" s="106"/>
      <c r="WAY61" s="106"/>
      <c r="WAZ61" s="106"/>
      <c r="WBA61" s="106"/>
      <c r="WBB61" s="106"/>
      <c r="WBC61" s="106"/>
      <c r="WBD61" s="106"/>
      <c r="WBE61" s="106"/>
      <c r="WBF61" s="106"/>
      <c r="WBG61" s="106"/>
      <c r="WBH61" s="106"/>
      <c r="WBI61" s="106"/>
      <c r="WBJ61" s="106"/>
      <c r="WBK61" s="106"/>
      <c r="WBL61" s="106"/>
      <c r="WBM61" s="106"/>
      <c r="WBN61" s="106"/>
      <c r="WBO61" s="106"/>
      <c r="WBP61" s="106"/>
      <c r="WBQ61" s="106"/>
      <c r="WBR61" s="106"/>
      <c r="WBS61" s="106"/>
      <c r="WBT61" s="106"/>
      <c r="WBU61" s="106"/>
      <c r="WBV61" s="106"/>
      <c r="WBW61" s="106"/>
      <c r="WBX61" s="106"/>
      <c r="WBY61" s="106"/>
      <c r="WBZ61" s="106"/>
      <c r="WCA61" s="106"/>
      <c r="WCB61" s="106"/>
      <c r="WCC61" s="106"/>
      <c r="WCD61" s="106"/>
      <c r="WCE61" s="106"/>
      <c r="WCF61" s="106"/>
      <c r="WCG61" s="106"/>
      <c r="WCH61" s="106"/>
      <c r="WCI61" s="106"/>
      <c r="WCJ61" s="106"/>
      <c r="WCK61" s="106"/>
      <c r="WCL61" s="106"/>
      <c r="WCM61" s="106"/>
      <c r="WCN61" s="106"/>
      <c r="WCO61" s="106"/>
      <c r="WCP61" s="106"/>
      <c r="WCQ61" s="106"/>
      <c r="WCR61" s="106"/>
      <c r="WCS61" s="106"/>
      <c r="WCT61" s="106"/>
      <c r="WCU61" s="106"/>
      <c r="WCV61" s="106"/>
      <c r="WCW61" s="106"/>
      <c r="WCX61" s="106"/>
      <c r="WCY61" s="106"/>
      <c r="WCZ61" s="106"/>
      <c r="WDA61" s="106"/>
      <c r="WDB61" s="106"/>
      <c r="WDC61" s="106"/>
      <c r="WDD61" s="106"/>
      <c r="WDE61" s="106"/>
      <c r="WDF61" s="106"/>
      <c r="WDG61" s="106"/>
      <c r="WDH61" s="106"/>
      <c r="WDI61" s="106"/>
      <c r="WDJ61" s="106"/>
      <c r="WDK61" s="106"/>
      <c r="WDL61" s="106"/>
      <c r="WDM61" s="106"/>
      <c r="WDN61" s="106"/>
      <c r="WDO61" s="106"/>
      <c r="WDP61" s="106"/>
      <c r="WDQ61" s="106"/>
      <c r="WDR61" s="106"/>
      <c r="WDS61" s="106"/>
      <c r="WDT61" s="106"/>
      <c r="WDU61" s="106"/>
      <c r="WDV61" s="106"/>
      <c r="WDW61" s="106"/>
      <c r="WDX61" s="106"/>
      <c r="WDY61" s="106"/>
      <c r="WDZ61" s="106"/>
      <c r="WEA61" s="106"/>
      <c r="WEB61" s="106"/>
      <c r="WEC61" s="106"/>
      <c r="WED61" s="106"/>
      <c r="WEE61" s="106"/>
      <c r="WEF61" s="106"/>
      <c r="WEG61" s="106"/>
      <c r="WEH61" s="106"/>
      <c r="WEI61" s="106"/>
      <c r="WEJ61" s="106"/>
      <c r="WEK61" s="106"/>
      <c r="WEL61" s="106"/>
      <c r="WEM61" s="106"/>
      <c r="WEN61" s="106"/>
      <c r="WEO61" s="106"/>
      <c r="WEP61" s="106"/>
      <c r="WEQ61" s="106"/>
      <c r="WER61" s="106"/>
      <c r="WES61" s="106"/>
      <c r="WET61" s="106"/>
      <c r="WEU61" s="106"/>
      <c r="WEV61" s="106"/>
      <c r="WEW61" s="106"/>
      <c r="WEX61" s="106"/>
      <c r="WEY61" s="106"/>
      <c r="WEZ61" s="106"/>
      <c r="WFA61" s="106"/>
      <c r="WFB61" s="106"/>
      <c r="WFC61" s="106"/>
      <c r="WFD61" s="106"/>
      <c r="WFE61" s="106"/>
      <c r="WFF61" s="106"/>
      <c r="WFG61" s="106"/>
      <c r="WFH61" s="106"/>
      <c r="WFI61" s="106"/>
      <c r="WFJ61" s="106"/>
      <c r="WFK61" s="106"/>
      <c r="WFL61" s="106"/>
      <c r="WFM61" s="106"/>
      <c r="WFN61" s="106"/>
      <c r="WFO61" s="106"/>
      <c r="WFP61" s="106"/>
      <c r="WFQ61" s="106"/>
      <c r="WFR61" s="106"/>
      <c r="WFS61" s="106"/>
      <c r="WFT61" s="106"/>
      <c r="WFU61" s="106"/>
      <c r="WFV61" s="106"/>
      <c r="WFW61" s="106"/>
      <c r="WFX61" s="106"/>
      <c r="WFY61" s="106"/>
      <c r="WFZ61" s="106"/>
      <c r="WGA61" s="106"/>
      <c r="WGB61" s="106"/>
      <c r="WGC61" s="106"/>
      <c r="WGD61" s="106"/>
      <c r="WGE61" s="106"/>
      <c r="WGF61" s="106"/>
      <c r="WGG61" s="106"/>
      <c r="WGH61" s="106"/>
      <c r="WGI61" s="106"/>
      <c r="WGJ61" s="106"/>
      <c r="WGK61" s="106"/>
      <c r="WGL61" s="106"/>
      <c r="WGM61" s="106"/>
      <c r="WGN61" s="106"/>
      <c r="WGO61" s="106"/>
      <c r="WGP61" s="106"/>
      <c r="WGQ61" s="106"/>
      <c r="WGR61" s="106"/>
      <c r="WGS61" s="106"/>
      <c r="WGT61" s="106"/>
      <c r="WGU61" s="106"/>
      <c r="WGV61" s="106"/>
      <c r="WGW61" s="106"/>
      <c r="WGX61" s="106"/>
      <c r="WGY61" s="106"/>
      <c r="WGZ61" s="106"/>
      <c r="WHA61" s="106"/>
      <c r="WHB61" s="106"/>
      <c r="WHC61" s="106"/>
      <c r="WHD61" s="106"/>
      <c r="WHE61" s="106"/>
      <c r="WHF61" s="106"/>
      <c r="WHG61" s="106"/>
      <c r="WHH61" s="106"/>
      <c r="WHI61" s="106"/>
      <c r="WHJ61" s="106"/>
      <c r="WHK61" s="106"/>
      <c r="WHL61" s="106"/>
      <c r="WHM61" s="106"/>
      <c r="WHN61" s="106"/>
      <c r="WHO61" s="106"/>
      <c r="WHP61" s="106"/>
      <c r="WHQ61" s="106"/>
      <c r="WHR61" s="106"/>
      <c r="WHS61" s="106"/>
      <c r="WHT61" s="106"/>
      <c r="WHU61" s="106"/>
      <c r="WHV61" s="106"/>
      <c r="WHW61" s="106"/>
      <c r="WHX61" s="106"/>
      <c r="WHY61" s="106"/>
      <c r="WHZ61" s="106"/>
      <c r="WIA61" s="106"/>
      <c r="WIB61" s="106"/>
      <c r="WIC61" s="106"/>
      <c r="WID61" s="106"/>
      <c r="WIE61" s="106"/>
      <c r="WIF61" s="106"/>
      <c r="WIG61" s="106"/>
      <c r="WIH61" s="106"/>
      <c r="WII61" s="106"/>
      <c r="WIJ61" s="106"/>
      <c r="WIK61" s="106"/>
      <c r="WIL61" s="106"/>
      <c r="WIM61" s="106"/>
      <c r="WIN61" s="106"/>
      <c r="WIO61" s="106"/>
      <c r="WIP61" s="106"/>
      <c r="WIQ61" s="106"/>
      <c r="WIR61" s="106"/>
      <c r="WIS61" s="106"/>
      <c r="WIT61" s="106"/>
      <c r="WIU61" s="106"/>
      <c r="WIV61" s="106"/>
      <c r="WIW61" s="106"/>
      <c r="WIX61" s="106"/>
      <c r="WIY61" s="106"/>
      <c r="WIZ61" s="106"/>
      <c r="WJA61" s="106"/>
      <c r="WJB61" s="106"/>
      <c r="WJC61" s="106"/>
      <c r="WJD61" s="106"/>
      <c r="WJE61" s="106"/>
      <c r="WJF61" s="106"/>
      <c r="WJG61" s="106"/>
      <c r="WJH61" s="106"/>
      <c r="WJI61" s="106"/>
      <c r="WJJ61" s="106"/>
      <c r="WJK61" s="106"/>
      <c r="WJL61" s="106"/>
      <c r="WJM61" s="106"/>
      <c r="WJN61" s="106"/>
      <c r="WJO61" s="106"/>
      <c r="WJP61" s="106"/>
      <c r="WJQ61" s="106"/>
      <c r="WJR61" s="106"/>
      <c r="WJS61" s="106"/>
      <c r="WJT61" s="106"/>
      <c r="WJU61" s="106"/>
      <c r="WJV61" s="106"/>
      <c r="WJW61" s="106"/>
      <c r="WJX61" s="106"/>
      <c r="WJY61" s="106"/>
      <c r="WJZ61" s="106"/>
      <c r="WKA61" s="106"/>
      <c r="WKB61" s="106"/>
      <c r="WKC61" s="106"/>
      <c r="WKD61" s="106"/>
      <c r="WKE61" s="106"/>
      <c r="WKF61" s="106"/>
      <c r="WKG61" s="106"/>
      <c r="WKH61" s="106"/>
      <c r="WKI61" s="106"/>
      <c r="WKJ61" s="106"/>
      <c r="WKK61" s="106"/>
      <c r="WKL61" s="106"/>
      <c r="WKM61" s="106"/>
      <c r="WKN61" s="106"/>
      <c r="WKO61" s="106"/>
      <c r="WKP61" s="106"/>
      <c r="WKQ61" s="106"/>
      <c r="WKR61" s="106"/>
      <c r="WKS61" s="106"/>
      <c r="WKT61" s="106"/>
      <c r="WKU61" s="106"/>
      <c r="WKV61" s="106"/>
      <c r="WKW61" s="106"/>
      <c r="WKX61" s="106"/>
      <c r="WKY61" s="106"/>
      <c r="WKZ61" s="106"/>
      <c r="WLA61" s="106"/>
      <c r="WLB61" s="106"/>
      <c r="WLC61" s="106"/>
      <c r="WLD61" s="106"/>
      <c r="WLE61" s="106"/>
      <c r="WLF61" s="106"/>
      <c r="WLG61" s="106"/>
      <c r="WLH61" s="106"/>
      <c r="WLI61" s="106"/>
      <c r="WLJ61" s="106"/>
      <c r="WLK61" s="106"/>
      <c r="WLL61" s="106"/>
      <c r="WLM61" s="106"/>
      <c r="WLN61" s="106"/>
      <c r="WLO61" s="106"/>
      <c r="WLP61" s="106"/>
      <c r="WLQ61" s="106"/>
      <c r="WLR61" s="106"/>
      <c r="WLS61" s="106"/>
      <c r="WLT61" s="106"/>
      <c r="WLU61" s="106"/>
      <c r="WLV61" s="106"/>
      <c r="WLW61" s="106"/>
      <c r="WLX61" s="106"/>
      <c r="WLY61" s="106"/>
      <c r="WLZ61" s="106"/>
      <c r="WMA61" s="106"/>
      <c r="WMB61" s="106"/>
      <c r="WMC61" s="106"/>
      <c r="WMD61" s="106"/>
      <c r="WME61" s="106"/>
      <c r="WMF61" s="106"/>
      <c r="WMG61" s="106"/>
      <c r="WMH61" s="106"/>
      <c r="WMI61" s="106"/>
      <c r="WMJ61" s="106"/>
      <c r="WMK61" s="106"/>
      <c r="WML61" s="106"/>
      <c r="WMM61" s="106"/>
      <c r="WMN61" s="106"/>
      <c r="WMO61" s="106"/>
      <c r="WMP61" s="106"/>
      <c r="WMQ61" s="106"/>
      <c r="WMR61" s="106"/>
      <c r="WMS61" s="106"/>
      <c r="WMT61" s="106"/>
      <c r="WMU61" s="106"/>
      <c r="WMV61" s="106"/>
      <c r="WMW61" s="106"/>
      <c r="WMX61" s="106"/>
      <c r="WMY61" s="106"/>
      <c r="WMZ61" s="106"/>
      <c r="WNA61" s="106"/>
      <c r="WNB61" s="106"/>
      <c r="WNC61" s="106"/>
      <c r="WND61" s="106"/>
      <c r="WNE61" s="106"/>
      <c r="WNF61" s="106"/>
      <c r="WNG61" s="106"/>
      <c r="WNH61" s="106"/>
      <c r="WNI61" s="106"/>
      <c r="WNJ61" s="106"/>
      <c r="WNK61" s="106"/>
      <c r="WNL61" s="106"/>
      <c r="WNM61" s="106"/>
      <c r="WNN61" s="106"/>
      <c r="WNO61" s="106"/>
      <c r="WNP61" s="106"/>
      <c r="WNQ61" s="106"/>
      <c r="WNR61" s="106"/>
      <c r="WNS61" s="106"/>
      <c r="WNT61" s="106"/>
      <c r="WNU61" s="106"/>
      <c r="WNV61" s="106"/>
      <c r="WNW61" s="106"/>
      <c r="WNX61" s="106"/>
      <c r="WNY61" s="106"/>
      <c r="WNZ61" s="106"/>
      <c r="WOA61" s="106"/>
      <c r="WOB61" s="106"/>
      <c r="WOC61" s="106"/>
      <c r="WOD61" s="106"/>
      <c r="WOE61" s="106"/>
      <c r="WOF61" s="106"/>
      <c r="WOG61" s="106"/>
      <c r="WOH61" s="106"/>
      <c r="WOI61" s="106"/>
      <c r="WOJ61" s="106"/>
      <c r="WOK61" s="106"/>
      <c r="WOL61" s="106"/>
      <c r="WOM61" s="106"/>
      <c r="WON61" s="106"/>
      <c r="WOO61" s="106"/>
      <c r="WOP61" s="106"/>
      <c r="WOQ61" s="106"/>
      <c r="WOR61" s="106"/>
      <c r="WOS61" s="106"/>
      <c r="WOT61" s="106"/>
      <c r="WOU61" s="106"/>
      <c r="WOV61" s="106"/>
      <c r="WOW61" s="106"/>
      <c r="WOX61" s="106"/>
      <c r="WOY61" s="106"/>
      <c r="WOZ61" s="106"/>
      <c r="WPA61" s="106"/>
      <c r="WPB61" s="106"/>
      <c r="WPC61" s="106"/>
      <c r="WPD61" s="106"/>
      <c r="WPE61" s="106"/>
      <c r="WPF61" s="106"/>
      <c r="WPG61" s="106"/>
      <c r="WPH61" s="106"/>
      <c r="WPI61" s="106"/>
      <c r="WPJ61" s="106"/>
      <c r="WPK61" s="106"/>
      <c r="WPL61" s="106"/>
      <c r="WPM61" s="106"/>
      <c r="WPN61" s="106"/>
      <c r="WPO61" s="106"/>
      <c r="WPP61" s="106"/>
      <c r="WPQ61" s="106"/>
      <c r="WPR61" s="106"/>
      <c r="WPS61" s="106"/>
      <c r="WPT61" s="106"/>
      <c r="WPU61" s="106"/>
      <c r="WPV61" s="106"/>
      <c r="WPW61" s="106"/>
      <c r="WPX61" s="106"/>
      <c r="WPY61" s="106"/>
      <c r="WPZ61" s="106"/>
      <c r="WQA61" s="106"/>
      <c r="WQB61" s="106"/>
      <c r="WQC61" s="106"/>
      <c r="WQD61" s="106"/>
      <c r="WQE61" s="106"/>
      <c r="WQF61" s="106"/>
      <c r="WQG61" s="106"/>
      <c r="WQH61" s="106"/>
      <c r="WQI61" s="106"/>
      <c r="WQJ61" s="106"/>
      <c r="WQK61" s="106"/>
      <c r="WQL61" s="106"/>
      <c r="WQM61" s="106"/>
      <c r="WQN61" s="106"/>
      <c r="WQO61" s="106"/>
      <c r="WQP61" s="106"/>
      <c r="WQQ61" s="106"/>
      <c r="WQR61" s="106"/>
      <c r="WQS61" s="106"/>
      <c r="WQT61" s="106"/>
      <c r="WQU61" s="106"/>
      <c r="WQV61" s="106"/>
      <c r="WQW61" s="106"/>
      <c r="WQX61" s="106"/>
      <c r="WQY61" s="106"/>
      <c r="WQZ61" s="106"/>
      <c r="WRA61" s="106"/>
      <c r="WRB61" s="106"/>
      <c r="WRC61" s="106"/>
      <c r="WRD61" s="106"/>
      <c r="WRE61" s="106"/>
      <c r="WRF61" s="106"/>
      <c r="WRG61" s="106"/>
      <c r="WRH61" s="106"/>
      <c r="WRI61" s="106"/>
      <c r="WRJ61" s="106"/>
      <c r="WRK61" s="106"/>
      <c r="WRL61" s="106"/>
      <c r="WRM61" s="106"/>
      <c r="WRN61" s="106"/>
      <c r="WRO61" s="106"/>
      <c r="WRP61" s="106"/>
      <c r="WRQ61" s="106"/>
      <c r="WRR61" s="106"/>
      <c r="WRS61" s="106"/>
      <c r="WRT61" s="106"/>
      <c r="WRU61" s="106"/>
      <c r="WRV61" s="106"/>
      <c r="WRW61" s="106"/>
      <c r="WRX61" s="106"/>
      <c r="WRY61" s="106"/>
      <c r="WRZ61" s="106"/>
      <c r="WSA61" s="106"/>
      <c r="WSB61" s="106"/>
      <c r="WSC61" s="106"/>
      <c r="WSD61" s="106"/>
      <c r="WSE61" s="106"/>
      <c r="WSF61" s="106"/>
      <c r="WSG61" s="106"/>
      <c r="WSH61" s="106"/>
      <c r="WSI61" s="106"/>
      <c r="WSJ61" s="106"/>
      <c r="WSK61" s="106"/>
      <c r="WSL61" s="106"/>
      <c r="WSM61" s="106"/>
      <c r="WSN61" s="106"/>
      <c r="WSO61" s="106"/>
      <c r="WSP61" s="106"/>
      <c r="WSQ61" s="106"/>
      <c r="WSR61" s="106"/>
      <c r="WSS61" s="106"/>
      <c r="WST61" s="106"/>
      <c r="WSU61" s="106"/>
      <c r="WSV61" s="106"/>
      <c r="WSW61" s="106"/>
      <c r="WSX61" s="106"/>
      <c r="WSY61" s="106"/>
      <c r="WSZ61" s="106"/>
      <c r="WTA61" s="106"/>
      <c r="WTB61" s="106"/>
      <c r="WTC61" s="106"/>
      <c r="WTD61" s="106"/>
      <c r="WTE61" s="106"/>
      <c r="WTF61" s="106"/>
      <c r="WTG61" s="106"/>
      <c r="WTH61" s="106"/>
      <c r="WTI61" s="106"/>
      <c r="WTJ61" s="106"/>
      <c r="WTK61" s="106"/>
      <c r="WTL61" s="106"/>
      <c r="WTM61" s="106"/>
      <c r="WTN61" s="106"/>
      <c r="WTO61" s="106"/>
      <c r="WTP61" s="106"/>
      <c r="WTQ61" s="106"/>
      <c r="WTR61" s="106"/>
      <c r="WTS61" s="106"/>
      <c r="WTT61" s="106"/>
      <c r="WTU61" s="106"/>
      <c r="WTV61" s="106"/>
      <c r="WTW61" s="106"/>
      <c r="WTX61" s="106"/>
      <c r="WTY61" s="106"/>
      <c r="WTZ61" s="106"/>
      <c r="WUA61" s="106"/>
      <c r="WUB61" s="106"/>
      <c r="WUC61" s="106"/>
      <c r="WUD61" s="106"/>
      <c r="WUE61" s="106"/>
      <c r="WUF61" s="106"/>
      <c r="WUG61" s="106"/>
      <c r="WUH61" s="106"/>
      <c r="WUI61" s="106"/>
      <c r="WUJ61" s="106"/>
      <c r="WUK61" s="106"/>
      <c r="WUL61" s="106"/>
      <c r="WUM61" s="106"/>
      <c r="WUN61" s="106"/>
      <c r="WUO61" s="106"/>
      <c r="WUP61" s="106"/>
      <c r="WUQ61" s="106"/>
      <c r="WUR61" s="106"/>
      <c r="WUS61" s="106"/>
      <c r="WUT61" s="106"/>
      <c r="WUU61" s="106"/>
      <c r="WUV61" s="106"/>
      <c r="WUW61" s="106"/>
      <c r="WUX61" s="106"/>
      <c r="WUY61" s="106"/>
      <c r="WUZ61" s="106"/>
      <c r="WVA61" s="106"/>
      <c r="WVB61" s="106"/>
      <c r="WVC61" s="106"/>
      <c r="WVD61" s="106"/>
      <c r="WVE61" s="106"/>
      <c r="WVF61" s="106"/>
      <c r="WVG61" s="106"/>
      <c r="WVH61" s="106"/>
      <c r="WVI61" s="106"/>
      <c r="WVJ61" s="106"/>
      <c r="WVK61" s="106"/>
      <c r="WVL61" s="106"/>
      <c r="WVM61" s="106"/>
      <c r="WVN61" s="106"/>
      <c r="WVO61" s="106"/>
      <c r="WVP61" s="106"/>
      <c r="WVQ61" s="106"/>
      <c r="WVR61" s="106"/>
      <c r="WVS61" s="106"/>
      <c r="WVT61" s="106"/>
      <c r="WVU61" s="106"/>
      <c r="WVV61" s="106"/>
      <c r="WVW61" s="106"/>
      <c r="WVX61" s="106"/>
      <c r="WVY61" s="106"/>
      <c r="WVZ61" s="106"/>
      <c r="WWA61" s="106"/>
      <c r="WWB61" s="106"/>
      <c r="WWC61" s="106"/>
      <c r="WWD61" s="106"/>
      <c r="WWE61" s="106"/>
      <c r="WWF61" s="106"/>
      <c r="WWG61" s="106"/>
      <c r="WWH61" s="106"/>
      <c r="WWI61" s="106"/>
      <c r="WWJ61" s="106"/>
      <c r="WWK61" s="106"/>
      <c r="WWL61" s="106"/>
      <c r="WWM61" s="106"/>
      <c r="WWN61" s="106"/>
      <c r="WWO61" s="106"/>
      <c r="WWP61" s="106"/>
      <c r="WWQ61" s="106"/>
      <c r="WWR61" s="106"/>
      <c r="WWS61" s="106"/>
      <c r="WWT61" s="106"/>
      <c r="WWU61" s="106"/>
      <c r="WWV61" s="106"/>
      <c r="WWW61" s="106"/>
      <c r="WWX61" s="106"/>
      <c r="WWY61" s="106"/>
      <c r="WWZ61" s="106"/>
      <c r="WXA61" s="106"/>
      <c r="WXB61" s="106"/>
      <c r="WXC61" s="106"/>
      <c r="WXD61" s="106"/>
      <c r="WXE61" s="106"/>
      <c r="WXF61" s="106"/>
      <c r="WXG61" s="106"/>
      <c r="WXH61" s="106"/>
      <c r="WXI61" s="106"/>
      <c r="WXJ61" s="106"/>
      <c r="WXK61" s="106"/>
      <c r="WXL61" s="106"/>
      <c r="WXM61" s="106"/>
      <c r="WXN61" s="106"/>
      <c r="WXO61" s="106"/>
      <c r="WXP61" s="106"/>
      <c r="WXQ61" s="106"/>
      <c r="WXR61" s="106"/>
      <c r="WXS61" s="106"/>
      <c r="WXT61" s="106"/>
      <c r="WXU61" s="106"/>
      <c r="WXV61" s="106"/>
      <c r="WXW61" s="106"/>
      <c r="WXX61" s="106"/>
      <c r="WXY61" s="106"/>
      <c r="WXZ61" s="106"/>
      <c r="WYA61" s="106"/>
      <c r="WYB61" s="106"/>
      <c r="WYC61" s="106"/>
      <c r="WYD61" s="106"/>
      <c r="WYE61" s="106"/>
      <c r="WYF61" s="106"/>
      <c r="WYG61" s="106"/>
      <c r="WYH61" s="106"/>
      <c r="WYI61" s="106"/>
      <c r="WYJ61" s="106"/>
      <c r="WYK61" s="106"/>
      <c r="WYL61" s="106"/>
      <c r="WYM61" s="106"/>
      <c r="WYN61" s="106"/>
      <c r="WYO61" s="106"/>
      <c r="WYP61" s="106"/>
      <c r="WYQ61" s="106"/>
      <c r="WYR61" s="106"/>
      <c r="WYS61" s="106"/>
      <c r="WYT61" s="106"/>
      <c r="WYU61" s="106"/>
      <c r="WYV61" s="106"/>
      <c r="WYW61" s="106"/>
      <c r="WYX61" s="106"/>
      <c r="WYY61" s="106"/>
      <c r="WYZ61" s="106"/>
      <c r="WZA61" s="106"/>
      <c r="WZB61" s="106"/>
      <c r="WZC61" s="106"/>
      <c r="WZD61" s="106"/>
      <c r="WZE61" s="106"/>
      <c r="WZF61" s="106"/>
      <c r="WZG61" s="106"/>
      <c r="WZH61" s="106"/>
      <c r="WZI61" s="106"/>
      <c r="WZJ61" s="106"/>
      <c r="WZK61" s="106"/>
      <c r="WZL61" s="106"/>
      <c r="WZM61" s="106"/>
      <c r="WZN61" s="106"/>
      <c r="WZO61" s="106"/>
      <c r="WZP61" s="106"/>
      <c r="WZQ61" s="106"/>
      <c r="WZR61" s="106"/>
      <c r="WZS61" s="106"/>
      <c r="WZT61" s="106"/>
      <c r="WZU61" s="106"/>
      <c r="WZV61" s="106"/>
      <c r="WZW61" s="106"/>
      <c r="WZX61" s="106"/>
      <c r="WZY61" s="106"/>
      <c r="WZZ61" s="106"/>
      <c r="XAA61" s="106"/>
      <c r="XAB61" s="106"/>
      <c r="XAC61" s="106"/>
      <c r="XAD61" s="106"/>
      <c r="XAE61" s="106"/>
      <c r="XAF61" s="106"/>
      <c r="XAG61" s="106"/>
      <c r="XAH61" s="106"/>
      <c r="XAI61" s="106"/>
      <c r="XAJ61" s="106"/>
      <c r="XAK61" s="106"/>
      <c r="XAL61" s="106"/>
      <c r="XAM61" s="106"/>
      <c r="XAN61" s="106"/>
      <c r="XAO61" s="106"/>
      <c r="XAP61" s="106"/>
      <c r="XAQ61" s="106"/>
      <c r="XAR61" s="106"/>
      <c r="XAS61" s="106"/>
      <c r="XAT61" s="106"/>
      <c r="XAU61" s="106"/>
      <c r="XAV61" s="106"/>
      <c r="XAW61" s="106"/>
      <c r="XAX61" s="106"/>
      <c r="XAY61" s="106"/>
      <c r="XAZ61" s="106"/>
      <c r="XBA61" s="106"/>
      <c r="XBB61" s="106"/>
      <c r="XBC61" s="106"/>
      <c r="XBD61" s="106"/>
      <c r="XBE61" s="106"/>
      <c r="XBF61" s="106"/>
      <c r="XBG61" s="106"/>
      <c r="XBH61" s="106"/>
      <c r="XBI61" s="106"/>
      <c r="XBJ61" s="106"/>
      <c r="XBK61" s="106"/>
      <c r="XBL61" s="106"/>
      <c r="XBM61" s="106"/>
      <c r="XBN61" s="106"/>
      <c r="XBO61" s="106"/>
      <c r="XBP61" s="106"/>
      <c r="XBQ61" s="106"/>
      <c r="XBR61" s="106"/>
      <c r="XBS61" s="106"/>
      <c r="XBT61" s="106"/>
      <c r="XBU61" s="106"/>
      <c r="XBV61" s="106"/>
      <c r="XBW61" s="106"/>
      <c r="XBX61" s="106"/>
      <c r="XBY61" s="106"/>
      <c r="XBZ61" s="106"/>
      <c r="XCA61" s="106"/>
      <c r="XCB61" s="106"/>
      <c r="XCC61" s="106"/>
      <c r="XCD61" s="106"/>
      <c r="XCE61" s="106"/>
      <c r="XCF61" s="106"/>
      <c r="XCG61" s="106"/>
      <c r="XCH61" s="106"/>
      <c r="XCI61" s="106"/>
      <c r="XCJ61" s="106"/>
      <c r="XCK61" s="106"/>
      <c r="XCL61" s="106"/>
      <c r="XCM61" s="106"/>
      <c r="XCN61" s="106"/>
      <c r="XCO61" s="106"/>
      <c r="XCP61" s="106"/>
      <c r="XCQ61" s="106"/>
      <c r="XCR61" s="106"/>
      <c r="XCS61" s="106"/>
      <c r="XCT61" s="106"/>
      <c r="XCU61" s="106"/>
      <c r="XCV61" s="106"/>
      <c r="XCW61" s="106"/>
      <c r="XCX61" s="106"/>
      <c r="XCY61" s="106"/>
      <c r="XCZ61" s="106"/>
      <c r="XDA61" s="106"/>
      <c r="XDB61" s="106"/>
      <c r="XDC61" s="106"/>
      <c r="XDD61" s="106"/>
      <c r="XDE61" s="106"/>
      <c r="XDF61" s="106"/>
      <c r="XDG61" s="106"/>
      <c r="XDH61" s="106"/>
      <c r="XDI61" s="106"/>
      <c r="XDJ61" s="106"/>
      <c r="XDK61" s="106"/>
      <c r="XDL61" s="106"/>
      <c r="XDM61" s="106"/>
      <c r="XDN61" s="106"/>
      <c r="XDO61" s="106"/>
      <c r="XDP61" s="106"/>
      <c r="XDQ61" s="106"/>
      <c r="XDR61" s="106"/>
      <c r="XDS61" s="106"/>
      <c r="XDT61" s="106"/>
      <c r="XDU61" s="106"/>
      <c r="XDV61" s="106"/>
      <c r="XDW61" s="106"/>
      <c r="XDX61" s="106"/>
      <c r="XDY61" s="106"/>
      <c r="XDZ61" s="106"/>
      <c r="XEA61" s="106"/>
      <c r="XEB61" s="106"/>
      <c r="XEC61" s="106"/>
      <c r="XED61" s="106"/>
      <c r="XEE61" s="106"/>
      <c r="XEF61" s="106"/>
      <c r="XEG61" s="106"/>
      <c r="XEH61" s="106"/>
      <c r="XEI61" s="106"/>
      <c r="XEJ61" s="106"/>
      <c r="XEK61" s="106"/>
      <c r="XEL61" s="106"/>
      <c r="XEM61" s="106"/>
      <c r="XEN61" s="106"/>
      <c r="XEO61" s="106"/>
      <c r="XEP61" s="106"/>
      <c r="XEQ61" s="106"/>
      <c r="XER61" s="106"/>
      <c r="XES61" s="106"/>
      <c r="XET61" s="106"/>
      <c r="XEU61" s="106"/>
      <c r="XEV61" s="106"/>
      <c r="XEW61" s="106"/>
      <c r="XEX61" s="106"/>
      <c r="XEY61" s="106"/>
      <c r="XEZ61" s="106"/>
      <c r="XFA61" s="106"/>
      <c r="XFB61" s="106"/>
    </row>
    <row r="62" spans="1:16382" s="106" customFormat="1" x14ac:dyDescent="0.25">
      <c r="A62" s="4" t="s">
        <v>13</v>
      </c>
      <c r="B62" s="5" t="s">
        <v>12</v>
      </c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3"/>
      <c r="N62" s="3"/>
      <c r="O62"/>
      <c r="P62"/>
    </row>
    <row r="63" spans="1:16382" s="106" customFormat="1" x14ac:dyDescent="0.25">
      <c r="A63" s="4" t="s">
        <v>11</v>
      </c>
      <c r="B63" s="6" t="s">
        <v>193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/>
      <c r="O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  <c r="AUX63"/>
      <c r="AUY63"/>
      <c r="AUZ63"/>
      <c r="AVA63"/>
      <c r="AVB63"/>
      <c r="AVC63"/>
      <c r="AVD63"/>
      <c r="AVE63"/>
      <c r="AVF63"/>
      <c r="AVG63"/>
      <c r="AVH63"/>
      <c r="AVI63"/>
      <c r="AVJ63"/>
      <c r="AVK63"/>
      <c r="AVL63"/>
      <c r="AVM63"/>
      <c r="AVN63"/>
      <c r="AVO63"/>
      <c r="AVP63"/>
      <c r="AVQ63"/>
      <c r="AVR63"/>
      <c r="AVS63"/>
      <c r="AVT63"/>
      <c r="AVU63"/>
      <c r="AVV63"/>
      <c r="AVW63"/>
      <c r="AVX63"/>
      <c r="AVY63"/>
      <c r="AVZ63"/>
      <c r="AWA63"/>
      <c r="AWB63"/>
      <c r="AWC63"/>
      <c r="AWD63"/>
      <c r="AWE63"/>
      <c r="AWF63"/>
      <c r="AWG63"/>
      <c r="AWH63"/>
      <c r="AWI63"/>
      <c r="AWJ63"/>
      <c r="AWK63"/>
      <c r="AWL63"/>
      <c r="AWM63"/>
      <c r="AWN63"/>
      <c r="AWO63"/>
      <c r="AWP63"/>
      <c r="AWQ63"/>
      <c r="AWR63"/>
      <c r="AWS63"/>
      <c r="AWT63"/>
      <c r="AWU63"/>
      <c r="AWV63"/>
      <c r="AWW63"/>
      <c r="AWX63"/>
      <c r="AWY63"/>
      <c r="AWZ63"/>
      <c r="AXA63"/>
      <c r="AXB63"/>
      <c r="AXC63"/>
      <c r="AXD63"/>
      <c r="AXE63"/>
      <c r="AXF63"/>
      <c r="AXG63"/>
      <c r="AXH63"/>
      <c r="AXI63"/>
      <c r="AXJ63"/>
      <c r="AXK63"/>
      <c r="AXL63"/>
      <c r="AXM63"/>
      <c r="AXN63"/>
      <c r="AXO63"/>
      <c r="AXP63"/>
      <c r="AXQ63"/>
      <c r="AXR63"/>
      <c r="AXS63"/>
      <c r="AXT63"/>
      <c r="AXU63"/>
      <c r="AXV63"/>
      <c r="AXW63"/>
      <c r="AXX63"/>
      <c r="AXY63"/>
      <c r="AXZ63"/>
      <c r="AYA63"/>
      <c r="AYB63"/>
      <c r="AYC63"/>
      <c r="AYD63"/>
      <c r="AYE63"/>
      <c r="AYF63"/>
      <c r="AYG63"/>
      <c r="AYH63"/>
      <c r="AYI63"/>
      <c r="AYJ63"/>
      <c r="AYK63"/>
      <c r="AYL63"/>
      <c r="AYM63"/>
      <c r="AYN63"/>
      <c r="AYO63"/>
      <c r="AYP63"/>
      <c r="AYQ63"/>
      <c r="AYR63"/>
      <c r="AYS63"/>
      <c r="AYT63"/>
      <c r="AYU63"/>
      <c r="AYV63"/>
      <c r="AYW63"/>
      <c r="AYX63"/>
      <c r="AYY63"/>
      <c r="AYZ63"/>
      <c r="AZA63"/>
      <c r="AZB63"/>
      <c r="AZC63"/>
      <c r="AZD63"/>
      <c r="AZE63"/>
      <c r="AZF63"/>
      <c r="AZG63"/>
      <c r="AZH63"/>
      <c r="AZI63"/>
      <c r="AZJ63"/>
      <c r="AZK63"/>
      <c r="AZL63"/>
      <c r="AZM63"/>
      <c r="AZN63"/>
      <c r="AZO63"/>
      <c r="AZP63"/>
      <c r="AZQ63"/>
      <c r="AZR63"/>
      <c r="AZS63"/>
      <c r="AZT63"/>
      <c r="AZU63"/>
      <c r="AZV63"/>
      <c r="AZW63"/>
      <c r="AZX63"/>
      <c r="AZY63"/>
      <c r="AZZ63"/>
      <c r="BAA63"/>
      <c r="BAB63"/>
      <c r="BAC63"/>
      <c r="BAD63"/>
      <c r="BAE63"/>
      <c r="BAF63"/>
      <c r="BAG63"/>
      <c r="BAH63"/>
      <c r="BAI63"/>
      <c r="BAJ63"/>
      <c r="BAK63"/>
      <c r="BAL63"/>
      <c r="BAM63"/>
      <c r="BAN63"/>
      <c r="BAO63"/>
      <c r="BAP63"/>
      <c r="BAQ63"/>
      <c r="BAR63"/>
      <c r="BAS63"/>
      <c r="BAT63"/>
      <c r="BAU63"/>
      <c r="BAV63"/>
      <c r="BAW63"/>
      <c r="BAX63"/>
      <c r="BAY63"/>
      <c r="BAZ63"/>
      <c r="BBA63"/>
      <c r="BBB63"/>
      <c r="BBC63"/>
      <c r="BBD63"/>
      <c r="BBE63"/>
      <c r="BBF63"/>
      <c r="BBG63"/>
      <c r="BBH63"/>
      <c r="BBI63"/>
      <c r="BBJ63"/>
      <c r="BBK63"/>
      <c r="BBL63"/>
      <c r="BBM63"/>
      <c r="BBN63"/>
      <c r="BBO63"/>
      <c r="BBP63"/>
      <c r="BBQ63"/>
      <c r="BBR63"/>
      <c r="BBS63"/>
      <c r="BBT63"/>
      <c r="BBU63"/>
      <c r="BBV63"/>
      <c r="BBW63"/>
      <c r="BBX63"/>
      <c r="BBY63"/>
      <c r="BBZ63"/>
      <c r="BCA63"/>
      <c r="BCB63"/>
      <c r="BCC63"/>
      <c r="BCD63"/>
      <c r="BCE63"/>
      <c r="BCF63"/>
      <c r="BCG63"/>
      <c r="BCH63"/>
      <c r="BCI63"/>
      <c r="BCJ63"/>
      <c r="BCK63"/>
      <c r="BCL63"/>
      <c r="BCM63"/>
      <c r="BCN63"/>
      <c r="BCO63"/>
      <c r="BCP63"/>
      <c r="BCQ63"/>
      <c r="BCR63"/>
      <c r="BCS63"/>
      <c r="BCT63"/>
      <c r="BCU63"/>
      <c r="BCV63"/>
      <c r="BCW63"/>
      <c r="BCX63"/>
      <c r="BCY63"/>
      <c r="BCZ63"/>
      <c r="BDA63"/>
      <c r="BDB63"/>
      <c r="BDC63"/>
      <c r="BDD63"/>
      <c r="BDE63"/>
      <c r="BDF63"/>
      <c r="BDG63"/>
      <c r="BDH63"/>
      <c r="BDI63"/>
      <c r="BDJ63"/>
      <c r="BDK63"/>
      <c r="BDL63"/>
      <c r="BDM63"/>
      <c r="BDN63"/>
      <c r="BDO63"/>
      <c r="BDP63"/>
      <c r="BDQ63"/>
      <c r="BDR63"/>
      <c r="BDS63"/>
      <c r="BDT63"/>
      <c r="BDU63"/>
      <c r="BDV63"/>
      <c r="BDW63"/>
      <c r="BDX63"/>
      <c r="BDY63"/>
      <c r="BDZ63"/>
      <c r="BEA63"/>
      <c r="BEB63"/>
      <c r="BEC63"/>
      <c r="BED63"/>
      <c r="BEE63"/>
      <c r="BEF63"/>
      <c r="BEG63"/>
      <c r="BEH63"/>
      <c r="BEI63"/>
      <c r="BEJ63"/>
      <c r="BEK63"/>
      <c r="BEL63"/>
      <c r="BEM63"/>
      <c r="BEN63"/>
      <c r="BEO63"/>
      <c r="BEP63"/>
      <c r="BEQ63"/>
      <c r="BER63"/>
      <c r="BES63"/>
      <c r="BET63"/>
      <c r="BEU63"/>
      <c r="BEV63"/>
      <c r="BEW63"/>
      <c r="BEX63"/>
      <c r="BEY63"/>
      <c r="BEZ63"/>
      <c r="BFA63"/>
      <c r="BFB63"/>
      <c r="BFC63"/>
      <c r="BFD63"/>
      <c r="BFE63"/>
      <c r="BFF63"/>
      <c r="BFG63"/>
      <c r="BFH63"/>
      <c r="BFI63"/>
      <c r="BFJ63"/>
      <c r="BFK63"/>
      <c r="BFL63"/>
      <c r="BFM63"/>
      <c r="BFN63"/>
      <c r="BFO63"/>
      <c r="BFP63"/>
      <c r="BFQ63"/>
      <c r="BFR63"/>
      <c r="BFS63"/>
      <c r="BFT63"/>
      <c r="BFU63"/>
      <c r="BFV63"/>
      <c r="BFW63"/>
      <c r="BFX63"/>
      <c r="BFY63"/>
      <c r="BFZ63"/>
      <c r="BGA63"/>
      <c r="BGB63"/>
      <c r="BGC63"/>
      <c r="BGD63"/>
      <c r="BGE63"/>
      <c r="BGF63"/>
      <c r="BGG63"/>
      <c r="BGH63"/>
      <c r="BGI63"/>
      <c r="BGJ63"/>
      <c r="BGK63"/>
      <c r="BGL63"/>
      <c r="BGM63"/>
      <c r="BGN63"/>
      <c r="BGO63"/>
      <c r="BGP63"/>
      <c r="BGQ63"/>
      <c r="BGR63"/>
      <c r="BGS63"/>
      <c r="BGT63"/>
      <c r="BGU63"/>
      <c r="BGV63"/>
      <c r="BGW63"/>
      <c r="BGX63"/>
      <c r="BGY63"/>
      <c r="BGZ63"/>
      <c r="BHA63"/>
      <c r="BHB63"/>
      <c r="BHC63"/>
      <c r="BHD63"/>
      <c r="BHE63"/>
      <c r="BHF63"/>
      <c r="BHG63"/>
      <c r="BHH63"/>
      <c r="BHI63"/>
      <c r="BHJ63"/>
      <c r="BHK63"/>
      <c r="BHL63"/>
      <c r="BHM63"/>
      <c r="BHN63"/>
      <c r="BHO63"/>
      <c r="BHP63"/>
      <c r="BHQ63"/>
      <c r="BHR63"/>
      <c r="BHS63"/>
      <c r="BHT63"/>
      <c r="BHU63"/>
      <c r="BHV63"/>
      <c r="BHW63"/>
      <c r="BHX63"/>
      <c r="BHY63"/>
      <c r="BHZ63"/>
      <c r="BIA63"/>
      <c r="BIB63"/>
      <c r="BIC63"/>
      <c r="BID63"/>
      <c r="BIE63"/>
      <c r="BIF63"/>
      <c r="BIG63"/>
      <c r="BIH63"/>
      <c r="BII63"/>
      <c r="BIJ63"/>
      <c r="BIK63"/>
      <c r="BIL63"/>
      <c r="BIM63"/>
      <c r="BIN63"/>
      <c r="BIO63"/>
      <c r="BIP63"/>
      <c r="BIQ63"/>
      <c r="BIR63"/>
      <c r="BIS63"/>
      <c r="BIT63"/>
      <c r="BIU63"/>
      <c r="BIV63"/>
      <c r="BIW63"/>
      <c r="BIX63"/>
      <c r="BIY63"/>
      <c r="BIZ63"/>
      <c r="BJA63"/>
      <c r="BJB63"/>
      <c r="BJC63"/>
      <c r="BJD63"/>
      <c r="BJE63"/>
      <c r="BJF63"/>
      <c r="BJG63"/>
      <c r="BJH63"/>
      <c r="BJI63"/>
      <c r="BJJ63"/>
      <c r="BJK63"/>
      <c r="BJL63"/>
      <c r="BJM63"/>
      <c r="BJN63"/>
      <c r="BJO63"/>
      <c r="BJP63"/>
      <c r="BJQ63"/>
      <c r="BJR63"/>
      <c r="BJS63"/>
      <c r="BJT63"/>
      <c r="BJU63"/>
      <c r="BJV63"/>
      <c r="BJW63"/>
      <c r="BJX63"/>
      <c r="BJY63"/>
      <c r="BJZ63"/>
      <c r="BKA63"/>
      <c r="BKB63"/>
      <c r="BKC63"/>
      <c r="BKD63"/>
      <c r="BKE63"/>
      <c r="BKF63"/>
      <c r="BKG63"/>
      <c r="BKH63"/>
      <c r="BKI63"/>
      <c r="BKJ63"/>
      <c r="BKK63"/>
      <c r="BKL63"/>
      <c r="BKM63"/>
      <c r="BKN63"/>
      <c r="BKO63"/>
      <c r="BKP63"/>
      <c r="BKQ63"/>
      <c r="BKR63"/>
      <c r="BKS63"/>
      <c r="BKT63"/>
      <c r="BKU63"/>
      <c r="BKV63"/>
      <c r="BKW63"/>
      <c r="BKX63"/>
      <c r="BKY63"/>
      <c r="BKZ63"/>
      <c r="BLA63"/>
      <c r="BLB63"/>
      <c r="BLC63"/>
      <c r="BLD63"/>
      <c r="BLE63"/>
      <c r="BLF63"/>
      <c r="BLG63"/>
      <c r="BLH63"/>
      <c r="BLI63"/>
      <c r="BLJ63"/>
      <c r="BLK63"/>
      <c r="BLL63"/>
      <c r="BLM63"/>
      <c r="BLN63"/>
      <c r="BLO63"/>
      <c r="BLP63"/>
      <c r="BLQ63"/>
      <c r="BLR63"/>
      <c r="BLS63"/>
      <c r="BLT63"/>
      <c r="BLU63"/>
      <c r="BLV63"/>
      <c r="BLW63"/>
      <c r="BLX63"/>
      <c r="BLY63"/>
      <c r="BLZ63"/>
      <c r="BMA63"/>
      <c r="BMB63"/>
      <c r="BMC63"/>
      <c r="BMD63"/>
      <c r="BME63"/>
      <c r="BMF63"/>
      <c r="BMG63"/>
      <c r="BMH63"/>
      <c r="BMI63"/>
      <c r="BMJ63"/>
      <c r="BMK63"/>
      <c r="BML63"/>
      <c r="BMM63"/>
      <c r="BMN63"/>
      <c r="BMO63"/>
      <c r="BMP63"/>
      <c r="BMQ63"/>
      <c r="BMR63"/>
      <c r="BMS63"/>
      <c r="BMT63"/>
      <c r="BMU63"/>
      <c r="BMV63"/>
      <c r="BMW63"/>
      <c r="BMX63"/>
      <c r="BMY63"/>
      <c r="BMZ63"/>
      <c r="BNA63"/>
      <c r="BNB63"/>
      <c r="BNC63"/>
      <c r="BND63"/>
      <c r="BNE63"/>
      <c r="BNF63"/>
      <c r="BNG63"/>
      <c r="BNH63"/>
      <c r="BNI63"/>
      <c r="BNJ63"/>
      <c r="BNK63"/>
      <c r="BNL63"/>
      <c r="BNM63"/>
      <c r="BNN63"/>
      <c r="BNO63"/>
      <c r="BNP63"/>
      <c r="BNQ63"/>
      <c r="BNR63"/>
      <c r="BNS63"/>
      <c r="BNT63"/>
      <c r="BNU63"/>
      <c r="BNV63"/>
      <c r="BNW63"/>
      <c r="BNX63"/>
      <c r="BNY63"/>
      <c r="BNZ63"/>
      <c r="BOA63"/>
      <c r="BOB63"/>
      <c r="BOC63"/>
      <c r="BOD63"/>
      <c r="BOE63"/>
      <c r="BOF63"/>
      <c r="BOG63"/>
      <c r="BOH63"/>
      <c r="BOI63"/>
      <c r="BOJ63"/>
      <c r="BOK63"/>
      <c r="BOL63"/>
      <c r="BOM63"/>
      <c r="BON63"/>
      <c r="BOO63"/>
      <c r="BOP63"/>
      <c r="BOQ63"/>
      <c r="BOR63"/>
      <c r="BOS63"/>
      <c r="BOT63"/>
      <c r="BOU63"/>
      <c r="BOV63"/>
      <c r="BOW63"/>
      <c r="BOX63"/>
      <c r="BOY63"/>
      <c r="BOZ63"/>
      <c r="BPA63"/>
      <c r="BPB63"/>
      <c r="BPC63"/>
      <c r="BPD63"/>
      <c r="BPE63"/>
      <c r="BPF63"/>
      <c r="BPG63"/>
      <c r="BPH63"/>
      <c r="BPI63"/>
      <c r="BPJ63"/>
      <c r="BPK63"/>
      <c r="BPL63"/>
      <c r="BPM63"/>
      <c r="BPN63"/>
      <c r="BPO63"/>
      <c r="BPP63"/>
      <c r="BPQ63"/>
      <c r="BPR63"/>
      <c r="BPS63"/>
      <c r="BPT63"/>
      <c r="BPU63"/>
      <c r="BPV63"/>
      <c r="BPW63"/>
      <c r="BPX63"/>
      <c r="BPY63"/>
      <c r="BPZ63"/>
      <c r="BQA63"/>
      <c r="BQB63"/>
      <c r="BQC63"/>
      <c r="BQD63"/>
      <c r="BQE63"/>
      <c r="BQF63"/>
      <c r="BQG63"/>
      <c r="BQH63"/>
      <c r="BQI63"/>
      <c r="BQJ63"/>
      <c r="BQK63"/>
      <c r="BQL63"/>
      <c r="BQM63"/>
      <c r="BQN63"/>
      <c r="BQO63"/>
      <c r="BQP63"/>
      <c r="BQQ63"/>
      <c r="BQR63"/>
      <c r="BQS63"/>
      <c r="BQT63"/>
      <c r="BQU63"/>
      <c r="BQV63"/>
      <c r="BQW63"/>
      <c r="BQX63"/>
      <c r="BQY63"/>
      <c r="BQZ63"/>
      <c r="BRA63"/>
      <c r="BRB63"/>
      <c r="BRC63"/>
      <c r="BRD63"/>
      <c r="BRE63"/>
      <c r="BRF63"/>
      <c r="BRG63"/>
      <c r="BRH63"/>
      <c r="BRI63"/>
      <c r="BRJ63"/>
      <c r="BRK63"/>
      <c r="BRL63"/>
      <c r="BRM63"/>
      <c r="BRN63"/>
      <c r="BRO63"/>
      <c r="BRP63"/>
      <c r="BRQ63"/>
      <c r="BRR63"/>
      <c r="BRS63"/>
      <c r="BRT63"/>
      <c r="BRU63"/>
      <c r="BRV63"/>
      <c r="BRW63"/>
      <c r="BRX63"/>
      <c r="BRY63"/>
      <c r="BRZ63"/>
      <c r="BSA63"/>
      <c r="BSB63"/>
      <c r="BSC63"/>
      <c r="BSD63"/>
      <c r="BSE63"/>
      <c r="BSF63"/>
      <c r="BSG63"/>
      <c r="BSH63"/>
      <c r="BSI63"/>
      <c r="BSJ63"/>
      <c r="BSK63"/>
      <c r="BSL63"/>
      <c r="BSM63"/>
      <c r="BSN63"/>
      <c r="BSO63"/>
      <c r="BSP63"/>
      <c r="BSQ63"/>
      <c r="BSR63"/>
      <c r="BSS63"/>
      <c r="BST63"/>
      <c r="BSU63"/>
      <c r="BSV63"/>
      <c r="BSW63"/>
      <c r="BSX63"/>
      <c r="BSY63"/>
      <c r="BSZ63"/>
      <c r="BTA63"/>
      <c r="BTB63"/>
      <c r="BTC63"/>
      <c r="BTD63"/>
      <c r="BTE63"/>
      <c r="BTF63"/>
      <c r="BTG63"/>
      <c r="BTH63"/>
      <c r="BTI63"/>
      <c r="BTJ63"/>
      <c r="BTK63"/>
      <c r="BTL63"/>
      <c r="BTM63"/>
      <c r="BTN63"/>
      <c r="BTO63"/>
      <c r="BTP63"/>
      <c r="BTQ63"/>
      <c r="BTR63"/>
      <c r="BTS63"/>
      <c r="BTT63"/>
      <c r="BTU63"/>
      <c r="BTV63"/>
      <c r="BTW63"/>
      <c r="BTX63"/>
      <c r="BTY63"/>
      <c r="BTZ63"/>
      <c r="BUA63"/>
      <c r="BUB63"/>
      <c r="BUC63"/>
      <c r="BUD63"/>
      <c r="BUE63"/>
      <c r="BUF63"/>
      <c r="BUG63"/>
      <c r="BUH63"/>
      <c r="BUI63"/>
      <c r="BUJ63"/>
      <c r="BUK63"/>
      <c r="BUL63"/>
      <c r="BUM63"/>
      <c r="BUN63"/>
      <c r="BUO63"/>
      <c r="BUP63"/>
      <c r="BUQ63"/>
      <c r="BUR63"/>
      <c r="BUS63"/>
      <c r="BUT63"/>
      <c r="BUU63"/>
      <c r="BUV63"/>
      <c r="BUW63"/>
      <c r="BUX63"/>
      <c r="BUY63"/>
      <c r="BUZ63"/>
      <c r="BVA63"/>
      <c r="BVB63"/>
      <c r="BVC63"/>
      <c r="BVD63"/>
      <c r="BVE63"/>
      <c r="BVF63"/>
      <c r="BVG63"/>
      <c r="BVH63"/>
      <c r="BVI63"/>
      <c r="BVJ63"/>
      <c r="BVK63"/>
      <c r="BVL63"/>
      <c r="BVM63"/>
      <c r="BVN63"/>
      <c r="BVO63"/>
      <c r="BVP63"/>
      <c r="BVQ63"/>
      <c r="BVR63"/>
      <c r="BVS63"/>
      <c r="BVT63"/>
      <c r="BVU63"/>
      <c r="BVV63"/>
      <c r="BVW63"/>
      <c r="BVX63"/>
      <c r="BVY63"/>
      <c r="BVZ63"/>
      <c r="BWA63"/>
      <c r="BWB63"/>
      <c r="BWC63"/>
      <c r="BWD63"/>
      <c r="BWE63"/>
      <c r="BWF63"/>
      <c r="BWG63"/>
      <c r="BWH63"/>
      <c r="BWI63"/>
      <c r="BWJ63"/>
      <c r="BWK63"/>
      <c r="BWL63"/>
      <c r="BWM63"/>
      <c r="BWN63"/>
      <c r="BWO63"/>
      <c r="BWP63"/>
      <c r="BWQ63"/>
      <c r="BWR63"/>
      <c r="BWS63"/>
      <c r="BWT63"/>
      <c r="BWU63"/>
      <c r="BWV63"/>
      <c r="BWW63"/>
      <c r="BWX63"/>
      <c r="BWY63"/>
      <c r="BWZ63"/>
      <c r="BXA63"/>
      <c r="BXB63"/>
      <c r="BXC63"/>
      <c r="BXD63"/>
      <c r="BXE63"/>
      <c r="BXF63"/>
      <c r="BXG63"/>
      <c r="BXH63"/>
      <c r="BXI63"/>
      <c r="BXJ63"/>
      <c r="BXK63"/>
      <c r="BXL63"/>
      <c r="BXM63"/>
      <c r="BXN63"/>
      <c r="BXO63"/>
      <c r="BXP63"/>
      <c r="BXQ63"/>
      <c r="BXR63"/>
      <c r="BXS63"/>
      <c r="BXT63"/>
      <c r="BXU63"/>
      <c r="BXV63"/>
      <c r="BXW63"/>
      <c r="BXX63"/>
      <c r="BXY63"/>
      <c r="BXZ63"/>
      <c r="BYA63"/>
      <c r="BYB63"/>
      <c r="BYC63"/>
      <c r="BYD63"/>
      <c r="BYE63"/>
      <c r="BYF63"/>
      <c r="BYG63"/>
      <c r="BYH63"/>
      <c r="BYI63"/>
      <c r="BYJ63"/>
      <c r="BYK63"/>
      <c r="BYL63"/>
      <c r="BYM63"/>
      <c r="BYN63"/>
      <c r="BYO63"/>
      <c r="BYP63"/>
      <c r="BYQ63"/>
      <c r="BYR63"/>
      <c r="BYS63"/>
      <c r="BYT63"/>
      <c r="BYU63"/>
      <c r="BYV63"/>
      <c r="BYW63"/>
      <c r="BYX63"/>
      <c r="BYY63"/>
      <c r="BYZ63"/>
      <c r="BZA63"/>
      <c r="BZB63"/>
      <c r="BZC63"/>
      <c r="BZD63"/>
      <c r="BZE63"/>
      <c r="BZF63"/>
      <c r="BZG63"/>
      <c r="BZH63"/>
      <c r="BZI63"/>
      <c r="BZJ63"/>
      <c r="BZK63"/>
      <c r="BZL63"/>
      <c r="BZM63"/>
      <c r="BZN63"/>
      <c r="BZO63"/>
      <c r="BZP63"/>
      <c r="BZQ63"/>
      <c r="BZR63"/>
      <c r="BZS63"/>
      <c r="BZT63"/>
      <c r="BZU63"/>
      <c r="BZV63"/>
      <c r="BZW63"/>
      <c r="BZX63"/>
      <c r="BZY63"/>
      <c r="BZZ63"/>
      <c r="CAA63"/>
      <c r="CAB63"/>
      <c r="CAC63"/>
      <c r="CAD63"/>
      <c r="CAE63"/>
      <c r="CAF63"/>
      <c r="CAG63"/>
      <c r="CAH63"/>
      <c r="CAI63"/>
      <c r="CAJ63"/>
      <c r="CAK63"/>
      <c r="CAL63"/>
      <c r="CAM63"/>
      <c r="CAN63"/>
      <c r="CAO63"/>
      <c r="CAP63"/>
      <c r="CAQ63"/>
      <c r="CAR63"/>
      <c r="CAS63"/>
      <c r="CAT63"/>
      <c r="CAU63"/>
      <c r="CAV63"/>
      <c r="CAW63"/>
      <c r="CAX63"/>
      <c r="CAY63"/>
      <c r="CAZ63"/>
      <c r="CBA63"/>
      <c r="CBB63"/>
      <c r="CBC63"/>
      <c r="CBD63"/>
      <c r="CBE63"/>
      <c r="CBF63"/>
      <c r="CBG63"/>
      <c r="CBH63"/>
      <c r="CBI63"/>
      <c r="CBJ63"/>
      <c r="CBK63"/>
      <c r="CBL63"/>
      <c r="CBM63"/>
      <c r="CBN63"/>
      <c r="CBO63"/>
      <c r="CBP63"/>
      <c r="CBQ63"/>
      <c r="CBR63"/>
      <c r="CBS63"/>
      <c r="CBT63"/>
      <c r="CBU63"/>
      <c r="CBV63"/>
      <c r="CBW63"/>
      <c r="CBX63"/>
      <c r="CBY63"/>
      <c r="CBZ63"/>
      <c r="CCA63"/>
      <c r="CCB63"/>
      <c r="CCC63"/>
      <c r="CCD63"/>
      <c r="CCE63"/>
      <c r="CCF63"/>
      <c r="CCG63"/>
      <c r="CCH63"/>
      <c r="CCI63"/>
      <c r="CCJ63"/>
      <c r="CCK63"/>
      <c r="CCL63"/>
      <c r="CCM63"/>
      <c r="CCN63"/>
      <c r="CCO63"/>
      <c r="CCP63"/>
      <c r="CCQ63"/>
      <c r="CCR63"/>
      <c r="CCS63"/>
      <c r="CCT63"/>
      <c r="CCU63"/>
      <c r="CCV63"/>
      <c r="CCW63"/>
      <c r="CCX63"/>
      <c r="CCY63"/>
      <c r="CCZ63"/>
      <c r="CDA63"/>
      <c r="CDB63"/>
      <c r="CDC63"/>
      <c r="CDD63"/>
      <c r="CDE63"/>
      <c r="CDF63"/>
      <c r="CDG63"/>
      <c r="CDH63"/>
      <c r="CDI63"/>
      <c r="CDJ63"/>
      <c r="CDK63"/>
      <c r="CDL63"/>
      <c r="CDM63"/>
      <c r="CDN63"/>
      <c r="CDO63"/>
      <c r="CDP63"/>
      <c r="CDQ63"/>
      <c r="CDR63"/>
      <c r="CDS63"/>
      <c r="CDT63"/>
      <c r="CDU63"/>
      <c r="CDV63"/>
      <c r="CDW63"/>
      <c r="CDX63"/>
      <c r="CDY63"/>
      <c r="CDZ63"/>
      <c r="CEA63"/>
      <c r="CEB63"/>
      <c r="CEC63"/>
      <c r="CED63"/>
      <c r="CEE63"/>
      <c r="CEF63"/>
      <c r="CEG63"/>
      <c r="CEH63"/>
      <c r="CEI63"/>
      <c r="CEJ63"/>
      <c r="CEK63"/>
      <c r="CEL63"/>
      <c r="CEM63"/>
      <c r="CEN63"/>
      <c r="CEO63"/>
      <c r="CEP63"/>
      <c r="CEQ63"/>
      <c r="CER63"/>
      <c r="CES63"/>
      <c r="CET63"/>
      <c r="CEU63"/>
      <c r="CEV63"/>
      <c r="CEW63"/>
      <c r="CEX63"/>
      <c r="CEY63"/>
      <c r="CEZ63"/>
      <c r="CFA63"/>
      <c r="CFB63"/>
      <c r="CFC63"/>
      <c r="CFD63"/>
      <c r="CFE63"/>
      <c r="CFF63"/>
      <c r="CFG63"/>
      <c r="CFH63"/>
      <c r="CFI63"/>
      <c r="CFJ63"/>
      <c r="CFK63"/>
      <c r="CFL63"/>
      <c r="CFM63"/>
      <c r="CFN63"/>
      <c r="CFO63"/>
      <c r="CFP63"/>
      <c r="CFQ63"/>
      <c r="CFR63"/>
      <c r="CFS63"/>
      <c r="CFT63"/>
      <c r="CFU63"/>
      <c r="CFV63"/>
      <c r="CFW63"/>
      <c r="CFX63"/>
      <c r="CFY63"/>
      <c r="CFZ63"/>
      <c r="CGA63"/>
      <c r="CGB63"/>
      <c r="CGC63"/>
      <c r="CGD63"/>
      <c r="CGE63"/>
      <c r="CGF63"/>
      <c r="CGG63"/>
      <c r="CGH63"/>
      <c r="CGI63"/>
      <c r="CGJ63"/>
      <c r="CGK63"/>
      <c r="CGL63"/>
      <c r="CGM63"/>
      <c r="CGN63"/>
      <c r="CGO63"/>
      <c r="CGP63"/>
      <c r="CGQ63"/>
      <c r="CGR63"/>
      <c r="CGS63"/>
      <c r="CGT63"/>
      <c r="CGU63"/>
      <c r="CGV63"/>
      <c r="CGW63"/>
      <c r="CGX63"/>
      <c r="CGY63"/>
      <c r="CGZ63"/>
      <c r="CHA63"/>
      <c r="CHB63"/>
      <c r="CHC63"/>
      <c r="CHD63"/>
      <c r="CHE63"/>
      <c r="CHF63"/>
      <c r="CHG63"/>
      <c r="CHH63"/>
      <c r="CHI63"/>
      <c r="CHJ63"/>
      <c r="CHK63"/>
      <c r="CHL63"/>
      <c r="CHM63"/>
      <c r="CHN63"/>
      <c r="CHO63"/>
      <c r="CHP63"/>
      <c r="CHQ63"/>
      <c r="CHR63"/>
      <c r="CHS63"/>
      <c r="CHT63"/>
      <c r="CHU63"/>
      <c r="CHV63"/>
      <c r="CHW63"/>
      <c r="CHX63"/>
      <c r="CHY63"/>
      <c r="CHZ63"/>
      <c r="CIA63"/>
      <c r="CIB63"/>
      <c r="CIC63"/>
      <c r="CID63"/>
      <c r="CIE63"/>
      <c r="CIF63"/>
      <c r="CIG63"/>
      <c r="CIH63"/>
      <c r="CII63"/>
      <c r="CIJ63"/>
      <c r="CIK63"/>
      <c r="CIL63"/>
      <c r="CIM63"/>
      <c r="CIN63"/>
      <c r="CIO63"/>
      <c r="CIP63"/>
      <c r="CIQ63"/>
      <c r="CIR63"/>
      <c r="CIS63"/>
      <c r="CIT63"/>
      <c r="CIU63"/>
      <c r="CIV63"/>
      <c r="CIW63"/>
      <c r="CIX63"/>
      <c r="CIY63"/>
      <c r="CIZ63"/>
      <c r="CJA63"/>
      <c r="CJB63"/>
      <c r="CJC63"/>
      <c r="CJD63"/>
      <c r="CJE63"/>
      <c r="CJF63"/>
      <c r="CJG63"/>
      <c r="CJH63"/>
      <c r="CJI63"/>
      <c r="CJJ63"/>
      <c r="CJK63"/>
      <c r="CJL63"/>
      <c r="CJM63"/>
      <c r="CJN63"/>
      <c r="CJO63"/>
      <c r="CJP63"/>
      <c r="CJQ63"/>
      <c r="CJR63"/>
      <c r="CJS63"/>
      <c r="CJT63"/>
      <c r="CJU63"/>
      <c r="CJV63"/>
      <c r="CJW63"/>
      <c r="CJX63"/>
      <c r="CJY63"/>
      <c r="CJZ63"/>
      <c r="CKA63"/>
      <c r="CKB63"/>
      <c r="CKC63"/>
      <c r="CKD63"/>
      <c r="CKE63"/>
      <c r="CKF63"/>
      <c r="CKG63"/>
      <c r="CKH63"/>
      <c r="CKI63"/>
      <c r="CKJ63"/>
      <c r="CKK63"/>
      <c r="CKL63"/>
      <c r="CKM63"/>
      <c r="CKN63"/>
      <c r="CKO63"/>
      <c r="CKP63"/>
      <c r="CKQ63"/>
      <c r="CKR63"/>
      <c r="CKS63"/>
      <c r="CKT63"/>
      <c r="CKU63"/>
      <c r="CKV63"/>
      <c r="CKW63"/>
      <c r="CKX63"/>
      <c r="CKY63"/>
      <c r="CKZ63"/>
      <c r="CLA63"/>
      <c r="CLB63"/>
      <c r="CLC63"/>
      <c r="CLD63"/>
      <c r="CLE63"/>
      <c r="CLF63"/>
      <c r="CLG63"/>
      <c r="CLH63"/>
      <c r="CLI63"/>
      <c r="CLJ63"/>
      <c r="CLK63"/>
      <c r="CLL63"/>
      <c r="CLM63"/>
      <c r="CLN63"/>
      <c r="CLO63"/>
      <c r="CLP63"/>
      <c r="CLQ63"/>
      <c r="CLR63"/>
      <c r="CLS63"/>
      <c r="CLT63"/>
      <c r="CLU63"/>
      <c r="CLV63"/>
      <c r="CLW63"/>
      <c r="CLX63"/>
      <c r="CLY63"/>
      <c r="CLZ63"/>
      <c r="CMA63"/>
      <c r="CMB63"/>
      <c r="CMC63"/>
      <c r="CMD63"/>
      <c r="CME63"/>
      <c r="CMF63"/>
      <c r="CMG63"/>
      <c r="CMH63"/>
      <c r="CMI63"/>
      <c r="CMJ63"/>
      <c r="CMK63"/>
      <c r="CML63"/>
      <c r="CMM63"/>
      <c r="CMN63"/>
      <c r="CMO63"/>
      <c r="CMP63"/>
      <c r="CMQ63"/>
      <c r="CMR63"/>
      <c r="CMS63"/>
      <c r="CMT63"/>
      <c r="CMU63"/>
      <c r="CMV63"/>
      <c r="CMW63"/>
      <c r="CMX63"/>
      <c r="CMY63"/>
      <c r="CMZ63"/>
      <c r="CNA63"/>
      <c r="CNB63"/>
      <c r="CNC63"/>
      <c r="CND63"/>
      <c r="CNE63"/>
      <c r="CNF63"/>
      <c r="CNG63"/>
      <c r="CNH63"/>
      <c r="CNI63"/>
      <c r="CNJ63"/>
      <c r="CNK63"/>
      <c r="CNL63"/>
      <c r="CNM63"/>
      <c r="CNN63"/>
      <c r="CNO63"/>
      <c r="CNP63"/>
      <c r="CNQ63"/>
      <c r="CNR63"/>
      <c r="CNS63"/>
      <c r="CNT63"/>
      <c r="CNU63"/>
      <c r="CNV63"/>
      <c r="CNW63"/>
      <c r="CNX63"/>
      <c r="CNY63"/>
      <c r="CNZ63"/>
      <c r="COA63"/>
      <c r="COB63"/>
      <c r="COC63"/>
      <c r="COD63"/>
      <c r="COE63"/>
      <c r="COF63"/>
      <c r="COG63"/>
      <c r="COH63"/>
      <c r="COI63"/>
      <c r="COJ63"/>
      <c r="COK63"/>
      <c r="COL63"/>
      <c r="COM63"/>
      <c r="CON63"/>
      <c r="COO63"/>
      <c r="COP63"/>
      <c r="COQ63"/>
      <c r="COR63"/>
      <c r="COS63"/>
      <c r="COT63"/>
      <c r="COU63"/>
      <c r="COV63"/>
      <c r="COW63"/>
      <c r="COX63"/>
      <c r="COY63"/>
      <c r="COZ63"/>
      <c r="CPA63"/>
      <c r="CPB63"/>
      <c r="CPC63"/>
      <c r="CPD63"/>
      <c r="CPE63"/>
      <c r="CPF63"/>
      <c r="CPG63"/>
      <c r="CPH63"/>
      <c r="CPI63"/>
      <c r="CPJ63"/>
      <c r="CPK63"/>
      <c r="CPL63"/>
      <c r="CPM63"/>
      <c r="CPN63"/>
      <c r="CPO63"/>
      <c r="CPP63"/>
      <c r="CPQ63"/>
      <c r="CPR63"/>
      <c r="CPS63"/>
      <c r="CPT63"/>
      <c r="CPU63"/>
      <c r="CPV63"/>
      <c r="CPW63"/>
      <c r="CPX63"/>
      <c r="CPY63"/>
      <c r="CPZ63"/>
      <c r="CQA63"/>
      <c r="CQB63"/>
      <c r="CQC63"/>
      <c r="CQD63"/>
      <c r="CQE63"/>
      <c r="CQF63"/>
      <c r="CQG63"/>
      <c r="CQH63"/>
      <c r="CQI63"/>
      <c r="CQJ63"/>
      <c r="CQK63"/>
      <c r="CQL63"/>
      <c r="CQM63"/>
      <c r="CQN63"/>
      <c r="CQO63"/>
      <c r="CQP63"/>
      <c r="CQQ63"/>
      <c r="CQR63"/>
      <c r="CQS63"/>
      <c r="CQT63"/>
      <c r="CQU63"/>
      <c r="CQV63"/>
      <c r="CQW63"/>
      <c r="CQX63"/>
      <c r="CQY63"/>
      <c r="CQZ63"/>
      <c r="CRA63"/>
      <c r="CRB63"/>
      <c r="CRC63"/>
      <c r="CRD63"/>
      <c r="CRE63"/>
      <c r="CRF63"/>
      <c r="CRG63"/>
      <c r="CRH63"/>
      <c r="CRI63"/>
      <c r="CRJ63"/>
      <c r="CRK63"/>
      <c r="CRL63"/>
      <c r="CRM63"/>
      <c r="CRN63"/>
      <c r="CRO63"/>
      <c r="CRP63"/>
      <c r="CRQ63"/>
      <c r="CRR63"/>
      <c r="CRS63"/>
      <c r="CRT63"/>
      <c r="CRU63"/>
      <c r="CRV63"/>
      <c r="CRW63"/>
      <c r="CRX63"/>
      <c r="CRY63"/>
      <c r="CRZ63"/>
      <c r="CSA63"/>
      <c r="CSB63"/>
      <c r="CSC63"/>
      <c r="CSD63"/>
      <c r="CSE63"/>
      <c r="CSF63"/>
      <c r="CSG63"/>
      <c r="CSH63"/>
      <c r="CSI63"/>
      <c r="CSJ63"/>
      <c r="CSK63"/>
      <c r="CSL63"/>
      <c r="CSM63"/>
      <c r="CSN63"/>
      <c r="CSO63"/>
      <c r="CSP63"/>
      <c r="CSQ63"/>
      <c r="CSR63"/>
      <c r="CSS63"/>
      <c r="CST63"/>
      <c r="CSU63"/>
      <c r="CSV63"/>
      <c r="CSW63"/>
      <c r="CSX63"/>
      <c r="CSY63"/>
      <c r="CSZ63"/>
      <c r="CTA63"/>
      <c r="CTB63"/>
      <c r="CTC63"/>
      <c r="CTD63"/>
      <c r="CTE63"/>
      <c r="CTF63"/>
      <c r="CTG63"/>
      <c r="CTH63"/>
      <c r="CTI63"/>
      <c r="CTJ63"/>
      <c r="CTK63"/>
      <c r="CTL63"/>
      <c r="CTM63"/>
      <c r="CTN63"/>
      <c r="CTO63"/>
      <c r="CTP63"/>
      <c r="CTQ63"/>
      <c r="CTR63"/>
      <c r="CTS63"/>
      <c r="CTT63"/>
      <c r="CTU63"/>
      <c r="CTV63"/>
      <c r="CTW63"/>
      <c r="CTX63"/>
      <c r="CTY63"/>
      <c r="CTZ63"/>
      <c r="CUA63"/>
      <c r="CUB63"/>
      <c r="CUC63"/>
      <c r="CUD63"/>
      <c r="CUE63"/>
      <c r="CUF63"/>
      <c r="CUG63"/>
      <c r="CUH63"/>
      <c r="CUI63"/>
      <c r="CUJ63"/>
      <c r="CUK63"/>
      <c r="CUL63"/>
      <c r="CUM63"/>
      <c r="CUN63"/>
      <c r="CUO63"/>
      <c r="CUP63"/>
      <c r="CUQ63"/>
      <c r="CUR63"/>
      <c r="CUS63"/>
      <c r="CUT63"/>
      <c r="CUU63"/>
      <c r="CUV63"/>
      <c r="CUW63"/>
      <c r="CUX63"/>
      <c r="CUY63"/>
      <c r="CUZ63"/>
      <c r="CVA63"/>
      <c r="CVB63"/>
      <c r="CVC63"/>
      <c r="CVD63"/>
      <c r="CVE63"/>
      <c r="CVF63"/>
      <c r="CVG63"/>
      <c r="CVH63"/>
      <c r="CVI63"/>
      <c r="CVJ63"/>
      <c r="CVK63"/>
      <c r="CVL63"/>
      <c r="CVM63"/>
      <c r="CVN63"/>
      <c r="CVO63"/>
      <c r="CVP63"/>
      <c r="CVQ63"/>
      <c r="CVR63"/>
      <c r="CVS63"/>
      <c r="CVT63"/>
      <c r="CVU63"/>
      <c r="CVV63"/>
      <c r="CVW63"/>
      <c r="CVX63"/>
      <c r="CVY63"/>
      <c r="CVZ63"/>
      <c r="CWA63"/>
      <c r="CWB63"/>
      <c r="CWC63"/>
      <c r="CWD63"/>
      <c r="CWE63"/>
      <c r="CWF63"/>
      <c r="CWG63"/>
      <c r="CWH63"/>
      <c r="CWI63"/>
      <c r="CWJ63"/>
      <c r="CWK63"/>
      <c r="CWL63"/>
      <c r="CWM63"/>
      <c r="CWN63"/>
      <c r="CWO63"/>
      <c r="CWP63"/>
      <c r="CWQ63"/>
      <c r="CWR63"/>
      <c r="CWS63"/>
      <c r="CWT63"/>
      <c r="CWU63"/>
      <c r="CWV63"/>
      <c r="CWW63"/>
      <c r="CWX63"/>
      <c r="CWY63"/>
      <c r="CWZ63"/>
      <c r="CXA63"/>
      <c r="CXB63"/>
      <c r="CXC63"/>
      <c r="CXD63"/>
      <c r="CXE63"/>
      <c r="CXF63"/>
      <c r="CXG63"/>
      <c r="CXH63"/>
      <c r="CXI63"/>
      <c r="CXJ63"/>
      <c r="CXK63"/>
      <c r="CXL63"/>
      <c r="CXM63"/>
      <c r="CXN63"/>
      <c r="CXO63"/>
      <c r="CXP63"/>
      <c r="CXQ63"/>
      <c r="CXR63"/>
      <c r="CXS63"/>
      <c r="CXT63"/>
      <c r="CXU63"/>
      <c r="CXV63"/>
      <c r="CXW63"/>
      <c r="CXX63"/>
      <c r="CXY63"/>
      <c r="CXZ63"/>
      <c r="CYA63"/>
      <c r="CYB63"/>
      <c r="CYC63"/>
      <c r="CYD63"/>
      <c r="CYE63"/>
      <c r="CYF63"/>
      <c r="CYG63"/>
      <c r="CYH63"/>
      <c r="CYI63"/>
      <c r="CYJ63"/>
      <c r="CYK63"/>
      <c r="CYL63"/>
      <c r="CYM63"/>
      <c r="CYN63"/>
      <c r="CYO63"/>
      <c r="CYP63"/>
      <c r="CYQ63"/>
      <c r="CYR63"/>
      <c r="CYS63"/>
      <c r="CYT63"/>
      <c r="CYU63"/>
      <c r="CYV63"/>
      <c r="CYW63"/>
      <c r="CYX63"/>
      <c r="CYY63"/>
      <c r="CYZ63"/>
      <c r="CZA63"/>
      <c r="CZB63"/>
      <c r="CZC63"/>
      <c r="CZD63"/>
      <c r="CZE63"/>
      <c r="CZF63"/>
      <c r="CZG63"/>
      <c r="CZH63"/>
      <c r="CZI63"/>
      <c r="CZJ63"/>
      <c r="CZK63"/>
      <c r="CZL63"/>
      <c r="CZM63"/>
      <c r="CZN63"/>
      <c r="CZO63"/>
      <c r="CZP63"/>
      <c r="CZQ63"/>
      <c r="CZR63"/>
      <c r="CZS63"/>
      <c r="CZT63"/>
      <c r="CZU63"/>
      <c r="CZV63"/>
      <c r="CZW63"/>
      <c r="CZX63"/>
      <c r="CZY63"/>
      <c r="CZZ63"/>
      <c r="DAA63"/>
      <c r="DAB63"/>
      <c r="DAC63"/>
      <c r="DAD63"/>
      <c r="DAE63"/>
      <c r="DAF63"/>
      <c r="DAG63"/>
      <c r="DAH63"/>
      <c r="DAI63"/>
      <c r="DAJ63"/>
      <c r="DAK63"/>
      <c r="DAL63"/>
      <c r="DAM63"/>
      <c r="DAN63"/>
      <c r="DAO63"/>
      <c r="DAP63"/>
      <c r="DAQ63"/>
      <c r="DAR63"/>
      <c r="DAS63"/>
      <c r="DAT63"/>
      <c r="DAU63"/>
      <c r="DAV63"/>
      <c r="DAW63"/>
      <c r="DAX63"/>
      <c r="DAY63"/>
      <c r="DAZ63"/>
      <c r="DBA63"/>
      <c r="DBB63"/>
      <c r="DBC63"/>
      <c r="DBD63"/>
      <c r="DBE63"/>
      <c r="DBF63"/>
      <c r="DBG63"/>
      <c r="DBH63"/>
      <c r="DBI63"/>
      <c r="DBJ63"/>
      <c r="DBK63"/>
      <c r="DBL63"/>
      <c r="DBM63"/>
      <c r="DBN63"/>
      <c r="DBO63"/>
      <c r="DBP63"/>
      <c r="DBQ63"/>
      <c r="DBR63"/>
      <c r="DBS63"/>
      <c r="DBT63"/>
      <c r="DBU63"/>
      <c r="DBV63"/>
      <c r="DBW63"/>
      <c r="DBX63"/>
      <c r="DBY63"/>
      <c r="DBZ63"/>
      <c r="DCA63"/>
      <c r="DCB63"/>
      <c r="DCC63"/>
      <c r="DCD63"/>
      <c r="DCE63"/>
      <c r="DCF63"/>
      <c r="DCG63"/>
      <c r="DCH63"/>
      <c r="DCI63"/>
      <c r="DCJ63"/>
      <c r="DCK63"/>
      <c r="DCL63"/>
      <c r="DCM63"/>
      <c r="DCN63"/>
      <c r="DCO63"/>
      <c r="DCP63"/>
      <c r="DCQ63"/>
      <c r="DCR63"/>
      <c r="DCS63"/>
      <c r="DCT63"/>
      <c r="DCU63"/>
      <c r="DCV63"/>
      <c r="DCW63"/>
      <c r="DCX63"/>
      <c r="DCY63"/>
      <c r="DCZ63"/>
      <c r="DDA63"/>
      <c r="DDB63"/>
      <c r="DDC63"/>
      <c r="DDD63"/>
      <c r="DDE63"/>
      <c r="DDF63"/>
      <c r="DDG63"/>
      <c r="DDH63"/>
      <c r="DDI63"/>
      <c r="DDJ63"/>
      <c r="DDK63"/>
      <c r="DDL63"/>
      <c r="DDM63"/>
      <c r="DDN63"/>
      <c r="DDO63"/>
      <c r="DDP63"/>
      <c r="DDQ63"/>
      <c r="DDR63"/>
      <c r="DDS63"/>
      <c r="DDT63"/>
      <c r="DDU63"/>
      <c r="DDV63"/>
      <c r="DDW63"/>
      <c r="DDX63"/>
      <c r="DDY63"/>
      <c r="DDZ63"/>
      <c r="DEA63"/>
      <c r="DEB63"/>
      <c r="DEC63"/>
      <c r="DED63"/>
      <c r="DEE63"/>
      <c r="DEF63"/>
      <c r="DEG63"/>
      <c r="DEH63"/>
      <c r="DEI63"/>
      <c r="DEJ63"/>
      <c r="DEK63"/>
      <c r="DEL63"/>
      <c r="DEM63"/>
      <c r="DEN63"/>
      <c r="DEO63"/>
      <c r="DEP63"/>
      <c r="DEQ63"/>
      <c r="DER63"/>
      <c r="DES63"/>
      <c r="DET63"/>
      <c r="DEU63"/>
      <c r="DEV63"/>
      <c r="DEW63"/>
      <c r="DEX63"/>
      <c r="DEY63"/>
      <c r="DEZ63"/>
      <c r="DFA63"/>
      <c r="DFB63"/>
      <c r="DFC63"/>
      <c r="DFD63"/>
      <c r="DFE63"/>
      <c r="DFF63"/>
      <c r="DFG63"/>
      <c r="DFH63"/>
      <c r="DFI63"/>
      <c r="DFJ63"/>
      <c r="DFK63"/>
      <c r="DFL63"/>
      <c r="DFM63"/>
      <c r="DFN63"/>
      <c r="DFO63"/>
      <c r="DFP63"/>
      <c r="DFQ63"/>
      <c r="DFR63"/>
      <c r="DFS63"/>
      <c r="DFT63"/>
      <c r="DFU63"/>
      <c r="DFV63"/>
      <c r="DFW63"/>
      <c r="DFX63"/>
      <c r="DFY63"/>
      <c r="DFZ63"/>
      <c r="DGA63"/>
      <c r="DGB63"/>
      <c r="DGC63"/>
      <c r="DGD63"/>
      <c r="DGE63"/>
      <c r="DGF63"/>
      <c r="DGG63"/>
      <c r="DGH63"/>
      <c r="DGI63"/>
      <c r="DGJ63"/>
      <c r="DGK63"/>
      <c r="DGL63"/>
      <c r="DGM63"/>
      <c r="DGN63"/>
      <c r="DGO63"/>
      <c r="DGP63"/>
      <c r="DGQ63"/>
      <c r="DGR63"/>
      <c r="DGS63"/>
      <c r="DGT63"/>
      <c r="DGU63"/>
      <c r="DGV63"/>
      <c r="DGW63"/>
      <c r="DGX63"/>
      <c r="DGY63"/>
      <c r="DGZ63"/>
      <c r="DHA63"/>
      <c r="DHB63"/>
      <c r="DHC63"/>
      <c r="DHD63"/>
      <c r="DHE63"/>
      <c r="DHF63"/>
      <c r="DHG63"/>
      <c r="DHH63"/>
      <c r="DHI63"/>
      <c r="DHJ63"/>
      <c r="DHK63"/>
      <c r="DHL63"/>
      <c r="DHM63"/>
      <c r="DHN63"/>
      <c r="DHO63"/>
      <c r="DHP63"/>
      <c r="DHQ63"/>
      <c r="DHR63"/>
      <c r="DHS63"/>
      <c r="DHT63"/>
      <c r="DHU63"/>
      <c r="DHV63"/>
      <c r="DHW63"/>
      <c r="DHX63"/>
      <c r="DHY63"/>
      <c r="DHZ63"/>
      <c r="DIA63"/>
      <c r="DIB63"/>
      <c r="DIC63"/>
      <c r="DID63"/>
      <c r="DIE63"/>
      <c r="DIF63"/>
      <c r="DIG63"/>
      <c r="DIH63"/>
      <c r="DII63"/>
      <c r="DIJ63"/>
      <c r="DIK63"/>
      <c r="DIL63"/>
      <c r="DIM63"/>
      <c r="DIN63"/>
      <c r="DIO63"/>
      <c r="DIP63"/>
      <c r="DIQ63"/>
      <c r="DIR63"/>
      <c r="DIS63"/>
      <c r="DIT63"/>
      <c r="DIU63"/>
      <c r="DIV63"/>
      <c r="DIW63"/>
      <c r="DIX63"/>
      <c r="DIY63"/>
      <c r="DIZ63"/>
      <c r="DJA63"/>
      <c r="DJB63"/>
      <c r="DJC63"/>
      <c r="DJD63"/>
      <c r="DJE63"/>
      <c r="DJF63"/>
      <c r="DJG63"/>
      <c r="DJH63"/>
      <c r="DJI63"/>
      <c r="DJJ63"/>
      <c r="DJK63"/>
      <c r="DJL63"/>
      <c r="DJM63"/>
      <c r="DJN63"/>
      <c r="DJO63"/>
      <c r="DJP63"/>
      <c r="DJQ63"/>
      <c r="DJR63"/>
      <c r="DJS63"/>
      <c r="DJT63"/>
      <c r="DJU63"/>
      <c r="DJV63"/>
      <c r="DJW63"/>
      <c r="DJX63"/>
      <c r="DJY63"/>
      <c r="DJZ63"/>
      <c r="DKA63"/>
      <c r="DKB63"/>
      <c r="DKC63"/>
      <c r="DKD63"/>
      <c r="DKE63"/>
      <c r="DKF63"/>
      <c r="DKG63"/>
      <c r="DKH63"/>
      <c r="DKI63"/>
      <c r="DKJ63"/>
      <c r="DKK63"/>
      <c r="DKL63"/>
      <c r="DKM63"/>
      <c r="DKN63"/>
      <c r="DKO63"/>
      <c r="DKP63"/>
      <c r="DKQ63"/>
      <c r="DKR63"/>
      <c r="DKS63"/>
      <c r="DKT63"/>
      <c r="DKU63"/>
      <c r="DKV63"/>
      <c r="DKW63"/>
      <c r="DKX63"/>
      <c r="DKY63"/>
      <c r="DKZ63"/>
      <c r="DLA63"/>
      <c r="DLB63"/>
      <c r="DLC63"/>
      <c r="DLD63"/>
      <c r="DLE63"/>
      <c r="DLF63"/>
      <c r="DLG63"/>
      <c r="DLH63"/>
      <c r="DLI63"/>
      <c r="DLJ63"/>
      <c r="DLK63"/>
      <c r="DLL63"/>
      <c r="DLM63"/>
      <c r="DLN63"/>
      <c r="DLO63"/>
      <c r="DLP63"/>
      <c r="DLQ63"/>
      <c r="DLR63"/>
      <c r="DLS63"/>
      <c r="DLT63"/>
      <c r="DLU63"/>
      <c r="DLV63"/>
      <c r="DLW63"/>
      <c r="DLX63"/>
      <c r="DLY63"/>
      <c r="DLZ63"/>
      <c r="DMA63"/>
      <c r="DMB63"/>
      <c r="DMC63"/>
      <c r="DMD63"/>
      <c r="DME63"/>
      <c r="DMF63"/>
      <c r="DMG63"/>
      <c r="DMH63"/>
      <c r="DMI63"/>
      <c r="DMJ63"/>
      <c r="DMK63"/>
      <c r="DML63"/>
      <c r="DMM63"/>
      <c r="DMN63"/>
      <c r="DMO63"/>
      <c r="DMP63"/>
      <c r="DMQ63"/>
      <c r="DMR63"/>
      <c r="DMS63"/>
      <c r="DMT63"/>
      <c r="DMU63"/>
      <c r="DMV63"/>
      <c r="DMW63"/>
      <c r="DMX63"/>
      <c r="DMY63"/>
      <c r="DMZ63"/>
      <c r="DNA63"/>
      <c r="DNB63"/>
      <c r="DNC63"/>
      <c r="DND63"/>
      <c r="DNE63"/>
      <c r="DNF63"/>
      <c r="DNG63"/>
      <c r="DNH63"/>
      <c r="DNI63"/>
      <c r="DNJ63"/>
      <c r="DNK63"/>
      <c r="DNL63"/>
      <c r="DNM63"/>
      <c r="DNN63"/>
      <c r="DNO63"/>
      <c r="DNP63"/>
      <c r="DNQ63"/>
      <c r="DNR63"/>
      <c r="DNS63"/>
      <c r="DNT63"/>
      <c r="DNU63"/>
      <c r="DNV63"/>
      <c r="DNW63"/>
      <c r="DNX63"/>
      <c r="DNY63"/>
      <c r="DNZ63"/>
      <c r="DOA63"/>
      <c r="DOB63"/>
      <c r="DOC63"/>
      <c r="DOD63"/>
      <c r="DOE63"/>
      <c r="DOF63"/>
      <c r="DOG63"/>
      <c r="DOH63"/>
      <c r="DOI63"/>
      <c r="DOJ63"/>
      <c r="DOK63"/>
      <c r="DOL63"/>
      <c r="DOM63"/>
      <c r="DON63"/>
      <c r="DOO63"/>
      <c r="DOP63"/>
      <c r="DOQ63"/>
      <c r="DOR63"/>
      <c r="DOS63"/>
      <c r="DOT63"/>
      <c r="DOU63"/>
      <c r="DOV63"/>
      <c r="DOW63"/>
      <c r="DOX63"/>
      <c r="DOY63"/>
      <c r="DOZ63"/>
      <c r="DPA63"/>
      <c r="DPB63"/>
      <c r="DPC63"/>
      <c r="DPD63"/>
      <c r="DPE63"/>
      <c r="DPF63"/>
      <c r="DPG63"/>
      <c r="DPH63"/>
      <c r="DPI63"/>
      <c r="DPJ63"/>
      <c r="DPK63"/>
      <c r="DPL63"/>
      <c r="DPM63"/>
      <c r="DPN63"/>
      <c r="DPO63"/>
      <c r="DPP63"/>
      <c r="DPQ63"/>
      <c r="DPR63"/>
      <c r="DPS63"/>
      <c r="DPT63"/>
      <c r="DPU63"/>
      <c r="DPV63"/>
      <c r="DPW63"/>
      <c r="DPX63"/>
      <c r="DPY63"/>
      <c r="DPZ63"/>
      <c r="DQA63"/>
      <c r="DQB63"/>
      <c r="DQC63"/>
      <c r="DQD63"/>
      <c r="DQE63"/>
      <c r="DQF63"/>
      <c r="DQG63"/>
      <c r="DQH63"/>
      <c r="DQI63"/>
      <c r="DQJ63"/>
      <c r="DQK63"/>
      <c r="DQL63"/>
      <c r="DQM63"/>
      <c r="DQN63"/>
      <c r="DQO63"/>
      <c r="DQP63"/>
      <c r="DQQ63"/>
      <c r="DQR63"/>
      <c r="DQS63"/>
      <c r="DQT63"/>
      <c r="DQU63"/>
      <c r="DQV63"/>
      <c r="DQW63"/>
      <c r="DQX63"/>
      <c r="DQY63"/>
      <c r="DQZ63"/>
      <c r="DRA63"/>
      <c r="DRB63"/>
      <c r="DRC63"/>
      <c r="DRD63"/>
      <c r="DRE63"/>
      <c r="DRF63"/>
      <c r="DRG63"/>
      <c r="DRH63"/>
      <c r="DRI63"/>
      <c r="DRJ63"/>
      <c r="DRK63"/>
      <c r="DRL63"/>
      <c r="DRM63"/>
      <c r="DRN63"/>
      <c r="DRO63"/>
      <c r="DRP63"/>
      <c r="DRQ63"/>
      <c r="DRR63"/>
      <c r="DRS63"/>
      <c r="DRT63"/>
      <c r="DRU63"/>
      <c r="DRV63"/>
      <c r="DRW63"/>
      <c r="DRX63"/>
      <c r="DRY63"/>
      <c r="DRZ63"/>
      <c r="DSA63"/>
      <c r="DSB63"/>
      <c r="DSC63"/>
      <c r="DSD63"/>
      <c r="DSE63"/>
      <c r="DSF63"/>
      <c r="DSG63"/>
      <c r="DSH63"/>
      <c r="DSI63"/>
      <c r="DSJ63"/>
      <c r="DSK63"/>
      <c r="DSL63"/>
      <c r="DSM63"/>
      <c r="DSN63"/>
      <c r="DSO63"/>
      <c r="DSP63"/>
      <c r="DSQ63"/>
      <c r="DSR63"/>
      <c r="DSS63"/>
      <c r="DST63"/>
      <c r="DSU63"/>
      <c r="DSV63"/>
      <c r="DSW63"/>
      <c r="DSX63"/>
      <c r="DSY63"/>
      <c r="DSZ63"/>
      <c r="DTA63"/>
      <c r="DTB63"/>
      <c r="DTC63"/>
      <c r="DTD63"/>
      <c r="DTE63"/>
      <c r="DTF63"/>
      <c r="DTG63"/>
      <c r="DTH63"/>
      <c r="DTI63"/>
      <c r="DTJ63"/>
      <c r="DTK63"/>
      <c r="DTL63"/>
      <c r="DTM63"/>
      <c r="DTN63"/>
      <c r="DTO63"/>
      <c r="DTP63"/>
      <c r="DTQ63"/>
      <c r="DTR63"/>
      <c r="DTS63"/>
      <c r="DTT63"/>
      <c r="DTU63"/>
      <c r="DTV63"/>
      <c r="DTW63"/>
      <c r="DTX63"/>
      <c r="DTY63"/>
      <c r="DTZ63"/>
      <c r="DUA63"/>
      <c r="DUB63"/>
      <c r="DUC63"/>
      <c r="DUD63"/>
      <c r="DUE63"/>
      <c r="DUF63"/>
      <c r="DUG63"/>
      <c r="DUH63"/>
      <c r="DUI63"/>
      <c r="DUJ63"/>
      <c r="DUK63"/>
      <c r="DUL63"/>
      <c r="DUM63"/>
      <c r="DUN63"/>
      <c r="DUO63"/>
      <c r="DUP63"/>
      <c r="DUQ63"/>
      <c r="DUR63"/>
      <c r="DUS63"/>
      <c r="DUT63"/>
      <c r="DUU63"/>
      <c r="DUV63"/>
      <c r="DUW63"/>
      <c r="DUX63"/>
      <c r="DUY63"/>
      <c r="DUZ63"/>
      <c r="DVA63"/>
      <c r="DVB63"/>
      <c r="DVC63"/>
      <c r="DVD63"/>
      <c r="DVE63"/>
      <c r="DVF63"/>
      <c r="DVG63"/>
      <c r="DVH63"/>
      <c r="DVI63"/>
      <c r="DVJ63"/>
      <c r="DVK63"/>
      <c r="DVL63"/>
      <c r="DVM63"/>
      <c r="DVN63"/>
      <c r="DVO63"/>
      <c r="DVP63"/>
      <c r="DVQ63"/>
      <c r="DVR63"/>
      <c r="DVS63"/>
      <c r="DVT63"/>
      <c r="DVU63"/>
      <c r="DVV63"/>
      <c r="DVW63"/>
      <c r="DVX63"/>
      <c r="DVY63"/>
      <c r="DVZ63"/>
      <c r="DWA63"/>
      <c r="DWB63"/>
      <c r="DWC63"/>
      <c r="DWD63"/>
      <c r="DWE63"/>
      <c r="DWF63"/>
      <c r="DWG63"/>
      <c r="DWH63"/>
      <c r="DWI63"/>
      <c r="DWJ63"/>
      <c r="DWK63"/>
      <c r="DWL63"/>
      <c r="DWM63"/>
      <c r="DWN63"/>
      <c r="DWO63"/>
      <c r="DWP63"/>
      <c r="DWQ63"/>
      <c r="DWR63"/>
      <c r="DWS63"/>
      <c r="DWT63"/>
      <c r="DWU63"/>
      <c r="DWV63"/>
      <c r="DWW63"/>
      <c r="DWX63"/>
      <c r="DWY63"/>
      <c r="DWZ63"/>
      <c r="DXA63"/>
      <c r="DXB63"/>
      <c r="DXC63"/>
      <c r="DXD63"/>
      <c r="DXE63"/>
      <c r="DXF63"/>
      <c r="DXG63"/>
      <c r="DXH63"/>
      <c r="DXI63"/>
      <c r="DXJ63"/>
      <c r="DXK63"/>
      <c r="DXL63"/>
      <c r="DXM63"/>
      <c r="DXN63"/>
      <c r="DXO63"/>
      <c r="DXP63"/>
      <c r="DXQ63"/>
      <c r="DXR63"/>
      <c r="DXS63"/>
      <c r="DXT63"/>
      <c r="DXU63"/>
      <c r="DXV63"/>
      <c r="DXW63"/>
      <c r="DXX63"/>
      <c r="DXY63"/>
      <c r="DXZ63"/>
      <c r="DYA63"/>
      <c r="DYB63"/>
      <c r="DYC63"/>
      <c r="DYD63"/>
      <c r="DYE63"/>
      <c r="DYF63"/>
      <c r="DYG63"/>
      <c r="DYH63"/>
      <c r="DYI63"/>
      <c r="DYJ63"/>
      <c r="DYK63"/>
      <c r="DYL63"/>
      <c r="DYM63"/>
      <c r="DYN63"/>
      <c r="DYO63"/>
      <c r="DYP63"/>
      <c r="DYQ63"/>
      <c r="DYR63"/>
      <c r="DYS63"/>
      <c r="DYT63"/>
      <c r="DYU63"/>
      <c r="DYV63"/>
      <c r="DYW63"/>
      <c r="DYX63"/>
      <c r="DYY63"/>
      <c r="DYZ63"/>
      <c r="DZA63"/>
      <c r="DZB63"/>
      <c r="DZC63"/>
      <c r="DZD63"/>
      <c r="DZE63"/>
      <c r="DZF63"/>
      <c r="DZG63"/>
      <c r="DZH63"/>
      <c r="DZI63"/>
      <c r="DZJ63"/>
      <c r="DZK63"/>
      <c r="DZL63"/>
      <c r="DZM63"/>
      <c r="DZN63"/>
      <c r="DZO63"/>
      <c r="DZP63"/>
      <c r="DZQ63"/>
      <c r="DZR63"/>
      <c r="DZS63"/>
      <c r="DZT63"/>
      <c r="DZU63"/>
      <c r="DZV63"/>
      <c r="DZW63"/>
      <c r="DZX63"/>
      <c r="DZY63"/>
      <c r="DZZ63"/>
      <c r="EAA63"/>
      <c r="EAB63"/>
      <c r="EAC63"/>
      <c r="EAD63"/>
      <c r="EAE63"/>
      <c r="EAF63"/>
      <c r="EAG63"/>
      <c r="EAH63"/>
      <c r="EAI63"/>
      <c r="EAJ63"/>
      <c r="EAK63"/>
      <c r="EAL63"/>
      <c r="EAM63"/>
      <c r="EAN63"/>
      <c r="EAO63"/>
      <c r="EAP63"/>
      <c r="EAQ63"/>
      <c r="EAR63"/>
      <c r="EAS63"/>
      <c r="EAT63"/>
      <c r="EAU63"/>
      <c r="EAV63"/>
      <c r="EAW63"/>
      <c r="EAX63"/>
      <c r="EAY63"/>
      <c r="EAZ63"/>
      <c r="EBA63"/>
      <c r="EBB63"/>
      <c r="EBC63"/>
      <c r="EBD63"/>
      <c r="EBE63"/>
      <c r="EBF63"/>
      <c r="EBG63"/>
      <c r="EBH63"/>
      <c r="EBI63"/>
      <c r="EBJ63"/>
      <c r="EBK63"/>
      <c r="EBL63"/>
      <c r="EBM63"/>
      <c r="EBN63"/>
      <c r="EBO63"/>
      <c r="EBP63"/>
      <c r="EBQ63"/>
      <c r="EBR63"/>
      <c r="EBS63"/>
      <c r="EBT63"/>
      <c r="EBU63"/>
      <c r="EBV63"/>
      <c r="EBW63"/>
      <c r="EBX63"/>
      <c r="EBY63"/>
      <c r="EBZ63"/>
      <c r="ECA63"/>
      <c r="ECB63"/>
      <c r="ECC63"/>
      <c r="ECD63"/>
      <c r="ECE63"/>
      <c r="ECF63"/>
      <c r="ECG63"/>
      <c r="ECH63"/>
      <c r="ECI63"/>
      <c r="ECJ63"/>
      <c r="ECK63"/>
      <c r="ECL63"/>
      <c r="ECM63"/>
      <c r="ECN63"/>
      <c r="ECO63"/>
      <c r="ECP63"/>
      <c r="ECQ63"/>
      <c r="ECR63"/>
      <c r="ECS63"/>
      <c r="ECT63"/>
      <c r="ECU63"/>
      <c r="ECV63"/>
      <c r="ECW63"/>
      <c r="ECX63"/>
      <c r="ECY63"/>
      <c r="ECZ63"/>
      <c r="EDA63"/>
      <c r="EDB63"/>
      <c r="EDC63"/>
      <c r="EDD63"/>
      <c r="EDE63"/>
      <c r="EDF63"/>
      <c r="EDG63"/>
      <c r="EDH63"/>
      <c r="EDI63"/>
      <c r="EDJ63"/>
      <c r="EDK63"/>
      <c r="EDL63"/>
      <c r="EDM63"/>
      <c r="EDN63"/>
      <c r="EDO63"/>
      <c r="EDP63"/>
      <c r="EDQ63"/>
      <c r="EDR63"/>
      <c r="EDS63"/>
      <c r="EDT63"/>
      <c r="EDU63"/>
      <c r="EDV63"/>
      <c r="EDW63"/>
      <c r="EDX63"/>
      <c r="EDY63"/>
      <c r="EDZ63"/>
      <c r="EEA63"/>
      <c r="EEB63"/>
      <c r="EEC63"/>
      <c r="EED63"/>
      <c r="EEE63"/>
      <c r="EEF63"/>
      <c r="EEG63"/>
      <c r="EEH63"/>
      <c r="EEI63"/>
      <c r="EEJ63"/>
      <c r="EEK63"/>
      <c r="EEL63"/>
      <c r="EEM63"/>
      <c r="EEN63"/>
      <c r="EEO63"/>
      <c r="EEP63"/>
      <c r="EEQ63"/>
      <c r="EER63"/>
      <c r="EES63"/>
      <c r="EET63"/>
      <c r="EEU63"/>
      <c r="EEV63"/>
      <c r="EEW63"/>
      <c r="EEX63"/>
      <c r="EEY63"/>
      <c r="EEZ63"/>
      <c r="EFA63"/>
      <c r="EFB63"/>
      <c r="EFC63"/>
      <c r="EFD63"/>
      <c r="EFE63"/>
      <c r="EFF63"/>
      <c r="EFG63"/>
      <c r="EFH63"/>
      <c r="EFI63"/>
      <c r="EFJ63"/>
      <c r="EFK63"/>
      <c r="EFL63"/>
      <c r="EFM63"/>
      <c r="EFN63"/>
      <c r="EFO63"/>
      <c r="EFP63"/>
      <c r="EFQ63"/>
      <c r="EFR63"/>
      <c r="EFS63"/>
      <c r="EFT63"/>
      <c r="EFU63"/>
      <c r="EFV63"/>
      <c r="EFW63"/>
      <c r="EFX63"/>
      <c r="EFY63"/>
      <c r="EFZ63"/>
      <c r="EGA63"/>
      <c r="EGB63"/>
      <c r="EGC63"/>
      <c r="EGD63"/>
      <c r="EGE63"/>
      <c r="EGF63"/>
      <c r="EGG63"/>
      <c r="EGH63"/>
      <c r="EGI63"/>
      <c r="EGJ63"/>
      <c r="EGK63"/>
      <c r="EGL63"/>
      <c r="EGM63"/>
      <c r="EGN63"/>
      <c r="EGO63"/>
      <c r="EGP63"/>
      <c r="EGQ63"/>
      <c r="EGR63"/>
      <c r="EGS63"/>
      <c r="EGT63"/>
      <c r="EGU63"/>
      <c r="EGV63"/>
      <c r="EGW63"/>
      <c r="EGX63"/>
      <c r="EGY63"/>
      <c r="EGZ63"/>
      <c r="EHA63"/>
      <c r="EHB63"/>
      <c r="EHC63"/>
      <c r="EHD63"/>
      <c r="EHE63"/>
      <c r="EHF63"/>
      <c r="EHG63"/>
      <c r="EHH63"/>
      <c r="EHI63"/>
      <c r="EHJ63"/>
      <c r="EHK63"/>
      <c r="EHL63"/>
      <c r="EHM63"/>
      <c r="EHN63"/>
      <c r="EHO63"/>
      <c r="EHP63"/>
      <c r="EHQ63"/>
      <c r="EHR63"/>
      <c r="EHS63"/>
      <c r="EHT63"/>
      <c r="EHU63"/>
      <c r="EHV63"/>
      <c r="EHW63"/>
      <c r="EHX63"/>
      <c r="EHY63"/>
      <c r="EHZ63"/>
      <c r="EIA63"/>
      <c r="EIB63"/>
      <c r="EIC63"/>
      <c r="EID63"/>
      <c r="EIE63"/>
      <c r="EIF63"/>
      <c r="EIG63"/>
      <c r="EIH63"/>
      <c r="EII63"/>
      <c r="EIJ63"/>
      <c r="EIK63"/>
      <c r="EIL63"/>
      <c r="EIM63"/>
      <c r="EIN63"/>
      <c r="EIO63"/>
      <c r="EIP63"/>
      <c r="EIQ63"/>
      <c r="EIR63"/>
      <c r="EIS63"/>
      <c r="EIT63"/>
      <c r="EIU63"/>
      <c r="EIV63"/>
      <c r="EIW63"/>
      <c r="EIX63"/>
      <c r="EIY63"/>
      <c r="EIZ63"/>
      <c r="EJA63"/>
      <c r="EJB63"/>
      <c r="EJC63"/>
      <c r="EJD63"/>
      <c r="EJE63"/>
      <c r="EJF63"/>
      <c r="EJG63"/>
      <c r="EJH63"/>
      <c r="EJI63"/>
      <c r="EJJ63"/>
      <c r="EJK63"/>
      <c r="EJL63"/>
      <c r="EJM63"/>
      <c r="EJN63"/>
      <c r="EJO63"/>
      <c r="EJP63"/>
      <c r="EJQ63"/>
      <c r="EJR63"/>
      <c r="EJS63"/>
      <c r="EJT63"/>
      <c r="EJU63"/>
      <c r="EJV63"/>
      <c r="EJW63"/>
      <c r="EJX63"/>
      <c r="EJY63"/>
      <c r="EJZ63"/>
      <c r="EKA63"/>
      <c r="EKB63"/>
      <c r="EKC63"/>
      <c r="EKD63"/>
      <c r="EKE63"/>
      <c r="EKF63"/>
      <c r="EKG63"/>
      <c r="EKH63"/>
      <c r="EKI63"/>
      <c r="EKJ63"/>
      <c r="EKK63"/>
      <c r="EKL63"/>
      <c r="EKM63"/>
      <c r="EKN63"/>
      <c r="EKO63"/>
      <c r="EKP63"/>
      <c r="EKQ63"/>
      <c r="EKR63"/>
      <c r="EKS63"/>
      <c r="EKT63"/>
      <c r="EKU63"/>
      <c r="EKV63"/>
      <c r="EKW63"/>
      <c r="EKX63"/>
      <c r="EKY63"/>
      <c r="EKZ63"/>
      <c r="ELA63"/>
      <c r="ELB63"/>
      <c r="ELC63"/>
      <c r="ELD63"/>
      <c r="ELE63"/>
      <c r="ELF63"/>
      <c r="ELG63"/>
      <c r="ELH63"/>
      <c r="ELI63"/>
      <c r="ELJ63"/>
      <c r="ELK63"/>
      <c r="ELL63"/>
      <c r="ELM63"/>
      <c r="ELN63"/>
      <c r="ELO63"/>
      <c r="ELP63"/>
      <c r="ELQ63"/>
      <c r="ELR63"/>
      <c r="ELS63"/>
      <c r="ELT63"/>
      <c r="ELU63"/>
      <c r="ELV63"/>
      <c r="ELW63"/>
      <c r="ELX63"/>
      <c r="ELY63"/>
      <c r="ELZ63"/>
      <c r="EMA63"/>
      <c r="EMB63"/>
      <c r="EMC63"/>
      <c r="EMD63"/>
      <c r="EME63"/>
      <c r="EMF63"/>
      <c r="EMG63"/>
      <c r="EMH63"/>
      <c r="EMI63"/>
      <c r="EMJ63"/>
      <c r="EMK63"/>
      <c r="EML63"/>
      <c r="EMM63"/>
      <c r="EMN63"/>
      <c r="EMO63"/>
      <c r="EMP63"/>
      <c r="EMQ63"/>
      <c r="EMR63"/>
      <c r="EMS63"/>
      <c r="EMT63"/>
      <c r="EMU63"/>
      <c r="EMV63"/>
      <c r="EMW63"/>
      <c r="EMX63"/>
      <c r="EMY63"/>
      <c r="EMZ63"/>
      <c r="ENA63"/>
      <c r="ENB63"/>
      <c r="ENC63"/>
      <c r="END63"/>
      <c r="ENE63"/>
      <c r="ENF63"/>
      <c r="ENG63"/>
      <c r="ENH63"/>
      <c r="ENI63"/>
      <c r="ENJ63"/>
      <c r="ENK63"/>
      <c r="ENL63"/>
      <c r="ENM63"/>
      <c r="ENN63"/>
      <c r="ENO63"/>
      <c r="ENP63"/>
      <c r="ENQ63"/>
      <c r="ENR63"/>
      <c r="ENS63"/>
      <c r="ENT63"/>
      <c r="ENU63"/>
      <c r="ENV63"/>
      <c r="ENW63"/>
      <c r="ENX63"/>
      <c r="ENY63"/>
      <c r="ENZ63"/>
      <c r="EOA63"/>
      <c r="EOB63"/>
      <c r="EOC63"/>
      <c r="EOD63"/>
      <c r="EOE63"/>
      <c r="EOF63"/>
      <c r="EOG63"/>
      <c r="EOH63"/>
      <c r="EOI63"/>
      <c r="EOJ63"/>
      <c r="EOK63"/>
      <c r="EOL63"/>
      <c r="EOM63"/>
      <c r="EON63"/>
      <c r="EOO63"/>
      <c r="EOP63"/>
      <c r="EOQ63"/>
      <c r="EOR63"/>
      <c r="EOS63"/>
      <c r="EOT63"/>
      <c r="EOU63"/>
      <c r="EOV63"/>
      <c r="EOW63"/>
      <c r="EOX63"/>
      <c r="EOY63"/>
      <c r="EOZ63"/>
      <c r="EPA63"/>
      <c r="EPB63"/>
      <c r="EPC63"/>
      <c r="EPD63"/>
      <c r="EPE63"/>
      <c r="EPF63"/>
      <c r="EPG63"/>
      <c r="EPH63"/>
      <c r="EPI63"/>
      <c r="EPJ63"/>
      <c r="EPK63"/>
      <c r="EPL63"/>
      <c r="EPM63"/>
      <c r="EPN63"/>
      <c r="EPO63"/>
      <c r="EPP63"/>
      <c r="EPQ63"/>
      <c r="EPR63"/>
      <c r="EPS63"/>
      <c r="EPT63"/>
      <c r="EPU63"/>
      <c r="EPV63"/>
      <c r="EPW63"/>
      <c r="EPX63"/>
      <c r="EPY63"/>
      <c r="EPZ63"/>
      <c r="EQA63"/>
      <c r="EQB63"/>
      <c r="EQC63"/>
      <c r="EQD63"/>
      <c r="EQE63"/>
      <c r="EQF63"/>
      <c r="EQG63"/>
      <c r="EQH63"/>
      <c r="EQI63"/>
      <c r="EQJ63"/>
      <c r="EQK63"/>
      <c r="EQL63"/>
      <c r="EQM63"/>
      <c r="EQN63"/>
      <c r="EQO63"/>
      <c r="EQP63"/>
      <c r="EQQ63"/>
      <c r="EQR63"/>
      <c r="EQS63"/>
      <c r="EQT63"/>
      <c r="EQU63"/>
      <c r="EQV63"/>
      <c r="EQW63"/>
      <c r="EQX63"/>
      <c r="EQY63"/>
      <c r="EQZ63"/>
      <c r="ERA63"/>
      <c r="ERB63"/>
      <c r="ERC63"/>
      <c r="ERD63"/>
      <c r="ERE63"/>
      <c r="ERF63"/>
      <c r="ERG63"/>
      <c r="ERH63"/>
      <c r="ERI63"/>
      <c r="ERJ63"/>
      <c r="ERK63"/>
      <c r="ERL63"/>
      <c r="ERM63"/>
      <c r="ERN63"/>
      <c r="ERO63"/>
      <c r="ERP63"/>
      <c r="ERQ63"/>
      <c r="ERR63"/>
      <c r="ERS63"/>
      <c r="ERT63"/>
      <c r="ERU63"/>
      <c r="ERV63"/>
      <c r="ERW63"/>
      <c r="ERX63"/>
      <c r="ERY63"/>
      <c r="ERZ63"/>
      <c r="ESA63"/>
      <c r="ESB63"/>
      <c r="ESC63"/>
      <c r="ESD63"/>
      <c r="ESE63"/>
      <c r="ESF63"/>
      <c r="ESG63"/>
      <c r="ESH63"/>
      <c r="ESI63"/>
      <c r="ESJ63"/>
      <c r="ESK63"/>
      <c r="ESL63"/>
      <c r="ESM63"/>
      <c r="ESN63"/>
      <c r="ESO63"/>
      <c r="ESP63"/>
      <c r="ESQ63"/>
      <c r="ESR63"/>
      <c r="ESS63"/>
      <c r="EST63"/>
      <c r="ESU63"/>
      <c r="ESV63"/>
      <c r="ESW63"/>
      <c r="ESX63"/>
      <c r="ESY63"/>
      <c r="ESZ63"/>
      <c r="ETA63"/>
      <c r="ETB63"/>
      <c r="ETC63"/>
      <c r="ETD63"/>
      <c r="ETE63"/>
      <c r="ETF63"/>
      <c r="ETG63"/>
      <c r="ETH63"/>
      <c r="ETI63"/>
      <c r="ETJ63"/>
      <c r="ETK63"/>
      <c r="ETL63"/>
      <c r="ETM63"/>
      <c r="ETN63"/>
      <c r="ETO63"/>
      <c r="ETP63"/>
      <c r="ETQ63"/>
      <c r="ETR63"/>
      <c r="ETS63"/>
      <c r="ETT63"/>
      <c r="ETU63"/>
      <c r="ETV63"/>
      <c r="ETW63"/>
      <c r="ETX63"/>
      <c r="ETY63"/>
      <c r="ETZ63"/>
      <c r="EUA63"/>
      <c r="EUB63"/>
      <c r="EUC63"/>
      <c r="EUD63"/>
      <c r="EUE63"/>
      <c r="EUF63"/>
      <c r="EUG63"/>
      <c r="EUH63"/>
      <c r="EUI63"/>
      <c r="EUJ63"/>
      <c r="EUK63"/>
      <c r="EUL63"/>
      <c r="EUM63"/>
      <c r="EUN63"/>
      <c r="EUO63"/>
      <c r="EUP63"/>
      <c r="EUQ63"/>
      <c r="EUR63"/>
      <c r="EUS63"/>
      <c r="EUT63"/>
      <c r="EUU63"/>
      <c r="EUV63"/>
      <c r="EUW63"/>
      <c r="EUX63"/>
      <c r="EUY63"/>
      <c r="EUZ63"/>
      <c r="EVA63"/>
      <c r="EVB63"/>
      <c r="EVC63"/>
      <c r="EVD63"/>
      <c r="EVE63"/>
      <c r="EVF63"/>
      <c r="EVG63"/>
      <c r="EVH63"/>
      <c r="EVI63"/>
      <c r="EVJ63"/>
      <c r="EVK63"/>
      <c r="EVL63"/>
      <c r="EVM63"/>
      <c r="EVN63"/>
      <c r="EVO63"/>
      <c r="EVP63"/>
      <c r="EVQ63"/>
      <c r="EVR63"/>
      <c r="EVS63"/>
      <c r="EVT63"/>
      <c r="EVU63"/>
      <c r="EVV63"/>
      <c r="EVW63"/>
      <c r="EVX63"/>
      <c r="EVY63"/>
      <c r="EVZ63"/>
      <c r="EWA63"/>
      <c r="EWB63"/>
      <c r="EWC63"/>
      <c r="EWD63"/>
      <c r="EWE63"/>
      <c r="EWF63"/>
      <c r="EWG63"/>
      <c r="EWH63"/>
      <c r="EWI63"/>
      <c r="EWJ63"/>
      <c r="EWK63"/>
      <c r="EWL63"/>
      <c r="EWM63"/>
      <c r="EWN63"/>
      <c r="EWO63"/>
      <c r="EWP63"/>
      <c r="EWQ63"/>
      <c r="EWR63"/>
      <c r="EWS63"/>
      <c r="EWT63"/>
      <c r="EWU63"/>
      <c r="EWV63"/>
      <c r="EWW63"/>
      <c r="EWX63"/>
      <c r="EWY63"/>
      <c r="EWZ63"/>
      <c r="EXA63"/>
      <c r="EXB63"/>
      <c r="EXC63"/>
      <c r="EXD63"/>
      <c r="EXE63"/>
      <c r="EXF63"/>
      <c r="EXG63"/>
      <c r="EXH63"/>
      <c r="EXI63"/>
      <c r="EXJ63"/>
      <c r="EXK63"/>
      <c r="EXL63"/>
      <c r="EXM63"/>
      <c r="EXN63"/>
      <c r="EXO63"/>
      <c r="EXP63"/>
      <c r="EXQ63"/>
      <c r="EXR63"/>
      <c r="EXS63"/>
      <c r="EXT63"/>
      <c r="EXU63"/>
      <c r="EXV63"/>
      <c r="EXW63"/>
      <c r="EXX63"/>
      <c r="EXY63"/>
      <c r="EXZ63"/>
      <c r="EYA63"/>
      <c r="EYB63"/>
      <c r="EYC63"/>
      <c r="EYD63"/>
      <c r="EYE63"/>
      <c r="EYF63"/>
      <c r="EYG63"/>
      <c r="EYH63"/>
      <c r="EYI63"/>
      <c r="EYJ63"/>
      <c r="EYK63"/>
      <c r="EYL63"/>
      <c r="EYM63"/>
      <c r="EYN63"/>
      <c r="EYO63"/>
      <c r="EYP63"/>
      <c r="EYQ63"/>
      <c r="EYR63"/>
      <c r="EYS63"/>
      <c r="EYT63"/>
      <c r="EYU63"/>
      <c r="EYV63"/>
      <c r="EYW63"/>
      <c r="EYX63"/>
      <c r="EYY63"/>
      <c r="EYZ63"/>
      <c r="EZA63"/>
      <c r="EZB63"/>
      <c r="EZC63"/>
      <c r="EZD63"/>
      <c r="EZE63"/>
      <c r="EZF63"/>
      <c r="EZG63"/>
      <c r="EZH63"/>
      <c r="EZI63"/>
      <c r="EZJ63"/>
      <c r="EZK63"/>
      <c r="EZL63"/>
      <c r="EZM63"/>
      <c r="EZN63"/>
      <c r="EZO63"/>
      <c r="EZP63"/>
      <c r="EZQ63"/>
      <c r="EZR63"/>
      <c r="EZS63"/>
      <c r="EZT63"/>
      <c r="EZU63"/>
      <c r="EZV63"/>
      <c r="EZW63"/>
      <c r="EZX63"/>
      <c r="EZY63"/>
      <c r="EZZ63"/>
      <c r="FAA63"/>
      <c r="FAB63"/>
      <c r="FAC63"/>
      <c r="FAD63"/>
      <c r="FAE63"/>
      <c r="FAF63"/>
      <c r="FAG63"/>
      <c r="FAH63"/>
      <c r="FAI63"/>
      <c r="FAJ63"/>
      <c r="FAK63"/>
      <c r="FAL63"/>
      <c r="FAM63"/>
      <c r="FAN63"/>
      <c r="FAO63"/>
      <c r="FAP63"/>
      <c r="FAQ63"/>
      <c r="FAR63"/>
      <c r="FAS63"/>
      <c r="FAT63"/>
      <c r="FAU63"/>
      <c r="FAV63"/>
      <c r="FAW63"/>
      <c r="FAX63"/>
      <c r="FAY63"/>
      <c r="FAZ63"/>
      <c r="FBA63"/>
      <c r="FBB63"/>
      <c r="FBC63"/>
      <c r="FBD63"/>
      <c r="FBE63"/>
      <c r="FBF63"/>
      <c r="FBG63"/>
      <c r="FBH63"/>
      <c r="FBI63"/>
      <c r="FBJ63"/>
      <c r="FBK63"/>
      <c r="FBL63"/>
      <c r="FBM63"/>
      <c r="FBN63"/>
      <c r="FBO63"/>
      <c r="FBP63"/>
      <c r="FBQ63"/>
      <c r="FBR63"/>
      <c r="FBS63"/>
      <c r="FBT63"/>
      <c r="FBU63"/>
      <c r="FBV63"/>
      <c r="FBW63"/>
      <c r="FBX63"/>
      <c r="FBY63"/>
      <c r="FBZ63"/>
      <c r="FCA63"/>
      <c r="FCB63"/>
      <c r="FCC63"/>
      <c r="FCD63"/>
      <c r="FCE63"/>
      <c r="FCF63"/>
      <c r="FCG63"/>
      <c r="FCH63"/>
      <c r="FCI63"/>
      <c r="FCJ63"/>
      <c r="FCK63"/>
      <c r="FCL63"/>
      <c r="FCM63"/>
      <c r="FCN63"/>
      <c r="FCO63"/>
      <c r="FCP63"/>
      <c r="FCQ63"/>
      <c r="FCR63"/>
      <c r="FCS63"/>
      <c r="FCT63"/>
      <c r="FCU63"/>
      <c r="FCV63"/>
      <c r="FCW63"/>
      <c r="FCX63"/>
      <c r="FCY63"/>
      <c r="FCZ63"/>
      <c r="FDA63"/>
      <c r="FDB63"/>
      <c r="FDC63"/>
      <c r="FDD63"/>
      <c r="FDE63"/>
      <c r="FDF63"/>
      <c r="FDG63"/>
      <c r="FDH63"/>
      <c r="FDI63"/>
      <c r="FDJ63"/>
      <c r="FDK63"/>
      <c r="FDL63"/>
      <c r="FDM63"/>
      <c r="FDN63"/>
      <c r="FDO63"/>
      <c r="FDP63"/>
      <c r="FDQ63"/>
      <c r="FDR63"/>
      <c r="FDS63"/>
      <c r="FDT63"/>
      <c r="FDU63"/>
      <c r="FDV63"/>
      <c r="FDW63"/>
      <c r="FDX63"/>
      <c r="FDY63"/>
      <c r="FDZ63"/>
      <c r="FEA63"/>
      <c r="FEB63"/>
      <c r="FEC63"/>
      <c r="FED63"/>
      <c r="FEE63"/>
      <c r="FEF63"/>
      <c r="FEG63"/>
      <c r="FEH63"/>
      <c r="FEI63"/>
      <c r="FEJ63"/>
      <c r="FEK63"/>
      <c r="FEL63"/>
      <c r="FEM63"/>
      <c r="FEN63"/>
      <c r="FEO63"/>
      <c r="FEP63"/>
      <c r="FEQ63"/>
      <c r="FER63"/>
      <c r="FES63"/>
      <c r="FET63"/>
      <c r="FEU63"/>
      <c r="FEV63"/>
      <c r="FEW63"/>
      <c r="FEX63"/>
      <c r="FEY63"/>
      <c r="FEZ63"/>
      <c r="FFA63"/>
      <c r="FFB63"/>
      <c r="FFC63"/>
      <c r="FFD63"/>
      <c r="FFE63"/>
      <c r="FFF63"/>
      <c r="FFG63"/>
      <c r="FFH63"/>
      <c r="FFI63"/>
      <c r="FFJ63"/>
      <c r="FFK63"/>
      <c r="FFL63"/>
      <c r="FFM63"/>
      <c r="FFN63"/>
      <c r="FFO63"/>
      <c r="FFP63"/>
      <c r="FFQ63"/>
      <c r="FFR63"/>
      <c r="FFS63"/>
      <c r="FFT63"/>
      <c r="FFU63"/>
      <c r="FFV63"/>
      <c r="FFW63"/>
      <c r="FFX63"/>
      <c r="FFY63"/>
      <c r="FFZ63"/>
      <c r="FGA63"/>
      <c r="FGB63"/>
      <c r="FGC63"/>
      <c r="FGD63"/>
      <c r="FGE63"/>
      <c r="FGF63"/>
      <c r="FGG63"/>
      <c r="FGH63"/>
      <c r="FGI63"/>
      <c r="FGJ63"/>
      <c r="FGK63"/>
      <c r="FGL63"/>
      <c r="FGM63"/>
      <c r="FGN63"/>
      <c r="FGO63"/>
      <c r="FGP63"/>
      <c r="FGQ63"/>
      <c r="FGR63"/>
      <c r="FGS63"/>
      <c r="FGT63"/>
      <c r="FGU63"/>
      <c r="FGV63"/>
      <c r="FGW63"/>
      <c r="FGX63"/>
      <c r="FGY63"/>
      <c r="FGZ63"/>
      <c r="FHA63"/>
      <c r="FHB63"/>
      <c r="FHC63"/>
      <c r="FHD63"/>
      <c r="FHE63"/>
      <c r="FHF63"/>
      <c r="FHG63"/>
      <c r="FHH63"/>
      <c r="FHI63"/>
      <c r="FHJ63"/>
      <c r="FHK63"/>
      <c r="FHL63"/>
      <c r="FHM63"/>
      <c r="FHN63"/>
      <c r="FHO63"/>
      <c r="FHP63"/>
      <c r="FHQ63"/>
      <c r="FHR63"/>
      <c r="FHS63"/>
      <c r="FHT63"/>
      <c r="FHU63"/>
      <c r="FHV63"/>
      <c r="FHW63"/>
      <c r="FHX63"/>
      <c r="FHY63"/>
      <c r="FHZ63"/>
      <c r="FIA63"/>
      <c r="FIB63"/>
      <c r="FIC63"/>
      <c r="FID63"/>
      <c r="FIE63"/>
      <c r="FIF63"/>
      <c r="FIG63"/>
      <c r="FIH63"/>
      <c r="FII63"/>
      <c r="FIJ63"/>
      <c r="FIK63"/>
      <c r="FIL63"/>
      <c r="FIM63"/>
      <c r="FIN63"/>
      <c r="FIO63"/>
      <c r="FIP63"/>
      <c r="FIQ63"/>
      <c r="FIR63"/>
      <c r="FIS63"/>
      <c r="FIT63"/>
      <c r="FIU63"/>
      <c r="FIV63"/>
      <c r="FIW63"/>
      <c r="FIX63"/>
      <c r="FIY63"/>
      <c r="FIZ63"/>
      <c r="FJA63"/>
      <c r="FJB63"/>
      <c r="FJC63"/>
      <c r="FJD63"/>
      <c r="FJE63"/>
      <c r="FJF63"/>
      <c r="FJG63"/>
      <c r="FJH63"/>
      <c r="FJI63"/>
      <c r="FJJ63"/>
      <c r="FJK63"/>
      <c r="FJL63"/>
      <c r="FJM63"/>
      <c r="FJN63"/>
      <c r="FJO63"/>
      <c r="FJP63"/>
      <c r="FJQ63"/>
      <c r="FJR63"/>
      <c r="FJS63"/>
      <c r="FJT63"/>
      <c r="FJU63"/>
      <c r="FJV63"/>
      <c r="FJW63"/>
      <c r="FJX63"/>
      <c r="FJY63"/>
      <c r="FJZ63"/>
      <c r="FKA63"/>
      <c r="FKB63"/>
      <c r="FKC63"/>
      <c r="FKD63"/>
      <c r="FKE63"/>
      <c r="FKF63"/>
      <c r="FKG63"/>
      <c r="FKH63"/>
      <c r="FKI63"/>
      <c r="FKJ63"/>
      <c r="FKK63"/>
      <c r="FKL63"/>
      <c r="FKM63"/>
      <c r="FKN63"/>
      <c r="FKO63"/>
      <c r="FKP63"/>
      <c r="FKQ63"/>
      <c r="FKR63"/>
      <c r="FKS63"/>
      <c r="FKT63"/>
      <c r="FKU63"/>
      <c r="FKV63"/>
      <c r="FKW63"/>
      <c r="FKX63"/>
      <c r="FKY63"/>
      <c r="FKZ63"/>
      <c r="FLA63"/>
      <c r="FLB63"/>
      <c r="FLC63"/>
      <c r="FLD63"/>
      <c r="FLE63"/>
      <c r="FLF63"/>
      <c r="FLG63"/>
      <c r="FLH63"/>
      <c r="FLI63"/>
      <c r="FLJ63"/>
      <c r="FLK63"/>
      <c r="FLL63"/>
      <c r="FLM63"/>
      <c r="FLN63"/>
      <c r="FLO63"/>
      <c r="FLP63"/>
      <c r="FLQ63"/>
      <c r="FLR63"/>
      <c r="FLS63"/>
      <c r="FLT63"/>
      <c r="FLU63"/>
      <c r="FLV63"/>
      <c r="FLW63"/>
      <c r="FLX63"/>
      <c r="FLY63"/>
      <c r="FLZ63"/>
      <c r="FMA63"/>
      <c r="FMB63"/>
      <c r="FMC63"/>
      <c r="FMD63"/>
      <c r="FME63"/>
      <c r="FMF63"/>
      <c r="FMG63"/>
      <c r="FMH63"/>
      <c r="FMI63"/>
      <c r="FMJ63"/>
      <c r="FMK63"/>
      <c r="FML63"/>
      <c r="FMM63"/>
      <c r="FMN63"/>
      <c r="FMO63"/>
      <c r="FMP63"/>
      <c r="FMQ63"/>
      <c r="FMR63"/>
      <c r="FMS63"/>
      <c r="FMT63"/>
      <c r="FMU63"/>
      <c r="FMV63"/>
      <c r="FMW63"/>
      <c r="FMX63"/>
      <c r="FMY63"/>
      <c r="FMZ63"/>
      <c r="FNA63"/>
      <c r="FNB63"/>
      <c r="FNC63"/>
      <c r="FND63"/>
      <c r="FNE63"/>
      <c r="FNF63"/>
      <c r="FNG63"/>
      <c r="FNH63"/>
      <c r="FNI63"/>
      <c r="FNJ63"/>
      <c r="FNK63"/>
      <c r="FNL63"/>
      <c r="FNM63"/>
      <c r="FNN63"/>
      <c r="FNO63"/>
      <c r="FNP63"/>
      <c r="FNQ63"/>
      <c r="FNR63"/>
      <c r="FNS63"/>
      <c r="FNT63"/>
      <c r="FNU63"/>
      <c r="FNV63"/>
      <c r="FNW63"/>
      <c r="FNX63"/>
      <c r="FNY63"/>
      <c r="FNZ63"/>
      <c r="FOA63"/>
      <c r="FOB63"/>
      <c r="FOC63"/>
      <c r="FOD63"/>
      <c r="FOE63"/>
      <c r="FOF63"/>
      <c r="FOG63"/>
      <c r="FOH63"/>
      <c r="FOI63"/>
      <c r="FOJ63"/>
      <c r="FOK63"/>
      <c r="FOL63"/>
      <c r="FOM63"/>
      <c r="FON63"/>
      <c r="FOO63"/>
      <c r="FOP63"/>
      <c r="FOQ63"/>
      <c r="FOR63"/>
      <c r="FOS63"/>
      <c r="FOT63"/>
      <c r="FOU63"/>
      <c r="FOV63"/>
      <c r="FOW63"/>
      <c r="FOX63"/>
      <c r="FOY63"/>
      <c r="FOZ63"/>
      <c r="FPA63"/>
      <c r="FPB63"/>
      <c r="FPC63"/>
      <c r="FPD63"/>
      <c r="FPE63"/>
      <c r="FPF63"/>
      <c r="FPG63"/>
      <c r="FPH63"/>
      <c r="FPI63"/>
      <c r="FPJ63"/>
      <c r="FPK63"/>
      <c r="FPL63"/>
      <c r="FPM63"/>
      <c r="FPN63"/>
      <c r="FPO63"/>
      <c r="FPP63"/>
      <c r="FPQ63"/>
      <c r="FPR63"/>
      <c r="FPS63"/>
      <c r="FPT63"/>
      <c r="FPU63"/>
      <c r="FPV63"/>
      <c r="FPW63"/>
      <c r="FPX63"/>
      <c r="FPY63"/>
      <c r="FPZ63"/>
      <c r="FQA63"/>
      <c r="FQB63"/>
      <c r="FQC63"/>
      <c r="FQD63"/>
      <c r="FQE63"/>
      <c r="FQF63"/>
      <c r="FQG63"/>
      <c r="FQH63"/>
      <c r="FQI63"/>
      <c r="FQJ63"/>
      <c r="FQK63"/>
      <c r="FQL63"/>
      <c r="FQM63"/>
      <c r="FQN63"/>
      <c r="FQO63"/>
      <c r="FQP63"/>
      <c r="FQQ63"/>
      <c r="FQR63"/>
      <c r="FQS63"/>
      <c r="FQT63"/>
      <c r="FQU63"/>
      <c r="FQV63"/>
      <c r="FQW63"/>
      <c r="FQX63"/>
      <c r="FQY63"/>
      <c r="FQZ63"/>
      <c r="FRA63"/>
      <c r="FRB63"/>
      <c r="FRC63"/>
      <c r="FRD63"/>
      <c r="FRE63"/>
      <c r="FRF63"/>
      <c r="FRG63"/>
      <c r="FRH63"/>
      <c r="FRI63"/>
      <c r="FRJ63"/>
      <c r="FRK63"/>
      <c r="FRL63"/>
      <c r="FRM63"/>
      <c r="FRN63"/>
      <c r="FRO63"/>
      <c r="FRP63"/>
      <c r="FRQ63"/>
      <c r="FRR63"/>
      <c r="FRS63"/>
      <c r="FRT63"/>
      <c r="FRU63"/>
      <c r="FRV63"/>
      <c r="FRW63"/>
      <c r="FRX63"/>
      <c r="FRY63"/>
      <c r="FRZ63"/>
      <c r="FSA63"/>
      <c r="FSB63"/>
      <c r="FSC63"/>
      <c r="FSD63"/>
      <c r="FSE63"/>
      <c r="FSF63"/>
      <c r="FSG63"/>
      <c r="FSH63"/>
      <c r="FSI63"/>
      <c r="FSJ63"/>
      <c r="FSK63"/>
      <c r="FSL63"/>
      <c r="FSM63"/>
      <c r="FSN63"/>
      <c r="FSO63"/>
      <c r="FSP63"/>
      <c r="FSQ63"/>
      <c r="FSR63"/>
      <c r="FSS63"/>
      <c r="FST63"/>
      <c r="FSU63"/>
      <c r="FSV63"/>
      <c r="FSW63"/>
      <c r="FSX63"/>
      <c r="FSY63"/>
      <c r="FSZ63"/>
      <c r="FTA63"/>
      <c r="FTB63"/>
      <c r="FTC63"/>
      <c r="FTD63"/>
      <c r="FTE63"/>
      <c r="FTF63"/>
      <c r="FTG63"/>
      <c r="FTH63"/>
      <c r="FTI63"/>
      <c r="FTJ63"/>
      <c r="FTK63"/>
      <c r="FTL63"/>
      <c r="FTM63"/>
      <c r="FTN63"/>
      <c r="FTO63"/>
      <c r="FTP63"/>
      <c r="FTQ63"/>
      <c r="FTR63"/>
      <c r="FTS63"/>
      <c r="FTT63"/>
      <c r="FTU63"/>
      <c r="FTV63"/>
      <c r="FTW63"/>
      <c r="FTX63"/>
      <c r="FTY63"/>
      <c r="FTZ63"/>
      <c r="FUA63"/>
      <c r="FUB63"/>
      <c r="FUC63"/>
      <c r="FUD63"/>
      <c r="FUE63"/>
      <c r="FUF63"/>
      <c r="FUG63"/>
      <c r="FUH63"/>
      <c r="FUI63"/>
      <c r="FUJ63"/>
      <c r="FUK63"/>
      <c r="FUL63"/>
      <c r="FUM63"/>
      <c r="FUN63"/>
      <c r="FUO63"/>
      <c r="FUP63"/>
      <c r="FUQ63"/>
      <c r="FUR63"/>
      <c r="FUS63"/>
      <c r="FUT63"/>
      <c r="FUU63"/>
      <c r="FUV63"/>
      <c r="FUW63"/>
      <c r="FUX63"/>
      <c r="FUY63"/>
      <c r="FUZ63"/>
      <c r="FVA63"/>
      <c r="FVB63"/>
      <c r="FVC63"/>
      <c r="FVD63"/>
      <c r="FVE63"/>
      <c r="FVF63"/>
      <c r="FVG63"/>
      <c r="FVH63"/>
      <c r="FVI63"/>
      <c r="FVJ63"/>
      <c r="FVK63"/>
      <c r="FVL63"/>
      <c r="FVM63"/>
      <c r="FVN63"/>
      <c r="FVO63"/>
      <c r="FVP63"/>
      <c r="FVQ63"/>
      <c r="FVR63"/>
      <c r="FVS63"/>
      <c r="FVT63"/>
      <c r="FVU63"/>
      <c r="FVV63"/>
      <c r="FVW63"/>
      <c r="FVX63"/>
      <c r="FVY63"/>
      <c r="FVZ63"/>
      <c r="FWA63"/>
      <c r="FWB63"/>
      <c r="FWC63"/>
      <c r="FWD63"/>
      <c r="FWE63"/>
      <c r="FWF63"/>
      <c r="FWG63"/>
      <c r="FWH63"/>
      <c r="FWI63"/>
      <c r="FWJ63"/>
      <c r="FWK63"/>
      <c r="FWL63"/>
      <c r="FWM63"/>
      <c r="FWN63"/>
      <c r="FWO63"/>
      <c r="FWP63"/>
      <c r="FWQ63"/>
      <c r="FWR63"/>
      <c r="FWS63"/>
      <c r="FWT63"/>
      <c r="FWU63"/>
      <c r="FWV63"/>
      <c r="FWW63"/>
      <c r="FWX63"/>
      <c r="FWY63"/>
      <c r="FWZ63"/>
      <c r="FXA63"/>
      <c r="FXB63"/>
      <c r="FXC63"/>
      <c r="FXD63"/>
      <c r="FXE63"/>
      <c r="FXF63"/>
      <c r="FXG63"/>
      <c r="FXH63"/>
      <c r="FXI63"/>
      <c r="FXJ63"/>
      <c r="FXK63"/>
      <c r="FXL63"/>
      <c r="FXM63"/>
      <c r="FXN63"/>
      <c r="FXO63"/>
      <c r="FXP63"/>
      <c r="FXQ63"/>
      <c r="FXR63"/>
      <c r="FXS63"/>
      <c r="FXT63"/>
      <c r="FXU63"/>
      <c r="FXV63"/>
      <c r="FXW63"/>
      <c r="FXX63"/>
      <c r="FXY63"/>
      <c r="FXZ63"/>
      <c r="FYA63"/>
      <c r="FYB63"/>
      <c r="FYC63"/>
      <c r="FYD63"/>
      <c r="FYE63"/>
      <c r="FYF63"/>
      <c r="FYG63"/>
      <c r="FYH63"/>
      <c r="FYI63"/>
      <c r="FYJ63"/>
      <c r="FYK63"/>
      <c r="FYL63"/>
      <c r="FYM63"/>
      <c r="FYN63"/>
      <c r="FYO63"/>
      <c r="FYP63"/>
      <c r="FYQ63"/>
      <c r="FYR63"/>
      <c r="FYS63"/>
      <c r="FYT63"/>
      <c r="FYU63"/>
      <c r="FYV63"/>
      <c r="FYW63"/>
      <c r="FYX63"/>
      <c r="FYY63"/>
      <c r="FYZ63"/>
      <c r="FZA63"/>
      <c r="FZB63"/>
      <c r="FZC63"/>
      <c r="FZD63"/>
      <c r="FZE63"/>
      <c r="FZF63"/>
      <c r="FZG63"/>
      <c r="FZH63"/>
      <c r="FZI63"/>
      <c r="FZJ63"/>
      <c r="FZK63"/>
      <c r="FZL63"/>
      <c r="FZM63"/>
      <c r="FZN63"/>
      <c r="FZO63"/>
      <c r="FZP63"/>
      <c r="FZQ63"/>
      <c r="FZR63"/>
      <c r="FZS63"/>
      <c r="FZT63"/>
      <c r="FZU63"/>
      <c r="FZV63"/>
      <c r="FZW63"/>
      <c r="FZX63"/>
      <c r="FZY63"/>
      <c r="FZZ63"/>
      <c r="GAA63"/>
      <c r="GAB63"/>
      <c r="GAC63"/>
      <c r="GAD63"/>
      <c r="GAE63"/>
      <c r="GAF63"/>
      <c r="GAG63"/>
      <c r="GAH63"/>
      <c r="GAI63"/>
      <c r="GAJ63"/>
      <c r="GAK63"/>
      <c r="GAL63"/>
      <c r="GAM63"/>
      <c r="GAN63"/>
      <c r="GAO63"/>
      <c r="GAP63"/>
      <c r="GAQ63"/>
      <c r="GAR63"/>
      <c r="GAS63"/>
      <c r="GAT63"/>
      <c r="GAU63"/>
      <c r="GAV63"/>
      <c r="GAW63"/>
      <c r="GAX63"/>
      <c r="GAY63"/>
      <c r="GAZ63"/>
      <c r="GBA63"/>
      <c r="GBB63"/>
      <c r="GBC63"/>
      <c r="GBD63"/>
      <c r="GBE63"/>
      <c r="GBF63"/>
      <c r="GBG63"/>
      <c r="GBH63"/>
      <c r="GBI63"/>
      <c r="GBJ63"/>
      <c r="GBK63"/>
      <c r="GBL63"/>
      <c r="GBM63"/>
      <c r="GBN63"/>
      <c r="GBO63"/>
      <c r="GBP63"/>
      <c r="GBQ63"/>
      <c r="GBR63"/>
      <c r="GBS63"/>
      <c r="GBT63"/>
      <c r="GBU63"/>
      <c r="GBV63"/>
      <c r="GBW63"/>
      <c r="GBX63"/>
      <c r="GBY63"/>
      <c r="GBZ63"/>
      <c r="GCA63"/>
      <c r="GCB63"/>
      <c r="GCC63"/>
      <c r="GCD63"/>
      <c r="GCE63"/>
      <c r="GCF63"/>
      <c r="GCG63"/>
      <c r="GCH63"/>
      <c r="GCI63"/>
      <c r="GCJ63"/>
      <c r="GCK63"/>
      <c r="GCL63"/>
      <c r="GCM63"/>
      <c r="GCN63"/>
      <c r="GCO63"/>
      <c r="GCP63"/>
      <c r="GCQ63"/>
      <c r="GCR63"/>
      <c r="GCS63"/>
      <c r="GCT63"/>
      <c r="GCU63"/>
      <c r="GCV63"/>
      <c r="GCW63"/>
      <c r="GCX63"/>
      <c r="GCY63"/>
      <c r="GCZ63"/>
      <c r="GDA63"/>
      <c r="GDB63"/>
      <c r="GDC63"/>
      <c r="GDD63"/>
      <c r="GDE63"/>
      <c r="GDF63"/>
      <c r="GDG63"/>
      <c r="GDH63"/>
      <c r="GDI63"/>
      <c r="GDJ63"/>
      <c r="GDK63"/>
      <c r="GDL63"/>
      <c r="GDM63"/>
      <c r="GDN63"/>
      <c r="GDO63"/>
      <c r="GDP63"/>
      <c r="GDQ63"/>
      <c r="GDR63"/>
      <c r="GDS63"/>
      <c r="GDT63"/>
      <c r="GDU63"/>
      <c r="GDV63"/>
      <c r="GDW63"/>
      <c r="GDX63"/>
      <c r="GDY63"/>
      <c r="GDZ63"/>
      <c r="GEA63"/>
      <c r="GEB63"/>
      <c r="GEC63"/>
      <c r="GED63"/>
      <c r="GEE63"/>
      <c r="GEF63"/>
      <c r="GEG63"/>
      <c r="GEH63"/>
      <c r="GEI63"/>
      <c r="GEJ63"/>
      <c r="GEK63"/>
      <c r="GEL63"/>
      <c r="GEM63"/>
      <c r="GEN63"/>
      <c r="GEO63"/>
      <c r="GEP63"/>
      <c r="GEQ63"/>
      <c r="GER63"/>
      <c r="GES63"/>
      <c r="GET63"/>
      <c r="GEU63"/>
      <c r="GEV63"/>
      <c r="GEW63"/>
      <c r="GEX63"/>
      <c r="GEY63"/>
      <c r="GEZ63"/>
      <c r="GFA63"/>
      <c r="GFB63"/>
      <c r="GFC63"/>
      <c r="GFD63"/>
      <c r="GFE63"/>
      <c r="GFF63"/>
      <c r="GFG63"/>
      <c r="GFH63"/>
      <c r="GFI63"/>
      <c r="GFJ63"/>
      <c r="GFK63"/>
      <c r="GFL63"/>
      <c r="GFM63"/>
      <c r="GFN63"/>
      <c r="GFO63"/>
      <c r="GFP63"/>
      <c r="GFQ63"/>
      <c r="GFR63"/>
      <c r="GFS63"/>
      <c r="GFT63"/>
      <c r="GFU63"/>
      <c r="GFV63"/>
      <c r="GFW63"/>
      <c r="GFX63"/>
      <c r="GFY63"/>
      <c r="GFZ63"/>
      <c r="GGA63"/>
      <c r="GGB63"/>
      <c r="GGC63"/>
      <c r="GGD63"/>
      <c r="GGE63"/>
      <c r="GGF63"/>
      <c r="GGG63"/>
      <c r="GGH63"/>
      <c r="GGI63"/>
      <c r="GGJ63"/>
      <c r="GGK63"/>
      <c r="GGL63"/>
      <c r="GGM63"/>
      <c r="GGN63"/>
      <c r="GGO63"/>
      <c r="GGP63"/>
      <c r="GGQ63"/>
      <c r="GGR63"/>
      <c r="GGS63"/>
      <c r="GGT63"/>
      <c r="GGU63"/>
      <c r="GGV63"/>
      <c r="GGW63"/>
      <c r="GGX63"/>
      <c r="GGY63"/>
      <c r="GGZ63"/>
      <c r="GHA63"/>
      <c r="GHB63"/>
      <c r="GHC63"/>
      <c r="GHD63"/>
      <c r="GHE63"/>
      <c r="GHF63"/>
      <c r="GHG63"/>
      <c r="GHH63"/>
      <c r="GHI63"/>
      <c r="GHJ63"/>
      <c r="GHK63"/>
      <c r="GHL63"/>
      <c r="GHM63"/>
      <c r="GHN63"/>
      <c r="GHO63"/>
      <c r="GHP63"/>
      <c r="GHQ63"/>
      <c r="GHR63"/>
      <c r="GHS63"/>
      <c r="GHT63"/>
      <c r="GHU63"/>
      <c r="GHV63"/>
      <c r="GHW63"/>
      <c r="GHX63"/>
      <c r="GHY63"/>
      <c r="GHZ63"/>
      <c r="GIA63"/>
      <c r="GIB63"/>
      <c r="GIC63"/>
      <c r="GID63"/>
      <c r="GIE63"/>
      <c r="GIF63"/>
      <c r="GIG63"/>
      <c r="GIH63"/>
      <c r="GII63"/>
      <c r="GIJ63"/>
      <c r="GIK63"/>
      <c r="GIL63"/>
      <c r="GIM63"/>
      <c r="GIN63"/>
      <c r="GIO63"/>
      <c r="GIP63"/>
      <c r="GIQ63"/>
      <c r="GIR63"/>
      <c r="GIS63"/>
      <c r="GIT63"/>
      <c r="GIU63"/>
      <c r="GIV63"/>
      <c r="GIW63"/>
      <c r="GIX63"/>
      <c r="GIY63"/>
      <c r="GIZ63"/>
      <c r="GJA63"/>
      <c r="GJB63"/>
      <c r="GJC63"/>
      <c r="GJD63"/>
      <c r="GJE63"/>
      <c r="GJF63"/>
      <c r="GJG63"/>
      <c r="GJH63"/>
      <c r="GJI63"/>
      <c r="GJJ63"/>
      <c r="GJK63"/>
      <c r="GJL63"/>
      <c r="GJM63"/>
      <c r="GJN63"/>
      <c r="GJO63"/>
      <c r="GJP63"/>
      <c r="GJQ63"/>
      <c r="GJR63"/>
      <c r="GJS63"/>
      <c r="GJT63"/>
      <c r="GJU63"/>
      <c r="GJV63"/>
      <c r="GJW63"/>
      <c r="GJX63"/>
      <c r="GJY63"/>
      <c r="GJZ63"/>
      <c r="GKA63"/>
      <c r="GKB63"/>
      <c r="GKC63"/>
      <c r="GKD63"/>
      <c r="GKE63"/>
      <c r="GKF63"/>
      <c r="GKG63"/>
      <c r="GKH63"/>
      <c r="GKI63"/>
      <c r="GKJ63"/>
      <c r="GKK63"/>
      <c r="GKL63"/>
      <c r="GKM63"/>
      <c r="GKN63"/>
      <c r="GKO63"/>
      <c r="GKP63"/>
      <c r="GKQ63"/>
      <c r="GKR63"/>
      <c r="GKS63"/>
      <c r="GKT63"/>
      <c r="GKU63"/>
      <c r="GKV63"/>
      <c r="GKW63"/>
      <c r="GKX63"/>
      <c r="GKY63"/>
      <c r="GKZ63"/>
      <c r="GLA63"/>
      <c r="GLB63"/>
      <c r="GLC63"/>
      <c r="GLD63"/>
      <c r="GLE63"/>
      <c r="GLF63"/>
      <c r="GLG63"/>
      <c r="GLH63"/>
      <c r="GLI63"/>
      <c r="GLJ63"/>
      <c r="GLK63"/>
      <c r="GLL63"/>
      <c r="GLM63"/>
      <c r="GLN63"/>
      <c r="GLO63"/>
      <c r="GLP63"/>
      <c r="GLQ63"/>
      <c r="GLR63"/>
      <c r="GLS63"/>
      <c r="GLT63"/>
      <c r="GLU63"/>
      <c r="GLV63"/>
      <c r="GLW63"/>
      <c r="GLX63"/>
      <c r="GLY63"/>
      <c r="GLZ63"/>
      <c r="GMA63"/>
      <c r="GMB63"/>
      <c r="GMC63"/>
      <c r="GMD63"/>
      <c r="GME63"/>
      <c r="GMF63"/>
      <c r="GMG63"/>
      <c r="GMH63"/>
      <c r="GMI63"/>
      <c r="GMJ63"/>
      <c r="GMK63"/>
      <c r="GML63"/>
      <c r="GMM63"/>
      <c r="GMN63"/>
      <c r="GMO63"/>
      <c r="GMP63"/>
      <c r="GMQ63"/>
      <c r="GMR63"/>
      <c r="GMS63"/>
      <c r="GMT63"/>
      <c r="GMU63"/>
      <c r="GMV63"/>
      <c r="GMW63"/>
      <c r="GMX63"/>
      <c r="GMY63"/>
      <c r="GMZ63"/>
      <c r="GNA63"/>
      <c r="GNB63"/>
      <c r="GNC63"/>
      <c r="GND63"/>
      <c r="GNE63"/>
      <c r="GNF63"/>
      <c r="GNG63"/>
      <c r="GNH63"/>
      <c r="GNI63"/>
      <c r="GNJ63"/>
      <c r="GNK63"/>
      <c r="GNL63"/>
      <c r="GNM63"/>
      <c r="GNN63"/>
      <c r="GNO63"/>
      <c r="GNP63"/>
      <c r="GNQ63"/>
      <c r="GNR63"/>
      <c r="GNS63"/>
      <c r="GNT63"/>
      <c r="GNU63"/>
      <c r="GNV63"/>
      <c r="GNW63"/>
      <c r="GNX63"/>
      <c r="GNY63"/>
      <c r="GNZ63"/>
      <c r="GOA63"/>
      <c r="GOB63"/>
      <c r="GOC63"/>
      <c r="GOD63"/>
      <c r="GOE63"/>
      <c r="GOF63"/>
      <c r="GOG63"/>
      <c r="GOH63"/>
      <c r="GOI63"/>
      <c r="GOJ63"/>
      <c r="GOK63"/>
      <c r="GOL63"/>
      <c r="GOM63"/>
      <c r="GON63"/>
      <c r="GOO63"/>
      <c r="GOP63"/>
      <c r="GOQ63"/>
      <c r="GOR63"/>
      <c r="GOS63"/>
      <c r="GOT63"/>
      <c r="GOU63"/>
      <c r="GOV63"/>
      <c r="GOW63"/>
      <c r="GOX63"/>
      <c r="GOY63"/>
      <c r="GOZ63"/>
      <c r="GPA63"/>
      <c r="GPB63"/>
      <c r="GPC63"/>
      <c r="GPD63"/>
      <c r="GPE63"/>
      <c r="GPF63"/>
      <c r="GPG63"/>
      <c r="GPH63"/>
      <c r="GPI63"/>
      <c r="GPJ63"/>
      <c r="GPK63"/>
      <c r="GPL63"/>
      <c r="GPM63"/>
      <c r="GPN63"/>
      <c r="GPO63"/>
      <c r="GPP63"/>
      <c r="GPQ63"/>
      <c r="GPR63"/>
      <c r="GPS63"/>
      <c r="GPT63"/>
      <c r="GPU63"/>
      <c r="GPV63"/>
      <c r="GPW63"/>
      <c r="GPX63"/>
      <c r="GPY63"/>
      <c r="GPZ63"/>
      <c r="GQA63"/>
      <c r="GQB63"/>
      <c r="GQC63"/>
      <c r="GQD63"/>
      <c r="GQE63"/>
      <c r="GQF63"/>
      <c r="GQG63"/>
      <c r="GQH63"/>
      <c r="GQI63"/>
      <c r="GQJ63"/>
      <c r="GQK63"/>
      <c r="GQL63"/>
      <c r="GQM63"/>
      <c r="GQN63"/>
      <c r="GQO63"/>
      <c r="GQP63"/>
      <c r="GQQ63"/>
      <c r="GQR63"/>
      <c r="GQS63"/>
      <c r="GQT63"/>
      <c r="GQU63"/>
      <c r="GQV63"/>
      <c r="GQW63"/>
      <c r="GQX63"/>
      <c r="GQY63"/>
      <c r="GQZ63"/>
      <c r="GRA63"/>
      <c r="GRB63"/>
      <c r="GRC63"/>
      <c r="GRD63"/>
      <c r="GRE63"/>
      <c r="GRF63"/>
      <c r="GRG63"/>
      <c r="GRH63"/>
      <c r="GRI63"/>
      <c r="GRJ63"/>
      <c r="GRK63"/>
      <c r="GRL63"/>
      <c r="GRM63"/>
      <c r="GRN63"/>
      <c r="GRO63"/>
      <c r="GRP63"/>
      <c r="GRQ63"/>
      <c r="GRR63"/>
      <c r="GRS63"/>
      <c r="GRT63"/>
      <c r="GRU63"/>
      <c r="GRV63"/>
      <c r="GRW63"/>
      <c r="GRX63"/>
      <c r="GRY63"/>
      <c r="GRZ63"/>
      <c r="GSA63"/>
      <c r="GSB63"/>
      <c r="GSC63"/>
      <c r="GSD63"/>
      <c r="GSE63"/>
      <c r="GSF63"/>
      <c r="GSG63"/>
      <c r="GSH63"/>
      <c r="GSI63"/>
      <c r="GSJ63"/>
      <c r="GSK63"/>
      <c r="GSL63"/>
      <c r="GSM63"/>
      <c r="GSN63"/>
      <c r="GSO63"/>
      <c r="GSP63"/>
      <c r="GSQ63"/>
      <c r="GSR63"/>
      <c r="GSS63"/>
      <c r="GST63"/>
      <c r="GSU63"/>
      <c r="GSV63"/>
      <c r="GSW63"/>
      <c r="GSX63"/>
      <c r="GSY63"/>
      <c r="GSZ63"/>
      <c r="GTA63"/>
      <c r="GTB63"/>
      <c r="GTC63"/>
      <c r="GTD63"/>
      <c r="GTE63"/>
      <c r="GTF63"/>
      <c r="GTG63"/>
      <c r="GTH63"/>
      <c r="GTI63"/>
      <c r="GTJ63"/>
      <c r="GTK63"/>
      <c r="GTL63"/>
      <c r="GTM63"/>
      <c r="GTN63"/>
      <c r="GTO63"/>
      <c r="GTP63"/>
      <c r="GTQ63"/>
      <c r="GTR63"/>
      <c r="GTS63"/>
      <c r="GTT63"/>
      <c r="GTU63"/>
      <c r="GTV63"/>
      <c r="GTW63"/>
      <c r="GTX63"/>
      <c r="GTY63"/>
      <c r="GTZ63"/>
      <c r="GUA63"/>
      <c r="GUB63"/>
      <c r="GUC63"/>
      <c r="GUD63"/>
      <c r="GUE63"/>
      <c r="GUF63"/>
      <c r="GUG63"/>
      <c r="GUH63"/>
      <c r="GUI63"/>
      <c r="GUJ63"/>
      <c r="GUK63"/>
      <c r="GUL63"/>
      <c r="GUM63"/>
      <c r="GUN63"/>
      <c r="GUO63"/>
      <c r="GUP63"/>
      <c r="GUQ63"/>
      <c r="GUR63"/>
      <c r="GUS63"/>
      <c r="GUT63"/>
      <c r="GUU63"/>
      <c r="GUV63"/>
      <c r="GUW63"/>
      <c r="GUX63"/>
      <c r="GUY63"/>
      <c r="GUZ63"/>
      <c r="GVA63"/>
      <c r="GVB63"/>
      <c r="GVC63"/>
      <c r="GVD63"/>
      <c r="GVE63"/>
      <c r="GVF63"/>
      <c r="GVG63"/>
      <c r="GVH63"/>
      <c r="GVI63"/>
      <c r="GVJ63"/>
      <c r="GVK63"/>
      <c r="GVL63"/>
      <c r="GVM63"/>
      <c r="GVN63"/>
      <c r="GVO63"/>
      <c r="GVP63"/>
      <c r="GVQ63"/>
      <c r="GVR63"/>
      <c r="GVS63"/>
      <c r="GVT63"/>
      <c r="GVU63"/>
      <c r="GVV63"/>
      <c r="GVW63"/>
      <c r="GVX63"/>
      <c r="GVY63"/>
      <c r="GVZ63"/>
      <c r="GWA63"/>
      <c r="GWB63"/>
      <c r="GWC63"/>
      <c r="GWD63"/>
      <c r="GWE63"/>
      <c r="GWF63"/>
      <c r="GWG63"/>
      <c r="GWH63"/>
      <c r="GWI63"/>
      <c r="GWJ63"/>
      <c r="GWK63"/>
      <c r="GWL63"/>
      <c r="GWM63"/>
      <c r="GWN63"/>
      <c r="GWO63"/>
      <c r="GWP63"/>
      <c r="GWQ63"/>
      <c r="GWR63"/>
      <c r="GWS63"/>
      <c r="GWT63"/>
      <c r="GWU63"/>
      <c r="GWV63"/>
      <c r="GWW63"/>
      <c r="GWX63"/>
      <c r="GWY63"/>
      <c r="GWZ63"/>
      <c r="GXA63"/>
      <c r="GXB63"/>
      <c r="GXC63"/>
      <c r="GXD63"/>
      <c r="GXE63"/>
      <c r="GXF63"/>
      <c r="GXG63"/>
      <c r="GXH63"/>
      <c r="GXI63"/>
      <c r="GXJ63"/>
      <c r="GXK63"/>
      <c r="GXL63"/>
      <c r="GXM63"/>
      <c r="GXN63"/>
      <c r="GXO63"/>
      <c r="GXP63"/>
      <c r="GXQ63"/>
      <c r="GXR63"/>
      <c r="GXS63"/>
      <c r="GXT63"/>
      <c r="GXU63"/>
      <c r="GXV63"/>
      <c r="GXW63"/>
      <c r="GXX63"/>
      <c r="GXY63"/>
      <c r="GXZ63"/>
      <c r="GYA63"/>
      <c r="GYB63"/>
      <c r="GYC63"/>
      <c r="GYD63"/>
      <c r="GYE63"/>
      <c r="GYF63"/>
      <c r="GYG63"/>
      <c r="GYH63"/>
      <c r="GYI63"/>
      <c r="GYJ63"/>
      <c r="GYK63"/>
      <c r="GYL63"/>
      <c r="GYM63"/>
      <c r="GYN63"/>
      <c r="GYO63"/>
      <c r="GYP63"/>
      <c r="GYQ63"/>
      <c r="GYR63"/>
      <c r="GYS63"/>
      <c r="GYT63"/>
      <c r="GYU63"/>
      <c r="GYV63"/>
      <c r="GYW63"/>
      <c r="GYX63"/>
      <c r="GYY63"/>
      <c r="GYZ63"/>
      <c r="GZA63"/>
      <c r="GZB63"/>
      <c r="GZC63"/>
      <c r="GZD63"/>
      <c r="GZE63"/>
      <c r="GZF63"/>
      <c r="GZG63"/>
      <c r="GZH63"/>
      <c r="GZI63"/>
      <c r="GZJ63"/>
      <c r="GZK63"/>
      <c r="GZL63"/>
      <c r="GZM63"/>
      <c r="GZN63"/>
      <c r="GZO63"/>
      <c r="GZP63"/>
      <c r="GZQ63"/>
      <c r="GZR63"/>
      <c r="GZS63"/>
      <c r="GZT63"/>
      <c r="GZU63"/>
      <c r="GZV63"/>
      <c r="GZW63"/>
      <c r="GZX63"/>
      <c r="GZY63"/>
      <c r="GZZ63"/>
      <c r="HAA63"/>
      <c r="HAB63"/>
      <c r="HAC63"/>
      <c r="HAD63"/>
      <c r="HAE63"/>
      <c r="HAF63"/>
      <c r="HAG63"/>
      <c r="HAH63"/>
      <c r="HAI63"/>
      <c r="HAJ63"/>
      <c r="HAK63"/>
      <c r="HAL63"/>
      <c r="HAM63"/>
      <c r="HAN63"/>
      <c r="HAO63"/>
      <c r="HAP63"/>
      <c r="HAQ63"/>
      <c r="HAR63"/>
      <c r="HAS63"/>
      <c r="HAT63"/>
      <c r="HAU63"/>
      <c r="HAV63"/>
      <c r="HAW63"/>
      <c r="HAX63"/>
      <c r="HAY63"/>
      <c r="HAZ63"/>
      <c r="HBA63"/>
      <c r="HBB63"/>
      <c r="HBC63"/>
      <c r="HBD63"/>
      <c r="HBE63"/>
      <c r="HBF63"/>
      <c r="HBG63"/>
      <c r="HBH63"/>
      <c r="HBI63"/>
      <c r="HBJ63"/>
      <c r="HBK63"/>
      <c r="HBL63"/>
      <c r="HBM63"/>
      <c r="HBN63"/>
      <c r="HBO63"/>
      <c r="HBP63"/>
      <c r="HBQ63"/>
      <c r="HBR63"/>
      <c r="HBS63"/>
      <c r="HBT63"/>
      <c r="HBU63"/>
      <c r="HBV63"/>
      <c r="HBW63"/>
      <c r="HBX63"/>
      <c r="HBY63"/>
      <c r="HBZ63"/>
      <c r="HCA63"/>
      <c r="HCB63"/>
      <c r="HCC63"/>
      <c r="HCD63"/>
      <c r="HCE63"/>
      <c r="HCF63"/>
      <c r="HCG63"/>
      <c r="HCH63"/>
      <c r="HCI63"/>
      <c r="HCJ63"/>
      <c r="HCK63"/>
      <c r="HCL63"/>
      <c r="HCM63"/>
      <c r="HCN63"/>
      <c r="HCO63"/>
      <c r="HCP63"/>
      <c r="HCQ63"/>
      <c r="HCR63"/>
      <c r="HCS63"/>
      <c r="HCT63"/>
      <c r="HCU63"/>
      <c r="HCV63"/>
      <c r="HCW63"/>
      <c r="HCX63"/>
      <c r="HCY63"/>
      <c r="HCZ63"/>
      <c r="HDA63"/>
      <c r="HDB63"/>
      <c r="HDC63"/>
      <c r="HDD63"/>
      <c r="HDE63"/>
      <c r="HDF63"/>
      <c r="HDG63"/>
      <c r="HDH63"/>
      <c r="HDI63"/>
      <c r="HDJ63"/>
      <c r="HDK63"/>
      <c r="HDL63"/>
      <c r="HDM63"/>
      <c r="HDN63"/>
      <c r="HDO63"/>
      <c r="HDP63"/>
      <c r="HDQ63"/>
      <c r="HDR63"/>
      <c r="HDS63"/>
      <c r="HDT63"/>
      <c r="HDU63"/>
      <c r="HDV63"/>
      <c r="HDW63"/>
      <c r="HDX63"/>
      <c r="HDY63"/>
      <c r="HDZ63"/>
      <c r="HEA63"/>
      <c r="HEB63"/>
      <c r="HEC63"/>
      <c r="HED63"/>
      <c r="HEE63"/>
      <c r="HEF63"/>
      <c r="HEG63"/>
      <c r="HEH63"/>
      <c r="HEI63"/>
      <c r="HEJ63"/>
      <c r="HEK63"/>
      <c r="HEL63"/>
      <c r="HEM63"/>
      <c r="HEN63"/>
      <c r="HEO63"/>
      <c r="HEP63"/>
      <c r="HEQ63"/>
      <c r="HER63"/>
      <c r="HES63"/>
      <c r="HET63"/>
      <c r="HEU63"/>
      <c r="HEV63"/>
      <c r="HEW63"/>
      <c r="HEX63"/>
      <c r="HEY63"/>
      <c r="HEZ63"/>
      <c r="HFA63"/>
      <c r="HFB63"/>
      <c r="HFC63"/>
      <c r="HFD63"/>
      <c r="HFE63"/>
      <c r="HFF63"/>
      <c r="HFG63"/>
      <c r="HFH63"/>
      <c r="HFI63"/>
      <c r="HFJ63"/>
      <c r="HFK63"/>
      <c r="HFL63"/>
      <c r="HFM63"/>
      <c r="HFN63"/>
      <c r="HFO63"/>
      <c r="HFP63"/>
      <c r="HFQ63"/>
      <c r="HFR63"/>
      <c r="HFS63"/>
      <c r="HFT63"/>
      <c r="HFU63"/>
      <c r="HFV63"/>
      <c r="HFW63"/>
      <c r="HFX63"/>
      <c r="HFY63"/>
      <c r="HFZ63"/>
      <c r="HGA63"/>
      <c r="HGB63"/>
      <c r="HGC63"/>
      <c r="HGD63"/>
      <c r="HGE63"/>
      <c r="HGF63"/>
      <c r="HGG63"/>
      <c r="HGH63"/>
      <c r="HGI63"/>
      <c r="HGJ63"/>
      <c r="HGK63"/>
      <c r="HGL63"/>
      <c r="HGM63"/>
      <c r="HGN63"/>
      <c r="HGO63"/>
      <c r="HGP63"/>
      <c r="HGQ63"/>
      <c r="HGR63"/>
      <c r="HGS63"/>
      <c r="HGT63"/>
      <c r="HGU63"/>
      <c r="HGV63"/>
      <c r="HGW63"/>
      <c r="HGX63"/>
      <c r="HGY63"/>
      <c r="HGZ63"/>
      <c r="HHA63"/>
      <c r="HHB63"/>
      <c r="HHC63"/>
      <c r="HHD63"/>
      <c r="HHE63"/>
      <c r="HHF63"/>
      <c r="HHG63"/>
      <c r="HHH63"/>
      <c r="HHI63"/>
      <c r="HHJ63"/>
      <c r="HHK63"/>
      <c r="HHL63"/>
      <c r="HHM63"/>
      <c r="HHN63"/>
      <c r="HHO63"/>
      <c r="HHP63"/>
      <c r="HHQ63"/>
      <c r="HHR63"/>
      <c r="HHS63"/>
      <c r="HHT63"/>
      <c r="HHU63"/>
      <c r="HHV63"/>
      <c r="HHW63"/>
      <c r="HHX63"/>
      <c r="HHY63"/>
      <c r="HHZ63"/>
      <c r="HIA63"/>
      <c r="HIB63"/>
      <c r="HIC63"/>
      <c r="HID63"/>
      <c r="HIE63"/>
      <c r="HIF63"/>
      <c r="HIG63"/>
      <c r="HIH63"/>
      <c r="HII63"/>
      <c r="HIJ63"/>
      <c r="HIK63"/>
      <c r="HIL63"/>
      <c r="HIM63"/>
      <c r="HIN63"/>
      <c r="HIO63"/>
      <c r="HIP63"/>
      <c r="HIQ63"/>
      <c r="HIR63"/>
      <c r="HIS63"/>
      <c r="HIT63"/>
      <c r="HIU63"/>
      <c r="HIV63"/>
      <c r="HIW63"/>
      <c r="HIX63"/>
      <c r="HIY63"/>
      <c r="HIZ63"/>
      <c r="HJA63"/>
      <c r="HJB63"/>
      <c r="HJC63"/>
      <c r="HJD63"/>
      <c r="HJE63"/>
      <c r="HJF63"/>
      <c r="HJG63"/>
      <c r="HJH63"/>
      <c r="HJI63"/>
      <c r="HJJ63"/>
      <c r="HJK63"/>
      <c r="HJL63"/>
      <c r="HJM63"/>
      <c r="HJN63"/>
      <c r="HJO63"/>
      <c r="HJP63"/>
      <c r="HJQ63"/>
      <c r="HJR63"/>
      <c r="HJS63"/>
      <c r="HJT63"/>
      <c r="HJU63"/>
      <c r="HJV63"/>
      <c r="HJW63"/>
      <c r="HJX63"/>
      <c r="HJY63"/>
      <c r="HJZ63"/>
      <c r="HKA63"/>
      <c r="HKB63"/>
      <c r="HKC63"/>
      <c r="HKD63"/>
      <c r="HKE63"/>
      <c r="HKF63"/>
      <c r="HKG63"/>
      <c r="HKH63"/>
      <c r="HKI63"/>
      <c r="HKJ63"/>
      <c r="HKK63"/>
      <c r="HKL63"/>
      <c r="HKM63"/>
      <c r="HKN63"/>
      <c r="HKO63"/>
      <c r="HKP63"/>
      <c r="HKQ63"/>
      <c r="HKR63"/>
      <c r="HKS63"/>
      <c r="HKT63"/>
      <c r="HKU63"/>
      <c r="HKV63"/>
      <c r="HKW63"/>
      <c r="HKX63"/>
      <c r="HKY63"/>
      <c r="HKZ63"/>
      <c r="HLA63"/>
      <c r="HLB63"/>
      <c r="HLC63"/>
      <c r="HLD63"/>
      <c r="HLE63"/>
      <c r="HLF63"/>
      <c r="HLG63"/>
      <c r="HLH63"/>
      <c r="HLI63"/>
      <c r="HLJ63"/>
      <c r="HLK63"/>
      <c r="HLL63"/>
      <c r="HLM63"/>
      <c r="HLN63"/>
      <c r="HLO63"/>
      <c r="HLP63"/>
      <c r="HLQ63"/>
      <c r="HLR63"/>
      <c r="HLS63"/>
      <c r="HLT63"/>
      <c r="HLU63"/>
      <c r="HLV63"/>
      <c r="HLW63"/>
      <c r="HLX63"/>
      <c r="HLY63"/>
      <c r="HLZ63"/>
      <c r="HMA63"/>
      <c r="HMB63"/>
      <c r="HMC63"/>
      <c r="HMD63"/>
      <c r="HME63"/>
      <c r="HMF63"/>
      <c r="HMG63"/>
      <c r="HMH63"/>
      <c r="HMI63"/>
      <c r="HMJ63"/>
      <c r="HMK63"/>
      <c r="HML63"/>
      <c r="HMM63"/>
      <c r="HMN63"/>
      <c r="HMO63"/>
      <c r="HMP63"/>
      <c r="HMQ63"/>
      <c r="HMR63"/>
      <c r="HMS63"/>
      <c r="HMT63"/>
      <c r="HMU63"/>
      <c r="HMV63"/>
      <c r="HMW63"/>
      <c r="HMX63"/>
      <c r="HMY63"/>
      <c r="HMZ63"/>
      <c r="HNA63"/>
      <c r="HNB63"/>
      <c r="HNC63"/>
      <c r="HND63"/>
      <c r="HNE63"/>
      <c r="HNF63"/>
      <c r="HNG63"/>
      <c r="HNH63"/>
      <c r="HNI63"/>
      <c r="HNJ63"/>
      <c r="HNK63"/>
      <c r="HNL63"/>
      <c r="HNM63"/>
      <c r="HNN63"/>
      <c r="HNO63"/>
      <c r="HNP63"/>
      <c r="HNQ63"/>
      <c r="HNR63"/>
      <c r="HNS63"/>
      <c r="HNT63"/>
      <c r="HNU63"/>
      <c r="HNV63"/>
      <c r="HNW63"/>
      <c r="HNX63"/>
      <c r="HNY63"/>
      <c r="HNZ63"/>
      <c r="HOA63"/>
      <c r="HOB63"/>
      <c r="HOC63"/>
      <c r="HOD63"/>
      <c r="HOE63"/>
      <c r="HOF63"/>
      <c r="HOG63"/>
      <c r="HOH63"/>
      <c r="HOI63"/>
      <c r="HOJ63"/>
      <c r="HOK63"/>
      <c r="HOL63"/>
      <c r="HOM63"/>
      <c r="HON63"/>
      <c r="HOO63"/>
      <c r="HOP63"/>
      <c r="HOQ63"/>
      <c r="HOR63"/>
      <c r="HOS63"/>
      <c r="HOT63"/>
      <c r="HOU63"/>
      <c r="HOV63"/>
      <c r="HOW63"/>
      <c r="HOX63"/>
      <c r="HOY63"/>
      <c r="HOZ63"/>
      <c r="HPA63"/>
      <c r="HPB63"/>
      <c r="HPC63"/>
      <c r="HPD63"/>
      <c r="HPE63"/>
      <c r="HPF63"/>
      <c r="HPG63"/>
      <c r="HPH63"/>
      <c r="HPI63"/>
      <c r="HPJ63"/>
      <c r="HPK63"/>
      <c r="HPL63"/>
      <c r="HPM63"/>
      <c r="HPN63"/>
      <c r="HPO63"/>
      <c r="HPP63"/>
      <c r="HPQ63"/>
      <c r="HPR63"/>
      <c r="HPS63"/>
      <c r="HPT63"/>
      <c r="HPU63"/>
      <c r="HPV63"/>
      <c r="HPW63"/>
      <c r="HPX63"/>
      <c r="HPY63"/>
      <c r="HPZ63"/>
      <c r="HQA63"/>
      <c r="HQB63"/>
      <c r="HQC63"/>
      <c r="HQD63"/>
      <c r="HQE63"/>
      <c r="HQF63"/>
      <c r="HQG63"/>
      <c r="HQH63"/>
      <c r="HQI63"/>
      <c r="HQJ63"/>
      <c r="HQK63"/>
      <c r="HQL63"/>
      <c r="HQM63"/>
      <c r="HQN63"/>
      <c r="HQO63"/>
      <c r="HQP63"/>
      <c r="HQQ63"/>
      <c r="HQR63"/>
      <c r="HQS63"/>
      <c r="HQT63"/>
      <c r="HQU63"/>
      <c r="HQV63"/>
      <c r="HQW63"/>
      <c r="HQX63"/>
      <c r="HQY63"/>
      <c r="HQZ63"/>
      <c r="HRA63"/>
      <c r="HRB63"/>
      <c r="HRC63"/>
      <c r="HRD63"/>
      <c r="HRE63"/>
      <c r="HRF63"/>
      <c r="HRG63"/>
      <c r="HRH63"/>
      <c r="HRI63"/>
      <c r="HRJ63"/>
      <c r="HRK63"/>
      <c r="HRL63"/>
      <c r="HRM63"/>
      <c r="HRN63"/>
      <c r="HRO63"/>
      <c r="HRP63"/>
      <c r="HRQ63"/>
      <c r="HRR63"/>
      <c r="HRS63"/>
      <c r="HRT63"/>
      <c r="HRU63"/>
      <c r="HRV63"/>
      <c r="HRW63"/>
      <c r="HRX63"/>
      <c r="HRY63"/>
      <c r="HRZ63"/>
      <c r="HSA63"/>
      <c r="HSB63"/>
      <c r="HSC63"/>
      <c r="HSD63"/>
      <c r="HSE63"/>
      <c r="HSF63"/>
      <c r="HSG63"/>
      <c r="HSH63"/>
      <c r="HSI63"/>
      <c r="HSJ63"/>
      <c r="HSK63"/>
      <c r="HSL63"/>
      <c r="HSM63"/>
      <c r="HSN63"/>
      <c r="HSO63"/>
      <c r="HSP63"/>
      <c r="HSQ63"/>
      <c r="HSR63"/>
      <c r="HSS63"/>
      <c r="HST63"/>
      <c r="HSU63"/>
      <c r="HSV63"/>
      <c r="HSW63"/>
      <c r="HSX63"/>
      <c r="HSY63"/>
      <c r="HSZ63"/>
      <c r="HTA63"/>
      <c r="HTB63"/>
      <c r="HTC63"/>
      <c r="HTD63"/>
      <c r="HTE63"/>
      <c r="HTF63"/>
      <c r="HTG63"/>
      <c r="HTH63"/>
      <c r="HTI63"/>
      <c r="HTJ63"/>
      <c r="HTK63"/>
      <c r="HTL63"/>
      <c r="HTM63"/>
      <c r="HTN63"/>
      <c r="HTO63"/>
      <c r="HTP63"/>
      <c r="HTQ63"/>
      <c r="HTR63"/>
      <c r="HTS63"/>
      <c r="HTT63"/>
      <c r="HTU63"/>
      <c r="HTV63"/>
      <c r="HTW63"/>
      <c r="HTX63"/>
      <c r="HTY63"/>
      <c r="HTZ63"/>
      <c r="HUA63"/>
      <c r="HUB63"/>
      <c r="HUC63"/>
      <c r="HUD63"/>
      <c r="HUE63"/>
      <c r="HUF63"/>
      <c r="HUG63"/>
      <c r="HUH63"/>
      <c r="HUI63"/>
      <c r="HUJ63"/>
      <c r="HUK63"/>
      <c r="HUL63"/>
      <c r="HUM63"/>
      <c r="HUN63"/>
      <c r="HUO63"/>
      <c r="HUP63"/>
      <c r="HUQ63"/>
      <c r="HUR63"/>
      <c r="HUS63"/>
      <c r="HUT63"/>
      <c r="HUU63"/>
      <c r="HUV63"/>
      <c r="HUW63"/>
      <c r="HUX63"/>
      <c r="HUY63"/>
      <c r="HUZ63"/>
      <c r="HVA63"/>
      <c r="HVB63"/>
      <c r="HVC63"/>
      <c r="HVD63"/>
      <c r="HVE63"/>
      <c r="HVF63"/>
      <c r="HVG63"/>
      <c r="HVH63"/>
      <c r="HVI63"/>
      <c r="HVJ63"/>
      <c r="HVK63"/>
      <c r="HVL63"/>
      <c r="HVM63"/>
      <c r="HVN63"/>
      <c r="HVO63"/>
      <c r="HVP63"/>
      <c r="HVQ63"/>
      <c r="HVR63"/>
      <c r="HVS63"/>
      <c r="HVT63"/>
      <c r="HVU63"/>
      <c r="HVV63"/>
      <c r="HVW63"/>
      <c r="HVX63"/>
      <c r="HVY63"/>
      <c r="HVZ63"/>
      <c r="HWA63"/>
      <c r="HWB63"/>
      <c r="HWC63"/>
      <c r="HWD63"/>
      <c r="HWE63"/>
      <c r="HWF63"/>
      <c r="HWG63"/>
      <c r="HWH63"/>
      <c r="HWI63"/>
      <c r="HWJ63"/>
      <c r="HWK63"/>
      <c r="HWL63"/>
      <c r="HWM63"/>
      <c r="HWN63"/>
      <c r="HWO63"/>
      <c r="HWP63"/>
      <c r="HWQ63"/>
      <c r="HWR63"/>
      <c r="HWS63"/>
      <c r="HWT63"/>
      <c r="HWU63"/>
      <c r="HWV63"/>
      <c r="HWW63"/>
      <c r="HWX63"/>
      <c r="HWY63"/>
      <c r="HWZ63"/>
      <c r="HXA63"/>
      <c r="HXB63"/>
      <c r="HXC63"/>
      <c r="HXD63"/>
      <c r="HXE63"/>
      <c r="HXF63"/>
      <c r="HXG63"/>
      <c r="HXH63"/>
      <c r="HXI63"/>
      <c r="HXJ63"/>
      <c r="HXK63"/>
      <c r="HXL63"/>
      <c r="HXM63"/>
      <c r="HXN63"/>
      <c r="HXO63"/>
      <c r="HXP63"/>
      <c r="HXQ63"/>
      <c r="HXR63"/>
      <c r="HXS63"/>
      <c r="HXT63"/>
      <c r="HXU63"/>
      <c r="HXV63"/>
      <c r="HXW63"/>
      <c r="HXX63"/>
      <c r="HXY63"/>
      <c r="HXZ63"/>
      <c r="HYA63"/>
      <c r="HYB63"/>
      <c r="HYC63"/>
      <c r="HYD63"/>
      <c r="HYE63"/>
      <c r="HYF63"/>
      <c r="HYG63"/>
      <c r="HYH63"/>
      <c r="HYI63"/>
      <c r="HYJ63"/>
      <c r="HYK63"/>
      <c r="HYL63"/>
      <c r="HYM63"/>
      <c r="HYN63"/>
      <c r="HYO63"/>
      <c r="HYP63"/>
      <c r="HYQ63"/>
      <c r="HYR63"/>
      <c r="HYS63"/>
      <c r="HYT63"/>
      <c r="HYU63"/>
      <c r="HYV63"/>
      <c r="HYW63"/>
      <c r="HYX63"/>
      <c r="HYY63"/>
      <c r="HYZ63"/>
      <c r="HZA63"/>
      <c r="HZB63"/>
      <c r="HZC63"/>
      <c r="HZD63"/>
      <c r="HZE63"/>
      <c r="HZF63"/>
      <c r="HZG63"/>
      <c r="HZH63"/>
      <c r="HZI63"/>
      <c r="HZJ63"/>
      <c r="HZK63"/>
      <c r="HZL63"/>
      <c r="HZM63"/>
      <c r="HZN63"/>
      <c r="HZO63"/>
      <c r="HZP63"/>
      <c r="HZQ63"/>
      <c r="HZR63"/>
      <c r="HZS63"/>
      <c r="HZT63"/>
      <c r="HZU63"/>
      <c r="HZV63"/>
      <c r="HZW63"/>
      <c r="HZX63"/>
      <c r="HZY63"/>
      <c r="HZZ63"/>
      <c r="IAA63"/>
      <c r="IAB63"/>
      <c r="IAC63"/>
      <c r="IAD63"/>
      <c r="IAE63"/>
      <c r="IAF63"/>
      <c r="IAG63"/>
      <c r="IAH63"/>
      <c r="IAI63"/>
      <c r="IAJ63"/>
      <c r="IAK63"/>
      <c r="IAL63"/>
      <c r="IAM63"/>
      <c r="IAN63"/>
      <c r="IAO63"/>
      <c r="IAP63"/>
      <c r="IAQ63"/>
      <c r="IAR63"/>
      <c r="IAS63"/>
      <c r="IAT63"/>
      <c r="IAU63"/>
      <c r="IAV63"/>
      <c r="IAW63"/>
      <c r="IAX63"/>
      <c r="IAY63"/>
      <c r="IAZ63"/>
      <c r="IBA63"/>
      <c r="IBB63"/>
      <c r="IBC63"/>
      <c r="IBD63"/>
      <c r="IBE63"/>
      <c r="IBF63"/>
      <c r="IBG63"/>
      <c r="IBH63"/>
      <c r="IBI63"/>
      <c r="IBJ63"/>
      <c r="IBK63"/>
      <c r="IBL63"/>
      <c r="IBM63"/>
      <c r="IBN63"/>
      <c r="IBO63"/>
      <c r="IBP63"/>
      <c r="IBQ63"/>
      <c r="IBR63"/>
      <c r="IBS63"/>
      <c r="IBT63"/>
      <c r="IBU63"/>
      <c r="IBV63"/>
      <c r="IBW63"/>
      <c r="IBX63"/>
      <c r="IBY63"/>
      <c r="IBZ63"/>
      <c r="ICA63"/>
      <c r="ICB63"/>
      <c r="ICC63"/>
      <c r="ICD63"/>
      <c r="ICE63"/>
      <c r="ICF63"/>
      <c r="ICG63"/>
      <c r="ICH63"/>
      <c r="ICI63"/>
      <c r="ICJ63"/>
      <c r="ICK63"/>
      <c r="ICL63"/>
      <c r="ICM63"/>
      <c r="ICN63"/>
      <c r="ICO63"/>
      <c r="ICP63"/>
      <c r="ICQ63"/>
      <c r="ICR63"/>
      <c r="ICS63"/>
      <c r="ICT63"/>
      <c r="ICU63"/>
      <c r="ICV63"/>
      <c r="ICW63"/>
      <c r="ICX63"/>
      <c r="ICY63"/>
      <c r="ICZ63"/>
      <c r="IDA63"/>
      <c r="IDB63"/>
      <c r="IDC63"/>
      <c r="IDD63"/>
      <c r="IDE63"/>
      <c r="IDF63"/>
      <c r="IDG63"/>
      <c r="IDH63"/>
      <c r="IDI63"/>
      <c r="IDJ63"/>
      <c r="IDK63"/>
      <c r="IDL63"/>
      <c r="IDM63"/>
      <c r="IDN63"/>
      <c r="IDO63"/>
      <c r="IDP63"/>
      <c r="IDQ63"/>
      <c r="IDR63"/>
      <c r="IDS63"/>
      <c r="IDT63"/>
      <c r="IDU63"/>
      <c r="IDV63"/>
      <c r="IDW63"/>
      <c r="IDX63"/>
      <c r="IDY63"/>
      <c r="IDZ63"/>
      <c r="IEA63"/>
      <c r="IEB63"/>
      <c r="IEC63"/>
      <c r="IED63"/>
      <c r="IEE63"/>
      <c r="IEF63"/>
      <c r="IEG63"/>
      <c r="IEH63"/>
      <c r="IEI63"/>
      <c r="IEJ63"/>
      <c r="IEK63"/>
      <c r="IEL63"/>
      <c r="IEM63"/>
      <c r="IEN63"/>
      <c r="IEO63"/>
      <c r="IEP63"/>
      <c r="IEQ63"/>
      <c r="IER63"/>
      <c r="IES63"/>
      <c r="IET63"/>
      <c r="IEU63"/>
      <c r="IEV63"/>
      <c r="IEW63"/>
      <c r="IEX63"/>
      <c r="IEY63"/>
      <c r="IEZ63"/>
      <c r="IFA63"/>
      <c r="IFB63"/>
      <c r="IFC63"/>
      <c r="IFD63"/>
      <c r="IFE63"/>
      <c r="IFF63"/>
      <c r="IFG63"/>
      <c r="IFH63"/>
      <c r="IFI63"/>
      <c r="IFJ63"/>
      <c r="IFK63"/>
      <c r="IFL63"/>
      <c r="IFM63"/>
      <c r="IFN63"/>
      <c r="IFO63"/>
      <c r="IFP63"/>
      <c r="IFQ63"/>
      <c r="IFR63"/>
      <c r="IFS63"/>
      <c r="IFT63"/>
      <c r="IFU63"/>
      <c r="IFV63"/>
      <c r="IFW63"/>
      <c r="IFX63"/>
      <c r="IFY63"/>
      <c r="IFZ63"/>
      <c r="IGA63"/>
      <c r="IGB63"/>
      <c r="IGC63"/>
      <c r="IGD63"/>
      <c r="IGE63"/>
      <c r="IGF63"/>
      <c r="IGG63"/>
      <c r="IGH63"/>
      <c r="IGI63"/>
      <c r="IGJ63"/>
      <c r="IGK63"/>
      <c r="IGL63"/>
      <c r="IGM63"/>
      <c r="IGN63"/>
      <c r="IGO63"/>
      <c r="IGP63"/>
      <c r="IGQ63"/>
      <c r="IGR63"/>
      <c r="IGS63"/>
      <c r="IGT63"/>
      <c r="IGU63"/>
      <c r="IGV63"/>
      <c r="IGW63"/>
      <c r="IGX63"/>
      <c r="IGY63"/>
      <c r="IGZ63"/>
      <c r="IHA63"/>
      <c r="IHB63"/>
      <c r="IHC63"/>
      <c r="IHD63"/>
      <c r="IHE63"/>
      <c r="IHF63"/>
      <c r="IHG63"/>
      <c r="IHH63"/>
      <c r="IHI63"/>
      <c r="IHJ63"/>
      <c r="IHK63"/>
      <c r="IHL63"/>
      <c r="IHM63"/>
      <c r="IHN63"/>
      <c r="IHO63"/>
      <c r="IHP63"/>
      <c r="IHQ63"/>
      <c r="IHR63"/>
      <c r="IHS63"/>
      <c r="IHT63"/>
      <c r="IHU63"/>
      <c r="IHV63"/>
      <c r="IHW63"/>
      <c r="IHX63"/>
      <c r="IHY63"/>
      <c r="IHZ63"/>
      <c r="IIA63"/>
      <c r="IIB63"/>
      <c r="IIC63"/>
      <c r="IID63"/>
      <c r="IIE63"/>
      <c r="IIF63"/>
      <c r="IIG63"/>
      <c r="IIH63"/>
      <c r="III63"/>
      <c r="IIJ63"/>
      <c r="IIK63"/>
      <c r="IIL63"/>
      <c r="IIM63"/>
      <c r="IIN63"/>
      <c r="IIO63"/>
      <c r="IIP63"/>
      <c r="IIQ63"/>
      <c r="IIR63"/>
      <c r="IIS63"/>
      <c r="IIT63"/>
      <c r="IIU63"/>
      <c r="IIV63"/>
      <c r="IIW63"/>
      <c r="IIX63"/>
      <c r="IIY63"/>
      <c r="IIZ63"/>
      <c r="IJA63"/>
      <c r="IJB63"/>
      <c r="IJC63"/>
      <c r="IJD63"/>
      <c r="IJE63"/>
      <c r="IJF63"/>
      <c r="IJG63"/>
      <c r="IJH63"/>
      <c r="IJI63"/>
      <c r="IJJ63"/>
      <c r="IJK63"/>
      <c r="IJL63"/>
      <c r="IJM63"/>
      <c r="IJN63"/>
      <c r="IJO63"/>
      <c r="IJP63"/>
      <c r="IJQ63"/>
      <c r="IJR63"/>
      <c r="IJS63"/>
      <c r="IJT63"/>
      <c r="IJU63"/>
      <c r="IJV63"/>
      <c r="IJW63"/>
      <c r="IJX63"/>
      <c r="IJY63"/>
      <c r="IJZ63"/>
      <c r="IKA63"/>
      <c r="IKB63"/>
      <c r="IKC63"/>
      <c r="IKD63"/>
      <c r="IKE63"/>
      <c r="IKF63"/>
      <c r="IKG63"/>
      <c r="IKH63"/>
      <c r="IKI63"/>
      <c r="IKJ63"/>
      <c r="IKK63"/>
      <c r="IKL63"/>
      <c r="IKM63"/>
      <c r="IKN63"/>
      <c r="IKO63"/>
      <c r="IKP63"/>
      <c r="IKQ63"/>
      <c r="IKR63"/>
      <c r="IKS63"/>
      <c r="IKT63"/>
      <c r="IKU63"/>
      <c r="IKV63"/>
      <c r="IKW63"/>
      <c r="IKX63"/>
      <c r="IKY63"/>
      <c r="IKZ63"/>
      <c r="ILA63"/>
      <c r="ILB63"/>
      <c r="ILC63"/>
      <c r="ILD63"/>
      <c r="ILE63"/>
      <c r="ILF63"/>
      <c r="ILG63"/>
      <c r="ILH63"/>
      <c r="ILI63"/>
      <c r="ILJ63"/>
      <c r="ILK63"/>
      <c r="ILL63"/>
      <c r="ILM63"/>
      <c r="ILN63"/>
      <c r="ILO63"/>
      <c r="ILP63"/>
      <c r="ILQ63"/>
      <c r="ILR63"/>
      <c r="ILS63"/>
      <c r="ILT63"/>
      <c r="ILU63"/>
      <c r="ILV63"/>
      <c r="ILW63"/>
      <c r="ILX63"/>
      <c r="ILY63"/>
      <c r="ILZ63"/>
      <c r="IMA63"/>
      <c r="IMB63"/>
      <c r="IMC63"/>
      <c r="IMD63"/>
      <c r="IME63"/>
      <c r="IMF63"/>
      <c r="IMG63"/>
      <c r="IMH63"/>
      <c r="IMI63"/>
      <c r="IMJ63"/>
      <c r="IMK63"/>
      <c r="IML63"/>
      <c r="IMM63"/>
      <c r="IMN63"/>
      <c r="IMO63"/>
      <c r="IMP63"/>
      <c r="IMQ63"/>
      <c r="IMR63"/>
      <c r="IMS63"/>
      <c r="IMT63"/>
      <c r="IMU63"/>
      <c r="IMV63"/>
      <c r="IMW63"/>
      <c r="IMX63"/>
      <c r="IMY63"/>
      <c r="IMZ63"/>
      <c r="INA63"/>
      <c r="INB63"/>
      <c r="INC63"/>
      <c r="IND63"/>
      <c r="INE63"/>
      <c r="INF63"/>
      <c r="ING63"/>
      <c r="INH63"/>
      <c r="INI63"/>
      <c r="INJ63"/>
      <c r="INK63"/>
      <c r="INL63"/>
      <c r="INM63"/>
      <c r="INN63"/>
      <c r="INO63"/>
      <c r="INP63"/>
      <c r="INQ63"/>
      <c r="INR63"/>
      <c r="INS63"/>
      <c r="INT63"/>
      <c r="INU63"/>
      <c r="INV63"/>
      <c r="INW63"/>
      <c r="INX63"/>
      <c r="INY63"/>
      <c r="INZ63"/>
      <c r="IOA63"/>
      <c r="IOB63"/>
      <c r="IOC63"/>
      <c r="IOD63"/>
      <c r="IOE63"/>
      <c r="IOF63"/>
      <c r="IOG63"/>
      <c r="IOH63"/>
      <c r="IOI63"/>
      <c r="IOJ63"/>
      <c r="IOK63"/>
      <c r="IOL63"/>
      <c r="IOM63"/>
      <c r="ION63"/>
      <c r="IOO63"/>
      <c r="IOP63"/>
      <c r="IOQ63"/>
      <c r="IOR63"/>
      <c r="IOS63"/>
      <c r="IOT63"/>
      <c r="IOU63"/>
      <c r="IOV63"/>
      <c r="IOW63"/>
      <c r="IOX63"/>
      <c r="IOY63"/>
      <c r="IOZ63"/>
      <c r="IPA63"/>
      <c r="IPB63"/>
      <c r="IPC63"/>
      <c r="IPD63"/>
      <c r="IPE63"/>
      <c r="IPF63"/>
      <c r="IPG63"/>
      <c r="IPH63"/>
      <c r="IPI63"/>
      <c r="IPJ63"/>
      <c r="IPK63"/>
      <c r="IPL63"/>
      <c r="IPM63"/>
      <c r="IPN63"/>
      <c r="IPO63"/>
      <c r="IPP63"/>
      <c r="IPQ63"/>
      <c r="IPR63"/>
      <c r="IPS63"/>
      <c r="IPT63"/>
      <c r="IPU63"/>
      <c r="IPV63"/>
      <c r="IPW63"/>
      <c r="IPX63"/>
      <c r="IPY63"/>
      <c r="IPZ63"/>
      <c r="IQA63"/>
      <c r="IQB63"/>
      <c r="IQC63"/>
      <c r="IQD63"/>
      <c r="IQE63"/>
      <c r="IQF63"/>
      <c r="IQG63"/>
      <c r="IQH63"/>
      <c r="IQI63"/>
      <c r="IQJ63"/>
      <c r="IQK63"/>
      <c r="IQL63"/>
      <c r="IQM63"/>
      <c r="IQN63"/>
      <c r="IQO63"/>
      <c r="IQP63"/>
      <c r="IQQ63"/>
      <c r="IQR63"/>
      <c r="IQS63"/>
      <c r="IQT63"/>
      <c r="IQU63"/>
      <c r="IQV63"/>
      <c r="IQW63"/>
      <c r="IQX63"/>
      <c r="IQY63"/>
      <c r="IQZ63"/>
      <c r="IRA63"/>
      <c r="IRB63"/>
      <c r="IRC63"/>
      <c r="IRD63"/>
      <c r="IRE63"/>
      <c r="IRF63"/>
      <c r="IRG63"/>
      <c r="IRH63"/>
      <c r="IRI63"/>
      <c r="IRJ63"/>
      <c r="IRK63"/>
      <c r="IRL63"/>
      <c r="IRM63"/>
      <c r="IRN63"/>
      <c r="IRO63"/>
      <c r="IRP63"/>
      <c r="IRQ63"/>
      <c r="IRR63"/>
      <c r="IRS63"/>
      <c r="IRT63"/>
      <c r="IRU63"/>
      <c r="IRV63"/>
      <c r="IRW63"/>
      <c r="IRX63"/>
      <c r="IRY63"/>
      <c r="IRZ63"/>
      <c r="ISA63"/>
      <c r="ISB63"/>
      <c r="ISC63"/>
      <c r="ISD63"/>
      <c r="ISE63"/>
      <c r="ISF63"/>
      <c r="ISG63"/>
      <c r="ISH63"/>
      <c r="ISI63"/>
      <c r="ISJ63"/>
      <c r="ISK63"/>
      <c r="ISL63"/>
      <c r="ISM63"/>
      <c r="ISN63"/>
      <c r="ISO63"/>
      <c r="ISP63"/>
      <c r="ISQ63"/>
      <c r="ISR63"/>
      <c r="ISS63"/>
      <c r="IST63"/>
      <c r="ISU63"/>
      <c r="ISV63"/>
      <c r="ISW63"/>
      <c r="ISX63"/>
      <c r="ISY63"/>
      <c r="ISZ63"/>
      <c r="ITA63"/>
      <c r="ITB63"/>
      <c r="ITC63"/>
      <c r="ITD63"/>
      <c r="ITE63"/>
      <c r="ITF63"/>
      <c r="ITG63"/>
      <c r="ITH63"/>
      <c r="ITI63"/>
      <c r="ITJ63"/>
      <c r="ITK63"/>
      <c r="ITL63"/>
      <c r="ITM63"/>
      <c r="ITN63"/>
      <c r="ITO63"/>
      <c r="ITP63"/>
      <c r="ITQ63"/>
      <c r="ITR63"/>
      <c r="ITS63"/>
      <c r="ITT63"/>
      <c r="ITU63"/>
      <c r="ITV63"/>
      <c r="ITW63"/>
      <c r="ITX63"/>
      <c r="ITY63"/>
      <c r="ITZ63"/>
      <c r="IUA63"/>
      <c r="IUB63"/>
      <c r="IUC63"/>
      <c r="IUD63"/>
      <c r="IUE63"/>
      <c r="IUF63"/>
      <c r="IUG63"/>
      <c r="IUH63"/>
      <c r="IUI63"/>
      <c r="IUJ63"/>
      <c r="IUK63"/>
      <c r="IUL63"/>
      <c r="IUM63"/>
      <c r="IUN63"/>
      <c r="IUO63"/>
      <c r="IUP63"/>
      <c r="IUQ63"/>
      <c r="IUR63"/>
      <c r="IUS63"/>
      <c r="IUT63"/>
      <c r="IUU63"/>
      <c r="IUV63"/>
      <c r="IUW63"/>
      <c r="IUX63"/>
      <c r="IUY63"/>
      <c r="IUZ63"/>
      <c r="IVA63"/>
      <c r="IVB63"/>
      <c r="IVC63"/>
      <c r="IVD63"/>
      <c r="IVE63"/>
      <c r="IVF63"/>
      <c r="IVG63"/>
      <c r="IVH63"/>
      <c r="IVI63"/>
      <c r="IVJ63"/>
      <c r="IVK63"/>
      <c r="IVL63"/>
      <c r="IVM63"/>
      <c r="IVN63"/>
      <c r="IVO63"/>
      <c r="IVP63"/>
      <c r="IVQ63"/>
      <c r="IVR63"/>
      <c r="IVS63"/>
      <c r="IVT63"/>
      <c r="IVU63"/>
      <c r="IVV63"/>
      <c r="IVW63"/>
      <c r="IVX63"/>
      <c r="IVY63"/>
      <c r="IVZ63"/>
      <c r="IWA63"/>
      <c r="IWB63"/>
      <c r="IWC63"/>
      <c r="IWD63"/>
      <c r="IWE63"/>
      <c r="IWF63"/>
      <c r="IWG63"/>
      <c r="IWH63"/>
      <c r="IWI63"/>
      <c r="IWJ63"/>
      <c r="IWK63"/>
      <c r="IWL63"/>
      <c r="IWM63"/>
      <c r="IWN63"/>
      <c r="IWO63"/>
      <c r="IWP63"/>
      <c r="IWQ63"/>
      <c r="IWR63"/>
      <c r="IWS63"/>
      <c r="IWT63"/>
      <c r="IWU63"/>
      <c r="IWV63"/>
      <c r="IWW63"/>
      <c r="IWX63"/>
      <c r="IWY63"/>
      <c r="IWZ63"/>
      <c r="IXA63"/>
      <c r="IXB63"/>
      <c r="IXC63"/>
      <c r="IXD63"/>
      <c r="IXE63"/>
      <c r="IXF63"/>
      <c r="IXG63"/>
      <c r="IXH63"/>
      <c r="IXI63"/>
      <c r="IXJ63"/>
      <c r="IXK63"/>
      <c r="IXL63"/>
      <c r="IXM63"/>
      <c r="IXN63"/>
      <c r="IXO63"/>
      <c r="IXP63"/>
      <c r="IXQ63"/>
      <c r="IXR63"/>
      <c r="IXS63"/>
      <c r="IXT63"/>
      <c r="IXU63"/>
      <c r="IXV63"/>
      <c r="IXW63"/>
      <c r="IXX63"/>
      <c r="IXY63"/>
      <c r="IXZ63"/>
      <c r="IYA63"/>
      <c r="IYB63"/>
      <c r="IYC63"/>
      <c r="IYD63"/>
      <c r="IYE63"/>
      <c r="IYF63"/>
      <c r="IYG63"/>
      <c r="IYH63"/>
      <c r="IYI63"/>
      <c r="IYJ63"/>
      <c r="IYK63"/>
      <c r="IYL63"/>
      <c r="IYM63"/>
      <c r="IYN63"/>
      <c r="IYO63"/>
      <c r="IYP63"/>
      <c r="IYQ63"/>
      <c r="IYR63"/>
      <c r="IYS63"/>
      <c r="IYT63"/>
      <c r="IYU63"/>
      <c r="IYV63"/>
      <c r="IYW63"/>
      <c r="IYX63"/>
      <c r="IYY63"/>
      <c r="IYZ63"/>
      <c r="IZA63"/>
      <c r="IZB63"/>
      <c r="IZC63"/>
      <c r="IZD63"/>
      <c r="IZE63"/>
      <c r="IZF63"/>
      <c r="IZG63"/>
      <c r="IZH63"/>
      <c r="IZI63"/>
      <c r="IZJ63"/>
      <c r="IZK63"/>
      <c r="IZL63"/>
      <c r="IZM63"/>
      <c r="IZN63"/>
      <c r="IZO63"/>
      <c r="IZP63"/>
      <c r="IZQ63"/>
      <c r="IZR63"/>
      <c r="IZS63"/>
      <c r="IZT63"/>
      <c r="IZU63"/>
      <c r="IZV63"/>
      <c r="IZW63"/>
      <c r="IZX63"/>
      <c r="IZY63"/>
      <c r="IZZ63"/>
      <c r="JAA63"/>
      <c r="JAB63"/>
      <c r="JAC63"/>
      <c r="JAD63"/>
      <c r="JAE63"/>
      <c r="JAF63"/>
      <c r="JAG63"/>
      <c r="JAH63"/>
      <c r="JAI63"/>
      <c r="JAJ63"/>
      <c r="JAK63"/>
      <c r="JAL63"/>
      <c r="JAM63"/>
      <c r="JAN63"/>
      <c r="JAO63"/>
      <c r="JAP63"/>
      <c r="JAQ63"/>
      <c r="JAR63"/>
      <c r="JAS63"/>
      <c r="JAT63"/>
      <c r="JAU63"/>
      <c r="JAV63"/>
      <c r="JAW63"/>
      <c r="JAX63"/>
      <c r="JAY63"/>
      <c r="JAZ63"/>
      <c r="JBA63"/>
      <c r="JBB63"/>
      <c r="JBC63"/>
      <c r="JBD63"/>
      <c r="JBE63"/>
      <c r="JBF63"/>
      <c r="JBG63"/>
      <c r="JBH63"/>
      <c r="JBI63"/>
      <c r="JBJ63"/>
      <c r="JBK63"/>
      <c r="JBL63"/>
      <c r="JBM63"/>
      <c r="JBN63"/>
      <c r="JBO63"/>
      <c r="JBP63"/>
      <c r="JBQ63"/>
      <c r="JBR63"/>
      <c r="JBS63"/>
      <c r="JBT63"/>
      <c r="JBU63"/>
      <c r="JBV63"/>
      <c r="JBW63"/>
      <c r="JBX63"/>
      <c r="JBY63"/>
      <c r="JBZ63"/>
      <c r="JCA63"/>
      <c r="JCB63"/>
      <c r="JCC63"/>
      <c r="JCD63"/>
      <c r="JCE63"/>
      <c r="JCF63"/>
      <c r="JCG63"/>
      <c r="JCH63"/>
      <c r="JCI63"/>
      <c r="JCJ63"/>
      <c r="JCK63"/>
      <c r="JCL63"/>
      <c r="JCM63"/>
      <c r="JCN63"/>
      <c r="JCO63"/>
      <c r="JCP63"/>
      <c r="JCQ63"/>
      <c r="JCR63"/>
      <c r="JCS63"/>
      <c r="JCT63"/>
      <c r="JCU63"/>
      <c r="JCV63"/>
      <c r="JCW63"/>
      <c r="JCX63"/>
      <c r="JCY63"/>
      <c r="JCZ63"/>
      <c r="JDA63"/>
      <c r="JDB63"/>
      <c r="JDC63"/>
      <c r="JDD63"/>
      <c r="JDE63"/>
      <c r="JDF63"/>
      <c r="JDG63"/>
      <c r="JDH63"/>
      <c r="JDI63"/>
      <c r="JDJ63"/>
      <c r="JDK63"/>
      <c r="JDL63"/>
      <c r="JDM63"/>
      <c r="JDN63"/>
      <c r="JDO63"/>
      <c r="JDP63"/>
      <c r="JDQ63"/>
      <c r="JDR63"/>
      <c r="JDS63"/>
      <c r="JDT63"/>
      <c r="JDU63"/>
      <c r="JDV63"/>
      <c r="JDW63"/>
      <c r="JDX63"/>
      <c r="JDY63"/>
      <c r="JDZ63"/>
      <c r="JEA63"/>
      <c r="JEB63"/>
      <c r="JEC63"/>
      <c r="JED63"/>
      <c r="JEE63"/>
      <c r="JEF63"/>
      <c r="JEG63"/>
      <c r="JEH63"/>
      <c r="JEI63"/>
      <c r="JEJ63"/>
      <c r="JEK63"/>
      <c r="JEL63"/>
      <c r="JEM63"/>
      <c r="JEN63"/>
      <c r="JEO63"/>
      <c r="JEP63"/>
      <c r="JEQ63"/>
      <c r="JER63"/>
      <c r="JES63"/>
      <c r="JET63"/>
      <c r="JEU63"/>
      <c r="JEV63"/>
      <c r="JEW63"/>
      <c r="JEX63"/>
      <c r="JEY63"/>
      <c r="JEZ63"/>
      <c r="JFA63"/>
      <c r="JFB63"/>
      <c r="JFC63"/>
      <c r="JFD63"/>
      <c r="JFE63"/>
      <c r="JFF63"/>
      <c r="JFG63"/>
      <c r="JFH63"/>
      <c r="JFI63"/>
      <c r="JFJ63"/>
      <c r="JFK63"/>
      <c r="JFL63"/>
      <c r="JFM63"/>
      <c r="JFN63"/>
      <c r="JFO63"/>
      <c r="JFP63"/>
      <c r="JFQ63"/>
      <c r="JFR63"/>
      <c r="JFS63"/>
      <c r="JFT63"/>
      <c r="JFU63"/>
      <c r="JFV63"/>
      <c r="JFW63"/>
      <c r="JFX63"/>
      <c r="JFY63"/>
      <c r="JFZ63"/>
      <c r="JGA63"/>
      <c r="JGB63"/>
      <c r="JGC63"/>
      <c r="JGD63"/>
      <c r="JGE63"/>
      <c r="JGF63"/>
      <c r="JGG63"/>
      <c r="JGH63"/>
      <c r="JGI63"/>
      <c r="JGJ63"/>
      <c r="JGK63"/>
      <c r="JGL63"/>
      <c r="JGM63"/>
      <c r="JGN63"/>
      <c r="JGO63"/>
      <c r="JGP63"/>
      <c r="JGQ63"/>
      <c r="JGR63"/>
      <c r="JGS63"/>
      <c r="JGT63"/>
      <c r="JGU63"/>
      <c r="JGV63"/>
      <c r="JGW63"/>
      <c r="JGX63"/>
      <c r="JGY63"/>
      <c r="JGZ63"/>
      <c r="JHA63"/>
      <c r="JHB63"/>
      <c r="JHC63"/>
      <c r="JHD63"/>
      <c r="JHE63"/>
      <c r="JHF63"/>
      <c r="JHG63"/>
      <c r="JHH63"/>
      <c r="JHI63"/>
      <c r="JHJ63"/>
      <c r="JHK63"/>
      <c r="JHL63"/>
      <c r="JHM63"/>
      <c r="JHN63"/>
      <c r="JHO63"/>
      <c r="JHP63"/>
      <c r="JHQ63"/>
      <c r="JHR63"/>
      <c r="JHS63"/>
      <c r="JHT63"/>
      <c r="JHU63"/>
      <c r="JHV63"/>
      <c r="JHW63"/>
      <c r="JHX63"/>
      <c r="JHY63"/>
      <c r="JHZ63"/>
      <c r="JIA63"/>
      <c r="JIB63"/>
      <c r="JIC63"/>
      <c r="JID63"/>
      <c r="JIE63"/>
      <c r="JIF63"/>
      <c r="JIG63"/>
      <c r="JIH63"/>
      <c r="JII63"/>
      <c r="JIJ63"/>
      <c r="JIK63"/>
      <c r="JIL63"/>
      <c r="JIM63"/>
      <c r="JIN63"/>
      <c r="JIO63"/>
      <c r="JIP63"/>
      <c r="JIQ63"/>
      <c r="JIR63"/>
      <c r="JIS63"/>
      <c r="JIT63"/>
      <c r="JIU63"/>
      <c r="JIV63"/>
      <c r="JIW63"/>
      <c r="JIX63"/>
      <c r="JIY63"/>
      <c r="JIZ63"/>
      <c r="JJA63"/>
      <c r="JJB63"/>
      <c r="JJC63"/>
      <c r="JJD63"/>
      <c r="JJE63"/>
      <c r="JJF63"/>
      <c r="JJG63"/>
      <c r="JJH63"/>
      <c r="JJI63"/>
      <c r="JJJ63"/>
      <c r="JJK63"/>
      <c r="JJL63"/>
      <c r="JJM63"/>
      <c r="JJN63"/>
      <c r="JJO63"/>
      <c r="JJP63"/>
      <c r="JJQ63"/>
      <c r="JJR63"/>
      <c r="JJS63"/>
      <c r="JJT63"/>
      <c r="JJU63"/>
      <c r="JJV63"/>
      <c r="JJW63"/>
      <c r="JJX63"/>
      <c r="JJY63"/>
      <c r="JJZ63"/>
      <c r="JKA63"/>
      <c r="JKB63"/>
      <c r="JKC63"/>
      <c r="JKD63"/>
      <c r="JKE63"/>
      <c r="JKF63"/>
      <c r="JKG63"/>
      <c r="JKH63"/>
      <c r="JKI63"/>
      <c r="JKJ63"/>
      <c r="JKK63"/>
      <c r="JKL63"/>
      <c r="JKM63"/>
      <c r="JKN63"/>
      <c r="JKO63"/>
      <c r="JKP63"/>
      <c r="JKQ63"/>
      <c r="JKR63"/>
      <c r="JKS63"/>
      <c r="JKT63"/>
      <c r="JKU63"/>
      <c r="JKV63"/>
      <c r="JKW63"/>
      <c r="JKX63"/>
      <c r="JKY63"/>
      <c r="JKZ63"/>
      <c r="JLA63"/>
      <c r="JLB63"/>
      <c r="JLC63"/>
      <c r="JLD63"/>
      <c r="JLE63"/>
      <c r="JLF63"/>
      <c r="JLG63"/>
      <c r="JLH63"/>
      <c r="JLI63"/>
      <c r="JLJ63"/>
      <c r="JLK63"/>
      <c r="JLL63"/>
      <c r="JLM63"/>
      <c r="JLN63"/>
      <c r="JLO63"/>
      <c r="JLP63"/>
      <c r="JLQ63"/>
      <c r="JLR63"/>
      <c r="JLS63"/>
      <c r="JLT63"/>
      <c r="JLU63"/>
      <c r="JLV63"/>
      <c r="JLW63"/>
      <c r="JLX63"/>
      <c r="JLY63"/>
      <c r="JLZ63"/>
      <c r="JMA63"/>
      <c r="JMB63"/>
      <c r="JMC63"/>
      <c r="JMD63"/>
      <c r="JME63"/>
      <c r="JMF63"/>
      <c r="JMG63"/>
      <c r="JMH63"/>
      <c r="JMI63"/>
      <c r="JMJ63"/>
      <c r="JMK63"/>
      <c r="JML63"/>
      <c r="JMM63"/>
      <c r="JMN63"/>
      <c r="JMO63"/>
      <c r="JMP63"/>
      <c r="JMQ63"/>
      <c r="JMR63"/>
      <c r="JMS63"/>
      <c r="JMT63"/>
      <c r="JMU63"/>
      <c r="JMV63"/>
      <c r="JMW63"/>
      <c r="JMX63"/>
      <c r="JMY63"/>
      <c r="JMZ63"/>
      <c r="JNA63"/>
      <c r="JNB63"/>
      <c r="JNC63"/>
      <c r="JND63"/>
      <c r="JNE63"/>
      <c r="JNF63"/>
      <c r="JNG63"/>
      <c r="JNH63"/>
      <c r="JNI63"/>
      <c r="JNJ63"/>
      <c r="JNK63"/>
      <c r="JNL63"/>
      <c r="JNM63"/>
      <c r="JNN63"/>
      <c r="JNO63"/>
      <c r="JNP63"/>
      <c r="JNQ63"/>
      <c r="JNR63"/>
      <c r="JNS63"/>
      <c r="JNT63"/>
      <c r="JNU63"/>
      <c r="JNV63"/>
      <c r="JNW63"/>
      <c r="JNX63"/>
      <c r="JNY63"/>
      <c r="JNZ63"/>
      <c r="JOA63"/>
      <c r="JOB63"/>
      <c r="JOC63"/>
      <c r="JOD63"/>
      <c r="JOE63"/>
      <c r="JOF63"/>
      <c r="JOG63"/>
      <c r="JOH63"/>
      <c r="JOI63"/>
      <c r="JOJ63"/>
      <c r="JOK63"/>
      <c r="JOL63"/>
      <c r="JOM63"/>
      <c r="JON63"/>
      <c r="JOO63"/>
      <c r="JOP63"/>
      <c r="JOQ63"/>
      <c r="JOR63"/>
      <c r="JOS63"/>
      <c r="JOT63"/>
      <c r="JOU63"/>
      <c r="JOV63"/>
      <c r="JOW63"/>
      <c r="JOX63"/>
      <c r="JOY63"/>
      <c r="JOZ63"/>
      <c r="JPA63"/>
      <c r="JPB63"/>
      <c r="JPC63"/>
      <c r="JPD63"/>
      <c r="JPE63"/>
      <c r="JPF63"/>
      <c r="JPG63"/>
      <c r="JPH63"/>
      <c r="JPI63"/>
      <c r="JPJ63"/>
      <c r="JPK63"/>
      <c r="JPL63"/>
      <c r="JPM63"/>
      <c r="JPN63"/>
      <c r="JPO63"/>
      <c r="JPP63"/>
      <c r="JPQ63"/>
      <c r="JPR63"/>
      <c r="JPS63"/>
      <c r="JPT63"/>
      <c r="JPU63"/>
      <c r="JPV63"/>
      <c r="JPW63"/>
      <c r="JPX63"/>
      <c r="JPY63"/>
      <c r="JPZ63"/>
      <c r="JQA63"/>
      <c r="JQB63"/>
      <c r="JQC63"/>
      <c r="JQD63"/>
      <c r="JQE63"/>
      <c r="JQF63"/>
      <c r="JQG63"/>
      <c r="JQH63"/>
      <c r="JQI63"/>
      <c r="JQJ63"/>
      <c r="JQK63"/>
      <c r="JQL63"/>
      <c r="JQM63"/>
      <c r="JQN63"/>
      <c r="JQO63"/>
      <c r="JQP63"/>
      <c r="JQQ63"/>
      <c r="JQR63"/>
      <c r="JQS63"/>
      <c r="JQT63"/>
      <c r="JQU63"/>
      <c r="JQV63"/>
      <c r="JQW63"/>
      <c r="JQX63"/>
      <c r="JQY63"/>
      <c r="JQZ63"/>
      <c r="JRA63"/>
      <c r="JRB63"/>
      <c r="JRC63"/>
      <c r="JRD63"/>
      <c r="JRE63"/>
      <c r="JRF63"/>
      <c r="JRG63"/>
      <c r="JRH63"/>
      <c r="JRI63"/>
      <c r="JRJ63"/>
      <c r="JRK63"/>
      <c r="JRL63"/>
      <c r="JRM63"/>
      <c r="JRN63"/>
      <c r="JRO63"/>
      <c r="JRP63"/>
      <c r="JRQ63"/>
      <c r="JRR63"/>
      <c r="JRS63"/>
      <c r="JRT63"/>
      <c r="JRU63"/>
      <c r="JRV63"/>
      <c r="JRW63"/>
      <c r="JRX63"/>
      <c r="JRY63"/>
      <c r="JRZ63"/>
      <c r="JSA63"/>
      <c r="JSB63"/>
      <c r="JSC63"/>
      <c r="JSD63"/>
      <c r="JSE63"/>
      <c r="JSF63"/>
      <c r="JSG63"/>
      <c r="JSH63"/>
      <c r="JSI63"/>
      <c r="JSJ63"/>
      <c r="JSK63"/>
      <c r="JSL63"/>
      <c r="JSM63"/>
      <c r="JSN63"/>
      <c r="JSO63"/>
      <c r="JSP63"/>
      <c r="JSQ63"/>
      <c r="JSR63"/>
      <c r="JSS63"/>
      <c r="JST63"/>
      <c r="JSU63"/>
      <c r="JSV63"/>
      <c r="JSW63"/>
      <c r="JSX63"/>
      <c r="JSY63"/>
      <c r="JSZ63"/>
      <c r="JTA63"/>
      <c r="JTB63"/>
      <c r="JTC63"/>
      <c r="JTD63"/>
      <c r="JTE63"/>
      <c r="JTF63"/>
      <c r="JTG63"/>
      <c r="JTH63"/>
      <c r="JTI63"/>
      <c r="JTJ63"/>
      <c r="JTK63"/>
      <c r="JTL63"/>
      <c r="JTM63"/>
      <c r="JTN63"/>
      <c r="JTO63"/>
      <c r="JTP63"/>
      <c r="JTQ63"/>
      <c r="JTR63"/>
      <c r="JTS63"/>
      <c r="JTT63"/>
      <c r="JTU63"/>
      <c r="JTV63"/>
      <c r="JTW63"/>
      <c r="JTX63"/>
      <c r="JTY63"/>
      <c r="JTZ63"/>
      <c r="JUA63"/>
      <c r="JUB63"/>
      <c r="JUC63"/>
      <c r="JUD63"/>
      <c r="JUE63"/>
      <c r="JUF63"/>
      <c r="JUG63"/>
      <c r="JUH63"/>
      <c r="JUI63"/>
      <c r="JUJ63"/>
      <c r="JUK63"/>
      <c r="JUL63"/>
      <c r="JUM63"/>
      <c r="JUN63"/>
      <c r="JUO63"/>
      <c r="JUP63"/>
      <c r="JUQ63"/>
      <c r="JUR63"/>
      <c r="JUS63"/>
      <c r="JUT63"/>
      <c r="JUU63"/>
      <c r="JUV63"/>
      <c r="JUW63"/>
      <c r="JUX63"/>
      <c r="JUY63"/>
      <c r="JUZ63"/>
      <c r="JVA63"/>
      <c r="JVB63"/>
      <c r="JVC63"/>
      <c r="JVD63"/>
      <c r="JVE63"/>
      <c r="JVF63"/>
      <c r="JVG63"/>
      <c r="JVH63"/>
      <c r="JVI63"/>
      <c r="JVJ63"/>
      <c r="JVK63"/>
      <c r="JVL63"/>
      <c r="JVM63"/>
      <c r="JVN63"/>
      <c r="JVO63"/>
      <c r="JVP63"/>
      <c r="JVQ63"/>
      <c r="JVR63"/>
      <c r="JVS63"/>
      <c r="JVT63"/>
      <c r="JVU63"/>
      <c r="JVV63"/>
      <c r="JVW63"/>
      <c r="JVX63"/>
      <c r="JVY63"/>
      <c r="JVZ63"/>
      <c r="JWA63"/>
      <c r="JWB63"/>
      <c r="JWC63"/>
      <c r="JWD63"/>
      <c r="JWE63"/>
      <c r="JWF63"/>
      <c r="JWG63"/>
      <c r="JWH63"/>
      <c r="JWI63"/>
      <c r="JWJ63"/>
      <c r="JWK63"/>
      <c r="JWL63"/>
      <c r="JWM63"/>
      <c r="JWN63"/>
      <c r="JWO63"/>
      <c r="JWP63"/>
      <c r="JWQ63"/>
      <c r="JWR63"/>
      <c r="JWS63"/>
      <c r="JWT63"/>
      <c r="JWU63"/>
      <c r="JWV63"/>
      <c r="JWW63"/>
      <c r="JWX63"/>
      <c r="JWY63"/>
      <c r="JWZ63"/>
      <c r="JXA63"/>
      <c r="JXB63"/>
      <c r="JXC63"/>
      <c r="JXD63"/>
      <c r="JXE63"/>
      <c r="JXF63"/>
      <c r="JXG63"/>
      <c r="JXH63"/>
      <c r="JXI63"/>
      <c r="JXJ63"/>
      <c r="JXK63"/>
      <c r="JXL63"/>
      <c r="JXM63"/>
      <c r="JXN63"/>
      <c r="JXO63"/>
      <c r="JXP63"/>
      <c r="JXQ63"/>
      <c r="JXR63"/>
      <c r="JXS63"/>
      <c r="JXT63"/>
      <c r="JXU63"/>
      <c r="JXV63"/>
      <c r="JXW63"/>
      <c r="JXX63"/>
      <c r="JXY63"/>
      <c r="JXZ63"/>
      <c r="JYA63"/>
      <c r="JYB63"/>
      <c r="JYC63"/>
      <c r="JYD63"/>
      <c r="JYE63"/>
      <c r="JYF63"/>
      <c r="JYG63"/>
      <c r="JYH63"/>
      <c r="JYI63"/>
      <c r="JYJ63"/>
      <c r="JYK63"/>
      <c r="JYL63"/>
      <c r="JYM63"/>
      <c r="JYN63"/>
      <c r="JYO63"/>
      <c r="JYP63"/>
      <c r="JYQ63"/>
      <c r="JYR63"/>
      <c r="JYS63"/>
      <c r="JYT63"/>
      <c r="JYU63"/>
      <c r="JYV63"/>
      <c r="JYW63"/>
      <c r="JYX63"/>
      <c r="JYY63"/>
      <c r="JYZ63"/>
      <c r="JZA63"/>
      <c r="JZB63"/>
      <c r="JZC63"/>
      <c r="JZD63"/>
      <c r="JZE63"/>
      <c r="JZF63"/>
      <c r="JZG63"/>
      <c r="JZH63"/>
      <c r="JZI63"/>
      <c r="JZJ63"/>
      <c r="JZK63"/>
      <c r="JZL63"/>
      <c r="JZM63"/>
      <c r="JZN63"/>
      <c r="JZO63"/>
      <c r="JZP63"/>
      <c r="JZQ63"/>
      <c r="JZR63"/>
      <c r="JZS63"/>
      <c r="JZT63"/>
      <c r="JZU63"/>
      <c r="JZV63"/>
      <c r="JZW63"/>
      <c r="JZX63"/>
      <c r="JZY63"/>
      <c r="JZZ63"/>
      <c r="KAA63"/>
      <c r="KAB63"/>
      <c r="KAC63"/>
      <c r="KAD63"/>
      <c r="KAE63"/>
      <c r="KAF63"/>
      <c r="KAG63"/>
      <c r="KAH63"/>
      <c r="KAI63"/>
      <c r="KAJ63"/>
      <c r="KAK63"/>
      <c r="KAL63"/>
      <c r="KAM63"/>
      <c r="KAN63"/>
      <c r="KAO63"/>
      <c r="KAP63"/>
      <c r="KAQ63"/>
      <c r="KAR63"/>
      <c r="KAS63"/>
      <c r="KAT63"/>
      <c r="KAU63"/>
      <c r="KAV63"/>
      <c r="KAW63"/>
      <c r="KAX63"/>
      <c r="KAY63"/>
      <c r="KAZ63"/>
      <c r="KBA63"/>
      <c r="KBB63"/>
      <c r="KBC63"/>
      <c r="KBD63"/>
      <c r="KBE63"/>
      <c r="KBF63"/>
      <c r="KBG63"/>
      <c r="KBH63"/>
      <c r="KBI63"/>
      <c r="KBJ63"/>
      <c r="KBK63"/>
      <c r="KBL63"/>
      <c r="KBM63"/>
      <c r="KBN63"/>
      <c r="KBO63"/>
      <c r="KBP63"/>
      <c r="KBQ63"/>
      <c r="KBR63"/>
      <c r="KBS63"/>
      <c r="KBT63"/>
      <c r="KBU63"/>
      <c r="KBV63"/>
      <c r="KBW63"/>
      <c r="KBX63"/>
      <c r="KBY63"/>
      <c r="KBZ63"/>
      <c r="KCA63"/>
      <c r="KCB63"/>
      <c r="KCC63"/>
      <c r="KCD63"/>
      <c r="KCE63"/>
      <c r="KCF63"/>
      <c r="KCG63"/>
      <c r="KCH63"/>
      <c r="KCI63"/>
      <c r="KCJ63"/>
      <c r="KCK63"/>
      <c r="KCL63"/>
      <c r="KCM63"/>
      <c r="KCN63"/>
      <c r="KCO63"/>
      <c r="KCP63"/>
      <c r="KCQ63"/>
      <c r="KCR63"/>
      <c r="KCS63"/>
      <c r="KCT63"/>
      <c r="KCU63"/>
      <c r="KCV63"/>
      <c r="KCW63"/>
      <c r="KCX63"/>
      <c r="KCY63"/>
      <c r="KCZ63"/>
      <c r="KDA63"/>
      <c r="KDB63"/>
      <c r="KDC63"/>
      <c r="KDD63"/>
      <c r="KDE63"/>
      <c r="KDF63"/>
      <c r="KDG63"/>
      <c r="KDH63"/>
      <c r="KDI63"/>
      <c r="KDJ63"/>
      <c r="KDK63"/>
      <c r="KDL63"/>
      <c r="KDM63"/>
      <c r="KDN63"/>
      <c r="KDO63"/>
      <c r="KDP63"/>
      <c r="KDQ63"/>
      <c r="KDR63"/>
      <c r="KDS63"/>
      <c r="KDT63"/>
      <c r="KDU63"/>
      <c r="KDV63"/>
      <c r="KDW63"/>
      <c r="KDX63"/>
      <c r="KDY63"/>
      <c r="KDZ63"/>
      <c r="KEA63"/>
      <c r="KEB63"/>
      <c r="KEC63"/>
      <c r="KED63"/>
      <c r="KEE63"/>
      <c r="KEF63"/>
      <c r="KEG63"/>
      <c r="KEH63"/>
      <c r="KEI63"/>
      <c r="KEJ63"/>
      <c r="KEK63"/>
      <c r="KEL63"/>
      <c r="KEM63"/>
      <c r="KEN63"/>
      <c r="KEO63"/>
      <c r="KEP63"/>
      <c r="KEQ63"/>
      <c r="KER63"/>
      <c r="KES63"/>
      <c r="KET63"/>
      <c r="KEU63"/>
      <c r="KEV63"/>
      <c r="KEW63"/>
      <c r="KEX63"/>
      <c r="KEY63"/>
      <c r="KEZ63"/>
      <c r="KFA63"/>
      <c r="KFB63"/>
      <c r="KFC63"/>
      <c r="KFD63"/>
      <c r="KFE63"/>
      <c r="KFF63"/>
      <c r="KFG63"/>
      <c r="KFH63"/>
      <c r="KFI63"/>
      <c r="KFJ63"/>
      <c r="KFK63"/>
      <c r="KFL63"/>
      <c r="KFM63"/>
      <c r="KFN63"/>
      <c r="KFO63"/>
      <c r="KFP63"/>
      <c r="KFQ63"/>
      <c r="KFR63"/>
      <c r="KFS63"/>
      <c r="KFT63"/>
      <c r="KFU63"/>
      <c r="KFV63"/>
      <c r="KFW63"/>
      <c r="KFX63"/>
      <c r="KFY63"/>
      <c r="KFZ63"/>
      <c r="KGA63"/>
      <c r="KGB63"/>
      <c r="KGC63"/>
      <c r="KGD63"/>
      <c r="KGE63"/>
      <c r="KGF63"/>
      <c r="KGG63"/>
      <c r="KGH63"/>
      <c r="KGI63"/>
      <c r="KGJ63"/>
      <c r="KGK63"/>
      <c r="KGL63"/>
      <c r="KGM63"/>
      <c r="KGN63"/>
      <c r="KGO63"/>
      <c r="KGP63"/>
      <c r="KGQ63"/>
      <c r="KGR63"/>
      <c r="KGS63"/>
      <c r="KGT63"/>
      <c r="KGU63"/>
      <c r="KGV63"/>
      <c r="KGW63"/>
      <c r="KGX63"/>
      <c r="KGY63"/>
      <c r="KGZ63"/>
      <c r="KHA63"/>
      <c r="KHB63"/>
      <c r="KHC63"/>
      <c r="KHD63"/>
      <c r="KHE63"/>
      <c r="KHF63"/>
      <c r="KHG63"/>
      <c r="KHH63"/>
      <c r="KHI63"/>
      <c r="KHJ63"/>
      <c r="KHK63"/>
      <c r="KHL63"/>
      <c r="KHM63"/>
      <c r="KHN63"/>
      <c r="KHO63"/>
      <c r="KHP63"/>
      <c r="KHQ63"/>
      <c r="KHR63"/>
      <c r="KHS63"/>
      <c r="KHT63"/>
      <c r="KHU63"/>
      <c r="KHV63"/>
      <c r="KHW63"/>
      <c r="KHX63"/>
      <c r="KHY63"/>
      <c r="KHZ63"/>
      <c r="KIA63"/>
      <c r="KIB63"/>
      <c r="KIC63"/>
      <c r="KID63"/>
      <c r="KIE63"/>
      <c r="KIF63"/>
      <c r="KIG63"/>
      <c r="KIH63"/>
      <c r="KII63"/>
      <c r="KIJ63"/>
      <c r="KIK63"/>
      <c r="KIL63"/>
      <c r="KIM63"/>
      <c r="KIN63"/>
      <c r="KIO63"/>
      <c r="KIP63"/>
      <c r="KIQ63"/>
      <c r="KIR63"/>
      <c r="KIS63"/>
      <c r="KIT63"/>
      <c r="KIU63"/>
      <c r="KIV63"/>
      <c r="KIW63"/>
      <c r="KIX63"/>
      <c r="KIY63"/>
      <c r="KIZ63"/>
      <c r="KJA63"/>
      <c r="KJB63"/>
      <c r="KJC63"/>
      <c r="KJD63"/>
      <c r="KJE63"/>
      <c r="KJF63"/>
      <c r="KJG63"/>
      <c r="KJH63"/>
      <c r="KJI63"/>
      <c r="KJJ63"/>
      <c r="KJK63"/>
      <c r="KJL63"/>
      <c r="KJM63"/>
      <c r="KJN63"/>
      <c r="KJO63"/>
      <c r="KJP63"/>
      <c r="KJQ63"/>
      <c r="KJR63"/>
      <c r="KJS63"/>
      <c r="KJT63"/>
      <c r="KJU63"/>
      <c r="KJV63"/>
      <c r="KJW63"/>
      <c r="KJX63"/>
      <c r="KJY63"/>
      <c r="KJZ63"/>
      <c r="KKA63"/>
      <c r="KKB63"/>
      <c r="KKC63"/>
      <c r="KKD63"/>
      <c r="KKE63"/>
      <c r="KKF63"/>
      <c r="KKG63"/>
      <c r="KKH63"/>
      <c r="KKI63"/>
      <c r="KKJ63"/>
      <c r="KKK63"/>
      <c r="KKL63"/>
      <c r="KKM63"/>
      <c r="KKN63"/>
      <c r="KKO63"/>
      <c r="KKP63"/>
      <c r="KKQ63"/>
      <c r="KKR63"/>
      <c r="KKS63"/>
      <c r="KKT63"/>
      <c r="KKU63"/>
      <c r="KKV63"/>
      <c r="KKW63"/>
      <c r="KKX63"/>
      <c r="KKY63"/>
      <c r="KKZ63"/>
      <c r="KLA63"/>
      <c r="KLB63"/>
      <c r="KLC63"/>
      <c r="KLD63"/>
      <c r="KLE63"/>
      <c r="KLF63"/>
      <c r="KLG63"/>
      <c r="KLH63"/>
      <c r="KLI63"/>
      <c r="KLJ63"/>
      <c r="KLK63"/>
      <c r="KLL63"/>
      <c r="KLM63"/>
      <c r="KLN63"/>
      <c r="KLO63"/>
      <c r="KLP63"/>
      <c r="KLQ63"/>
      <c r="KLR63"/>
      <c r="KLS63"/>
      <c r="KLT63"/>
      <c r="KLU63"/>
      <c r="KLV63"/>
      <c r="KLW63"/>
      <c r="KLX63"/>
      <c r="KLY63"/>
      <c r="KLZ63"/>
      <c r="KMA63"/>
      <c r="KMB63"/>
      <c r="KMC63"/>
      <c r="KMD63"/>
      <c r="KME63"/>
      <c r="KMF63"/>
      <c r="KMG63"/>
      <c r="KMH63"/>
      <c r="KMI63"/>
      <c r="KMJ63"/>
      <c r="KMK63"/>
      <c r="KML63"/>
      <c r="KMM63"/>
      <c r="KMN63"/>
      <c r="KMO63"/>
      <c r="KMP63"/>
      <c r="KMQ63"/>
      <c r="KMR63"/>
      <c r="KMS63"/>
      <c r="KMT63"/>
      <c r="KMU63"/>
      <c r="KMV63"/>
      <c r="KMW63"/>
      <c r="KMX63"/>
      <c r="KMY63"/>
      <c r="KMZ63"/>
      <c r="KNA63"/>
      <c r="KNB63"/>
      <c r="KNC63"/>
      <c r="KND63"/>
      <c r="KNE63"/>
      <c r="KNF63"/>
      <c r="KNG63"/>
      <c r="KNH63"/>
      <c r="KNI63"/>
      <c r="KNJ63"/>
      <c r="KNK63"/>
      <c r="KNL63"/>
      <c r="KNM63"/>
      <c r="KNN63"/>
      <c r="KNO63"/>
      <c r="KNP63"/>
      <c r="KNQ63"/>
      <c r="KNR63"/>
      <c r="KNS63"/>
      <c r="KNT63"/>
      <c r="KNU63"/>
      <c r="KNV63"/>
      <c r="KNW63"/>
      <c r="KNX63"/>
      <c r="KNY63"/>
      <c r="KNZ63"/>
      <c r="KOA63"/>
      <c r="KOB63"/>
      <c r="KOC63"/>
      <c r="KOD63"/>
      <c r="KOE63"/>
      <c r="KOF63"/>
      <c r="KOG63"/>
      <c r="KOH63"/>
      <c r="KOI63"/>
      <c r="KOJ63"/>
      <c r="KOK63"/>
      <c r="KOL63"/>
      <c r="KOM63"/>
      <c r="KON63"/>
      <c r="KOO63"/>
      <c r="KOP63"/>
      <c r="KOQ63"/>
      <c r="KOR63"/>
      <c r="KOS63"/>
      <c r="KOT63"/>
      <c r="KOU63"/>
      <c r="KOV63"/>
      <c r="KOW63"/>
      <c r="KOX63"/>
      <c r="KOY63"/>
      <c r="KOZ63"/>
      <c r="KPA63"/>
      <c r="KPB63"/>
      <c r="KPC63"/>
      <c r="KPD63"/>
      <c r="KPE63"/>
      <c r="KPF63"/>
      <c r="KPG63"/>
      <c r="KPH63"/>
      <c r="KPI63"/>
      <c r="KPJ63"/>
      <c r="KPK63"/>
      <c r="KPL63"/>
      <c r="KPM63"/>
      <c r="KPN63"/>
      <c r="KPO63"/>
      <c r="KPP63"/>
      <c r="KPQ63"/>
      <c r="KPR63"/>
      <c r="KPS63"/>
      <c r="KPT63"/>
      <c r="KPU63"/>
      <c r="KPV63"/>
      <c r="KPW63"/>
      <c r="KPX63"/>
      <c r="KPY63"/>
      <c r="KPZ63"/>
      <c r="KQA63"/>
      <c r="KQB63"/>
      <c r="KQC63"/>
      <c r="KQD63"/>
      <c r="KQE63"/>
      <c r="KQF63"/>
      <c r="KQG63"/>
      <c r="KQH63"/>
      <c r="KQI63"/>
      <c r="KQJ63"/>
      <c r="KQK63"/>
      <c r="KQL63"/>
      <c r="KQM63"/>
      <c r="KQN63"/>
      <c r="KQO63"/>
      <c r="KQP63"/>
      <c r="KQQ63"/>
      <c r="KQR63"/>
      <c r="KQS63"/>
      <c r="KQT63"/>
      <c r="KQU63"/>
      <c r="KQV63"/>
      <c r="KQW63"/>
      <c r="KQX63"/>
      <c r="KQY63"/>
      <c r="KQZ63"/>
      <c r="KRA63"/>
      <c r="KRB63"/>
      <c r="KRC63"/>
      <c r="KRD63"/>
      <c r="KRE63"/>
      <c r="KRF63"/>
      <c r="KRG63"/>
      <c r="KRH63"/>
      <c r="KRI63"/>
      <c r="KRJ63"/>
      <c r="KRK63"/>
      <c r="KRL63"/>
      <c r="KRM63"/>
      <c r="KRN63"/>
      <c r="KRO63"/>
      <c r="KRP63"/>
      <c r="KRQ63"/>
      <c r="KRR63"/>
      <c r="KRS63"/>
      <c r="KRT63"/>
      <c r="KRU63"/>
      <c r="KRV63"/>
      <c r="KRW63"/>
      <c r="KRX63"/>
      <c r="KRY63"/>
      <c r="KRZ63"/>
      <c r="KSA63"/>
      <c r="KSB63"/>
      <c r="KSC63"/>
      <c r="KSD63"/>
      <c r="KSE63"/>
      <c r="KSF63"/>
      <c r="KSG63"/>
      <c r="KSH63"/>
      <c r="KSI63"/>
      <c r="KSJ63"/>
      <c r="KSK63"/>
      <c r="KSL63"/>
      <c r="KSM63"/>
      <c r="KSN63"/>
      <c r="KSO63"/>
      <c r="KSP63"/>
      <c r="KSQ63"/>
      <c r="KSR63"/>
      <c r="KSS63"/>
      <c r="KST63"/>
      <c r="KSU63"/>
      <c r="KSV63"/>
      <c r="KSW63"/>
      <c r="KSX63"/>
      <c r="KSY63"/>
      <c r="KSZ63"/>
      <c r="KTA63"/>
      <c r="KTB63"/>
      <c r="KTC63"/>
      <c r="KTD63"/>
      <c r="KTE63"/>
      <c r="KTF63"/>
      <c r="KTG63"/>
      <c r="KTH63"/>
      <c r="KTI63"/>
      <c r="KTJ63"/>
      <c r="KTK63"/>
      <c r="KTL63"/>
      <c r="KTM63"/>
      <c r="KTN63"/>
      <c r="KTO63"/>
      <c r="KTP63"/>
      <c r="KTQ63"/>
      <c r="KTR63"/>
      <c r="KTS63"/>
      <c r="KTT63"/>
      <c r="KTU63"/>
      <c r="KTV63"/>
      <c r="KTW63"/>
      <c r="KTX63"/>
      <c r="KTY63"/>
      <c r="KTZ63"/>
      <c r="KUA63"/>
      <c r="KUB63"/>
      <c r="KUC63"/>
      <c r="KUD63"/>
      <c r="KUE63"/>
      <c r="KUF63"/>
      <c r="KUG63"/>
      <c r="KUH63"/>
      <c r="KUI63"/>
      <c r="KUJ63"/>
      <c r="KUK63"/>
      <c r="KUL63"/>
      <c r="KUM63"/>
      <c r="KUN63"/>
      <c r="KUO63"/>
      <c r="KUP63"/>
      <c r="KUQ63"/>
      <c r="KUR63"/>
      <c r="KUS63"/>
      <c r="KUT63"/>
      <c r="KUU63"/>
      <c r="KUV63"/>
      <c r="KUW63"/>
      <c r="KUX63"/>
      <c r="KUY63"/>
      <c r="KUZ63"/>
      <c r="KVA63"/>
      <c r="KVB63"/>
      <c r="KVC63"/>
      <c r="KVD63"/>
      <c r="KVE63"/>
      <c r="KVF63"/>
      <c r="KVG63"/>
      <c r="KVH63"/>
      <c r="KVI63"/>
      <c r="KVJ63"/>
      <c r="KVK63"/>
      <c r="KVL63"/>
      <c r="KVM63"/>
      <c r="KVN63"/>
      <c r="KVO63"/>
      <c r="KVP63"/>
      <c r="KVQ63"/>
      <c r="KVR63"/>
      <c r="KVS63"/>
      <c r="KVT63"/>
      <c r="KVU63"/>
      <c r="KVV63"/>
      <c r="KVW63"/>
      <c r="KVX63"/>
      <c r="KVY63"/>
      <c r="KVZ63"/>
      <c r="KWA63"/>
      <c r="KWB63"/>
      <c r="KWC63"/>
      <c r="KWD63"/>
      <c r="KWE63"/>
      <c r="KWF63"/>
      <c r="KWG63"/>
      <c r="KWH63"/>
      <c r="KWI63"/>
      <c r="KWJ63"/>
      <c r="KWK63"/>
      <c r="KWL63"/>
      <c r="KWM63"/>
      <c r="KWN63"/>
      <c r="KWO63"/>
      <c r="KWP63"/>
      <c r="KWQ63"/>
      <c r="KWR63"/>
      <c r="KWS63"/>
      <c r="KWT63"/>
      <c r="KWU63"/>
      <c r="KWV63"/>
      <c r="KWW63"/>
      <c r="KWX63"/>
      <c r="KWY63"/>
      <c r="KWZ63"/>
      <c r="KXA63"/>
      <c r="KXB63"/>
      <c r="KXC63"/>
      <c r="KXD63"/>
      <c r="KXE63"/>
      <c r="KXF63"/>
      <c r="KXG63"/>
      <c r="KXH63"/>
      <c r="KXI63"/>
      <c r="KXJ63"/>
      <c r="KXK63"/>
      <c r="KXL63"/>
      <c r="KXM63"/>
      <c r="KXN63"/>
      <c r="KXO63"/>
      <c r="KXP63"/>
      <c r="KXQ63"/>
      <c r="KXR63"/>
      <c r="KXS63"/>
      <c r="KXT63"/>
      <c r="KXU63"/>
      <c r="KXV63"/>
      <c r="KXW63"/>
      <c r="KXX63"/>
      <c r="KXY63"/>
      <c r="KXZ63"/>
      <c r="KYA63"/>
      <c r="KYB63"/>
      <c r="KYC63"/>
      <c r="KYD63"/>
      <c r="KYE63"/>
      <c r="KYF63"/>
      <c r="KYG63"/>
      <c r="KYH63"/>
      <c r="KYI63"/>
      <c r="KYJ63"/>
      <c r="KYK63"/>
      <c r="KYL63"/>
      <c r="KYM63"/>
      <c r="KYN63"/>
      <c r="KYO63"/>
      <c r="KYP63"/>
      <c r="KYQ63"/>
      <c r="KYR63"/>
      <c r="KYS63"/>
      <c r="KYT63"/>
      <c r="KYU63"/>
      <c r="KYV63"/>
      <c r="KYW63"/>
      <c r="KYX63"/>
      <c r="KYY63"/>
      <c r="KYZ63"/>
      <c r="KZA63"/>
      <c r="KZB63"/>
      <c r="KZC63"/>
      <c r="KZD63"/>
      <c r="KZE63"/>
      <c r="KZF63"/>
      <c r="KZG63"/>
      <c r="KZH63"/>
      <c r="KZI63"/>
      <c r="KZJ63"/>
      <c r="KZK63"/>
      <c r="KZL63"/>
      <c r="KZM63"/>
      <c r="KZN63"/>
      <c r="KZO63"/>
      <c r="KZP63"/>
      <c r="KZQ63"/>
      <c r="KZR63"/>
      <c r="KZS63"/>
      <c r="KZT63"/>
      <c r="KZU63"/>
      <c r="KZV63"/>
      <c r="KZW63"/>
      <c r="KZX63"/>
      <c r="KZY63"/>
      <c r="KZZ63"/>
      <c r="LAA63"/>
      <c r="LAB63"/>
      <c r="LAC63"/>
      <c r="LAD63"/>
      <c r="LAE63"/>
      <c r="LAF63"/>
      <c r="LAG63"/>
      <c r="LAH63"/>
      <c r="LAI63"/>
      <c r="LAJ63"/>
      <c r="LAK63"/>
      <c r="LAL63"/>
      <c r="LAM63"/>
      <c r="LAN63"/>
      <c r="LAO63"/>
      <c r="LAP63"/>
      <c r="LAQ63"/>
      <c r="LAR63"/>
      <c r="LAS63"/>
      <c r="LAT63"/>
      <c r="LAU63"/>
      <c r="LAV63"/>
      <c r="LAW63"/>
      <c r="LAX63"/>
      <c r="LAY63"/>
      <c r="LAZ63"/>
      <c r="LBA63"/>
      <c r="LBB63"/>
      <c r="LBC63"/>
      <c r="LBD63"/>
      <c r="LBE63"/>
      <c r="LBF63"/>
      <c r="LBG63"/>
      <c r="LBH63"/>
      <c r="LBI63"/>
      <c r="LBJ63"/>
      <c r="LBK63"/>
      <c r="LBL63"/>
      <c r="LBM63"/>
      <c r="LBN63"/>
      <c r="LBO63"/>
      <c r="LBP63"/>
      <c r="LBQ63"/>
      <c r="LBR63"/>
      <c r="LBS63"/>
      <c r="LBT63"/>
      <c r="LBU63"/>
      <c r="LBV63"/>
      <c r="LBW63"/>
      <c r="LBX63"/>
      <c r="LBY63"/>
      <c r="LBZ63"/>
      <c r="LCA63"/>
      <c r="LCB63"/>
      <c r="LCC63"/>
      <c r="LCD63"/>
      <c r="LCE63"/>
      <c r="LCF63"/>
      <c r="LCG63"/>
      <c r="LCH63"/>
      <c r="LCI63"/>
      <c r="LCJ63"/>
      <c r="LCK63"/>
      <c r="LCL63"/>
      <c r="LCM63"/>
      <c r="LCN63"/>
      <c r="LCO63"/>
      <c r="LCP63"/>
      <c r="LCQ63"/>
      <c r="LCR63"/>
      <c r="LCS63"/>
      <c r="LCT63"/>
      <c r="LCU63"/>
      <c r="LCV63"/>
      <c r="LCW63"/>
      <c r="LCX63"/>
      <c r="LCY63"/>
      <c r="LCZ63"/>
      <c r="LDA63"/>
      <c r="LDB63"/>
      <c r="LDC63"/>
      <c r="LDD63"/>
      <c r="LDE63"/>
      <c r="LDF63"/>
      <c r="LDG63"/>
      <c r="LDH63"/>
      <c r="LDI63"/>
      <c r="LDJ63"/>
      <c r="LDK63"/>
      <c r="LDL63"/>
      <c r="LDM63"/>
      <c r="LDN63"/>
      <c r="LDO63"/>
      <c r="LDP63"/>
      <c r="LDQ63"/>
      <c r="LDR63"/>
      <c r="LDS63"/>
      <c r="LDT63"/>
      <c r="LDU63"/>
      <c r="LDV63"/>
      <c r="LDW63"/>
      <c r="LDX63"/>
      <c r="LDY63"/>
      <c r="LDZ63"/>
      <c r="LEA63"/>
      <c r="LEB63"/>
      <c r="LEC63"/>
      <c r="LED63"/>
      <c r="LEE63"/>
      <c r="LEF63"/>
      <c r="LEG63"/>
      <c r="LEH63"/>
      <c r="LEI63"/>
      <c r="LEJ63"/>
      <c r="LEK63"/>
      <c r="LEL63"/>
      <c r="LEM63"/>
      <c r="LEN63"/>
      <c r="LEO63"/>
      <c r="LEP63"/>
      <c r="LEQ63"/>
      <c r="LER63"/>
      <c r="LES63"/>
      <c r="LET63"/>
      <c r="LEU63"/>
      <c r="LEV63"/>
      <c r="LEW63"/>
      <c r="LEX63"/>
      <c r="LEY63"/>
      <c r="LEZ63"/>
      <c r="LFA63"/>
      <c r="LFB63"/>
      <c r="LFC63"/>
      <c r="LFD63"/>
      <c r="LFE63"/>
      <c r="LFF63"/>
      <c r="LFG63"/>
      <c r="LFH63"/>
      <c r="LFI63"/>
      <c r="LFJ63"/>
      <c r="LFK63"/>
      <c r="LFL63"/>
      <c r="LFM63"/>
      <c r="LFN63"/>
      <c r="LFO63"/>
      <c r="LFP63"/>
      <c r="LFQ63"/>
      <c r="LFR63"/>
      <c r="LFS63"/>
      <c r="LFT63"/>
      <c r="LFU63"/>
      <c r="LFV63"/>
      <c r="LFW63"/>
      <c r="LFX63"/>
      <c r="LFY63"/>
      <c r="LFZ63"/>
      <c r="LGA63"/>
      <c r="LGB63"/>
      <c r="LGC63"/>
      <c r="LGD63"/>
      <c r="LGE63"/>
      <c r="LGF63"/>
      <c r="LGG63"/>
      <c r="LGH63"/>
      <c r="LGI63"/>
      <c r="LGJ63"/>
      <c r="LGK63"/>
      <c r="LGL63"/>
      <c r="LGM63"/>
      <c r="LGN63"/>
      <c r="LGO63"/>
      <c r="LGP63"/>
      <c r="LGQ63"/>
      <c r="LGR63"/>
      <c r="LGS63"/>
      <c r="LGT63"/>
      <c r="LGU63"/>
      <c r="LGV63"/>
      <c r="LGW63"/>
      <c r="LGX63"/>
      <c r="LGY63"/>
      <c r="LGZ63"/>
      <c r="LHA63"/>
      <c r="LHB63"/>
      <c r="LHC63"/>
      <c r="LHD63"/>
      <c r="LHE63"/>
      <c r="LHF63"/>
      <c r="LHG63"/>
      <c r="LHH63"/>
      <c r="LHI63"/>
      <c r="LHJ63"/>
      <c r="LHK63"/>
      <c r="LHL63"/>
      <c r="LHM63"/>
      <c r="LHN63"/>
      <c r="LHO63"/>
      <c r="LHP63"/>
      <c r="LHQ63"/>
      <c r="LHR63"/>
      <c r="LHS63"/>
      <c r="LHT63"/>
      <c r="LHU63"/>
      <c r="LHV63"/>
      <c r="LHW63"/>
      <c r="LHX63"/>
      <c r="LHY63"/>
      <c r="LHZ63"/>
      <c r="LIA63"/>
      <c r="LIB63"/>
      <c r="LIC63"/>
      <c r="LID63"/>
      <c r="LIE63"/>
      <c r="LIF63"/>
      <c r="LIG63"/>
      <c r="LIH63"/>
      <c r="LII63"/>
      <c r="LIJ63"/>
      <c r="LIK63"/>
      <c r="LIL63"/>
      <c r="LIM63"/>
      <c r="LIN63"/>
      <c r="LIO63"/>
      <c r="LIP63"/>
      <c r="LIQ63"/>
      <c r="LIR63"/>
      <c r="LIS63"/>
      <c r="LIT63"/>
      <c r="LIU63"/>
      <c r="LIV63"/>
      <c r="LIW63"/>
      <c r="LIX63"/>
      <c r="LIY63"/>
      <c r="LIZ63"/>
      <c r="LJA63"/>
      <c r="LJB63"/>
      <c r="LJC63"/>
      <c r="LJD63"/>
      <c r="LJE63"/>
      <c r="LJF63"/>
      <c r="LJG63"/>
      <c r="LJH63"/>
      <c r="LJI63"/>
      <c r="LJJ63"/>
      <c r="LJK63"/>
      <c r="LJL63"/>
      <c r="LJM63"/>
      <c r="LJN63"/>
      <c r="LJO63"/>
      <c r="LJP63"/>
      <c r="LJQ63"/>
      <c r="LJR63"/>
      <c r="LJS63"/>
      <c r="LJT63"/>
      <c r="LJU63"/>
      <c r="LJV63"/>
      <c r="LJW63"/>
      <c r="LJX63"/>
      <c r="LJY63"/>
      <c r="LJZ63"/>
      <c r="LKA63"/>
      <c r="LKB63"/>
      <c r="LKC63"/>
      <c r="LKD63"/>
      <c r="LKE63"/>
      <c r="LKF63"/>
      <c r="LKG63"/>
      <c r="LKH63"/>
      <c r="LKI63"/>
      <c r="LKJ63"/>
      <c r="LKK63"/>
      <c r="LKL63"/>
      <c r="LKM63"/>
      <c r="LKN63"/>
      <c r="LKO63"/>
      <c r="LKP63"/>
      <c r="LKQ63"/>
      <c r="LKR63"/>
      <c r="LKS63"/>
      <c r="LKT63"/>
      <c r="LKU63"/>
      <c r="LKV63"/>
      <c r="LKW63"/>
      <c r="LKX63"/>
      <c r="LKY63"/>
      <c r="LKZ63"/>
      <c r="LLA63"/>
      <c r="LLB63"/>
      <c r="LLC63"/>
      <c r="LLD63"/>
      <c r="LLE63"/>
      <c r="LLF63"/>
      <c r="LLG63"/>
      <c r="LLH63"/>
      <c r="LLI63"/>
      <c r="LLJ63"/>
      <c r="LLK63"/>
      <c r="LLL63"/>
      <c r="LLM63"/>
      <c r="LLN63"/>
      <c r="LLO63"/>
      <c r="LLP63"/>
      <c r="LLQ63"/>
      <c r="LLR63"/>
      <c r="LLS63"/>
      <c r="LLT63"/>
      <c r="LLU63"/>
      <c r="LLV63"/>
      <c r="LLW63"/>
      <c r="LLX63"/>
      <c r="LLY63"/>
      <c r="LLZ63"/>
      <c r="LMA63"/>
      <c r="LMB63"/>
      <c r="LMC63"/>
      <c r="LMD63"/>
      <c r="LME63"/>
      <c r="LMF63"/>
      <c r="LMG63"/>
      <c r="LMH63"/>
      <c r="LMI63"/>
      <c r="LMJ63"/>
      <c r="LMK63"/>
      <c r="LML63"/>
      <c r="LMM63"/>
      <c r="LMN63"/>
      <c r="LMO63"/>
      <c r="LMP63"/>
      <c r="LMQ63"/>
      <c r="LMR63"/>
      <c r="LMS63"/>
      <c r="LMT63"/>
      <c r="LMU63"/>
      <c r="LMV63"/>
      <c r="LMW63"/>
      <c r="LMX63"/>
      <c r="LMY63"/>
      <c r="LMZ63"/>
      <c r="LNA63"/>
      <c r="LNB63"/>
      <c r="LNC63"/>
      <c r="LND63"/>
      <c r="LNE63"/>
      <c r="LNF63"/>
      <c r="LNG63"/>
      <c r="LNH63"/>
      <c r="LNI63"/>
      <c r="LNJ63"/>
      <c r="LNK63"/>
      <c r="LNL63"/>
      <c r="LNM63"/>
      <c r="LNN63"/>
      <c r="LNO63"/>
      <c r="LNP63"/>
      <c r="LNQ63"/>
      <c r="LNR63"/>
      <c r="LNS63"/>
      <c r="LNT63"/>
      <c r="LNU63"/>
      <c r="LNV63"/>
      <c r="LNW63"/>
      <c r="LNX63"/>
      <c r="LNY63"/>
      <c r="LNZ63"/>
      <c r="LOA63"/>
      <c r="LOB63"/>
      <c r="LOC63"/>
      <c r="LOD63"/>
      <c r="LOE63"/>
      <c r="LOF63"/>
      <c r="LOG63"/>
      <c r="LOH63"/>
      <c r="LOI63"/>
      <c r="LOJ63"/>
      <c r="LOK63"/>
      <c r="LOL63"/>
      <c r="LOM63"/>
      <c r="LON63"/>
      <c r="LOO63"/>
      <c r="LOP63"/>
      <c r="LOQ63"/>
      <c r="LOR63"/>
      <c r="LOS63"/>
      <c r="LOT63"/>
      <c r="LOU63"/>
      <c r="LOV63"/>
      <c r="LOW63"/>
      <c r="LOX63"/>
      <c r="LOY63"/>
      <c r="LOZ63"/>
      <c r="LPA63"/>
      <c r="LPB63"/>
      <c r="LPC63"/>
      <c r="LPD63"/>
      <c r="LPE63"/>
      <c r="LPF63"/>
      <c r="LPG63"/>
      <c r="LPH63"/>
      <c r="LPI63"/>
      <c r="LPJ63"/>
      <c r="LPK63"/>
      <c r="LPL63"/>
      <c r="LPM63"/>
      <c r="LPN63"/>
      <c r="LPO63"/>
      <c r="LPP63"/>
      <c r="LPQ63"/>
      <c r="LPR63"/>
      <c r="LPS63"/>
      <c r="LPT63"/>
      <c r="LPU63"/>
      <c r="LPV63"/>
      <c r="LPW63"/>
      <c r="LPX63"/>
      <c r="LPY63"/>
      <c r="LPZ63"/>
      <c r="LQA63"/>
      <c r="LQB63"/>
      <c r="LQC63"/>
      <c r="LQD63"/>
      <c r="LQE63"/>
      <c r="LQF63"/>
      <c r="LQG63"/>
      <c r="LQH63"/>
      <c r="LQI63"/>
      <c r="LQJ63"/>
      <c r="LQK63"/>
      <c r="LQL63"/>
      <c r="LQM63"/>
      <c r="LQN63"/>
      <c r="LQO63"/>
      <c r="LQP63"/>
      <c r="LQQ63"/>
      <c r="LQR63"/>
      <c r="LQS63"/>
      <c r="LQT63"/>
      <c r="LQU63"/>
      <c r="LQV63"/>
      <c r="LQW63"/>
      <c r="LQX63"/>
      <c r="LQY63"/>
      <c r="LQZ63"/>
      <c r="LRA63"/>
      <c r="LRB63"/>
      <c r="LRC63"/>
      <c r="LRD63"/>
      <c r="LRE63"/>
      <c r="LRF63"/>
      <c r="LRG63"/>
      <c r="LRH63"/>
      <c r="LRI63"/>
      <c r="LRJ63"/>
      <c r="LRK63"/>
      <c r="LRL63"/>
      <c r="LRM63"/>
      <c r="LRN63"/>
      <c r="LRO63"/>
      <c r="LRP63"/>
      <c r="LRQ63"/>
      <c r="LRR63"/>
      <c r="LRS63"/>
      <c r="LRT63"/>
      <c r="LRU63"/>
      <c r="LRV63"/>
      <c r="LRW63"/>
      <c r="LRX63"/>
      <c r="LRY63"/>
      <c r="LRZ63"/>
      <c r="LSA63"/>
      <c r="LSB63"/>
      <c r="LSC63"/>
      <c r="LSD63"/>
      <c r="LSE63"/>
      <c r="LSF63"/>
      <c r="LSG63"/>
      <c r="LSH63"/>
      <c r="LSI63"/>
      <c r="LSJ63"/>
      <c r="LSK63"/>
      <c r="LSL63"/>
      <c r="LSM63"/>
      <c r="LSN63"/>
      <c r="LSO63"/>
      <c r="LSP63"/>
      <c r="LSQ63"/>
      <c r="LSR63"/>
      <c r="LSS63"/>
      <c r="LST63"/>
      <c r="LSU63"/>
      <c r="LSV63"/>
      <c r="LSW63"/>
      <c r="LSX63"/>
      <c r="LSY63"/>
      <c r="LSZ63"/>
      <c r="LTA63"/>
      <c r="LTB63"/>
      <c r="LTC63"/>
      <c r="LTD63"/>
      <c r="LTE63"/>
      <c r="LTF63"/>
      <c r="LTG63"/>
      <c r="LTH63"/>
      <c r="LTI63"/>
      <c r="LTJ63"/>
      <c r="LTK63"/>
      <c r="LTL63"/>
      <c r="LTM63"/>
      <c r="LTN63"/>
      <c r="LTO63"/>
      <c r="LTP63"/>
      <c r="LTQ63"/>
      <c r="LTR63"/>
      <c r="LTS63"/>
      <c r="LTT63"/>
      <c r="LTU63"/>
      <c r="LTV63"/>
      <c r="LTW63"/>
      <c r="LTX63"/>
      <c r="LTY63"/>
      <c r="LTZ63"/>
      <c r="LUA63"/>
      <c r="LUB63"/>
      <c r="LUC63"/>
      <c r="LUD63"/>
      <c r="LUE63"/>
      <c r="LUF63"/>
      <c r="LUG63"/>
      <c r="LUH63"/>
      <c r="LUI63"/>
      <c r="LUJ63"/>
      <c r="LUK63"/>
      <c r="LUL63"/>
      <c r="LUM63"/>
      <c r="LUN63"/>
      <c r="LUO63"/>
      <c r="LUP63"/>
      <c r="LUQ63"/>
      <c r="LUR63"/>
      <c r="LUS63"/>
      <c r="LUT63"/>
      <c r="LUU63"/>
      <c r="LUV63"/>
      <c r="LUW63"/>
      <c r="LUX63"/>
      <c r="LUY63"/>
      <c r="LUZ63"/>
      <c r="LVA63"/>
      <c r="LVB63"/>
      <c r="LVC63"/>
      <c r="LVD63"/>
      <c r="LVE63"/>
      <c r="LVF63"/>
      <c r="LVG63"/>
      <c r="LVH63"/>
      <c r="LVI63"/>
      <c r="LVJ63"/>
      <c r="LVK63"/>
      <c r="LVL63"/>
      <c r="LVM63"/>
      <c r="LVN63"/>
      <c r="LVO63"/>
      <c r="LVP63"/>
      <c r="LVQ63"/>
      <c r="LVR63"/>
      <c r="LVS63"/>
      <c r="LVT63"/>
      <c r="LVU63"/>
      <c r="LVV63"/>
      <c r="LVW63"/>
      <c r="LVX63"/>
      <c r="LVY63"/>
      <c r="LVZ63"/>
      <c r="LWA63"/>
      <c r="LWB63"/>
      <c r="LWC63"/>
      <c r="LWD63"/>
      <c r="LWE63"/>
      <c r="LWF63"/>
      <c r="LWG63"/>
      <c r="LWH63"/>
      <c r="LWI63"/>
      <c r="LWJ63"/>
      <c r="LWK63"/>
      <c r="LWL63"/>
      <c r="LWM63"/>
      <c r="LWN63"/>
      <c r="LWO63"/>
      <c r="LWP63"/>
      <c r="LWQ63"/>
      <c r="LWR63"/>
      <c r="LWS63"/>
      <c r="LWT63"/>
      <c r="LWU63"/>
      <c r="LWV63"/>
      <c r="LWW63"/>
      <c r="LWX63"/>
      <c r="LWY63"/>
      <c r="LWZ63"/>
      <c r="LXA63"/>
      <c r="LXB63"/>
      <c r="LXC63"/>
      <c r="LXD63"/>
      <c r="LXE63"/>
      <c r="LXF63"/>
      <c r="LXG63"/>
      <c r="LXH63"/>
      <c r="LXI63"/>
      <c r="LXJ63"/>
      <c r="LXK63"/>
      <c r="LXL63"/>
      <c r="LXM63"/>
      <c r="LXN63"/>
      <c r="LXO63"/>
      <c r="LXP63"/>
      <c r="LXQ63"/>
      <c r="LXR63"/>
      <c r="LXS63"/>
      <c r="LXT63"/>
      <c r="LXU63"/>
      <c r="LXV63"/>
      <c r="LXW63"/>
      <c r="LXX63"/>
      <c r="LXY63"/>
      <c r="LXZ63"/>
      <c r="LYA63"/>
      <c r="LYB63"/>
      <c r="LYC63"/>
      <c r="LYD63"/>
      <c r="LYE63"/>
      <c r="LYF63"/>
      <c r="LYG63"/>
      <c r="LYH63"/>
      <c r="LYI63"/>
      <c r="LYJ63"/>
      <c r="LYK63"/>
      <c r="LYL63"/>
      <c r="LYM63"/>
      <c r="LYN63"/>
      <c r="LYO63"/>
      <c r="LYP63"/>
      <c r="LYQ63"/>
      <c r="LYR63"/>
      <c r="LYS63"/>
      <c r="LYT63"/>
      <c r="LYU63"/>
      <c r="LYV63"/>
      <c r="LYW63"/>
      <c r="LYX63"/>
      <c r="LYY63"/>
      <c r="LYZ63"/>
      <c r="LZA63"/>
      <c r="LZB63"/>
      <c r="LZC63"/>
      <c r="LZD63"/>
      <c r="LZE63"/>
      <c r="LZF63"/>
      <c r="LZG63"/>
      <c r="LZH63"/>
      <c r="LZI63"/>
      <c r="LZJ63"/>
      <c r="LZK63"/>
      <c r="LZL63"/>
      <c r="LZM63"/>
      <c r="LZN63"/>
      <c r="LZO63"/>
      <c r="LZP63"/>
      <c r="LZQ63"/>
      <c r="LZR63"/>
      <c r="LZS63"/>
      <c r="LZT63"/>
      <c r="LZU63"/>
      <c r="LZV63"/>
      <c r="LZW63"/>
      <c r="LZX63"/>
      <c r="LZY63"/>
      <c r="LZZ63"/>
      <c r="MAA63"/>
      <c r="MAB63"/>
      <c r="MAC63"/>
      <c r="MAD63"/>
      <c r="MAE63"/>
      <c r="MAF63"/>
      <c r="MAG63"/>
      <c r="MAH63"/>
      <c r="MAI63"/>
      <c r="MAJ63"/>
      <c r="MAK63"/>
      <c r="MAL63"/>
      <c r="MAM63"/>
      <c r="MAN63"/>
      <c r="MAO63"/>
      <c r="MAP63"/>
      <c r="MAQ63"/>
      <c r="MAR63"/>
      <c r="MAS63"/>
      <c r="MAT63"/>
      <c r="MAU63"/>
      <c r="MAV63"/>
      <c r="MAW63"/>
      <c r="MAX63"/>
      <c r="MAY63"/>
      <c r="MAZ63"/>
      <c r="MBA63"/>
      <c r="MBB63"/>
      <c r="MBC63"/>
      <c r="MBD63"/>
      <c r="MBE63"/>
      <c r="MBF63"/>
      <c r="MBG63"/>
      <c r="MBH63"/>
      <c r="MBI63"/>
      <c r="MBJ63"/>
      <c r="MBK63"/>
      <c r="MBL63"/>
      <c r="MBM63"/>
      <c r="MBN63"/>
      <c r="MBO63"/>
      <c r="MBP63"/>
      <c r="MBQ63"/>
      <c r="MBR63"/>
      <c r="MBS63"/>
      <c r="MBT63"/>
      <c r="MBU63"/>
      <c r="MBV63"/>
      <c r="MBW63"/>
      <c r="MBX63"/>
      <c r="MBY63"/>
      <c r="MBZ63"/>
      <c r="MCA63"/>
      <c r="MCB63"/>
      <c r="MCC63"/>
      <c r="MCD63"/>
      <c r="MCE63"/>
      <c r="MCF63"/>
      <c r="MCG63"/>
      <c r="MCH63"/>
      <c r="MCI63"/>
      <c r="MCJ63"/>
      <c r="MCK63"/>
      <c r="MCL63"/>
      <c r="MCM63"/>
      <c r="MCN63"/>
      <c r="MCO63"/>
      <c r="MCP63"/>
      <c r="MCQ63"/>
      <c r="MCR63"/>
      <c r="MCS63"/>
      <c r="MCT63"/>
      <c r="MCU63"/>
      <c r="MCV63"/>
      <c r="MCW63"/>
      <c r="MCX63"/>
      <c r="MCY63"/>
      <c r="MCZ63"/>
      <c r="MDA63"/>
      <c r="MDB63"/>
      <c r="MDC63"/>
      <c r="MDD63"/>
      <c r="MDE63"/>
      <c r="MDF63"/>
      <c r="MDG63"/>
      <c r="MDH63"/>
      <c r="MDI63"/>
      <c r="MDJ63"/>
      <c r="MDK63"/>
      <c r="MDL63"/>
      <c r="MDM63"/>
      <c r="MDN63"/>
      <c r="MDO63"/>
      <c r="MDP63"/>
      <c r="MDQ63"/>
      <c r="MDR63"/>
      <c r="MDS63"/>
      <c r="MDT63"/>
      <c r="MDU63"/>
      <c r="MDV63"/>
      <c r="MDW63"/>
      <c r="MDX63"/>
      <c r="MDY63"/>
      <c r="MDZ63"/>
      <c r="MEA63"/>
      <c r="MEB63"/>
      <c r="MEC63"/>
      <c r="MED63"/>
      <c r="MEE63"/>
      <c r="MEF63"/>
      <c r="MEG63"/>
      <c r="MEH63"/>
      <c r="MEI63"/>
      <c r="MEJ63"/>
      <c r="MEK63"/>
      <c r="MEL63"/>
      <c r="MEM63"/>
      <c r="MEN63"/>
      <c r="MEO63"/>
      <c r="MEP63"/>
      <c r="MEQ63"/>
      <c r="MER63"/>
      <c r="MES63"/>
      <c r="MET63"/>
      <c r="MEU63"/>
      <c r="MEV63"/>
      <c r="MEW63"/>
      <c r="MEX63"/>
      <c r="MEY63"/>
      <c r="MEZ63"/>
      <c r="MFA63"/>
      <c r="MFB63"/>
      <c r="MFC63"/>
      <c r="MFD63"/>
      <c r="MFE63"/>
      <c r="MFF63"/>
      <c r="MFG63"/>
      <c r="MFH63"/>
      <c r="MFI63"/>
      <c r="MFJ63"/>
      <c r="MFK63"/>
      <c r="MFL63"/>
      <c r="MFM63"/>
      <c r="MFN63"/>
      <c r="MFO63"/>
      <c r="MFP63"/>
      <c r="MFQ63"/>
      <c r="MFR63"/>
      <c r="MFS63"/>
      <c r="MFT63"/>
      <c r="MFU63"/>
      <c r="MFV63"/>
      <c r="MFW63"/>
      <c r="MFX63"/>
      <c r="MFY63"/>
      <c r="MFZ63"/>
      <c r="MGA63"/>
      <c r="MGB63"/>
      <c r="MGC63"/>
      <c r="MGD63"/>
      <c r="MGE63"/>
      <c r="MGF63"/>
      <c r="MGG63"/>
      <c r="MGH63"/>
      <c r="MGI63"/>
      <c r="MGJ63"/>
      <c r="MGK63"/>
      <c r="MGL63"/>
      <c r="MGM63"/>
      <c r="MGN63"/>
      <c r="MGO63"/>
      <c r="MGP63"/>
      <c r="MGQ63"/>
      <c r="MGR63"/>
      <c r="MGS63"/>
      <c r="MGT63"/>
      <c r="MGU63"/>
      <c r="MGV63"/>
      <c r="MGW63"/>
      <c r="MGX63"/>
      <c r="MGY63"/>
      <c r="MGZ63"/>
      <c r="MHA63"/>
      <c r="MHB63"/>
      <c r="MHC63"/>
      <c r="MHD63"/>
      <c r="MHE63"/>
      <c r="MHF63"/>
      <c r="MHG63"/>
      <c r="MHH63"/>
      <c r="MHI63"/>
      <c r="MHJ63"/>
      <c r="MHK63"/>
      <c r="MHL63"/>
      <c r="MHM63"/>
      <c r="MHN63"/>
      <c r="MHO63"/>
      <c r="MHP63"/>
      <c r="MHQ63"/>
      <c r="MHR63"/>
      <c r="MHS63"/>
      <c r="MHT63"/>
      <c r="MHU63"/>
      <c r="MHV63"/>
      <c r="MHW63"/>
      <c r="MHX63"/>
      <c r="MHY63"/>
      <c r="MHZ63"/>
      <c r="MIA63"/>
      <c r="MIB63"/>
      <c r="MIC63"/>
      <c r="MID63"/>
      <c r="MIE63"/>
      <c r="MIF63"/>
      <c r="MIG63"/>
      <c r="MIH63"/>
      <c r="MII63"/>
      <c r="MIJ63"/>
      <c r="MIK63"/>
      <c r="MIL63"/>
      <c r="MIM63"/>
      <c r="MIN63"/>
      <c r="MIO63"/>
      <c r="MIP63"/>
      <c r="MIQ63"/>
      <c r="MIR63"/>
      <c r="MIS63"/>
      <c r="MIT63"/>
      <c r="MIU63"/>
      <c r="MIV63"/>
      <c r="MIW63"/>
      <c r="MIX63"/>
      <c r="MIY63"/>
      <c r="MIZ63"/>
      <c r="MJA63"/>
      <c r="MJB63"/>
      <c r="MJC63"/>
      <c r="MJD63"/>
      <c r="MJE63"/>
      <c r="MJF63"/>
      <c r="MJG63"/>
      <c r="MJH63"/>
      <c r="MJI63"/>
      <c r="MJJ63"/>
      <c r="MJK63"/>
      <c r="MJL63"/>
      <c r="MJM63"/>
      <c r="MJN63"/>
      <c r="MJO63"/>
      <c r="MJP63"/>
      <c r="MJQ63"/>
      <c r="MJR63"/>
      <c r="MJS63"/>
      <c r="MJT63"/>
      <c r="MJU63"/>
      <c r="MJV63"/>
      <c r="MJW63"/>
      <c r="MJX63"/>
      <c r="MJY63"/>
      <c r="MJZ63"/>
      <c r="MKA63"/>
      <c r="MKB63"/>
      <c r="MKC63"/>
      <c r="MKD63"/>
      <c r="MKE63"/>
      <c r="MKF63"/>
      <c r="MKG63"/>
      <c r="MKH63"/>
      <c r="MKI63"/>
      <c r="MKJ63"/>
      <c r="MKK63"/>
      <c r="MKL63"/>
      <c r="MKM63"/>
      <c r="MKN63"/>
      <c r="MKO63"/>
      <c r="MKP63"/>
      <c r="MKQ63"/>
      <c r="MKR63"/>
      <c r="MKS63"/>
      <c r="MKT63"/>
      <c r="MKU63"/>
      <c r="MKV63"/>
      <c r="MKW63"/>
      <c r="MKX63"/>
      <c r="MKY63"/>
      <c r="MKZ63"/>
      <c r="MLA63"/>
      <c r="MLB63"/>
      <c r="MLC63"/>
      <c r="MLD63"/>
      <c r="MLE63"/>
      <c r="MLF63"/>
      <c r="MLG63"/>
      <c r="MLH63"/>
      <c r="MLI63"/>
      <c r="MLJ63"/>
      <c r="MLK63"/>
      <c r="MLL63"/>
      <c r="MLM63"/>
      <c r="MLN63"/>
      <c r="MLO63"/>
      <c r="MLP63"/>
      <c r="MLQ63"/>
      <c r="MLR63"/>
      <c r="MLS63"/>
      <c r="MLT63"/>
      <c r="MLU63"/>
      <c r="MLV63"/>
      <c r="MLW63"/>
      <c r="MLX63"/>
      <c r="MLY63"/>
      <c r="MLZ63"/>
      <c r="MMA63"/>
      <c r="MMB63"/>
      <c r="MMC63"/>
      <c r="MMD63"/>
      <c r="MME63"/>
      <c r="MMF63"/>
      <c r="MMG63"/>
      <c r="MMH63"/>
      <c r="MMI63"/>
      <c r="MMJ63"/>
      <c r="MMK63"/>
      <c r="MML63"/>
      <c r="MMM63"/>
      <c r="MMN63"/>
      <c r="MMO63"/>
      <c r="MMP63"/>
      <c r="MMQ63"/>
      <c r="MMR63"/>
      <c r="MMS63"/>
      <c r="MMT63"/>
      <c r="MMU63"/>
      <c r="MMV63"/>
      <c r="MMW63"/>
      <c r="MMX63"/>
      <c r="MMY63"/>
      <c r="MMZ63"/>
      <c r="MNA63"/>
      <c r="MNB63"/>
      <c r="MNC63"/>
      <c r="MND63"/>
      <c r="MNE63"/>
      <c r="MNF63"/>
      <c r="MNG63"/>
      <c r="MNH63"/>
      <c r="MNI63"/>
      <c r="MNJ63"/>
      <c r="MNK63"/>
      <c r="MNL63"/>
      <c r="MNM63"/>
      <c r="MNN63"/>
      <c r="MNO63"/>
      <c r="MNP63"/>
      <c r="MNQ63"/>
      <c r="MNR63"/>
      <c r="MNS63"/>
      <c r="MNT63"/>
      <c r="MNU63"/>
      <c r="MNV63"/>
      <c r="MNW63"/>
      <c r="MNX63"/>
      <c r="MNY63"/>
      <c r="MNZ63"/>
      <c r="MOA63"/>
      <c r="MOB63"/>
      <c r="MOC63"/>
      <c r="MOD63"/>
      <c r="MOE63"/>
      <c r="MOF63"/>
      <c r="MOG63"/>
      <c r="MOH63"/>
      <c r="MOI63"/>
      <c r="MOJ63"/>
      <c r="MOK63"/>
      <c r="MOL63"/>
      <c r="MOM63"/>
      <c r="MON63"/>
      <c r="MOO63"/>
      <c r="MOP63"/>
      <c r="MOQ63"/>
      <c r="MOR63"/>
      <c r="MOS63"/>
      <c r="MOT63"/>
      <c r="MOU63"/>
      <c r="MOV63"/>
      <c r="MOW63"/>
      <c r="MOX63"/>
      <c r="MOY63"/>
      <c r="MOZ63"/>
      <c r="MPA63"/>
      <c r="MPB63"/>
      <c r="MPC63"/>
      <c r="MPD63"/>
      <c r="MPE63"/>
      <c r="MPF63"/>
      <c r="MPG63"/>
      <c r="MPH63"/>
      <c r="MPI63"/>
      <c r="MPJ63"/>
      <c r="MPK63"/>
      <c r="MPL63"/>
      <c r="MPM63"/>
      <c r="MPN63"/>
      <c r="MPO63"/>
      <c r="MPP63"/>
      <c r="MPQ63"/>
      <c r="MPR63"/>
      <c r="MPS63"/>
      <c r="MPT63"/>
      <c r="MPU63"/>
      <c r="MPV63"/>
      <c r="MPW63"/>
      <c r="MPX63"/>
      <c r="MPY63"/>
      <c r="MPZ63"/>
      <c r="MQA63"/>
      <c r="MQB63"/>
      <c r="MQC63"/>
      <c r="MQD63"/>
      <c r="MQE63"/>
      <c r="MQF63"/>
      <c r="MQG63"/>
      <c r="MQH63"/>
      <c r="MQI63"/>
      <c r="MQJ63"/>
      <c r="MQK63"/>
      <c r="MQL63"/>
      <c r="MQM63"/>
      <c r="MQN63"/>
      <c r="MQO63"/>
      <c r="MQP63"/>
      <c r="MQQ63"/>
      <c r="MQR63"/>
      <c r="MQS63"/>
      <c r="MQT63"/>
      <c r="MQU63"/>
      <c r="MQV63"/>
      <c r="MQW63"/>
      <c r="MQX63"/>
      <c r="MQY63"/>
      <c r="MQZ63"/>
      <c r="MRA63"/>
      <c r="MRB63"/>
      <c r="MRC63"/>
      <c r="MRD63"/>
      <c r="MRE63"/>
      <c r="MRF63"/>
      <c r="MRG63"/>
      <c r="MRH63"/>
      <c r="MRI63"/>
      <c r="MRJ63"/>
      <c r="MRK63"/>
      <c r="MRL63"/>
      <c r="MRM63"/>
      <c r="MRN63"/>
      <c r="MRO63"/>
      <c r="MRP63"/>
      <c r="MRQ63"/>
      <c r="MRR63"/>
      <c r="MRS63"/>
      <c r="MRT63"/>
      <c r="MRU63"/>
      <c r="MRV63"/>
      <c r="MRW63"/>
      <c r="MRX63"/>
      <c r="MRY63"/>
      <c r="MRZ63"/>
      <c r="MSA63"/>
      <c r="MSB63"/>
      <c r="MSC63"/>
      <c r="MSD63"/>
      <c r="MSE63"/>
      <c r="MSF63"/>
      <c r="MSG63"/>
      <c r="MSH63"/>
      <c r="MSI63"/>
      <c r="MSJ63"/>
      <c r="MSK63"/>
      <c r="MSL63"/>
      <c r="MSM63"/>
      <c r="MSN63"/>
      <c r="MSO63"/>
      <c r="MSP63"/>
      <c r="MSQ63"/>
      <c r="MSR63"/>
      <c r="MSS63"/>
      <c r="MST63"/>
      <c r="MSU63"/>
      <c r="MSV63"/>
      <c r="MSW63"/>
      <c r="MSX63"/>
      <c r="MSY63"/>
      <c r="MSZ63"/>
      <c r="MTA63"/>
      <c r="MTB63"/>
      <c r="MTC63"/>
      <c r="MTD63"/>
      <c r="MTE63"/>
      <c r="MTF63"/>
      <c r="MTG63"/>
      <c r="MTH63"/>
      <c r="MTI63"/>
      <c r="MTJ63"/>
      <c r="MTK63"/>
      <c r="MTL63"/>
      <c r="MTM63"/>
      <c r="MTN63"/>
      <c r="MTO63"/>
      <c r="MTP63"/>
      <c r="MTQ63"/>
      <c r="MTR63"/>
      <c r="MTS63"/>
      <c r="MTT63"/>
      <c r="MTU63"/>
      <c r="MTV63"/>
      <c r="MTW63"/>
      <c r="MTX63"/>
      <c r="MTY63"/>
      <c r="MTZ63"/>
      <c r="MUA63"/>
      <c r="MUB63"/>
      <c r="MUC63"/>
      <c r="MUD63"/>
      <c r="MUE63"/>
      <c r="MUF63"/>
      <c r="MUG63"/>
      <c r="MUH63"/>
      <c r="MUI63"/>
      <c r="MUJ63"/>
      <c r="MUK63"/>
      <c r="MUL63"/>
      <c r="MUM63"/>
      <c r="MUN63"/>
      <c r="MUO63"/>
      <c r="MUP63"/>
      <c r="MUQ63"/>
      <c r="MUR63"/>
      <c r="MUS63"/>
      <c r="MUT63"/>
      <c r="MUU63"/>
      <c r="MUV63"/>
      <c r="MUW63"/>
      <c r="MUX63"/>
      <c r="MUY63"/>
      <c r="MUZ63"/>
      <c r="MVA63"/>
      <c r="MVB63"/>
      <c r="MVC63"/>
      <c r="MVD63"/>
      <c r="MVE63"/>
      <c r="MVF63"/>
      <c r="MVG63"/>
      <c r="MVH63"/>
      <c r="MVI63"/>
      <c r="MVJ63"/>
      <c r="MVK63"/>
      <c r="MVL63"/>
      <c r="MVM63"/>
      <c r="MVN63"/>
      <c r="MVO63"/>
      <c r="MVP63"/>
      <c r="MVQ63"/>
      <c r="MVR63"/>
      <c r="MVS63"/>
      <c r="MVT63"/>
      <c r="MVU63"/>
      <c r="MVV63"/>
      <c r="MVW63"/>
      <c r="MVX63"/>
      <c r="MVY63"/>
      <c r="MVZ63"/>
      <c r="MWA63"/>
      <c r="MWB63"/>
      <c r="MWC63"/>
      <c r="MWD63"/>
      <c r="MWE63"/>
      <c r="MWF63"/>
      <c r="MWG63"/>
      <c r="MWH63"/>
      <c r="MWI63"/>
      <c r="MWJ63"/>
      <c r="MWK63"/>
      <c r="MWL63"/>
      <c r="MWM63"/>
      <c r="MWN63"/>
      <c r="MWO63"/>
      <c r="MWP63"/>
      <c r="MWQ63"/>
      <c r="MWR63"/>
      <c r="MWS63"/>
      <c r="MWT63"/>
      <c r="MWU63"/>
      <c r="MWV63"/>
      <c r="MWW63"/>
      <c r="MWX63"/>
      <c r="MWY63"/>
      <c r="MWZ63"/>
      <c r="MXA63"/>
      <c r="MXB63"/>
      <c r="MXC63"/>
      <c r="MXD63"/>
      <c r="MXE63"/>
      <c r="MXF63"/>
      <c r="MXG63"/>
      <c r="MXH63"/>
      <c r="MXI63"/>
      <c r="MXJ63"/>
      <c r="MXK63"/>
      <c r="MXL63"/>
      <c r="MXM63"/>
      <c r="MXN63"/>
      <c r="MXO63"/>
      <c r="MXP63"/>
      <c r="MXQ63"/>
      <c r="MXR63"/>
      <c r="MXS63"/>
      <c r="MXT63"/>
      <c r="MXU63"/>
      <c r="MXV63"/>
      <c r="MXW63"/>
      <c r="MXX63"/>
      <c r="MXY63"/>
      <c r="MXZ63"/>
      <c r="MYA63"/>
      <c r="MYB63"/>
      <c r="MYC63"/>
      <c r="MYD63"/>
      <c r="MYE63"/>
      <c r="MYF63"/>
      <c r="MYG63"/>
      <c r="MYH63"/>
      <c r="MYI63"/>
      <c r="MYJ63"/>
      <c r="MYK63"/>
      <c r="MYL63"/>
      <c r="MYM63"/>
      <c r="MYN63"/>
      <c r="MYO63"/>
      <c r="MYP63"/>
      <c r="MYQ63"/>
      <c r="MYR63"/>
      <c r="MYS63"/>
      <c r="MYT63"/>
      <c r="MYU63"/>
      <c r="MYV63"/>
      <c r="MYW63"/>
      <c r="MYX63"/>
      <c r="MYY63"/>
      <c r="MYZ63"/>
      <c r="MZA63"/>
      <c r="MZB63"/>
      <c r="MZC63"/>
      <c r="MZD63"/>
      <c r="MZE63"/>
      <c r="MZF63"/>
      <c r="MZG63"/>
      <c r="MZH63"/>
      <c r="MZI63"/>
      <c r="MZJ63"/>
      <c r="MZK63"/>
      <c r="MZL63"/>
      <c r="MZM63"/>
      <c r="MZN63"/>
      <c r="MZO63"/>
      <c r="MZP63"/>
      <c r="MZQ63"/>
      <c r="MZR63"/>
      <c r="MZS63"/>
      <c r="MZT63"/>
      <c r="MZU63"/>
      <c r="MZV63"/>
      <c r="MZW63"/>
      <c r="MZX63"/>
      <c r="MZY63"/>
      <c r="MZZ63"/>
      <c r="NAA63"/>
      <c r="NAB63"/>
      <c r="NAC63"/>
      <c r="NAD63"/>
      <c r="NAE63"/>
      <c r="NAF63"/>
      <c r="NAG63"/>
      <c r="NAH63"/>
      <c r="NAI63"/>
      <c r="NAJ63"/>
      <c r="NAK63"/>
      <c r="NAL63"/>
      <c r="NAM63"/>
      <c r="NAN63"/>
      <c r="NAO63"/>
      <c r="NAP63"/>
      <c r="NAQ63"/>
      <c r="NAR63"/>
      <c r="NAS63"/>
      <c r="NAT63"/>
      <c r="NAU63"/>
      <c r="NAV63"/>
      <c r="NAW63"/>
      <c r="NAX63"/>
      <c r="NAY63"/>
      <c r="NAZ63"/>
      <c r="NBA63"/>
      <c r="NBB63"/>
      <c r="NBC63"/>
      <c r="NBD63"/>
      <c r="NBE63"/>
      <c r="NBF63"/>
      <c r="NBG63"/>
      <c r="NBH63"/>
      <c r="NBI63"/>
      <c r="NBJ63"/>
      <c r="NBK63"/>
      <c r="NBL63"/>
      <c r="NBM63"/>
      <c r="NBN63"/>
      <c r="NBO63"/>
      <c r="NBP63"/>
      <c r="NBQ63"/>
      <c r="NBR63"/>
      <c r="NBS63"/>
      <c r="NBT63"/>
      <c r="NBU63"/>
      <c r="NBV63"/>
      <c r="NBW63"/>
      <c r="NBX63"/>
      <c r="NBY63"/>
      <c r="NBZ63"/>
      <c r="NCA63"/>
      <c r="NCB63"/>
      <c r="NCC63"/>
      <c r="NCD63"/>
      <c r="NCE63"/>
      <c r="NCF63"/>
      <c r="NCG63"/>
      <c r="NCH63"/>
      <c r="NCI63"/>
      <c r="NCJ63"/>
      <c r="NCK63"/>
      <c r="NCL63"/>
      <c r="NCM63"/>
      <c r="NCN63"/>
      <c r="NCO63"/>
      <c r="NCP63"/>
      <c r="NCQ63"/>
      <c r="NCR63"/>
      <c r="NCS63"/>
      <c r="NCT63"/>
      <c r="NCU63"/>
      <c r="NCV63"/>
      <c r="NCW63"/>
      <c r="NCX63"/>
      <c r="NCY63"/>
      <c r="NCZ63"/>
      <c r="NDA63"/>
      <c r="NDB63"/>
      <c r="NDC63"/>
      <c r="NDD63"/>
      <c r="NDE63"/>
      <c r="NDF63"/>
      <c r="NDG63"/>
      <c r="NDH63"/>
      <c r="NDI63"/>
      <c r="NDJ63"/>
      <c r="NDK63"/>
      <c r="NDL63"/>
      <c r="NDM63"/>
      <c r="NDN63"/>
      <c r="NDO63"/>
      <c r="NDP63"/>
      <c r="NDQ63"/>
      <c r="NDR63"/>
      <c r="NDS63"/>
      <c r="NDT63"/>
      <c r="NDU63"/>
      <c r="NDV63"/>
      <c r="NDW63"/>
      <c r="NDX63"/>
      <c r="NDY63"/>
      <c r="NDZ63"/>
      <c r="NEA63"/>
      <c r="NEB63"/>
      <c r="NEC63"/>
      <c r="NED63"/>
      <c r="NEE63"/>
      <c r="NEF63"/>
      <c r="NEG63"/>
      <c r="NEH63"/>
      <c r="NEI63"/>
      <c r="NEJ63"/>
      <c r="NEK63"/>
      <c r="NEL63"/>
      <c r="NEM63"/>
      <c r="NEN63"/>
      <c r="NEO63"/>
      <c r="NEP63"/>
      <c r="NEQ63"/>
      <c r="NER63"/>
      <c r="NES63"/>
      <c r="NET63"/>
      <c r="NEU63"/>
      <c r="NEV63"/>
      <c r="NEW63"/>
      <c r="NEX63"/>
      <c r="NEY63"/>
      <c r="NEZ63"/>
      <c r="NFA63"/>
      <c r="NFB63"/>
      <c r="NFC63"/>
      <c r="NFD63"/>
      <c r="NFE63"/>
      <c r="NFF63"/>
      <c r="NFG63"/>
      <c r="NFH63"/>
      <c r="NFI63"/>
      <c r="NFJ63"/>
      <c r="NFK63"/>
      <c r="NFL63"/>
      <c r="NFM63"/>
      <c r="NFN63"/>
      <c r="NFO63"/>
      <c r="NFP63"/>
      <c r="NFQ63"/>
      <c r="NFR63"/>
      <c r="NFS63"/>
      <c r="NFT63"/>
      <c r="NFU63"/>
      <c r="NFV63"/>
      <c r="NFW63"/>
      <c r="NFX63"/>
      <c r="NFY63"/>
      <c r="NFZ63"/>
      <c r="NGA63"/>
      <c r="NGB63"/>
      <c r="NGC63"/>
      <c r="NGD63"/>
      <c r="NGE63"/>
      <c r="NGF63"/>
      <c r="NGG63"/>
      <c r="NGH63"/>
      <c r="NGI63"/>
      <c r="NGJ63"/>
      <c r="NGK63"/>
      <c r="NGL63"/>
      <c r="NGM63"/>
      <c r="NGN63"/>
      <c r="NGO63"/>
      <c r="NGP63"/>
      <c r="NGQ63"/>
      <c r="NGR63"/>
      <c r="NGS63"/>
      <c r="NGT63"/>
      <c r="NGU63"/>
      <c r="NGV63"/>
      <c r="NGW63"/>
      <c r="NGX63"/>
      <c r="NGY63"/>
      <c r="NGZ63"/>
      <c r="NHA63"/>
      <c r="NHB63"/>
      <c r="NHC63"/>
      <c r="NHD63"/>
      <c r="NHE63"/>
      <c r="NHF63"/>
      <c r="NHG63"/>
      <c r="NHH63"/>
      <c r="NHI63"/>
      <c r="NHJ63"/>
      <c r="NHK63"/>
      <c r="NHL63"/>
      <c r="NHM63"/>
      <c r="NHN63"/>
      <c r="NHO63"/>
      <c r="NHP63"/>
      <c r="NHQ63"/>
      <c r="NHR63"/>
      <c r="NHS63"/>
      <c r="NHT63"/>
      <c r="NHU63"/>
      <c r="NHV63"/>
      <c r="NHW63"/>
      <c r="NHX63"/>
      <c r="NHY63"/>
      <c r="NHZ63"/>
      <c r="NIA63"/>
      <c r="NIB63"/>
      <c r="NIC63"/>
      <c r="NID63"/>
      <c r="NIE63"/>
      <c r="NIF63"/>
      <c r="NIG63"/>
      <c r="NIH63"/>
      <c r="NII63"/>
      <c r="NIJ63"/>
      <c r="NIK63"/>
      <c r="NIL63"/>
      <c r="NIM63"/>
      <c r="NIN63"/>
      <c r="NIO63"/>
      <c r="NIP63"/>
      <c r="NIQ63"/>
      <c r="NIR63"/>
      <c r="NIS63"/>
      <c r="NIT63"/>
      <c r="NIU63"/>
      <c r="NIV63"/>
      <c r="NIW63"/>
      <c r="NIX63"/>
      <c r="NIY63"/>
      <c r="NIZ63"/>
      <c r="NJA63"/>
      <c r="NJB63"/>
      <c r="NJC63"/>
      <c r="NJD63"/>
      <c r="NJE63"/>
      <c r="NJF63"/>
      <c r="NJG63"/>
      <c r="NJH63"/>
      <c r="NJI63"/>
      <c r="NJJ63"/>
      <c r="NJK63"/>
      <c r="NJL63"/>
      <c r="NJM63"/>
      <c r="NJN63"/>
      <c r="NJO63"/>
      <c r="NJP63"/>
      <c r="NJQ63"/>
      <c r="NJR63"/>
      <c r="NJS63"/>
      <c r="NJT63"/>
      <c r="NJU63"/>
      <c r="NJV63"/>
      <c r="NJW63"/>
      <c r="NJX63"/>
      <c r="NJY63"/>
      <c r="NJZ63"/>
      <c r="NKA63"/>
      <c r="NKB63"/>
      <c r="NKC63"/>
      <c r="NKD63"/>
      <c r="NKE63"/>
      <c r="NKF63"/>
      <c r="NKG63"/>
      <c r="NKH63"/>
      <c r="NKI63"/>
      <c r="NKJ63"/>
      <c r="NKK63"/>
      <c r="NKL63"/>
      <c r="NKM63"/>
      <c r="NKN63"/>
      <c r="NKO63"/>
      <c r="NKP63"/>
      <c r="NKQ63"/>
      <c r="NKR63"/>
      <c r="NKS63"/>
      <c r="NKT63"/>
      <c r="NKU63"/>
      <c r="NKV63"/>
      <c r="NKW63"/>
      <c r="NKX63"/>
      <c r="NKY63"/>
      <c r="NKZ63"/>
      <c r="NLA63"/>
      <c r="NLB63"/>
      <c r="NLC63"/>
      <c r="NLD63"/>
      <c r="NLE63"/>
      <c r="NLF63"/>
      <c r="NLG63"/>
      <c r="NLH63"/>
      <c r="NLI63"/>
      <c r="NLJ63"/>
      <c r="NLK63"/>
      <c r="NLL63"/>
      <c r="NLM63"/>
      <c r="NLN63"/>
      <c r="NLO63"/>
      <c r="NLP63"/>
      <c r="NLQ63"/>
      <c r="NLR63"/>
      <c r="NLS63"/>
      <c r="NLT63"/>
      <c r="NLU63"/>
      <c r="NLV63"/>
      <c r="NLW63"/>
      <c r="NLX63"/>
      <c r="NLY63"/>
      <c r="NLZ63"/>
      <c r="NMA63"/>
      <c r="NMB63"/>
      <c r="NMC63"/>
      <c r="NMD63"/>
      <c r="NME63"/>
      <c r="NMF63"/>
      <c r="NMG63"/>
      <c r="NMH63"/>
      <c r="NMI63"/>
      <c r="NMJ63"/>
      <c r="NMK63"/>
      <c r="NML63"/>
      <c r="NMM63"/>
      <c r="NMN63"/>
      <c r="NMO63"/>
      <c r="NMP63"/>
      <c r="NMQ63"/>
      <c r="NMR63"/>
      <c r="NMS63"/>
      <c r="NMT63"/>
      <c r="NMU63"/>
      <c r="NMV63"/>
      <c r="NMW63"/>
      <c r="NMX63"/>
      <c r="NMY63"/>
      <c r="NMZ63"/>
      <c r="NNA63"/>
      <c r="NNB63"/>
      <c r="NNC63"/>
      <c r="NND63"/>
      <c r="NNE63"/>
      <c r="NNF63"/>
      <c r="NNG63"/>
      <c r="NNH63"/>
      <c r="NNI63"/>
      <c r="NNJ63"/>
      <c r="NNK63"/>
      <c r="NNL63"/>
      <c r="NNM63"/>
      <c r="NNN63"/>
      <c r="NNO63"/>
      <c r="NNP63"/>
      <c r="NNQ63"/>
      <c r="NNR63"/>
      <c r="NNS63"/>
      <c r="NNT63"/>
      <c r="NNU63"/>
      <c r="NNV63"/>
      <c r="NNW63"/>
      <c r="NNX63"/>
      <c r="NNY63"/>
      <c r="NNZ63"/>
      <c r="NOA63"/>
      <c r="NOB63"/>
      <c r="NOC63"/>
      <c r="NOD63"/>
      <c r="NOE63"/>
      <c r="NOF63"/>
      <c r="NOG63"/>
      <c r="NOH63"/>
      <c r="NOI63"/>
      <c r="NOJ63"/>
      <c r="NOK63"/>
      <c r="NOL63"/>
      <c r="NOM63"/>
      <c r="NON63"/>
      <c r="NOO63"/>
      <c r="NOP63"/>
      <c r="NOQ63"/>
      <c r="NOR63"/>
      <c r="NOS63"/>
      <c r="NOT63"/>
      <c r="NOU63"/>
      <c r="NOV63"/>
      <c r="NOW63"/>
      <c r="NOX63"/>
      <c r="NOY63"/>
      <c r="NOZ63"/>
      <c r="NPA63"/>
      <c r="NPB63"/>
      <c r="NPC63"/>
      <c r="NPD63"/>
      <c r="NPE63"/>
      <c r="NPF63"/>
      <c r="NPG63"/>
      <c r="NPH63"/>
      <c r="NPI63"/>
      <c r="NPJ63"/>
      <c r="NPK63"/>
      <c r="NPL63"/>
      <c r="NPM63"/>
      <c r="NPN63"/>
      <c r="NPO63"/>
      <c r="NPP63"/>
      <c r="NPQ63"/>
      <c r="NPR63"/>
      <c r="NPS63"/>
      <c r="NPT63"/>
      <c r="NPU63"/>
      <c r="NPV63"/>
      <c r="NPW63"/>
      <c r="NPX63"/>
      <c r="NPY63"/>
      <c r="NPZ63"/>
      <c r="NQA63"/>
      <c r="NQB63"/>
      <c r="NQC63"/>
      <c r="NQD63"/>
      <c r="NQE63"/>
      <c r="NQF63"/>
      <c r="NQG63"/>
      <c r="NQH63"/>
      <c r="NQI63"/>
      <c r="NQJ63"/>
      <c r="NQK63"/>
      <c r="NQL63"/>
      <c r="NQM63"/>
      <c r="NQN63"/>
      <c r="NQO63"/>
      <c r="NQP63"/>
      <c r="NQQ63"/>
      <c r="NQR63"/>
      <c r="NQS63"/>
      <c r="NQT63"/>
      <c r="NQU63"/>
      <c r="NQV63"/>
      <c r="NQW63"/>
      <c r="NQX63"/>
      <c r="NQY63"/>
      <c r="NQZ63"/>
      <c r="NRA63"/>
      <c r="NRB63"/>
      <c r="NRC63"/>
      <c r="NRD63"/>
      <c r="NRE63"/>
      <c r="NRF63"/>
      <c r="NRG63"/>
      <c r="NRH63"/>
      <c r="NRI63"/>
      <c r="NRJ63"/>
      <c r="NRK63"/>
      <c r="NRL63"/>
      <c r="NRM63"/>
      <c r="NRN63"/>
      <c r="NRO63"/>
      <c r="NRP63"/>
      <c r="NRQ63"/>
      <c r="NRR63"/>
      <c r="NRS63"/>
      <c r="NRT63"/>
      <c r="NRU63"/>
      <c r="NRV63"/>
      <c r="NRW63"/>
      <c r="NRX63"/>
      <c r="NRY63"/>
      <c r="NRZ63"/>
      <c r="NSA63"/>
      <c r="NSB63"/>
      <c r="NSC63"/>
      <c r="NSD63"/>
      <c r="NSE63"/>
      <c r="NSF63"/>
      <c r="NSG63"/>
      <c r="NSH63"/>
      <c r="NSI63"/>
      <c r="NSJ63"/>
      <c r="NSK63"/>
      <c r="NSL63"/>
      <c r="NSM63"/>
      <c r="NSN63"/>
      <c r="NSO63"/>
      <c r="NSP63"/>
      <c r="NSQ63"/>
      <c r="NSR63"/>
      <c r="NSS63"/>
      <c r="NST63"/>
      <c r="NSU63"/>
      <c r="NSV63"/>
      <c r="NSW63"/>
      <c r="NSX63"/>
      <c r="NSY63"/>
      <c r="NSZ63"/>
      <c r="NTA63"/>
      <c r="NTB63"/>
      <c r="NTC63"/>
      <c r="NTD63"/>
      <c r="NTE63"/>
      <c r="NTF63"/>
      <c r="NTG63"/>
      <c r="NTH63"/>
      <c r="NTI63"/>
      <c r="NTJ63"/>
      <c r="NTK63"/>
      <c r="NTL63"/>
      <c r="NTM63"/>
      <c r="NTN63"/>
      <c r="NTO63"/>
      <c r="NTP63"/>
      <c r="NTQ63"/>
      <c r="NTR63"/>
      <c r="NTS63"/>
      <c r="NTT63"/>
      <c r="NTU63"/>
      <c r="NTV63"/>
      <c r="NTW63"/>
      <c r="NTX63"/>
      <c r="NTY63"/>
      <c r="NTZ63"/>
      <c r="NUA63"/>
      <c r="NUB63"/>
      <c r="NUC63"/>
      <c r="NUD63"/>
      <c r="NUE63"/>
      <c r="NUF63"/>
      <c r="NUG63"/>
      <c r="NUH63"/>
      <c r="NUI63"/>
      <c r="NUJ63"/>
      <c r="NUK63"/>
      <c r="NUL63"/>
      <c r="NUM63"/>
      <c r="NUN63"/>
      <c r="NUO63"/>
      <c r="NUP63"/>
      <c r="NUQ63"/>
      <c r="NUR63"/>
      <c r="NUS63"/>
      <c r="NUT63"/>
      <c r="NUU63"/>
      <c r="NUV63"/>
      <c r="NUW63"/>
      <c r="NUX63"/>
      <c r="NUY63"/>
      <c r="NUZ63"/>
      <c r="NVA63"/>
      <c r="NVB63"/>
      <c r="NVC63"/>
      <c r="NVD63"/>
      <c r="NVE63"/>
      <c r="NVF63"/>
      <c r="NVG63"/>
      <c r="NVH63"/>
      <c r="NVI63"/>
      <c r="NVJ63"/>
      <c r="NVK63"/>
      <c r="NVL63"/>
      <c r="NVM63"/>
      <c r="NVN63"/>
      <c r="NVO63"/>
      <c r="NVP63"/>
      <c r="NVQ63"/>
      <c r="NVR63"/>
      <c r="NVS63"/>
      <c r="NVT63"/>
      <c r="NVU63"/>
      <c r="NVV63"/>
      <c r="NVW63"/>
      <c r="NVX63"/>
      <c r="NVY63"/>
      <c r="NVZ63"/>
      <c r="NWA63"/>
      <c r="NWB63"/>
      <c r="NWC63"/>
      <c r="NWD63"/>
      <c r="NWE63"/>
      <c r="NWF63"/>
      <c r="NWG63"/>
      <c r="NWH63"/>
      <c r="NWI63"/>
      <c r="NWJ63"/>
      <c r="NWK63"/>
      <c r="NWL63"/>
      <c r="NWM63"/>
      <c r="NWN63"/>
      <c r="NWO63"/>
      <c r="NWP63"/>
      <c r="NWQ63"/>
      <c r="NWR63"/>
      <c r="NWS63"/>
      <c r="NWT63"/>
      <c r="NWU63"/>
      <c r="NWV63"/>
      <c r="NWW63"/>
      <c r="NWX63"/>
      <c r="NWY63"/>
      <c r="NWZ63"/>
      <c r="NXA63"/>
      <c r="NXB63"/>
      <c r="NXC63"/>
      <c r="NXD63"/>
      <c r="NXE63"/>
      <c r="NXF63"/>
      <c r="NXG63"/>
      <c r="NXH63"/>
      <c r="NXI63"/>
      <c r="NXJ63"/>
      <c r="NXK63"/>
      <c r="NXL63"/>
      <c r="NXM63"/>
      <c r="NXN63"/>
      <c r="NXO63"/>
      <c r="NXP63"/>
      <c r="NXQ63"/>
      <c r="NXR63"/>
      <c r="NXS63"/>
      <c r="NXT63"/>
      <c r="NXU63"/>
      <c r="NXV63"/>
      <c r="NXW63"/>
      <c r="NXX63"/>
      <c r="NXY63"/>
      <c r="NXZ63"/>
      <c r="NYA63"/>
      <c r="NYB63"/>
      <c r="NYC63"/>
      <c r="NYD63"/>
      <c r="NYE63"/>
      <c r="NYF63"/>
      <c r="NYG63"/>
      <c r="NYH63"/>
      <c r="NYI63"/>
      <c r="NYJ63"/>
      <c r="NYK63"/>
      <c r="NYL63"/>
      <c r="NYM63"/>
      <c r="NYN63"/>
      <c r="NYO63"/>
      <c r="NYP63"/>
      <c r="NYQ63"/>
      <c r="NYR63"/>
      <c r="NYS63"/>
      <c r="NYT63"/>
      <c r="NYU63"/>
      <c r="NYV63"/>
      <c r="NYW63"/>
      <c r="NYX63"/>
      <c r="NYY63"/>
      <c r="NYZ63"/>
      <c r="NZA63"/>
      <c r="NZB63"/>
      <c r="NZC63"/>
      <c r="NZD63"/>
      <c r="NZE63"/>
      <c r="NZF63"/>
      <c r="NZG63"/>
      <c r="NZH63"/>
      <c r="NZI63"/>
      <c r="NZJ63"/>
      <c r="NZK63"/>
      <c r="NZL63"/>
      <c r="NZM63"/>
      <c r="NZN63"/>
      <c r="NZO63"/>
      <c r="NZP63"/>
      <c r="NZQ63"/>
      <c r="NZR63"/>
      <c r="NZS63"/>
      <c r="NZT63"/>
      <c r="NZU63"/>
      <c r="NZV63"/>
      <c r="NZW63"/>
      <c r="NZX63"/>
      <c r="NZY63"/>
      <c r="NZZ63"/>
      <c r="OAA63"/>
      <c r="OAB63"/>
      <c r="OAC63"/>
      <c r="OAD63"/>
      <c r="OAE63"/>
      <c r="OAF63"/>
      <c r="OAG63"/>
      <c r="OAH63"/>
      <c r="OAI63"/>
      <c r="OAJ63"/>
      <c r="OAK63"/>
      <c r="OAL63"/>
      <c r="OAM63"/>
      <c r="OAN63"/>
      <c r="OAO63"/>
      <c r="OAP63"/>
      <c r="OAQ63"/>
      <c r="OAR63"/>
      <c r="OAS63"/>
      <c r="OAT63"/>
      <c r="OAU63"/>
      <c r="OAV63"/>
      <c r="OAW63"/>
      <c r="OAX63"/>
      <c r="OAY63"/>
      <c r="OAZ63"/>
      <c r="OBA63"/>
      <c r="OBB63"/>
      <c r="OBC63"/>
      <c r="OBD63"/>
      <c r="OBE63"/>
      <c r="OBF63"/>
      <c r="OBG63"/>
      <c r="OBH63"/>
      <c r="OBI63"/>
      <c r="OBJ63"/>
      <c r="OBK63"/>
      <c r="OBL63"/>
      <c r="OBM63"/>
      <c r="OBN63"/>
      <c r="OBO63"/>
      <c r="OBP63"/>
      <c r="OBQ63"/>
      <c r="OBR63"/>
      <c r="OBS63"/>
      <c r="OBT63"/>
      <c r="OBU63"/>
      <c r="OBV63"/>
      <c r="OBW63"/>
      <c r="OBX63"/>
      <c r="OBY63"/>
      <c r="OBZ63"/>
      <c r="OCA63"/>
      <c r="OCB63"/>
      <c r="OCC63"/>
      <c r="OCD63"/>
      <c r="OCE63"/>
      <c r="OCF63"/>
      <c r="OCG63"/>
      <c r="OCH63"/>
      <c r="OCI63"/>
      <c r="OCJ63"/>
      <c r="OCK63"/>
      <c r="OCL63"/>
      <c r="OCM63"/>
      <c r="OCN63"/>
      <c r="OCO63"/>
      <c r="OCP63"/>
      <c r="OCQ63"/>
      <c r="OCR63"/>
      <c r="OCS63"/>
      <c r="OCT63"/>
      <c r="OCU63"/>
      <c r="OCV63"/>
      <c r="OCW63"/>
      <c r="OCX63"/>
      <c r="OCY63"/>
      <c r="OCZ63"/>
      <c r="ODA63"/>
      <c r="ODB63"/>
      <c r="ODC63"/>
      <c r="ODD63"/>
      <c r="ODE63"/>
      <c r="ODF63"/>
      <c r="ODG63"/>
      <c r="ODH63"/>
      <c r="ODI63"/>
      <c r="ODJ63"/>
      <c r="ODK63"/>
      <c r="ODL63"/>
      <c r="ODM63"/>
      <c r="ODN63"/>
      <c r="ODO63"/>
      <c r="ODP63"/>
      <c r="ODQ63"/>
      <c r="ODR63"/>
      <c r="ODS63"/>
      <c r="ODT63"/>
      <c r="ODU63"/>
      <c r="ODV63"/>
      <c r="ODW63"/>
      <c r="ODX63"/>
      <c r="ODY63"/>
      <c r="ODZ63"/>
      <c r="OEA63"/>
      <c r="OEB63"/>
      <c r="OEC63"/>
      <c r="OED63"/>
      <c r="OEE63"/>
      <c r="OEF63"/>
      <c r="OEG63"/>
      <c r="OEH63"/>
      <c r="OEI63"/>
      <c r="OEJ63"/>
      <c r="OEK63"/>
      <c r="OEL63"/>
      <c r="OEM63"/>
      <c r="OEN63"/>
      <c r="OEO63"/>
      <c r="OEP63"/>
      <c r="OEQ63"/>
      <c r="OER63"/>
      <c r="OES63"/>
      <c r="OET63"/>
      <c r="OEU63"/>
      <c r="OEV63"/>
      <c r="OEW63"/>
      <c r="OEX63"/>
      <c r="OEY63"/>
      <c r="OEZ63"/>
      <c r="OFA63"/>
      <c r="OFB63"/>
      <c r="OFC63"/>
      <c r="OFD63"/>
      <c r="OFE63"/>
      <c r="OFF63"/>
      <c r="OFG63"/>
      <c r="OFH63"/>
      <c r="OFI63"/>
      <c r="OFJ63"/>
      <c r="OFK63"/>
      <c r="OFL63"/>
      <c r="OFM63"/>
      <c r="OFN63"/>
      <c r="OFO63"/>
      <c r="OFP63"/>
      <c r="OFQ63"/>
      <c r="OFR63"/>
      <c r="OFS63"/>
      <c r="OFT63"/>
      <c r="OFU63"/>
      <c r="OFV63"/>
      <c r="OFW63"/>
      <c r="OFX63"/>
      <c r="OFY63"/>
      <c r="OFZ63"/>
      <c r="OGA63"/>
      <c r="OGB63"/>
      <c r="OGC63"/>
      <c r="OGD63"/>
      <c r="OGE63"/>
      <c r="OGF63"/>
      <c r="OGG63"/>
      <c r="OGH63"/>
      <c r="OGI63"/>
      <c r="OGJ63"/>
      <c r="OGK63"/>
      <c r="OGL63"/>
      <c r="OGM63"/>
      <c r="OGN63"/>
      <c r="OGO63"/>
      <c r="OGP63"/>
      <c r="OGQ63"/>
      <c r="OGR63"/>
      <c r="OGS63"/>
      <c r="OGT63"/>
      <c r="OGU63"/>
      <c r="OGV63"/>
      <c r="OGW63"/>
      <c r="OGX63"/>
      <c r="OGY63"/>
      <c r="OGZ63"/>
      <c r="OHA63"/>
      <c r="OHB63"/>
      <c r="OHC63"/>
      <c r="OHD63"/>
      <c r="OHE63"/>
      <c r="OHF63"/>
      <c r="OHG63"/>
      <c r="OHH63"/>
      <c r="OHI63"/>
      <c r="OHJ63"/>
      <c r="OHK63"/>
      <c r="OHL63"/>
      <c r="OHM63"/>
      <c r="OHN63"/>
      <c r="OHO63"/>
      <c r="OHP63"/>
      <c r="OHQ63"/>
      <c r="OHR63"/>
      <c r="OHS63"/>
      <c r="OHT63"/>
      <c r="OHU63"/>
      <c r="OHV63"/>
      <c r="OHW63"/>
      <c r="OHX63"/>
      <c r="OHY63"/>
      <c r="OHZ63"/>
      <c r="OIA63"/>
      <c r="OIB63"/>
      <c r="OIC63"/>
      <c r="OID63"/>
      <c r="OIE63"/>
      <c r="OIF63"/>
      <c r="OIG63"/>
      <c r="OIH63"/>
      <c r="OII63"/>
      <c r="OIJ63"/>
      <c r="OIK63"/>
      <c r="OIL63"/>
      <c r="OIM63"/>
      <c r="OIN63"/>
      <c r="OIO63"/>
      <c r="OIP63"/>
      <c r="OIQ63"/>
      <c r="OIR63"/>
      <c r="OIS63"/>
      <c r="OIT63"/>
      <c r="OIU63"/>
      <c r="OIV63"/>
      <c r="OIW63"/>
      <c r="OIX63"/>
      <c r="OIY63"/>
      <c r="OIZ63"/>
      <c r="OJA63"/>
      <c r="OJB63"/>
      <c r="OJC63"/>
      <c r="OJD63"/>
      <c r="OJE63"/>
      <c r="OJF63"/>
      <c r="OJG63"/>
      <c r="OJH63"/>
      <c r="OJI63"/>
      <c r="OJJ63"/>
      <c r="OJK63"/>
      <c r="OJL63"/>
      <c r="OJM63"/>
      <c r="OJN63"/>
      <c r="OJO63"/>
      <c r="OJP63"/>
      <c r="OJQ63"/>
      <c r="OJR63"/>
      <c r="OJS63"/>
      <c r="OJT63"/>
      <c r="OJU63"/>
      <c r="OJV63"/>
      <c r="OJW63"/>
      <c r="OJX63"/>
      <c r="OJY63"/>
      <c r="OJZ63"/>
      <c r="OKA63"/>
      <c r="OKB63"/>
      <c r="OKC63"/>
      <c r="OKD63"/>
      <c r="OKE63"/>
      <c r="OKF63"/>
      <c r="OKG63"/>
      <c r="OKH63"/>
      <c r="OKI63"/>
      <c r="OKJ63"/>
      <c r="OKK63"/>
      <c r="OKL63"/>
      <c r="OKM63"/>
      <c r="OKN63"/>
      <c r="OKO63"/>
      <c r="OKP63"/>
      <c r="OKQ63"/>
      <c r="OKR63"/>
      <c r="OKS63"/>
      <c r="OKT63"/>
      <c r="OKU63"/>
      <c r="OKV63"/>
      <c r="OKW63"/>
      <c r="OKX63"/>
      <c r="OKY63"/>
      <c r="OKZ63"/>
      <c r="OLA63"/>
      <c r="OLB63"/>
      <c r="OLC63"/>
      <c r="OLD63"/>
      <c r="OLE63"/>
      <c r="OLF63"/>
      <c r="OLG63"/>
      <c r="OLH63"/>
      <c r="OLI63"/>
      <c r="OLJ63"/>
      <c r="OLK63"/>
      <c r="OLL63"/>
      <c r="OLM63"/>
      <c r="OLN63"/>
      <c r="OLO63"/>
      <c r="OLP63"/>
      <c r="OLQ63"/>
      <c r="OLR63"/>
      <c r="OLS63"/>
      <c r="OLT63"/>
      <c r="OLU63"/>
      <c r="OLV63"/>
      <c r="OLW63"/>
      <c r="OLX63"/>
      <c r="OLY63"/>
      <c r="OLZ63"/>
      <c r="OMA63"/>
      <c r="OMB63"/>
      <c r="OMC63"/>
      <c r="OMD63"/>
      <c r="OME63"/>
      <c r="OMF63"/>
      <c r="OMG63"/>
      <c r="OMH63"/>
      <c r="OMI63"/>
      <c r="OMJ63"/>
      <c r="OMK63"/>
      <c r="OML63"/>
      <c r="OMM63"/>
      <c r="OMN63"/>
      <c r="OMO63"/>
      <c r="OMP63"/>
      <c r="OMQ63"/>
      <c r="OMR63"/>
      <c r="OMS63"/>
      <c r="OMT63"/>
      <c r="OMU63"/>
      <c r="OMV63"/>
      <c r="OMW63"/>
      <c r="OMX63"/>
      <c r="OMY63"/>
      <c r="OMZ63"/>
      <c r="ONA63"/>
      <c r="ONB63"/>
      <c r="ONC63"/>
      <c r="OND63"/>
      <c r="ONE63"/>
      <c r="ONF63"/>
      <c r="ONG63"/>
      <c r="ONH63"/>
      <c r="ONI63"/>
      <c r="ONJ63"/>
      <c r="ONK63"/>
      <c r="ONL63"/>
      <c r="ONM63"/>
      <c r="ONN63"/>
      <c r="ONO63"/>
      <c r="ONP63"/>
      <c r="ONQ63"/>
      <c r="ONR63"/>
      <c r="ONS63"/>
      <c r="ONT63"/>
      <c r="ONU63"/>
      <c r="ONV63"/>
      <c r="ONW63"/>
      <c r="ONX63"/>
      <c r="ONY63"/>
      <c r="ONZ63"/>
      <c r="OOA63"/>
      <c r="OOB63"/>
      <c r="OOC63"/>
      <c r="OOD63"/>
      <c r="OOE63"/>
      <c r="OOF63"/>
      <c r="OOG63"/>
      <c r="OOH63"/>
      <c r="OOI63"/>
      <c r="OOJ63"/>
      <c r="OOK63"/>
      <c r="OOL63"/>
      <c r="OOM63"/>
      <c r="OON63"/>
      <c r="OOO63"/>
      <c r="OOP63"/>
      <c r="OOQ63"/>
      <c r="OOR63"/>
      <c r="OOS63"/>
      <c r="OOT63"/>
      <c r="OOU63"/>
      <c r="OOV63"/>
      <c r="OOW63"/>
      <c r="OOX63"/>
      <c r="OOY63"/>
      <c r="OOZ63"/>
      <c r="OPA63"/>
      <c r="OPB63"/>
      <c r="OPC63"/>
      <c r="OPD63"/>
      <c r="OPE63"/>
      <c r="OPF63"/>
      <c r="OPG63"/>
      <c r="OPH63"/>
      <c r="OPI63"/>
      <c r="OPJ63"/>
      <c r="OPK63"/>
      <c r="OPL63"/>
      <c r="OPM63"/>
      <c r="OPN63"/>
      <c r="OPO63"/>
      <c r="OPP63"/>
      <c r="OPQ63"/>
      <c r="OPR63"/>
      <c r="OPS63"/>
      <c r="OPT63"/>
      <c r="OPU63"/>
      <c r="OPV63"/>
      <c r="OPW63"/>
      <c r="OPX63"/>
      <c r="OPY63"/>
      <c r="OPZ63"/>
      <c r="OQA63"/>
      <c r="OQB63"/>
      <c r="OQC63"/>
      <c r="OQD63"/>
      <c r="OQE63"/>
      <c r="OQF63"/>
      <c r="OQG63"/>
      <c r="OQH63"/>
      <c r="OQI63"/>
      <c r="OQJ63"/>
      <c r="OQK63"/>
      <c r="OQL63"/>
      <c r="OQM63"/>
      <c r="OQN63"/>
      <c r="OQO63"/>
      <c r="OQP63"/>
      <c r="OQQ63"/>
      <c r="OQR63"/>
      <c r="OQS63"/>
      <c r="OQT63"/>
      <c r="OQU63"/>
      <c r="OQV63"/>
      <c r="OQW63"/>
      <c r="OQX63"/>
      <c r="OQY63"/>
      <c r="OQZ63"/>
      <c r="ORA63"/>
      <c r="ORB63"/>
      <c r="ORC63"/>
      <c r="ORD63"/>
      <c r="ORE63"/>
      <c r="ORF63"/>
      <c r="ORG63"/>
      <c r="ORH63"/>
      <c r="ORI63"/>
      <c r="ORJ63"/>
      <c r="ORK63"/>
      <c r="ORL63"/>
      <c r="ORM63"/>
      <c r="ORN63"/>
      <c r="ORO63"/>
      <c r="ORP63"/>
      <c r="ORQ63"/>
      <c r="ORR63"/>
      <c r="ORS63"/>
      <c r="ORT63"/>
      <c r="ORU63"/>
      <c r="ORV63"/>
      <c r="ORW63"/>
      <c r="ORX63"/>
      <c r="ORY63"/>
      <c r="ORZ63"/>
      <c r="OSA63"/>
      <c r="OSB63"/>
      <c r="OSC63"/>
      <c r="OSD63"/>
      <c r="OSE63"/>
      <c r="OSF63"/>
      <c r="OSG63"/>
      <c r="OSH63"/>
      <c r="OSI63"/>
      <c r="OSJ63"/>
      <c r="OSK63"/>
      <c r="OSL63"/>
      <c r="OSM63"/>
      <c r="OSN63"/>
      <c r="OSO63"/>
      <c r="OSP63"/>
      <c r="OSQ63"/>
      <c r="OSR63"/>
      <c r="OSS63"/>
      <c r="OST63"/>
      <c r="OSU63"/>
      <c r="OSV63"/>
      <c r="OSW63"/>
      <c r="OSX63"/>
      <c r="OSY63"/>
      <c r="OSZ63"/>
      <c r="OTA63"/>
      <c r="OTB63"/>
      <c r="OTC63"/>
      <c r="OTD63"/>
      <c r="OTE63"/>
      <c r="OTF63"/>
      <c r="OTG63"/>
      <c r="OTH63"/>
      <c r="OTI63"/>
      <c r="OTJ63"/>
      <c r="OTK63"/>
      <c r="OTL63"/>
      <c r="OTM63"/>
      <c r="OTN63"/>
      <c r="OTO63"/>
      <c r="OTP63"/>
      <c r="OTQ63"/>
      <c r="OTR63"/>
      <c r="OTS63"/>
      <c r="OTT63"/>
      <c r="OTU63"/>
      <c r="OTV63"/>
      <c r="OTW63"/>
      <c r="OTX63"/>
      <c r="OTY63"/>
      <c r="OTZ63"/>
      <c r="OUA63"/>
      <c r="OUB63"/>
      <c r="OUC63"/>
      <c r="OUD63"/>
      <c r="OUE63"/>
      <c r="OUF63"/>
      <c r="OUG63"/>
      <c r="OUH63"/>
      <c r="OUI63"/>
      <c r="OUJ63"/>
      <c r="OUK63"/>
      <c r="OUL63"/>
      <c r="OUM63"/>
      <c r="OUN63"/>
      <c r="OUO63"/>
      <c r="OUP63"/>
      <c r="OUQ63"/>
      <c r="OUR63"/>
      <c r="OUS63"/>
      <c r="OUT63"/>
      <c r="OUU63"/>
      <c r="OUV63"/>
      <c r="OUW63"/>
      <c r="OUX63"/>
      <c r="OUY63"/>
      <c r="OUZ63"/>
      <c r="OVA63"/>
      <c r="OVB63"/>
      <c r="OVC63"/>
      <c r="OVD63"/>
      <c r="OVE63"/>
      <c r="OVF63"/>
      <c r="OVG63"/>
      <c r="OVH63"/>
      <c r="OVI63"/>
      <c r="OVJ63"/>
      <c r="OVK63"/>
      <c r="OVL63"/>
      <c r="OVM63"/>
      <c r="OVN63"/>
      <c r="OVO63"/>
      <c r="OVP63"/>
      <c r="OVQ63"/>
      <c r="OVR63"/>
      <c r="OVS63"/>
      <c r="OVT63"/>
      <c r="OVU63"/>
      <c r="OVV63"/>
      <c r="OVW63"/>
      <c r="OVX63"/>
      <c r="OVY63"/>
      <c r="OVZ63"/>
      <c r="OWA63"/>
      <c r="OWB63"/>
      <c r="OWC63"/>
      <c r="OWD63"/>
      <c r="OWE63"/>
      <c r="OWF63"/>
      <c r="OWG63"/>
      <c r="OWH63"/>
      <c r="OWI63"/>
      <c r="OWJ63"/>
      <c r="OWK63"/>
      <c r="OWL63"/>
      <c r="OWM63"/>
      <c r="OWN63"/>
      <c r="OWO63"/>
      <c r="OWP63"/>
      <c r="OWQ63"/>
      <c r="OWR63"/>
      <c r="OWS63"/>
      <c r="OWT63"/>
      <c r="OWU63"/>
      <c r="OWV63"/>
      <c r="OWW63"/>
      <c r="OWX63"/>
      <c r="OWY63"/>
      <c r="OWZ63"/>
      <c r="OXA63"/>
      <c r="OXB63"/>
      <c r="OXC63"/>
      <c r="OXD63"/>
      <c r="OXE63"/>
      <c r="OXF63"/>
      <c r="OXG63"/>
      <c r="OXH63"/>
      <c r="OXI63"/>
      <c r="OXJ63"/>
      <c r="OXK63"/>
      <c r="OXL63"/>
      <c r="OXM63"/>
      <c r="OXN63"/>
      <c r="OXO63"/>
      <c r="OXP63"/>
      <c r="OXQ63"/>
      <c r="OXR63"/>
      <c r="OXS63"/>
      <c r="OXT63"/>
      <c r="OXU63"/>
      <c r="OXV63"/>
      <c r="OXW63"/>
      <c r="OXX63"/>
      <c r="OXY63"/>
      <c r="OXZ63"/>
      <c r="OYA63"/>
      <c r="OYB63"/>
      <c r="OYC63"/>
      <c r="OYD63"/>
      <c r="OYE63"/>
      <c r="OYF63"/>
      <c r="OYG63"/>
      <c r="OYH63"/>
      <c r="OYI63"/>
      <c r="OYJ63"/>
      <c r="OYK63"/>
      <c r="OYL63"/>
      <c r="OYM63"/>
      <c r="OYN63"/>
      <c r="OYO63"/>
      <c r="OYP63"/>
      <c r="OYQ63"/>
      <c r="OYR63"/>
      <c r="OYS63"/>
      <c r="OYT63"/>
      <c r="OYU63"/>
      <c r="OYV63"/>
      <c r="OYW63"/>
      <c r="OYX63"/>
      <c r="OYY63"/>
      <c r="OYZ63"/>
      <c r="OZA63"/>
      <c r="OZB63"/>
      <c r="OZC63"/>
      <c r="OZD63"/>
      <c r="OZE63"/>
      <c r="OZF63"/>
      <c r="OZG63"/>
      <c r="OZH63"/>
      <c r="OZI63"/>
      <c r="OZJ63"/>
      <c r="OZK63"/>
      <c r="OZL63"/>
      <c r="OZM63"/>
      <c r="OZN63"/>
      <c r="OZO63"/>
      <c r="OZP63"/>
      <c r="OZQ63"/>
      <c r="OZR63"/>
      <c r="OZS63"/>
      <c r="OZT63"/>
      <c r="OZU63"/>
      <c r="OZV63"/>
      <c r="OZW63"/>
      <c r="OZX63"/>
      <c r="OZY63"/>
      <c r="OZZ63"/>
      <c r="PAA63"/>
      <c r="PAB63"/>
      <c r="PAC63"/>
      <c r="PAD63"/>
      <c r="PAE63"/>
      <c r="PAF63"/>
      <c r="PAG63"/>
      <c r="PAH63"/>
      <c r="PAI63"/>
      <c r="PAJ63"/>
      <c r="PAK63"/>
      <c r="PAL63"/>
      <c r="PAM63"/>
      <c r="PAN63"/>
      <c r="PAO63"/>
      <c r="PAP63"/>
      <c r="PAQ63"/>
      <c r="PAR63"/>
      <c r="PAS63"/>
      <c r="PAT63"/>
      <c r="PAU63"/>
      <c r="PAV63"/>
      <c r="PAW63"/>
      <c r="PAX63"/>
      <c r="PAY63"/>
      <c r="PAZ63"/>
      <c r="PBA63"/>
      <c r="PBB63"/>
      <c r="PBC63"/>
      <c r="PBD63"/>
      <c r="PBE63"/>
      <c r="PBF63"/>
      <c r="PBG63"/>
      <c r="PBH63"/>
      <c r="PBI63"/>
      <c r="PBJ63"/>
      <c r="PBK63"/>
      <c r="PBL63"/>
      <c r="PBM63"/>
      <c r="PBN63"/>
      <c r="PBO63"/>
      <c r="PBP63"/>
      <c r="PBQ63"/>
      <c r="PBR63"/>
      <c r="PBS63"/>
      <c r="PBT63"/>
      <c r="PBU63"/>
      <c r="PBV63"/>
      <c r="PBW63"/>
      <c r="PBX63"/>
      <c r="PBY63"/>
      <c r="PBZ63"/>
      <c r="PCA63"/>
      <c r="PCB63"/>
      <c r="PCC63"/>
      <c r="PCD63"/>
      <c r="PCE63"/>
      <c r="PCF63"/>
      <c r="PCG63"/>
      <c r="PCH63"/>
      <c r="PCI63"/>
      <c r="PCJ63"/>
      <c r="PCK63"/>
      <c r="PCL63"/>
      <c r="PCM63"/>
      <c r="PCN63"/>
      <c r="PCO63"/>
      <c r="PCP63"/>
      <c r="PCQ63"/>
      <c r="PCR63"/>
      <c r="PCS63"/>
      <c r="PCT63"/>
      <c r="PCU63"/>
      <c r="PCV63"/>
      <c r="PCW63"/>
      <c r="PCX63"/>
      <c r="PCY63"/>
      <c r="PCZ63"/>
      <c r="PDA63"/>
      <c r="PDB63"/>
      <c r="PDC63"/>
      <c r="PDD63"/>
      <c r="PDE63"/>
      <c r="PDF63"/>
      <c r="PDG63"/>
      <c r="PDH63"/>
      <c r="PDI63"/>
      <c r="PDJ63"/>
      <c r="PDK63"/>
      <c r="PDL63"/>
      <c r="PDM63"/>
      <c r="PDN63"/>
      <c r="PDO63"/>
      <c r="PDP63"/>
      <c r="PDQ63"/>
      <c r="PDR63"/>
      <c r="PDS63"/>
      <c r="PDT63"/>
      <c r="PDU63"/>
      <c r="PDV63"/>
      <c r="PDW63"/>
      <c r="PDX63"/>
      <c r="PDY63"/>
      <c r="PDZ63"/>
      <c r="PEA63"/>
      <c r="PEB63"/>
      <c r="PEC63"/>
      <c r="PED63"/>
      <c r="PEE63"/>
      <c r="PEF63"/>
      <c r="PEG63"/>
      <c r="PEH63"/>
      <c r="PEI63"/>
      <c r="PEJ63"/>
      <c r="PEK63"/>
      <c r="PEL63"/>
      <c r="PEM63"/>
      <c r="PEN63"/>
      <c r="PEO63"/>
      <c r="PEP63"/>
      <c r="PEQ63"/>
      <c r="PER63"/>
      <c r="PES63"/>
      <c r="PET63"/>
      <c r="PEU63"/>
      <c r="PEV63"/>
      <c r="PEW63"/>
      <c r="PEX63"/>
      <c r="PEY63"/>
      <c r="PEZ63"/>
      <c r="PFA63"/>
      <c r="PFB63"/>
      <c r="PFC63"/>
      <c r="PFD63"/>
      <c r="PFE63"/>
      <c r="PFF63"/>
      <c r="PFG63"/>
      <c r="PFH63"/>
      <c r="PFI63"/>
      <c r="PFJ63"/>
      <c r="PFK63"/>
      <c r="PFL63"/>
      <c r="PFM63"/>
      <c r="PFN63"/>
      <c r="PFO63"/>
      <c r="PFP63"/>
      <c r="PFQ63"/>
      <c r="PFR63"/>
      <c r="PFS63"/>
      <c r="PFT63"/>
      <c r="PFU63"/>
      <c r="PFV63"/>
      <c r="PFW63"/>
      <c r="PFX63"/>
      <c r="PFY63"/>
      <c r="PFZ63"/>
      <c r="PGA63"/>
      <c r="PGB63"/>
      <c r="PGC63"/>
      <c r="PGD63"/>
      <c r="PGE63"/>
      <c r="PGF63"/>
      <c r="PGG63"/>
      <c r="PGH63"/>
      <c r="PGI63"/>
      <c r="PGJ63"/>
      <c r="PGK63"/>
      <c r="PGL63"/>
      <c r="PGM63"/>
      <c r="PGN63"/>
      <c r="PGO63"/>
      <c r="PGP63"/>
      <c r="PGQ63"/>
      <c r="PGR63"/>
      <c r="PGS63"/>
      <c r="PGT63"/>
      <c r="PGU63"/>
      <c r="PGV63"/>
      <c r="PGW63"/>
      <c r="PGX63"/>
      <c r="PGY63"/>
      <c r="PGZ63"/>
      <c r="PHA63"/>
      <c r="PHB63"/>
      <c r="PHC63"/>
      <c r="PHD63"/>
      <c r="PHE63"/>
      <c r="PHF63"/>
      <c r="PHG63"/>
      <c r="PHH63"/>
      <c r="PHI63"/>
      <c r="PHJ63"/>
      <c r="PHK63"/>
      <c r="PHL63"/>
      <c r="PHM63"/>
      <c r="PHN63"/>
      <c r="PHO63"/>
      <c r="PHP63"/>
      <c r="PHQ63"/>
      <c r="PHR63"/>
      <c r="PHS63"/>
      <c r="PHT63"/>
      <c r="PHU63"/>
      <c r="PHV63"/>
      <c r="PHW63"/>
      <c r="PHX63"/>
      <c r="PHY63"/>
      <c r="PHZ63"/>
      <c r="PIA63"/>
      <c r="PIB63"/>
      <c r="PIC63"/>
      <c r="PID63"/>
      <c r="PIE63"/>
      <c r="PIF63"/>
      <c r="PIG63"/>
      <c r="PIH63"/>
      <c r="PII63"/>
      <c r="PIJ63"/>
      <c r="PIK63"/>
      <c r="PIL63"/>
      <c r="PIM63"/>
      <c r="PIN63"/>
      <c r="PIO63"/>
      <c r="PIP63"/>
      <c r="PIQ63"/>
      <c r="PIR63"/>
      <c r="PIS63"/>
      <c r="PIT63"/>
      <c r="PIU63"/>
      <c r="PIV63"/>
      <c r="PIW63"/>
      <c r="PIX63"/>
      <c r="PIY63"/>
      <c r="PIZ63"/>
      <c r="PJA63"/>
      <c r="PJB63"/>
      <c r="PJC63"/>
      <c r="PJD63"/>
      <c r="PJE63"/>
      <c r="PJF63"/>
      <c r="PJG63"/>
      <c r="PJH63"/>
      <c r="PJI63"/>
      <c r="PJJ63"/>
      <c r="PJK63"/>
      <c r="PJL63"/>
      <c r="PJM63"/>
      <c r="PJN63"/>
      <c r="PJO63"/>
      <c r="PJP63"/>
      <c r="PJQ63"/>
      <c r="PJR63"/>
      <c r="PJS63"/>
      <c r="PJT63"/>
      <c r="PJU63"/>
      <c r="PJV63"/>
      <c r="PJW63"/>
      <c r="PJX63"/>
      <c r="PJY63"/>
      <c r="PJZ63"/>
      <c r="PKA63"/>
      <c r="PKB63"/>
      <c r="PKC63"/>
      <c r="PKD63"/>
      <c r="PKE63"/>
      <c r="PKF63"/>
      <c r="PKG63"/>
      <c r="PKH63"/>
      <c r="PKI63"/>
      <c r="PKJ63"/>
      <c r="PKK63"/>
      <c r="PKL63"/>
      <c r="PKM63"/>
      <c r="PKN63"/>
      <c r="PKO63"/>
      <c r="PKP63"/>
      <c r="PKQ63"/>
      <c r="PKR63"/>
      <c r="PKS63"/>
      <c r="PKT63"/>
      <c r="PKU63"/>
      <c r="PKV63"/>
      <c r="PKW63"/>
      <c r="PKX63"/>
      <c r="PKY63"/>
      <c r="PKZ63"/>
      <c r="PLA63"/>
      <c r="PLB63"/>
      <c r="PLC63"/>
      <c r="PLD63"/>
      <c r="PLE63"/>
      <c r="PLF63"/>
      <c r="PLG63"/>
      <c r="PLH63"/>
      <c r="PLI63"/>
      <c r="PLJ63"/>
      <c r="PLK63"/>
      <c r="PLL63"/>
      <c r="PLM63"/>
      <c r="PLN63"/>
      <c r="PLO63"/>
      <c r="PLP63"/>
      <c r="PLQ63"/>
      <c r="PLR63"/>
      <c r="PLS63"/>
      <c r="PLT63"/>
      <c r="PLU63"/>
      <c r="PLV63"/>
      <c r="PLW63"/>
      <c r="PLX63"/>
      <c r="PLY63"/>
      <c r="PLZ63"/>
      <c r="PMA63"/>
      <c r="PMB63"/>
      <c r="PMC63"/>
      <c r="PMD63"/>
      <c r="PME63"/>
      <c r="PMF63"/>
      <c r="PMG63"/>
      <c r="PMH63"/>
      <c r="PMI63"/>
      <c r="PMJ63"/>
      <c r="PMK63"/>
      <c r="PML63"/>
      <c r="PMM63"/>
      <c r="PMN63"/>
      <c r="PMO63"/>
      <c r="PMP63"/>
      <c r="PMQ63"/>
      <c r="PMR63"/>
      <c r="PMS63"/>
      <c r="PMT63"/>
      <c r="PMU63"/>
      <c r="PMV63"/>
      <c r="PMW63"/>
      <c r="PMX63"/>
      <c r="PMY63"/>
      <c r="PMZ63"/>
      <c r="PNA63"/>
      <c r="PNB63"/>
      <c r="PNC63"/>
      <c r="PND63"/>
      <c r="PNE63"/>
      <c r="PNF63"/>
      <c r="PNG63"/>
      <c r="PNH63"/>
      <c r="PNI63"/>
      <c r="PNJ63"/>
      <c r="PNK63"/>
      <c r="PNL63"/>
      <c r="PNM63"/>
      <c r="PNN63"/>
      <c r="PNO63"/>
      <c r="PNP63"/>
      <c r="PNQ63"/>
      <c r="PNR63"/>
      <c r="PNS63"/>
      <c r="PNT63"/>
      <c r="PNU63"/>
      <c r="PNV63"/>
      <c r="PNW63"/>
      <c r="PNX63"/>
      <c r="PNY63"/>
      <c r="PNZ63"/>
      <c r="POA63"/>
      <c r="POB63"/>
      <c r="POC63"/>
      <c r="POD63"/>
      <c r="POE63"/>
      <c r="POF63"/>
      <c r="POG63"/>
      <c r="POH63"/>
      <c r="POI63"/>
      <c r="POJ63"/>
      <c r="POK63"/>
      <c r="POL63"/>
      <c r="POM63"/>
      <c r="PON63"/>
      <c r="POO63"/>
      <c r="POP63"/>
      <c r="POQ63"/>
      <c r="POR63"/>
      <c r="POS63"/>
      <c r="POT63"/>
      <c r="POU63"/>
      <c r="POV63"/>
      <c r="POW63"/>
      <c r="POX63"/>
      <c r="POY63"/>
      <c r="POZ63"/>
      <c r="PPA63"/>
      <c r="PPB63"/>
      <c r="PPC63"/>
      <c r="PPD63"/>
      <c r="PPE63"/>
      <c r="PPF63"/>
      <c r="PPG63"/>
      <c r="PPH63"/>
      <c r="PPI63"/>
      <c r="PPJ63"/>
      <c r="PPK63"/>
      <c r="PPL63"/>
      <c r="PPM63"/>
      <c r="PPN63"/>
      <c r="PPO63"/>
      <c r="PPP63"/>
      <c r="PPQ63"/>
      <c r="PPR63"/>
      <c r="PPS63"/>
      <c r="PPT63"/>
      <c r="PPU63"/>
      <c r="PPV63"/>
      <c r="PPW63"/>
      <c r="PPX63"/>
      <c r="PPY63"/>
      <c r="PPZ63"/>
      <c r="PQA63"/>
      <c r="PQB63"/>
      <c r="PQC63"/>
      <c r="PQD63"/>
      <c r="PQE63"/>
      <c r="PQF63"/>
      <c r="PQG63"/>
      <c r="PQH63"/>
      <c r="PQI63"/>
      <c r="PQJ63"/>
      <c r="PQK63"/>
      <c r="PQL63"/>
      <c r="PQM63"/>
      <c r="PQN63"/>
      <c r="PQO63"/>
      <c r="PQP63"/>
      <c r="PQQ63"/>
      <c r="PQR63"/>
      <c r="PQS63"/>
      <c r="PQT63"/>
      <c r="PQU63"/>
      <c r="PQV63"/>
      <c r="PQW63"/>
      <c r="PQX63"/>
      <c r="PQY63"/>
      <c r="PQZ63"/>
      <c r="PRA63"/>
      <c r="PRB63"/>
      <c r="PRC63"/>
      <c r="PRD63"/>
      <c r="PRE63"/>
      <c r="PRF63"/>
      <c r="PRG63"/>
      <c r="PRH63"/>
      <c r="PRI63"/>
      <c r="PRJ63"/>
      <c r="PRK63"/>
      <c r="PRL63"/>
      <c r="PRM63"/>
      <c r="PRN63"/>
      <c r="PRO63"/>
      <c r="PRP63"/>
      <c r="PRQ63"/>
      <c r="PRR63"/>
      <c r="PRS63"/>
      <c r="PRT63"/>
      <c r="PRU63"/>
      <c r="PRV63"/>
      <c r="PRW63"/>
      <c r="PRX63"/>
      <c r="PRY63"/>
      <c r="PRZ63"/>
      <c r="PSA63"/>
      <c r="PSB63"/>
      <c r="PSC63"/>
      <c r="PSD63"/>
      <c r="PSE63"/>
      <c r="PSF63"/>
      <c r="PSG63"/>
      <c r="PSH63"/>
      <c r="PSI63"/>
      <c r="PSJ63"/>
      <c r="PSK63"/>
      <c r="PSL63"/>
      <c r="PSM63"/>
      <c r="PSN63"/>
      <c r="PSO63"/>
      <c r="PSP63"/>
      <c r="PSQ63"/>
      <c r="PSR63"/>
      <c r="PSS63"/>
      <c r="PST63"/>
      <c r="PSU63"/>
      <c r="PSV63"/>
      <c r="PSW63"/>
      <c r="PSX63"/>
      <c r="PSY63"/>
      <c r="PSZ63"/>
      <c r="PTA63"/>
      <c r="PTB63"/>
      <c r="PTC63"/>
      <c r="PTD63"/>
      <c r="PTE63"/>
      <c r="PTF63"/>
      <c r="PTG63"/>
      <c r="PTH63"/>
      <c r="PTI63"/>
      <c r="PTJ63"/>
      <c r="PTK63"/>
      <c r="PTL63"/>
      <c r="PTM63"/>
      <c r="PTN63"/>
      <c r="PTO63"/>
      <c r="PTP63"/>
      <c r="PTQ63"/>
      <c r="PTR63"/>
      <c r="PTS63"/>
      <c r="PTT63"/>
      <c r="PTU63"/>
      <c r="PTV63"/>
      <c r="PTW63"/>
      <c r="PTX63"/>
      <c r="PTY63"/>
      <c r="PTZ63"/>
      <c r="PUA63"/>
      <c r="PUB63"/>
      <c r="PUC63"/>
      <c r="PUD63"/>
      <c r="PUE63"/>
      <c r="PUF63"/>
      <c r="PUG63"/>
      <c r="PUH63"/>
      <c r="PUI63"/>
      <c r="PUJ63"/>
      <c r="PUK63"/>
      <c r="PUL63"/>
      <c r="PUM63"/>
      <c r="PUN63"/>
      <c r="PUO63"/>
      <c r="PUP63"/>
      <c r="PUQ63"/>
      <c r="PUR63"/>
      <c r="PUS63"/>
      <c r="PUT63"/>
      <c r="PUU63"/>
      <c r="PUV63"/>
      <c r="PUW63"/>
      <c r="PUX63"/>
      <c r="PUY63"/>
      <c r="PUZ63"/>
      <c r="PVA63"/>
      <c r="PVB63"/>
      <c r="PVC63"/>
      <c r="PVD63"/>
      <c r="PVE63"/>
      <c r="PVF63"/>
      <c r="PVG63"/>
      <c r="PVH63"/>
      <c r="PVI63"/>
      <c r="PVJ63"/>
      <c r="PVK63"/>
      <c r="PVL63"/>
      <c r="PVM63"/>
      <c r="PVN63"/>
      <c r="PVO63"/>
      <c r="PVP63"/>
      <c r="PVQ63"/>
      <c r="PVR63"/>
      <c r="PVS63"/>
      <c r="PVT63"/>
      <c r="PVU63"/>
      <c r="PVV63"/>
      <c r="PVW63"/>
      <c r="PVX63"/>
      <c r="PVY63"/>
      <c r="PVZ63"/>
      <c r="PWA63"/>
      <c r="PWB63"/>
      <c r="PWC63"/>
      <c r="PWD63"/>
      <c r="PWE63"/>
      <c r="PWF63"/>
      <c r="PWG63"/>
      <c r="PWH63"/>
      <c r="PWI63"/>
      <c r="PWJ63"/>
      <c r="PWK63"/>
      <c r="PWL63"/>
      <c r="PWM63"/>
      <c r="PWN63"/>
      <c r="PWO63"/>
      <c r="PWP63"/>
      <c r="PWQ63"/>
      <c r="PWR63"/>
      <c r="PWS63"/>
      <c r="PWT63"/>
      <c r="PWU63"/>
      <c r="PWV63"/>
      <c r="PWW63"/>
      <c r="PWX63"/>
      <c r="PWY63"/>
      <c r="PWZ63"/>
      <c r="PXA63"/>
      <c r="PXB63"/>
      <c r="PXC63"/>
      <c r="PXD63"/>
      <c r="PXE63"/>
      <c r="PXF63"/>
      <c r="PXG63"/>
      <c r="PXH63"/>
      <c r="PXI63"/>
      <c r="PXJ63"/>
      <c r="PXK63"/>
      <c r="PXL63"/>
      <c r="PXM63"/>
      <c r="PXN63"/>
      <c r="PXO63"/>
      <c r="PXP63"/>
      <c r="PXQ63"/>
      <c r="PXR63"/>
      <c r="PXS63"/>
      <c r="PXT63"/>
      <c r="PXU63"/>
      <c r="PXV63"/>
      <c r="PXW63"/>
      <c r="PXX63"/>
      <c r="PXY63"/>
      <c r="PXZ63"/>
      <c r="PYA63"/>
      <c r="PYB63"/>
      <c r="PYC63"/>
      <c r="PYD63"/>
      <c r="PYE63"/>
      <c r="PYF63"/>
      <c r="PYG63"/>
      <c r="PYH63"/>
      <c r="PYI63"/>
      <c r="PYJ63"/>
      <c r="PYK63"/>
      <c r="PYL63"/>
      <c r="PYM63"/>
      <c r="PYN63"/>
      <c r="PYO63"/>
      <c r="PYP63"/>
      <c r="PYQ63"/>
      <c r="PYR63"/>
      <c r="PYS63"/>
      <c r="PYT63"/>
      <c r="PYU63"/>
      <c r="PYV63"/>
      <c r="PYW63"/>
      <c r="PYX63"/>
      <c r="PYY63"/>
      <c r="PYZ63"/>
      <c r="PZA63"/>
      <c r="PZB63"/>
      <c r="PZC63"/>
      <c r="PZD63"/>
      <c r="PZE63"/>
      <c r="PZF63"/>
      <c r="PZG63"/>
      <c r="PZH63"/>
      <c r="PZI63"/>
      <c r="PZJ63"/>
      <c r="PZK63"/>
      <c r="PZL63"/>
      <c r="PZM63"/>
      <c r="PZN63"/>
      <c r="PZO63"/>
      <c r="PZP63"/>
      <c r="PZQ63"/>
      <c r="PZR63"/>
      <c r="PZS63"/>
      <c r="PZT63"/>
      <c r="PZU63"/>
      <c r="PZV63"/>
      <c r="PZW63"/>
      <c r="PZX63"/>
      <c r="PZY63"/>
      <c r="PZZ63"/>
      <c r="QAA63"/>
      <c r="QAB63"/>
      <c r="QAC63"/>
      <c r="QAD63"/>
      <c r="QAE63"/>
      <c r="QAF63"/>
      <c r="QAG63"/>
      <c r="QAH63"/>
      <c r="QAI63"/>
      <c r="QAJ63"/>
      <c r="QAK63"/>
      <c r="QAL63"/>
      <c r="QAM63"/>
      <c r="QAN63"/>
      <c r="QAO63"/>
      <c r="QAP63"/>
      <c r="QAQ63"/>
      <c r="QAR63"/>
      <c r="QAS63"/>
      <c r="QAT63"/>
      <c r="QAU63"/>
      <c r="QAV63"/>
      <c r="QAW63"/>
      <c r="QAX63"/>
      <c r="QAY63"/>
      <c r="QAZ63"/>
      <c r="QBA63"/>
      <c r="QBB63"/>
      <c r="QBC63"/>
      <c r="QBD63"/>
      <c r="QBE63"/>
      <c r="QBF63"/>
      <c r="QBG63"/>
      <c r="QBH63"/>
      <c r="QBI63"/>
      <c r="QBJ63"/>
      <c r="QBK63"/>
      <c r="QBL63"/>
      <c r="QBM63"/>
      <c r="QBN63"/>
      <c r="QBO63"/>
      <c r="QBP63"/>
      <c r="QBQ63"/>
      <c r="QBR63"/>
      <c r="QBS63"/>
      <c r="QBT63"/>
      <c r="QBU63"/>
      <c r="QBV63"/>
      <c r="QBW63"/>
      <c r="QBX63"/>
      <c r="QBY63"/>
      <c r="QBZ63"/>
      <c r="QCA63"/>
      <c r="QCB63"/>
      <c r="QCC63"/>
      <c r="QCD63"/>
      <c r="QCE63"/>
      <c r="QCF63"/>
      <c r="QCG63"/>
      <c r="QCH63"/>
      <c r="QCI63"/>
      <c r="QCJ63"/>
      <c r="QCK63"/>
      <c r="QCL63"/>
      <c r="QCM63"/>
      <c r="QCN63"/>
      <c r="QCO63"/>
      <c r="QCP63"/>
      <c r="QCQ63"/>
      <c r="QCR63"/>
      <c r="QCS63"/>
      <c r="QCT63"/>
      <c r="QCU63"/>
      <c r="QCV63"/>
      <c r="QCW63"/>
      <c r="QCX63"/>
      <c r="QCY63"/>
      <c r="QCZ63"/>
      <c r="QDA63"/>
      <c r="QDB63"/>
      <c r="QDC63"/>
      <c r="QDD63"/>
      <c r="QDE63"/>
      <c r="QDF63"/>
      <c r="QDG63"/>
      <c r="QDH63"/>
      <c r="QDI63"/>
      <c r="QDJ63"/>
      <c r="QDK63"/>
      <c r="QDL63"/>
      <c r="QDM63"/>
      <c r="QDN63"/>
      <c r="QDO63"/>
      <c r="QDP63"/>
      <c r="QDQ63"/>
      <c r="QDR63"/>
      <c r="QDS63"/>
      <c r="QDT63"/>
      <c r="QDU63"/>
      <c r="QDV63"/>
      <c r="QDW63"/>
      <c r="QDX63"/>
      <c r="QDY63"/>
      <c r="QDZ63"/>
      <c r="QEA63"/>
      <c r="QEB63"/>
      <c r="QEC63"/>
      <c r="QED63"/>
      <c r="QEE63"/>
      <c r="QEF63"/>
      <c r="QEG63"/>
      <c r="QEH63"/>
      <c r="QEI63"/>
      <c r="QEJ63"/>
      <c r="QEK63"/>
      <c r="QEL63"/>
      <c r="QEM63"/>
      <c r="QEN63"/>
      <c r="QEO63"/>
      <c r="QEP63"/>
      <c r="QEQ63"/>
      <c r="QER63"/>
      <c r="QES63"/>
      <c r="QET63"/>
      <c r="QEU63"/>
      <c r="QEV63"/>
      <c r="QEW63"/>
      <c r="QEX63"/>
      <c r="QEY63"/>
      <c r="QEZ63"/>
      <c r="QFA63"/>
      <c r="QFB63"/>
      <c r="QFC63"/>
      <c r="QFD63"/>
      <c r="QFE63"/>
      <c r="QFF63"/>
      <c r="QFG63"/>
      <c r="QFH63"/>
      <c r="QFI63"/>
      <c r="QFJ63"/>
      <c r="QFK63"/>
      <c r="QFL63"/>
      <c r="QFM63"/>
      <c r="QFN63"/>
      <c r="QFO63"/>
      <c r="QFP63"/>
      <c r="QFQ63"/>
      <c r="QFR63"/>
      <c r="QFS63"/>
      <c r="QFT63"/>
      <c r="QFU63"/>
      <c r="QFV63"/>
      <c r="QFW63"/>
      <c r="QFX63"/>
      <c r="QFY63"/>
      <c r="QFZ63"/>
      <c r="QGA63"/>
      <c r="QGB63"/>
      <c r="QGC63"/>
      <c r="QGD63"/>
      <c r="QGE63"/>
      <c r="QGF63"/>
      <c r="QGG63"/>
      <c r="QGH63"/>
      <c r="QGI63"/>
      <c r="QGJ63"/>
      <c r="QGK63"/>
      <c r="QGL63"/>
      <c r="QGM63"/>
      <c r="QGN63"/>
      <c r="QGO63"/>
      <c r="QGP63"/>
      <c r="QGQ63"/>
      <c r="QGR63"/>
      <c r="QGS63"/>
      <c r="QGT63"/>
      <c r="QGU63"/>
      <c r="QGV63"/>
      <c r="QGW63"/>
      <c r="QGX63"/>
      <c r="QGY63"/>
      <c r="QGZ63"/>
      <c r="QHA63"/>
      <c r="QHB63"/>
      <c r="QHC63"/>
      <c r="QHD63"/>
      <c r="QHE63"/>
      <c r="QHF63"/>
      <c r="QHG63"/>
      <c r="QHH63"/>
      <c r="QHI63"/>
      <c r="QHJ63"/>
      <c r="QHK63"/>
      <c r="QHL63"/>
      <c r="QHM63"/>
      <c r="QHN63"/>
      <c r="QHO63"/>
      <c r="QHP63"/>
      <c r="QHQ63"/>
      <c r="QHR63"/>
      <c r="QHS63"/>
      <c r="QHT63"/>
      <c r="QHU63"/>
      <c r="QHV63"/>
      <c r="QHW63"/>
      <c r="QHX63"/>
      <c r="QHY63"/>
      <c r="QHZ63"/>
      <c r="QIA63"/>
      <c r="QIB63"/>
      <c r="QIC63"/>
      <c r="QID63"/>
      <c r="QIE63"/>
      <c r="QIF63"/>
      <c r="QIG63"/>
      <c r="QIH63"/>
      <c r="QII63"/>
      <c r="QIJ63"/>
      <c r="QIK63"/>
      <c r="QIL63"/>
      <c r="QIM63"/>
      <c r="QIN63"/>
      <c r="QIO63"/>
      <c r="QIP63"/>
      <c r="QIQ63"/>
      <c r="QIR63"/>
      <c r="QIS63"/>
      <c r="QIT63"/>
      <c r="QIU63"/>
      <c r="QIV63"/>
      <c r="QIW63"/>
      <c r="QIX63"/>
      <c r="QIY63"/>
      <c r="QIZ63"/>
      <c r="QJA63"/>
      <c r="QJB63"/>
      <c r="QJC63"/>
      <c r="QJD63"/>
      <c r="QJE63"/>
      <c r="QJF63"/>
      <c r="QJG63"/>
      <c r="QJH63"/>
      <c r="QJI63"/>
      <c r="QJJ63"/>
      <c r="QJK63"/>
      <c r="QJL63"/>
      <c r="QJM63"/>
      <c r="QJN63"/>
      <c r="QJO63"/>
      <c r="QJP63"/>
      <c r="QJQ63"/>
      <c r="QJR63"/>
      <c r="QJS63"/>
      <c r="QJT63"/>
      <c r="QJU63"/>
      <c r="QJV63"/>
      <c r="QJW63"/>
      <c r="QJX63"/>
      <c r="QJY63"/>
      <c r="QJZ63"/>
      <c r="QKA63"/>
      <c r="QKB63"/>
      <c r="QKC63"/>
      <c r="QKD63"/>
      <c r="QKE63"/>
      <c r="QKF63"/>
      <c r="QKG63"/>
      <c r="QKH63"/>
      <c r="QKI63"/>
      <c r="QKJ63"/>
      <c r="QKK63"/>
      <c r="QKL63"/>
      <c r="QKM63"/>
      <c r="QKN63"/>
      <c r="QKO63"/>
      <c r="QKP63"/>
      <c r="QKQ63"/>
      <c r="QKR63"/>
      <c r="QKS63"/>
      <c r="QKT63"/>
      <c r="QKU63"/>
      <c r="QKV63"/>
      <c r="QKW63"/>
      <c r="QKX63"/>
      <c r="QKY63"/>
      <c r="QKZ63"/>
      <c r="QLA63"/>
      <c r="QLB63"/>
      <c r="QLC63"/>
      <c r="QLD63"/>
      <c r="QLE63"/>
      <c r="QLF63"/>
      <c r="QLG63"/>
      <c r="QLH63"/>
      <c r="QLI63"/>
      <c r="QLJ63"/>
      <c r="QLK63"/>
      <c r="QLL63"/>
      <c r="QLM63"/>
      <c r="QLN63"/>
      <c r="QLO63"/>
      <c r="QLP63"/>
      <c r="QLQ63"/>
      <c r="QLR63"/>
      <c r="QLS63"/>
      <c r="QLT63"/>
      <c r="QLU63"/>
      <c r="QLV63"/>
      <c r="QLW63"/>
      <c r="QLX63"/>
      <c r="QLY63"/>
      <c r="QLZ63"/>
      <c r="QMA63"/>
      <c r="QMB63"/>
      <c r="QMC63"/>
      <c r="QMD63"/>
      <c r="QME63"/>
      <c r="QMF63"/>
      <c r="QMG63"/>
      <c r="QMH63"/>
      <c r="QMI63"/>
      <c r="QMJ63"/>
      <c r="QMK63"/>
      <c r="QML63"/>
      <c r="QMM63"/>
      <c r="QMN63"/>
      <c r="QMO63"/>
      <c r="QMP63"/>
      <c r="QMQ63"/>
      <c r="QMR63"/>
      <c r="QMS63"/>
      <c r="QMT63"/>
      <c r="QMU63"/>
      <c r="QMV63"/>
      <c r="QMW63"/>
      <c r="QMX63"/>
      <c r="QMY63"/>
      <c r="QMZ63"/>
      <c r="QNA63"/>
      <c r="QNB63"/>
      <c r="QNC63"/>
      <c r="QND63"/>
      <c r="QNE63"/>
      <c r="QNF63"/>
      <c r="QNG63"/>
      <c r="QNH63"/>
      <c r="QNI63"/>
      <c r="QNJ63"/>
      <c r="QNK63"/>
      <c r="QNL63"/>
      <c r="QNM63"/>
      <c r="QNN63"/>
      <c r="QNO63"/>
      <c r="QNP63"/>
      <c r="QNQ63"/>
      <c r="QNR63"/>
      <c r="QNS63"/>
      <c r="QNT63"/>
      <c r="QNU63"/>
      <c r="QNV63"/>
      <c r="QNW63"/>
      <c r="QNX63"/>
      <c r="QNY63"/>
      <c r="QNZ63"/>
      <c r="QOA63"/>
      <c r="QOB63"/>
      <c r="QOC63"/>
      <c r="QOD63"/>
      <c r="QOE63"/>
      <c r="QOF63"/>
      <c r="QOG63"/>
      <c r="QOH63"/>
      <c r="QOI63"/>
      <c r="QOJ63"/>
      <c r="QOK63"/>
      <c r="QOL63"/>
      <c r="QOM63"/>
      <c r="QON63"/>
      <c r="QOO63"/>
      <c r="QOP63"/>
      <c r="QOQ63"/>
      <c r="QOR63"/>
      <c r="QOS63"/>
      <c r="QOT63"/>
      <c r="QOU63"/>
      <c r="QOV63"/>
      <c r="QOW63"/>
      <c r="QOX63"/>
      <c r="QOY63"/>
      <c r="QOZ63"/>
      <c r="QPA63"/>
      <c r="QPB63"/>
      <c r="QPC63"/>
      <c r="QPD63"/>
      <c r="QPE63"/>
      <c r="QPF63"/>
      <c r="QPG63"/>
      <c r="QPH63"/>
      <c r="QPI63"/>
      <c r="QPJ63"/>
      <c r="QPK63"/>
      <c r="QPL63"/>
      <c r="QPM63"/>
      <c r="QPN63"/>
      <c r="QPO63"/>
      <c r="QPP63"/>
      <c r="QPQ63"/>
      <c r="QPR63"/>
      <c r="QPS63"/>
      <c r="QPT63"/>
      <c r="QPU63"/>
      <c r="QPV63"/>
      <c r="QPW63"/>
      <c r="QPX63"/>
      <c r="QPY63"/>
      <c r="QPZ63"/>
      <c r="QQA63"/>
      <c r="QQB63"/>
      <c r="QQC63"/>
      <c r="QQD63"/>
      <c r="QQE63"/>
      <c r="QQF63"/>
      <c r="QQG63"/>
      <c r="QQH63"/>
      <c r="QQI63"/>
      <c r="QQJ63"/>
      <c r="QQK63"/>
      <c r="QQL63"/>
      <c r="QQM63"/>
      <c r="QQN63"/>
      <c r="QQO63"/>
      <c r="QQP63"/>
      <c r="QQQ63"/>
      <c r="QQR63"/>
      <c r="QQS63"/>
      <c r="QQT63"/>
      <c r="QQU63"/>
      <c r="QQV63"/>
      <c r="QQW63"/>
      <c r="QQX63"/>
      <c r="QQY63"/>
      <c r="QQZ63"/>
      <c r="QRA63"/>
      <c r="QRB63"/>
      <c r="QRC63"/>
      <c r="QRD63"/>
      <c r="QRE63"/>
      <c r="QRF63"/>
      <c r="QRG63"/>
      <c r="QRH63"/>
      <c r="QRI63"/>
      <c r="QRJ63"/>
      <c r="QRK63"/>
      <c r="QRL63"/>
      <c r="QRM63"/>
      <c r="QRN63"/>
      <c r="QRO63"/>
      <c r="QRP63"/>
      <c r="QRQ63"/>
      <c r="QRR63"/>
      <c r="QRS63"/>
      <c r="QRT63"/>
      <c r="QRU63"/>
      <c r="QRV63"/>
      <c r="QRW63"/>
      <c r="QRX63"/>
      <c r="QRY63"/>
      <c r="QRZ63"/>
      <c r="QSA63"/>
      <c r="QSB63"/>
      <c r="QSC63"/>
      <c r="QSD63"/>
      <c r="QSE63"/>
      <c r="QSF63"/>
      <c r="QSG63"/>
      <c r="QSH63"/>
      <c r="QSI63"/>
      <c r="QSJ63"/>
      <c r="QSK63"/>
      <c r="QSL63"/>
      <c r="QSM63"/>
      <c r="QSN63"/>
      <c r="QSO63"/>
      <c r="QSP63"/>
      <c r="QSQ63"/>
      <c r="QSR63"/>
      <c r="QSS63"/>
      <c r="QST63"/>
      <c r="QSU63"/>
      <c r="QSV63"/>
      <c r="QSW63"/>
      <c r="QSX63"/>
      <c r="QSY63"/>
      <c r="QSZ63"/>
      <c r="QTA63"/>
      <c r="QTB63"/>
      <c r="QTC63"/>
      <c r="QTD63"/>
      <c r="QTE63"/>
      <c r="QTF63"/>
      <c r="QTG63"/>
      <c r="QTH63"/>
      <c r="QTI63"/>
      <c r="QTJ63"/>
      <c r="QTK63"/>
      <c r="QTL63"/>
      <c r="QTM63"/>
      <c r="QTN63"/>
      <c r="QTO63"/>
      <c r="QTP63"/>
      <c r="QTQ63"/>
      <c r="QTR63"/>
      <c r="QTS63"/>
      <c r="QTT63"/>
      <c r="QTU63"/>
      <c r="QTV63"/>
      <c r="QTW63"/>
      <c r="QTX63"/>
      <c r="QTY63"/>
      <c r="QTZ63"/>
      <c r="QUA63"/>
      <c r="QUB63"/>
      <c r="QUC63"/>
      <c r="QUD63"/>
      <c r="QUE63"/>
      <c r="QUF63"/>
      <c r="QUG63"/>
      <c r="QUH63"/>
      <c r="QUI63"/>
      <c r="QUJ63"/>
      <c r="QUK63"/>
      <c r="QUL63"/>
      <c r="QUM63"/>
      <c r="QUN63"/>
      <c r="QUO63"/>
      <c r="QUP63"/>
      <c r="QUQ63"/>
      <c r="QUR63"/>
      <c r="QUS63"/>
      <c r="QUT63"/>
      <c r="QUU63"/>
      <c r="QUV63"/>
      <c r="QUW63"/>
      <c r="QUX63"/>
      <c r="QUY63"/>
      <c r="QUZ63"/>
      <c r="QVA63"/>
      <c r="QVB63"/>
      <c r="QVC63"/>
      <c r="QVD63"/>
      <c r="QVE63"/>
      <c r="QVF63"/>
      <c r="QVG63"/>
      <c r="QVH63"/>
      <c r="QVI63"/>
      <c r="QVJ63"/>
      <c r="QVK63"/>
      <c r="QVL63"/>
      <c r="QVM63"/>
      <c r="QVN63"/>
      <c r="QVO63"/>
      <c r="QVP63"/>
      <c r="QVQ63"/>
      <c r="QVR63"/>
      <c r="QVS63"/>
      <c r="QVT63"/>
      <c r="QVU63"/>
      <c r="QVV63"/>
      <c r="QVW63"/>
      <c r="QVX63"/>
      <c r="QVY63"/>
      <c r="QVZ63"/>
      <c r="QWA63"/>
      <c r="QWB63"/>
      <c r="QWC63"/>
      <c r="QWD63"/>
      <c r="QWE63"/>
      <c r="QWF63"/>
      <c r="QWG63"/>
      <c r="QWH63"/>
      <c r="QWI63"/>
      <c r="QWJ63"/>
      <c r="QWK63"/>
      <c r="QWL63"/>
      <c r="QWM63"/>
      <c r="QWN63"/>
      <c r="QWO63"/>
      <c r="QWP63"/>
      <c r="QWQ63"/>
      <c r="QWR63"/>
      <c r="QWS63"/>
      <c r="QWT63"/>
      <c r="QWU63"/>
      <c r="QWV63"/>
      <c r="QWW63"/>
      <c r="QWX63"/>
      <c r="QWY63"/>
      <c r="QWZ63"/>
      <c r="QXA63"/>
      <c r="QXB63"/>
      <c r="QXC63"/>
      <c r="QXD63"/>
      <c r="QXE63"/>
      <c r="QXF63"/>
      <c r="QXG63"/>
      <c r="QXH63"/>
      <c r="QXI63"/>
      <c r="QXJ63"/>
      <c r="QXK63"/>
      <c r="QXL63"/>
      <c r="QXM63"/>
      <c r="QXN63"/>
      <c r="QXO63"/>
      <c r="QXP63"/>
      <c r="QXQ63"/>
      <c r="QXR63"/>
      <c r="QXS63"/>
      <c r="QXT63"/>
      <c r="QXU63"/>
      <c r="QXV63"/>
      <c r="QXW63"/>
      <c r="QXX63"/>
      <c r="QXY63"/>
      <c r="QXZ63"/>
      <c r="QYA63"/>
      <c r="QYB63"/>
      <c r="QYC63"/>
      <c r="QYD63"/>
      <c r="QYE63"/>
      <c r="QYF63"/>
      <c r="QYG63"/>
      <c r="QYH63"/>
      <c r="QYI63"/>
      <c r="QYJ63"/>
      <c r="QYK63"/>
      <c r="QYL63"/>
      <c r="QYM63"/>
      <c r="QYN63"/>
      <c r="QYO63"/>
      <c r="QYP63"/>
      <c r="QYQ63"/>
      <c r="QYR63"/>
      <c r="QYS63"/>
      <c r="QYT63"/>
      <c r="QYU63"/>
      <c r="QYV63"/>
      <c r="QYW63"/>
      <c r="QYX63"/>
      <c r="QYY63"/>
      <c r="QYZ63"/>
      <c r="QZA63"/>
      <c r="QZB63"/>
      <c r="QZC63"/>
      <c r="QZD63"/>
      <c r="QZE63"/>
      <c r="QZF63"/>
      <c r="QZG63"/>
      <c r="QZH63"/>
      <c r="QZI63"/>
      <c r="QZJ63"/>
      <c r="QZK63"/>
      <c r="QZL63"/>
      <c r="QZM63"/>
      <c r="QZN63"/>
      <c r="QZO63"/>
      <c r="QZP63"/>
      <c r="QZQ63"/>
      <c r="QZR63"/>
      <c r="QZS63"/>
      <c r="QZT63"/>
      <c r="QZU63"/>
      <c r="QZV63"/>
      <c r="QZW63"/>
      <c r="QZX63"/>
      <c r="QZY63"/>
      <c r="QZZ63"/>
      <c r="RAA63"/>
      <c r="RAB63"/>
      <c r="RAC63"/>
      <c r="RAD63"/>
      <c r="RAE63"/>
      <c r="RAF63"/>
      <c r="RAG63"/>
      <c r="RAH63"/>
      <c r="RAI63"/>
      <c r="RAJ63"/>
      <c r="RAK63"/>
      <c r="RAL63"/>
      <c r="RAM63"/>
      <c r="RAN63"/>
      <c r="RAO63"/>
      <c r="RAP63"/>
      <c r="RAQ63"/>
      <c r="RAR63"/>
      <c r="RAS63"/>
      <c r="RAT63"/>
      <c r="RAU63"/>
      <c r="RAV63"/>
      <c r="RAW63"/>
      <c r="RAX63"/>
      <c r="RAY63"/>
      <c r="RAZ63"/>
      <c r="RBA63"/>
      <c r="RBB63"/>
      <c r="RBC63"/>
      <c r="RBD63"/>
      <c r="RBE63"/>
      <c r="RBF63"/>
      <c r="RBG63"/>
      <c r="RBH63"/>
      <c r="RBI63"/>
      <c r="RBJ63"/>
      <c r="RBK63"/>
      <c r="RBL63"/>
      <c r="RBM63"/>
      <c r="RBN63"/>
      <c r="RBO63"/>
      <c r="RBP63"/>
      <c r="RBQ63"/>
      <c r="RBR63"/>
      <c r="RBS63"/>
      <c r="RBT63"/>
      <c r="RBU63"/>
      <c r="RBV63"/>
      <c r="RBW63"/>
      <c r="RBX63"/>
      <c r="RBY63"/>
      <c r="RBZ63"/>
      <c r="RCA63"/>
      <c r="RCB63"/>
      <c r="RCC63"/>
      <c r="RCD63"/>
      <c r="RCE63"/>
      <c r="RCF63"/>
      <c r="RCG63"/>
      <c r="RCH63"/>
      <c r="RCI63"/>
      <c r="RCJ63"/>
      <c r="RCK63"/>
      <c r="RCL63"/>
      <c r="RCM63"/>
      <c r="RCN63"/>
      <c r="RCO63"/>
      <c r="RCP63"/>
      <c r="RCQ63"/>
      <c r="RCR63"/>
      <c r="RCS63"/>
      <c r="RCT63"/>
      <c r="RCU63"/>
      <c r="RCV63"/>
      <c r="RCW63"/>
      <c r="RCX63"/>
      <c r="RCY63"/>
      <c r="RCZ63"/>
      <c r="RDA63"/>
      <c r="RDB63"/>
      <c r="RDC63"/>
      <c r="RDD63"/>
      <c r="RDE63"/>
      <c r="RDF63"/>
      <c r="RDG63"/>
      <c r="RDH63"/>
      <c r="RDI63"/>
      <c r="RDJ63"/>
      <c r="RDK63"/>
      <c r="RDL63"/>
      <c r="RDM63"/>
      <c r="RDN63"/>
      <c r="RDO63"/>
      <c r="RDP63"/>
      <c r="RDQ63"/>
      <c r="RDR63"/>
      <c r="RDS63"/>
      <c r="RDT63"/>
      <c r="RDU63"/>
      <c r="RDV63"/>
      <c r="RDW63"/>
      <c r="RDX63"/>
      <c r="RDY63"/>
      <c r="RDZ63"/>
      <c r="REA63"/>
      <c r="REB63"/>
      <c r="REC63"/>
      <c r="RED63"/>
      <c r="REE63"/>
      <c r="REF63"/>
      <c r="REG63"/>
      <c r="REH63"/>
      <c r="REI63"/>
      <c r="REJ63"/>
      <c r="REK63"/>
      <c r="REL63"/>
      <c r="REM63"/>
      <c r="REN63"/>
      <c r="REO63"/>
      <c r="REP63"/>
      <c r="REQ63"/>
      <c r="RER63"/>
      <c r="RES63"/>
      <c r="RET63"/>
      <c r="REU63"/>
      <c r="REV63"/>
      <c r="REW63"/>
      <c r="REX63"/>
      <c r="REY63"/>
      <c r="REZ63"/>
      <c r="RFA63"/>
      <c r="RFB63"/>
      <c r="RFC63"/>
      <c r="RFD63"/>
      <c r="RFE63"/>
      <c r="RFF63"/>
      <c r="RFG63"/>
      <c r="RFH63"/>
      <c r="RFI63"/>
      <c r="RFJ63"/>
      <c r="RFK63"/>
      <c r="RFL63"/>
      <c r="RFM63"/>
      <c r="RFN63"/>
      <c r="RFO63"/>
      <c r="RFP63"/>
      <c r="RFQ63"/>
      <c r="RFR63"/>
      <c r="RFS63"/>
      <c r="RFT63"/>
      <c r="RFU63"/>
      <c r="RFV63"/>
      <c r="RFW63"/>
      <c r="RFX63"/>
      <c r="RFY63"/>
      <c r="RFZ63"/>
      <c r="RGA63"/>
      <c r="RGB63"/>
      <c r="RGC63"/>
      <c r="RGD63"/>
      <c r="RGE63"/>
      <c r="RGF63"/>
      <c r="RGG63"/>
      <c r="RGH63"/>
      <c r="RGI63"/>
      <c r="RGJ63"/>
      <c r="RGK63"/>
      <c r="RGL63"/>
      <c r="RGM63"/>
      <c r="RGN63"/>
      <c r="RGO63"/>
      <c r="RGP63"/>
      <c r="RGQ63"/>
      <c r="RGR63"/>
      <c r="RGS63"/>
      <c r="RGT63"/>
      <c r="RGU63"/>
      <c r="RGV63"/>
      <c r="RGW63"/>
      <c r="RGX63"/>
      <c r="RGY63"/>
      <c r="RGZ63"/>
      <c r="RHA63"/>
      <c r="RHB63"/>
      <c r="RHC63"/>
      <c r="RHD63"/>
      <c r="RHE63"/>
      <c r="RHF63"/>
      <c r="RHG63"/>
      <c r="RHH63"/>
      <c r="RHI63"/>
      <c r="RHJ63"/>
      <c r="RHK63"/>
      <c r="RHL63"/>
      <c r="RHM63"/>
      <c r="RHN63"/>
      <c r="RHO63"/>
      <c r="RHP63"/>
      <c r="RHQ63"/>
      <c r="RHR63"/>
      <c r="RHS63"/>
      <c r="RHT63"/>
      <c r="RHU63"/>
      <c r="RHV63"/>
      <c r="RHW63"/>
      <c r="RHX63"/>
      <c r="RHY63"/>
      <c r="RHZ63"/>
      <c r="RIA63"/>
      <c r="RIB63"/>
      <c r="RIC63"/>
      <c r="RID63"/>
      <c r="RIE63"/>
      <c r="RIF63"/>
      <c r="RIG63"/>
      <c r="RIH63"/>
      <c r="RII63"/>
      <c r="RIJ63"/>
      <c r="RIK63"/>
      <c r="RIL63"/>
      <c r="RIM63"/>
      <c r="RIN63"/>
      <c r="RIO63"/>
      <c r="RIP63"/>
      <c r="RIQ63"/>
      <c r="RIR63"/>
      <c r="RIS63"/>
      <c r="RIT63"/>
      <c r="RIU63"/>
      <c r="RIV63"/>
      <c r="RIW63"/>
      <c r="RIX63"/>
      <c r="RIY63"/>
      <c r="RIZ63"/>
      <c r="RJA63"/>
      <c r="RJB63"/>
      <c r="RJC63"/>
      <c r="RJD63"/>
      <c r="RJE63"/>
      <c r="RJF63"/>
      <c r="RJG63"/>
      <c r="RJH63"/>
      <c r="RJI63"/>
      <c r="RJJ63"/>
      <c r="RJK63"/>
      <c r="RJL63"/>
      <c r="RJM63"/>
      <c r="RJN63"/>
      <c r="RJO63"/>
      <c r="RJP63"/>
      <c r="RJQ63"/>
      <c r="RJR63"/>
      <c r="RJS63"/>
      <c r="RJT63"/>
      <c r="RJU63"/>
      <c r="RJV63"/>
      <c r="RJW63"/>
      <c r="RJX63"/>
      <c r="RJY63"/>
      <c r="RJZ63"/>
      <c r="RKA63"/>
      <c r="RKB63"/>
      <c r="RKC63"/>
      <c r="RKD63"/>
      <c r="RKE63"/>
      <c r="RKF63"/>
      <c r="RKG63"/>
      <c r="RKH63"/>
      <c r="RKI63"/>
      <c r="RKJ63"/>
      <c r="RKK63"/>
      <c r="RKL63"/>
      <c r="RKM63"/>
      <c r="RKN63"/>
      <c r="RKO63"/>
      <c r="RKP63"/>
      <c r="RKQ63"/>
      <c r="RKR63"/>
      <c r="RKS63"/>
      <c r="RKT63"/>
      <c r="RKU63"/>
      <c r="RKV63"/>
      <c r="RKW63"/>
      <c r="RKX63"/>
      <c r="RKY63"/>
      <c r="RKZ63"/>
      <c r="RLA63"/>
      <c r="RLB63"/>
      <c r="RLC63"/>
      <c r="RLD63"/>
      <c r="RLE63"/>
      <c r="RLF63"/>
      <c r="RLG63"/>
      <c r="RLH63"/>
      <c r="RLI63"/>
      <c r="RLJ63"/>
      <c r="RLK63"/>
      <c r="RLL63"/>
      <c r="RLM63"/>
      <c r="RLN63"/>
      <c r="RLO63"/>
      <c r="RLP63"/>
      <c r="RLQ63"/>
      <c r="RLR63"/>
      <c r="RLS63"/>
      <c r="RLT63"/>
      <c r="RLU63"/>
      <c r="RLV63"/>
      <c r="RLW63"/>
      <c r="RLX63"/>
      <c r="RLY63"/>
      <c r="RLZ63"/>
      <c r="RMA63"/>
      <c r="RMB63"/>
      <c r="RMC63"/>
      <c r="RMD63"/>
      <c r="RME63"/>
      <c r="RMF63"/>
      <c r="RMG63"/>
      <c r="RMH63"/>
      <c r="RMI63"/>
      <c r="RMJ63"/>
      <c r="RMK63"/>
      <c r="RML63"/>
      <c r="RMM63"/>
      <c r="RMN63"/>
      <c r="RMO63"/>
      <c r="RMP63"/>
      <c r="RMQ63"/>
      <c r="RMR63"/>
      <c r="RMS63"/>
      <c r="RMT63"/>
      <c r="RMU63"/>
      <c r="RMV63"/>
      <c r="RMW63"/>
      <c r="RMX63"/>
      <c r="RMY63"/>
      <c r="RMZ63"/>
      <c r="RNA63"/>
      <c r="RNB63"/>
      <c r="RNC63"/>
      <c r="RND63"/>
      <c r="RNE63"/>
      <c r="RNF63"/>
      <c r="RNG63"/>
      <c r="RNH63"/>
      <c r="RNI63"/>
      <c r="RNJ63"/>
      <c r="RNK63"/>
      <c r="RNL63"/>
      <c r="RNM63"/>
      <c r="RNN63"/>
      <c r="RNO63"/>
      <c r="RNP63"/>
      <c r="RNQ63"/>
      <c r="RNR63"/>
      <c r="RNS63"/>
      <c r="RNT63"/>
      <c r="RNU63"/>
      <c r="RNV63"/>
      <c r="RNW63"/>
      <c r="RNX63"/>
      <c r="RNY63"/>
      <c r="RNZ63"/>
      <c r="ROA63"/>
      <c r="ROB63"/>
      <c r="ROC63"/>
      <c r="ROD63"/>
      <c r="ROE63"/>
      <c r="ROF63"/>
      <c r="ROG63"/>
      <c r="ROH63"/>
      <c r="ROI63"/>
      <c r="ROJ63"/>
      <c r="ROK63"/>
      <c r="ROL63"/>
      <c r="ROM63"/>
      <c r="RON63"/>
      <c r="ROO63"/>
      <c r="ROP63"/>
      <c r="ROQ63"/>
      <c r="ROR63"/>
      <c r="ROS63"/>
      <c r="ROT63"/>
      <c r="ROU63"/>
      <c r="ROV63"/>
      <c r="ROW63"/>
      <c r="ROX63"/>
      <c r="ROY63"/>
      <c r="ROZ63"/>
      <c r="RPA63"/>
      <c r="RPB63"/>
      <c r="RPC63"/>
      <c r="RPD63"/>
      <c r="RPE63"/>
      <c r="RPF63"/>
      <c r="RPG63"/>
      <c r="RPH63"/>
      <c r="RPI63"/>
      <c r="RPJ63"/>
      <c r="RPK63"/>
      <c r="RPL63"/>
      <c r="RPM63"/>
      <c r="RPN63"/>
      <c r="RPO63"/>
      <c r="RPP63"/>
      <c r="RPQ63"/>
      <c r="RPR63"/>
      <c r="RPS63"/>
      <c r="RPT63"/>
      <c r="RPU63"/>
      <c r="RPV63"/>
      <c r="RPW63"/>
      <c r="RPX63"/>
      <c r="RPY63"/>
      <c r="RPZ63"/>
      <c r="RQA63"/>
      <c r="RQB63"/>
      <c r="RQC63"/>
      <c r="RQD63"/>
      <c r="RQE63"/>
      <c r="RQF63"/>
      <c r="RQG63"/>
      <c r="RQH63"/>
      <c r="RQI63"/>
      <c r="RQJ63"/>
      <c r="RQK63"/>
      <c r="RQL63"/>
      <c r="RQM63"/>
      <c r="RQN63"/>
      <c r="RQO63"/>
      <c r="RQP63"/>
      <c r="RQQ63"/>
      <c r="RQR63"/>
      <c r="RQS63"/>
      <c r="RQT63"/>
      <c r="RQU63"/>
      <c r="RQV63"/>
      <c r="RQW63"/>
      <c r="RQX63"/>
      <c r="RQY63"/>
      <c r="RQZ63"/>
      <c r="RRA63"/>
      <c r="RRB63"/>
      <c r="RRC63"/>
      <c r="RRD63"/>
      <c r="RRE63"/>
      <c r="RRF63"/>
      <c r="RRG63"/>
      <c r="RRH63"/>
      <c r="RRI63"/>
      <c r="RRJ63"/>
      <c r="RRK63"/>
      <c r="RRL63"/>
      <c r="RRM63"/>
      <c r="RRN63"/>
      <c r="RRO63"/>
      <c r="RRP63"/>
      <c r="RRQ63"/>
      <c r="RRR63"/>
      <c r="RRS63"/>
      <c r="RRT63"/>
      <c r="RRU63"/>
      <c r="RRV63"/>
      <c r="RRW63"/>
      <c r="RRX63"/>
      <c r="RRY63"/>
      <c r="RRZ63"/>
      <c r="RSA63"/>
      <c r="RSB63"/>
      <c r="RSC63"/>
      <c r="RSD63"/>
      <c r="RSE63"/>
      <c r="RSF63"/>
      <c r="RSG63"/>
      <c r="RSH63"/>
      <c r="RSI63"/>
      <c r="RSJ63"/>
      <c r="RSK63"/>
      <c r="RSL63"/>
      <c r="RSM63"/>
      <c r="RSN63"/>
      <c r="RSO63"/>
      <c r="RSP63"/>
      <c r="RSQ63"/>
      <c r="RSR63"/>
      <c r="RSS63"/>
      <c r="RST63"/>
      <c r="RSU63"/>
      <c r="RSV63"/>
      <c r="RSW63"/>
      <c r="RSX63"/>
      <c r="RSY63"/>
      <c r="RSZ63"/>
      <c r="RTA63"/>
      <c r="RTB63"/>
      <c r="RTC63"/>
      <c r="RTD63"/>
      <c r="RTE63"/>
      <c r="RTF63"/>
      <c r="RTG63"/>
      <c r="RTH63"/>
      <c r="RTI63"/>
      <c r="RTJ63"/>
      <c r="RTK63"/>
      <c r="RTL63"/>
      <c r="RTM63"/>
      <c r="RTN63"/>
      <c r="RTO63"/>
      <c r="RTP63"/>
      <c r="RTQ63"/>
      <c r="RTR63"/>
      <c r="RTS63"/>
      <c r="RTT63"/>
      <c r="RTU63"/>
      <c r="RTV63"/>
      <c r="RTW63"/>
      <c r="RTX63"/>
      <c r="RTY63"/>
      <c r="RTZ63"/>
      <c r="RUA63"/>
      <c r="RUB63"/>
      <c r="RUC63"/>
      <c r="RUD63"/>
      <c r="RUE63"/>
      <c r="RUF63"/>
      <c r="RUG63"/>
      <c r="RUH63"/>
      <c r="RUI63"/>
      <c r="RUJ63"/>
      <c r="RUK63"/>
      <c r="RUL63"/>
      <c r="RUM63"/>
      <c r="RUN63"/>
      <c r="RUO63"/>
      <c r="RUP63"/>
      <c r="RUQ63"/>
      <c r="RUR63"/>
      <c r="RUS63"/>
      <c r="RUT63"/>
      <c r="RUU63"/>
      <c r="RUV63"/>
      <c r="RUW63"/>
      <c r="RUX63"/>
      <c r="RUY63"/>
      <c r="RUZ63"/>
      <c r="RVA63"/>
      <c r="RVB63"/>
      <c r="RVC63"/>
      <c r="RVD63"/>
      <c r="RVE63"/>
      <c r="RVF63"/>
      <c r="RVG63"/>
      <c r="RVH63"/>
      <c r="RVI63"/>
      <c r="RVJ63"/>
      <c r="RVK63"/>
      <c r="RVL63"/>
      <c r="RVM63"/>
      <c r="RVN63"/>
      <c r="RVO63"/>
      <c r="RVP63"/>
      <c r="RVQ63"/>
      <c r="RVR63"/>
      <c r="RVS63"/>
      <c r="RVT63"/>
      <c r="RVU63"/>
      <c r="RVV63"/>
      <c r="RVW63"/>
      <c r="RVX63"/>
      <c r="RVY63"/>
      <c r="RVZ63"/>
      <c r="RWA63"/>
      <c r="RWB63"/>
      <c r="RWC63"/>
      <c r="RWD63"/>
      <c r="RWE63"/>
      <c r="RWF63"/>
      <c r="RWG63"/>
      <c r="RWH63"/>
      <c r="RWI63"/>
      <c r="RWJ63"/>
      <c r="RWK63"/>
      <c r="RWL63"/>
      <c r="RWM63"/>
      <c r="RWN63"/>
      <c r="RWO63"/>
      <c r="RWP63"/>
      <c r="RWQ63"/>
      <c r="RWR63"/>
      <c r="RWS63"/>
      <c r="RWT63"/>
      <c r="RWU63"/>
      <c r="RWV63"/>
      <c r="RWW63"/>
      <c r="RWX63"/>
      <c r="RWY63"/>
      <c r="RWZ63"/>
      <c r="RXA63"/>
      <c r="RXB63"/>
      <c r="RXC63"/>
      <c r="RXD63"/>
      <c r="RXE63"/>
      <c r="RXF63"/>
      <c r="RXG63"/>
      <c r="RXH63"/>
      <c r="RXI63"/>
      <c r="RXJ63"/>
      <c r="RXK63"/>
      <c r="RXL63"/>
      <c r="RXM63"/>
      <c r="RXN63"/>
      <c r="RXO63"/>
      <c r="RXP63"/>
      <c r="RXQ63"/>
      <c r="RXR63"/>
      <c r="RXS63"/>
      <c r="RXT63"/>
      <c r="RXU63"/>
      <c r="RXV63"/>
      <c r="RXW63"/>
      <c r="RXX63"/>
      <c r="RXY63"/>
      <c r="RXZ63"/>
      <c r="RYA63"/>
      <c r="RYB63"/>
      <c r="RYC63"/>
      <c r="RYD63"/>
      <c r="RYE63"/>
      <c r="RYF63"/>
      <c r="RYG63"/>
      <c r="RYH63"/>
      <c r="RYI63"/>
      <c r="RYJ63"/>
      <c r="RYK63"/>
      <c r="RYL63"/>
      <c r="RYM63"/>
      <c r="RYN63"/>
      <c r="RYO63"/>
      <c r="RYP63"/>
      <c r="RYQ63"/>
      <c r="RYR63"/>
      <c r="RYS63"/>
      <c r="RYT63"/>
      <c r="RYU63"/>
      <c r="RYV63"/>
      <c r="RYW63"/>
      <c r="RYX63"/>
      <c r="RYY63"/>
      <c r="RYZ63"/>
      <c r="RZA63"/>
      <c r="RZB63"/>
      <c r="RZC63"/>
      <c r="RZD63"/>
      <c r="RZE63"/>
      <c r="RZF63"/>
      <c r="RZG63"/>
      <c r="RZH63"/>
      <c r="RZI63"/>
      <c r="RZJ63"/>
      <c r="RZK63"/>
      <c r="RZL63"/>
      <c r="RZM63"/>
      <c r="RZN63"/>
      <c r="RZO63"/>
      <c r="RZP63"/>
      <c r="RZQ63"/>
      <c r="RZR63"/>
      <c r="RZS63"/>
      <c r="RZT63"/>
      <c r="RZU63"/>
      <c r="RZV63"/>
      <c r="RZW63"/>
      <c r="RZX63"/>
      <c r="RZY63"/>
      <c r="RZZ63"/>
      <c r="SAA63"/>
      <c r="SAB63"/>
      <c r="SAC63"/>
      <c r="SAD63"/>
      <c r="SAE63"/>
      <c r="SAF63"/>
      <c r="SAG63"/>
      <c r="SAH63"/>
      <c r="SAI63"/>
      <c r="SAJ63"/>
      <c r="SAK63"/>
      <c r="SAL63"/>
      <c r="SAM63"/>
      <c r="SAN63"/>
      <c r="SAO63"/>
      <c r="SAP63"/>
      <c r="SAQ63"/>
      <c r="SAR63"/>
      <c r="SAS63"/>
      <c r="SAT63"/>
      <c r="SAU63"/>
      <c r="SAV63"/>
      <c r="SAW63"/>
      <c r="SAX63"/>
      <c r="SAY63"/>
      <c r="SAZ63"/>
      <c r="SBA63"/>
      <c r="SBB63"/>
      <c r="SBC63"/>
      <c r="SBD63"/>
      <c r="SBE63"/>
      <c r="SBF63"/>
      <c r="SBG63"/>
      <c r="SBH63"/>
      <c r="SBI63"/>
      <c r="SBJ63"/>
      <c r="SBK63"/>
      <c r="SBL63"/>
      <c r="SBM63"/>
      <c r="SBN63"/>
      <c r="SBO63"/>
      <c r="SBP63"/>
      <c r="SBQ63"/>
      <c r="SBR63"/>
      <c r="SBS63"/>
      <c r="SBT63"/>
      <c r="SBU63"/>
      <c r="SBV63"/>
      <c r="SBW63"/>
      <c r="SBX63"/>
      <c r="SBY63"/>
      <c r="SBZ63"/>
      <c r="SCA63"/>
      <c r="SCB63"/>
      <c r="SCC63"/>
      <c r="SCD63"/>
      <c r="SCE63"/>
      <c r="SCF63"/>
      <c r="SCG63"/>
      <c r="SCH63"/>
      <c r="SCI63"/>
      <c r="SCJ63"/>
      <c r="SCK63"/>
      <c r="SCL63"/>
      <c r="SCM63"/>
      <c r="SCN63"/>
      <c r="SCO63"/>
      <c r="SCP63"/>
      <c r="SCQ63"/>
      <c r="SCR63"/>
      <c r="SCS63"/>
      <c r="SCT63"/>
      <c r="SCU63"/>
      <c r="SCV63"/>
      <c r="SCW63"/>
      <c r="SCX63"/>
      <c r="SCY63"/>
      <c r="SCZ63"/>
      <c r="SDA63"/>
      <c r="SDB63"/>
      <c r="SDC63"/>
      <c r="SDD63"/>
      <c r="SDE63"/>
      <c r="SDF63"/>
      <c r="SDG63"/>
      <c r="SDH63"/>
      <c r="SDI63"/>
      <c r="SDJ63"/>
      <c r="SDK63"/>
      <c r="SDL63"/>
      <c r="SDM63"/>
      <c r="SDN63"/>
      <c r="SDO63"/>
      <c r="SDP63"/>
      <c r="SDQ63"/>
      <c r="SDR63"/>
      <c r="SDS63"/>
      <c r="SDT63"/>
      <c r="SDU63"/>
      <c r="SDV63"/>
      <c r="SDW63"/>
      <c r="SDX63"/>
      <c r="SDY63"/>
      <c r="SDZ63"/>
      <c r="SEA63"/>
      <c r="SEB63"/>
      <c r="SEC63"/>
      <c r="SED63"/>
      <c r="SEE63"/>
      <c r="SEF63"/>
      <c r="SEG63"/>
      <c r="SEH63"/>
      <c r="SEI63"/>
      <c r="SEJ63"/>
      <c r="SEK63"/>
      <c r="SEL63"/>
      <c r="SEM63"/>
      <c r="SEN63"/>
      <c r="SEO63"/>
      <c r="SEP63"/>
      <c r="SEQ63"/>
      <c r="SER63"/>
      <c r="SES63"/>
      <c r="SET63"/>
      <c r="SEU63"/>
      <c r="SEV63"/>
      <c r="SEW63"/>
      <c r="SEX63"/>
      <c r="SEY63"/>
      <c r="SEZ63"/>
      <c r="SFA63"/>
      <c r="SFB63"/>
      <c r="SFC63"/>
      <c r="SFD63"/>
      <c r="SFE63"/>
      <c r="SFF63"/>
      <c r="SFG63"/>
      <c r="SFH63"/>
      <c r="SFI63"/>
      <c r="SFJ63"/>
      <c r="SFK63"/>
      <c r="SFL63"/>
      <c r="SFM63"/>
      <c r="SFN63"/>
      <c r="SFO63"/>
      <c r="SFP63"/>
      <c r="SFQ63"/>
      <c r="SFR63"/>
      <c r="SFS63"/>
      <c r="SFT63"/>
      <c r="SFU63"/>
      <c r="SFV63"/>
      <c r="SFW63"/>
      <c r="SFX63"/>
      <c r="SFY63"/>
      <c r="SFZ63"/>
      <c r="SGA63"/>
      <c r="SGB63"/>
      <c r="SGC63"/>
      <c r="SGD63"/>
      <c r="SGE63"/>
      <c r="SGF63"/>
      <c r="SGG63"/>
      <c r="SGH63"/>
      <c r="SGI63"/>
      <c r="SGJ63"/>
      <c r="SGK63"/>
      <c r="SGL63"/>
      <c r="SGM63"/>
      <c r="SGN63"/>
      <c r="SGO63"/>
      <c r="SGP63"/>
      <c r="SGQ63"/>
      <c r="SGR63"/>
      <c r="SGS63"/>
      <c r="SGT63"/>
      <c r="SGU63"/>
      <c r="SGV63"/>
      <c r="SGW63"/>
      <c r="SGX63"/>
      <c r="SGY63"/>
      <c r="SGZ63"/>
      <c r="SHA63"/>
      <c r="SHB63"/>
      <c r="SHC63"/>
      <c r="SHD63"/>
      <c r="SHE63"/>
      <c r="SHF63"/>
      <c r="SHG63"/>
      <c r="SHH63"/>
      <c r="SHI63"/>
      <c r="SHJ63"/>
      <c r="SHK63"/>
      <c r="SHL63"/>
      <c r="SHM63"/>
      <c r="SHN63"/>
      <c r="SHO63"/>
      <c r="SHP63"/>
      <c r="SHQ63"/>
      <c r="SHR63"/>
      <c r="SHS63"/>
      <c r="SHT63"/>
      <c r="SHU63"/>
      <c r="SHV63"/>
      <c r="SHW63"/>
      <c r="SHX63"/>
      <c r="SHY63"/>
      <c r="SHZ63"/>
      <c r="SIA63"/>
      <c r="SIB63"/>
      <c r="SIC63"/>
      <c r="SID63"/>
      <c r="SIE63"/>
      <c r="SIF63"/>
      <c r="SIG63"/>
      <c r="SIH63"/>
      <c r="SII63"/>
      <c r="SIJ63"/>
      <c r="SIK63"/>
      <c r="SIL63"/>
      <c r="SIM63"/>
      <c r="SIN63"/>
      <c r="SIO63"/>
      <c r="SIP63"/>
      <c r="SIQ63"/>
      <c r="SIR63"/>
      <c r="SIS63"/>
      <c r="SIT63"/>
      <c r="SIU63"/>
      <c r="SIV63"/>
      <c r="SIW63"/>
      <c r="SIX63"/>
      <c r="SIY63"/>
      <c r="SIZ63"/>
      <c r="SJA63"/>
      <c r="SJB63"/>
      <c r="SJC63"/>
      <c r="SJD63"/>
      <c r="SJE63"/>
      <c r="SJF63"/>
      <c r="SJG63"/>
      <c r="SJH63"/>
      <c r="SJI63"/>
      <c r="SJJ63"/>
      <c r="SJK63"/>
      <c r="SJL63"/>
      <c r="SJM63"/>
      <c r="SJN63"/>
      <c r="SJO63"/>
      <c r="SJP63"/>
      <c r="SJQ63"/>
      <c r="SJR63"/>
      <c r="SJS63"/>
      <c r="SJT63"/>
      <c r="SJU63"/>
      <c r="SJV63"/>
      <c r="SJW63"/>
      <c r="SJX63"/>
      <c r="SJY63"/>
      <c r="SJZ63"/>
      <c r="SKA63"/>
      <c r="SKB63"/>
      <c r="SKC63"/>
      <c r="SKD63"/>
      <c r="SKE63"/>
      <c r="SKF63"/>
      <c r="SKG63"/>
      <c r="SKH63"/>
      <c r="SKI63"/>
      <c r="SKJ63"/>
      <c r="SKK63"/>
      <c r="SKL63"/>
      <c r="SKM63"/>
      <c r="SKN63"/>
      <c r="SKO63"/>
      <c r="SKP63"/>
      <c r="SKQ63"/>
      <c r="SKR63"/>
      <c r="SKS63"/>
      <c r="SKT63"/>
      <c r="SKU63"/>
      <c r="SKV63"/>
      <c r="SKW63"/>
      <c r="SKX63"/>
      <c r="SKY63"/>
      <c r="SKZ63"/>
      <c r="SLA63"/>
      <c r="SLB63"/>
      <c r="SLC63"/>
      <c r="SLD63"/>
      <c r="SLE63"/>
      <c r="SLF63"/>
      <c r="SLG63"/>
      <c r="SLH63"/>
      <c r="SLI63"/>
      <c r="SLJ63"/>
      <c r="SLK63"/>
      <c r="SLL63"/>
      <c r="SLM63"/>
      <c r="SLN63"/>
      <c r="SLO63"/>
      <c r="SLP63"/>
      <c r="SLQ63"/>
      <c r="SLR63"/>
      <c r="SLS63"/>
      <c r="SLT63"/>
      <c r="SLU63"/>
      <c r="SLV63"/>
      <c r="SLW63"/>
      <c r="SLX63"/>
      <c r="SLY63"/>
      <c r="SLZ63"/>
      <c r="SMA63"/>
      <c r="SMB63"/>
      <c r="SMC63"/>
      <c r="SMD63"/>
      <c r="SME63"/>
      <c r="SMF63"/>
      <c r="SMG63"/>
      <c r="SMH63"/>
      <c r="SMI63"/>
      <c r="SMJ63"/>
      <c r="SMK63"/>
      <c r="SML63"/>
      <c r="SMM63"/>
      <c r="SMN63"/>
      <c r="SMO63"/>
      <c r="SMP63"/>
      <c r="SMQ63"/>
      <c r="SMR63"/>
      <c r="SMS63"/>
      <c r="SMT63"/>
      <c r="SMU63"/>
      <c r="SMV63"/>
      <c r="SMW63"/>
      <c r="SMX63"/>
      <c r="SMY63"/>
      <c r="SMZ63"/>
      <c r="SNA63"/>
      <c r="SNB63"/>
      <c r="SNC63"/>
      <c r="SND63"/>
      <c r="SNE63"/>
      <c r="SNF63"/>
      <c r="SNG63"/>
      <c r="SNH63"/>
      <c r="SNI63"/>
      <c r="SNJ63"/>
      <c r="SNK63"/>
      <c r="SNL63"/>
      <c r="SNM63"/>
      <c r="SNN63"/>
      <c r="SNO63"/>
      <c r="SNP63"/>
      <c r="SNQ63"/>
      <c r="SNR63"/>
      <c r="SNS63"/>
      <c r="SNT63"/>
      <c r="SNU63"/>
      <c r="SNV63"/>
      <c r="SNW63"/>
      <c r="SNX63"/>
      <c r="SNY63"/>
      <c r="SNZ63"/>
      <c r="SOA63"/>
      <c r="SOB63"/>
      <c r="SOC63"/>
      <c r="SOD63"/>
      <c r="SOE63"/>
      <c r="SOF63"/>
      <c r="SOG63"/>
      <c r="SOH63"/>
      <c r="SOI63"/>
      <c r="SOJ63"/>
      <c r="SOK63"/>
      <c r="SOL63"/>
      <c r="SOM63"/>
      <c r="SON63"/>
      <c r="SOO63"/>
      <c r="SOP63"/>
      <c r="SOQ63"/>
      <c r="SOR63"/>
      <c r="SOS63"/>
      <c r="SOT63"/>
      <c r="SOU63"/>
      <c r="SOV63"/>
      <c r="SOW63"/>
      <c r="SOX63"/>
      <c r="SOY63"/>
      <c r="SOZ63"/>
      <c r="SPA63"/>
      <c r="SPB63"/>
      <c r="SPC63"/>
      <c r="SPD63"/>
      <c r="SPE63"/>
      <c r="SPF63"/>
      <c r="SPG63"/>
      <c r="SPH63"/>
      <c r="SPI63"/>
      <c r="SPJ63"/>
      <c r="SPK63"/>
      <c r="SPL63"/>
      <c r="SPM63"/>
      <c r="SPN63"/>
      <c r="SPO63"/>
      <c r="SPP63"/>
      <c r="SPQ63"/>
      <c r="SPR63"/>
      <c r="SPS63"/>
      <c r="SPT63"/>
      <c r="SPU63"/>
      <c r="SPV63"/>
      <c r="SPW63"/>
      <c r="SPX63"/>
      <c r="SPY63"/>
      <c r="SPZ63"/>
      <c r="SQA63"/>
      <c r="SQB63"/>
      <c r="SQC63"/>
      <c r="SQD63"/>
      <c r="SQE63"/>
      <c r="SQF63"/>
      <c r="SQG63"/>
      <c r="SQH63"/>
      <c r="SQI63"/>
      <c r="SQJ63"/>
      <c r="SQK63"/>
      <c r="SQL63"/>
      <c r="SQM63"/>
      <c r="SQN63"/>
      <c r="SQO63"/>
      <c r="SQP63"/>
      <c r="SQQ63"/>
      <c r="SQR63"/>
      <c r="SQS63"/>
      <c r="SQT63"/>
      <c r="SQU63"/>
      <c r="SQV63"/>
      <c r="SQW63"/>
      <c r="SQX63"/>
      <c r="SQY63"/>
      <c r="SQZ63"/>
      <c r="SRA63"/>
      <c r="SRB63"/>
      <c r="SRC63"/>
      <c r="SRD63"/>
      <c r="SRE63"/>
      <c r="SRF63"/>
      <c r="SRG63"/>
      <c r="SRH63"/>
      <c r="SRI63"/>
      <c r="SRJ63"/>
      <c r="SRK63"/>
      <c r="SRL63"/>
      <c r="SRM63"/>
      <c r="SRN63"/>
      <c r="SRO63"/>
      <c r="SRP63"/>
      <c r="SRQ63"/>
      <c r="SRR63"/>
      <c r="SRS63"/>
      <c r="SRT63"/>
      <c r="SRU63"/>
      <c r="SRV63"/>
      <c r="SRW63"/>
      <c r="SRX63"/>
      <c r="SRY63"/>
      <c r="SRZ63"/>
      <c r="SSA63"/>
      <c r="SSB63"/>
      <c r="SSC63"/>
      <c r="SSD63"/>
      <c r="SSE63"/>
      <c r="SSF63"/>
      <c r="SSG63"/>
      <c r="SSH63"/>
      <c r="SSI63"/>
      <c r="SSJ63"/>
      <c r="SSK63"/>
      <c r="SSL63"/>
      <c r="SSM63"/>
      <c r="SSN63"/>
      <c r="SSO63"/>
      <c r="SSP63"/>
      <c r="SSQ63"/>
      <c r="SSR63"/>
      <c r="SSS63"/>
      <c r="SST63"/>
      <c r="SSU63"/>
      <c r="SSV63"/>
      <c r="SSW63"/>
      <c r="SSX63"/>
      <c r="SSY63"/>
      <c r="SSZ63"/>
      <c r="STA63"/>
      <c r="STB63"/>
      <c r="STC63"/>
      <c r="STD63"/>
      <c r="STE63"/>
      <c r="STF63"/>
      <c r="STG63"/>
      <c r="STH63"/>
      <c r="STI63"/>
      <c r="STJ63"/>
      <c r="STK63"/>
      <c r="STL63"/>
      <c r="STM63"/>
      <c r="STN63"/>
      <c r="STO63"/>
      <c r="STP63"/>
      <c r="STQ63"/>
      <c r="STR63"/>
      <c r="STS63"/>
      <c r="STT63"/>
      <c r="STU63"/>
      <c r="STV63"/>
      <c r="STW63"/>
      <c r="STX63"/>
      <c r="STY63"/>
      <c r="STZ63"/>
      <c r="SUA63"/>
      <c r="SUB63"/>
      <c r="SUC63"/>
      <c r="SUD63"/>
      <c r="SUE63"/>
      <c r="SUF63"/>
      <c r="SUG63"/>
      <c r="SUH63"/>
      <c r="SUI63"/>
      <c r="SUJ63"/>
      <c r="SUK63"/>
      <c r="SUL63"/>
      <c r="SUM63"/>
      <c r="SUN63"/>
      <c r="SUO63"/>
      <c r="SUP63"/>
      <c r="SUQ63"/>
      <c r="SUR63"/>
      <c r="SUS63"/>
      <c r="SUT63"/>
      <c r="SUU63"/>
      <c r="SUV63"/>
      <c r="SUW63"/>
      <c r="SUX63"/>
      <c r="SUY63"/>
      <c r="SUZ63"/>
      <c r="SVA63"/>
      <c r="SVB63"/>
      <c r="SVC63"/>
      <c r="SVD63"/>
      <c r="SVE63"/>
      <c r="SVF63"/>
      <c r="SVG63"/>
      <c r="SVH63"/>
      <c r="SVI63"/>
      <c r="SVJ63"/>
      <c r="SVK63"/>
      <c r="SVL63"/>
      <c r="SVM63"/>
      <c r="SVN63"/>
      <c r="SVO63"/>
      <c r="SVP63"/>
      <c r="SVQ63"/>
      <c r="SVR63"/>
      <c r="SVS63"/>
      <c r="SVT63"/>
      <c r="SVU63"/>
      <c r="SVV63"/>
      <c r="SVW63"/>
      <c r="SVX63"/>
      <c r="SVY63"/>
      <c r="SVZ63"/>
      <c r="SWA63"/>
      <c r="SWB63"/>
      <c r="SWC63"/>
      <c r="SWD63"/>
      <c r="SWE63"/>
      <c r="SWF63"/>
      <c r="SWG63"/>
      <c r="SWH63"/>
      <c r="SWI63"/>
      <c r="SWJ63"/>
      <c r="SWK63"/>
      <c r="SWL63"/>
      <c r="SWM63"/>
      <c r="SWN63"/>
      <c r="SWO63"/>
      <c r="SWP63"/>
      <c r="SWQ63"/>
      <c r="SWR63"/>
      <c r="SWS63"/>
      <c r="SWT63"/>
      <c r="SWU63"/>
      <c r="SWV63"/>
      <c r="SWW63"/>
      <c r="SWX63"/>
      <c r="SWY63"/>
      <c r="SWZ63"/>
      <c r="SXA63"/>
      <c r="SXB63"/>
      <c r="SXC63"/>
      <c r="SXD63"/>
      <c r="SXE63"/>
      <c r="SXF63"/>
      <c r="SXG63"/>
      <c r="SXH63"/>
      <c r="SXI63"/>
      <c r="SXJ63"/>
      <c r="SXK63"/>
      <c r="SXL63"/>
      <c r="SXM63"/>
      <c r="SXN63"/>
      <c r="SXO63"/>
      <c r="SXP63"/>
      <c r="SXQ63"/>
      <c r="SXR63"/>
      <c r="SXS63"/>
      <c r="SXT63"/>
      <c r="SXU63"/>
      <c r="SXV63"/>
      <c r="SXW63"/>
      <c r="SXX63"/>
      <c r="SXY63"/>
      <c r="SXZ63"/>
      <c r="SYA63"/>
      <c r="SYB63"/>
      <c r="SYC63"/>
      <c r="SYD63"/>
      <c r="SYE63"/>
      <c r="SYF63"/>
      <c r="SYG63"/>
      <c r="SYH63"/>
      <c r="SYI63"/>
      <c r="SYJ63"/>
      <c r="SYK63"/>
      <c r="SYL63"/>
      <c r="SYM63"/>
      <c r="SYN63"/>
      <c r="SYO63"/>
      <c r="SYP63"/>
      <c r="SYQ63"/>
      <c r="SYR63"/>
      <c r="SYS63"/>
      <c r="SYT63"/>
      <c r="SYU63"/>
      <c r="SYV63"/>
      <c r="SYW63"/>
      <c r="SYX63"/>
      <c r="SYY63"/>
      <c r="SYZ63"/>
      <c r="SZA63"/>
      <c r="SZB63"/>
      <c r="SZC63"/>
      <c r="SZD63"/>
      <c r="SZE63"/>
      <c r="SZF63"/>
      <c r="SZG63"/>
      <c r="SZH63"/>
      <c r="SZI63"/>
      <c r="SZJ63"/>
      <c r="SZK63"/>
      <c r="SZL63"/>
      <c r="SZM63"/>
      <c r="SZN63"/>
      <c r="SZO63"/>
      <c r="SZP63"/>
      <c r="SZQ63"/>
      <c r="SZR63"/>
      <c r="SZS63"/>
      <c r="SZT63"/>
      <c r="SZU63"/>
      <c r="SZV63"/>
      <c r="SZW63"/>
      <c r="SZX63"/>
      <c r="SZY63"/>
      <c r="SZZ63"/>
      <c r="TAA63"/>
      <c r="TAB63"/>
      <c r="TAC63"/>
      <c r="TAD63"/>
      <c r="TAE63"/>
      <c r="TAF63"/>
      <c r="TAG63"/>
      <c r="TAH63"/>
      <c r="TAI63"/>
      <c r="TAJ63"/>
      <c r="TAK63"/>
      <c r="TAL63"/>
      <c r="TAM63"/>
      <c r="TAN63"/>
      <c r="TAO63"/>
      <c r="TAP63"/>
      <c r="TAQ63"/>
      <c r="TAR63"/>
      <c r="TAS63"/>
      <c r="TAT63"/>
      <c r="TAU63"/>
      <c r="TAV63"/>
      <c r="TAW63"/>
      <c r="TAX63"/>
      <c r="TAY63"/>
      <c r="TAZ63"/>
      <c r="TBA63"/>
      <c r="TBB63"/>
      <c r="TBC63"/>
      <c r="TBD63"/>
      <c r="TBE63"/>
      <c r="TBF63"/>
      <c r="TBG63"/>
      <c r="TBH63"/>
      <c r="TBI63"/>
      <c r="TBJ63"/>
      <c r="TBK63"/>
      <c r="TBL63"/>
      <c r="TBM63"/>
      <c r="TBN63"/>
      <c r="TBO63"/>
      <c r="TBP63"/>
      <c r="TBQ63"/>
      <c r="TBR63"/>
      <c r="TBS63"/>
      <c r="TBT63"/>
      <c r="TBU63"/>
      <c r="TBV63"/>
      <c r="TBW63"/>
      <c r="TBX63"/>
      <c r="TBY63"/>
      <c r="TBZ63"/>
      <c r="TCA63"/>
      <c r="TCB63"/>
      <c r="TCC63"/>
      <c r="TCD63"/>
      <c r="TCE63"/>
      <c r="TCF63"/>
      <c r="TCG63"/>
      <c r="TCH63"/>
      <c r="TCI63"/>
      <c r="TCJ63"/>
      <c r="TCK63"/>
      <c r="TCL63"/>
      <c r="TCM63"/>
      <c r="TCN63"/>
      <c r="TCO63"/>
      <c r="TCP63"/>
      <c r="TCQ63"/>
      <c r="TCR63"/>
      <c r="TCS63"/>
      <c r="TCT63"/>
      <c r="TCU63"/>
      <c r="TCV63"/>
      <c r="TCW63"/>
      <c r="TCX63"/>
      <c r="TCY63"/>
      <c r="TCZ63"/>
      <c r="TDA63"/>
      <c r="TDB63"/>
      <c r="TDC63"/>
      <c r="TDD63"/>
      <c r="TDE63"/>
      <c r="TDF63"/>
      <c r="TDG63"/>
      <c r="TDH63"/>
      <c r="TDI63"/>
      <c r="TDJ63"/>
      <c r="TDK63"/>
      <c r="TDL63"/>
      <c r="TDM63"/>
      <c r="TDN63"/>
      <c r="TDO63"/>
      <c r="TDP63"/>
      <c r="TDQ63"/>
      <c r="TDR63"/>
      <c r="TDS63"/>
      <c r="TDT63"/>
      <c r="TDU63"/>
      <c r="TDV63"/>
      <c r="TDW63"/>
      <c r="TDX63"/>
      <c r="TDY63"/>
      <c r="TDZ63"/>
      <c r="TEA63"/>
      <c r="TEB63"/>
      <c r="TEC63"/>
      <c r="TED63"/>
      <c r="TEE63"/>
      <c r="TEF63"/>
      <c r="TEG63"/>
      <c r="TEH63"/>
      <c r="TEI63"/>
      <c r="TEJ63"/>
      <c r="TEK63"/>
      <c r="TEL63"/>
      <c r="TEM63"/>
      <c r="TEN63"/>
      <c r="TEO63"/>
      <c r="TEP63"/>
      <c r="TEQ63"/>
      <c r="TER63"/>
      <c r="TES63"/>
      <c r="TET63"/>
      <c r="TEU63"/>
      <c r="TEV63"/>
      <c r="TEW63"/>
      <c r="TEX63"/>
      <c r="TEY63"/>
      <c r="TEZ63"/>
      <c r="TFA63"/>
      <c r="TFB63"/>
      <c r="TFC63"/>
      <c r="TFD63"/>
      <c r="TFE63"/>
      <c r="TFF63"/>
      <c r="TFG63"/>
      <c r="TFH63"/>
      <c r="TFI63"/>
      <c r="TFJ63"/>
      <c r="TFK63"/>
      <c r="TFL63"/>
      <c r="TFM63"/>
      <c r="TFN63"/>
      <c r="TFO63"/>
      <c r="TFP63"/>
      <c r="TFQ63"/>
      <c r="TFR63"/>
      <c r="TFS63"/>
      <c r="TFT63"/>
      <c r="TFU63"/>
      <c r="TFV63"/>
      <c r="TFW63"/>
      <c r="TFX63"/>
      <c r="TFY63"/>
      <c r="TFZ63"/>
      <c r="TGA63"/>
      <c r="TGB63"/>
      <c r="TGC63"/>
      <c r="TGD63"/>
      <c r="TGE63"/>
      <c r="TGF63"/>
      <c r="TGG63"/>
      <c r="TGH63"/>
      <c r="TGI63"/>
      <c r="TGJ63"/>
      <c r="TGK63"/>
      <c r="TGL63"/>
      <c r="TGM63"/>
      <c r="TGN63"/>
      <c r="TGO63"/>
      <c r="TGP63"/>
      <c r="TGQ63"/>
      <c r="TGR63"/>
      <c r="TGS63"/>
      <c r="TGT63"/>
      <c r="TGU63"/>
      <c r="TGV63"/>
      <c r="TGW63"/>
      <c r="TGX63"/>
      <c r="TGY63"/>
      <c r="TGZ63"/>
      <c r="THA63"/>
      <c r="THB63"/>
      <c r="THC63"/>
      <c r="THD63"/>
      <c r="THE63"/>
      <c r="THF63"/>
      <c r="THG63"/>
      <c r="THH63"/>
      <c r="THI63"/>
      <c r="THJ63"/>
      <c r="THK63"/>
      <c r="THL63"/>
      <c r="THM63"/>
      <c r="THN63"/>
      <c r="THO63"/>
      <c r="THP63"/>
      <c r="THQ63"/>
      <c r="THR63"/>
      <c r="THS63"/>
      <c r="THT63"/>
      <c r="THU63"/>
      <c r="THV63"/>
      <c r="THW63"/>
      <c r="THX63"/>
      <c r="THY63"/>
      <c r="THZ63"/>
      <c r="TIA63"/>
      <c r="TIB63"/>
      <c r="TIC63"/>
      <c r="TID63"/>
      <c r="TIE63"/>
      <c r="TIF63"/>
      <c r="TIG63"/>
      <c r="TIH63"/>
      <c r="TII63"/>
      <c r="TIJ63"/>
      <c r="TIK63"/>
      <c r="TIL63"/>
      <c r="TIM63"/>
      <c r="TIN63"/>
      <c r="TIO63"/>
      <c r="TIP63"/>
      <c r="TIQ63"/>
      <c r="TIR63"/>
      <c r="TIS63"/>
      <c r="TIT63"/>
      <c r="TIU63"/>
      <c r="TIV63"/>
      <c r="TIW63"/>
      <c r="TIX63"/>
      <c r="TIY63"/>
      <c r="TIZ63"/>
      <c r="TJA63"/>
      <c r="TJB63"/>
      <c r="TJC63"/>
      <c r="TJD63"/>
      <c r="TJE63"/>
      <c r="TJF63"/>
      <c r="TJG63"/>
      <c r="TJH63"/>
      <c r="TJI63"/>
      <c r="TJJ63"/>
      <c r="TJK63"/>
      <c r="TJL63"/>
      <c r="TJM63"/>
      <c r="TJN63"/>
      <c r="TJO63"/>
      <c r="TJP63"/>
      <c r="TJQ63"/>
      <c r="TJR63"/>
      <c r="TJS63"/>
      <c r="TJT63"/>
      <c r="TJU63"/>
      <c r="TJV63"/>
      <c r="TJW63"/>
      <c r="TJX63"/>
      <c r="TJY63"/>
      <c r="TJZ63"/>
      <c r="TKA63"/>
      <c r="TKB63"/>
      <c r="TKC63"/>
      <c r="TKD63"/>
      <c r="TKE63"/>
      <c r="TKF63"/>
      <c r="TKG63"/>
      <c r="TKH63"/>
      <c r="TKI63"/>
      <c r="TKJ63"/>
      <c r="TKK63"/>
      <c r="TKL63"/>
      <c r="TKM63"/>
      <c r="TKN63"/>
      <c r="TKO63"/>
      <c r="TKP63"/>
      <c r="TKQ63"/>
      <c r="TKR63"/>
      <c r="TKS63"/>
      <c r="TKT63"/>
      <c r="TKU63"/>
      <c r="TKV63"/>
      <c r="TKW63"/>
      <c r="TKX63"/>
      <c r="TKY63"/>
      <c r="TKZ63"/>
      <c r="TLA63"/>
      <c r="TLB63"/>
      <c r="TLC63"/>
      <c r="TLD63"/>
      <c r="TLE63"/>
      <c r="TLF63"/>
      <c r="TLG63"/>
      <c r="TLH63"/>
      <c r="TLI63"/>
      <c r="TLJ63"/>
      <c r="TLK63"/>
      <c r="TLL63"/>
      <c r="TLM63"/>
      <c r="TLN63"/>
      <c r="TLO63"/>
      <c r="TLP63"/>
      <c r="TLQ63"/>
      <c r="TLR63"/>
      <c r="TLS63"/>
      <c r="TLT63"/>
      <c r="TLU63"/>
      <c r="TLV63"/>
      <c r="TLW63"/>
      <c r="TLX63"/>
      <c r="TLY63"/>
      <c r="TLZ63"/>
      <c r="TMA63"/>
      <c r="TMB63"/>
      <c r="TMC63"/>
      <c r="TMD63"/>
      <c r="TME63"/>
      <c r="TMF63"/>
      <c r="TMG63"/>
      <c r="TMH63"/>
      <c r="TMI63"/>
      <c r="TMJ63"/>
      <c r="TMK63"/>
      <c r="TML63"/>
      <c r="TMM63"/>
      <c r="TMN63"/>
      <c r="TMO63"/>
      <c r="TMP63"/>
      <c r="TMQ63"/>
      <c r="TMR63"/>
      <c r="TMS63"/>
      <c r="TMT63"/>
      <c r="TMU63"/>
      <c r="TMV63"/>
      <c r="TMW63"/>
      <c r="TMX63"/>
      <c r="TMY63"/>
      <c r="TMZ63"/>
      <c r="TNA63"/>
      <c r="TNB63"/>
      <c r="TNC63"/>
      <c r="TND63"/>
      <c r="TNE63"/>
      <c r="TNF63"/>
      <c r="TNG63"/>
      <c r="TNH63"/>
      <c r="TNI63"/>
      <c r="TNJ63"/>
      <c r="TNK63"/>
      <c r="TNL63"/>
      <c r="TNM63"/>
      <c r="TNN63"/>
      <c r="TNO63"/>
      <c r="TNP63"/>
      <c r="TNQ63"/>
      <c r="TNR63"/>
      <c r="TNS63"/>
      <c r="TNT63"/>
      <c r="TNU63"/>
      <c r="TNV63"/>
      <c r="TNW63"/>
      <c r="TNX63"/>
      <c r="TNY63"/>
      <c r="TNZ63"/>
      <c r="TOA63"/>
      <c r="TOB63"/>
      <c r="TOC63"/>
      <c r="TOD63"/>
      <c r="TOE63"/>
      <c r="TOF63"/>
      <c r="TOG63"/>
      <c r="TOH63"/>
      <c r="TOI63"/>
      <c r="TOJ63"/>
      <c r="TOK63"/>
      <c r="TOL63"/>
      <c r="TOM63"/>
      <c r="TON63"/>
      <c r="TOO63"/>
      <c r="TOP63"/>
      <c r="TOQ63"/>
      <c r="TOR63"/>
      <c r="TOS63"/>
      <c r="TOT63"/>
      <c r="TOU63"/>
      <c r="TOV63"/>
      <c r="TOW63"/>
      <c r="TOX63"/>
      <c r="TOY63"/>
      <c r="TOZ63"/>
      <c r="TPA63"/>
      <c r="TPB63"/>
      <c r="TPC63"/>
      <c r="TPD63"/>
      <c r="TPE63"/>
      <c r="TPF63"/>
      <c r="TPG63"/>
      <c r="TPH63"/>
      <c r="TPI63"/>
      <c r="TPJ63"/>
      <c r="TPK63"/>
      <c r="TPL63"/>
      <c r="TPM63"/>
      <c r="TPN63"/>
      <c r="TPO63"/>
      <c r="TPP63"/>
      <c r="TPQ63"/>
      <c r="TPR63"/>
      <c r="TPS63"/>
      <c r="TPT63"/>
      <c r="TPU63"/>
      <c r="TPV63"/>
      <c r="TPW63"/>
      <c r="TPX63"/>
      <c r="TPY63"/>
      <c r="TPZ63"/>
      <c r="TQA63"/>
      <c r="TQB63"/>
      <c r="TQC63"/>
      <c r="TQD63"/>
      <c r="TQE63"/>
      <c r="TQF63"/>
      <c r="TQG63"/>
      <c r="TQH63"/>
      <c r="TQI63"/>
      <c r="TQJ63"/>
      <c r="TQK63"/>
      <c r="TQL63"/>
      <c r="TQM63"/>
      <c r="TQN63"/>
      <c r="TQO63"/>
      <c r="TQP63"/>
      <c r="TQQ63"/>
      <c r="TQR63"/>
      <c r="TQS63"/>
      <c r="TQT63"/>
      <c r="TQU63"/>
      <c r="TQV63"/>
      <c r="TQW63"/>
      <c r="TQX63"/>
      <c r="TQY63"/>
      <c r="TQZ63"/>
      <c r="TRA63"/>
      <c r="TRB63"/>
      <c r="TRC63"/>
      <c r="TRD63"/>
      <c r="TRE63"/>
      <c r="TRF63"/>
      <c r="TRG63"/>
      <c r="TRH63"/>
      <c r="TRI63"/>
      <c r="TRJ63"/>
      <c r="TRK63"/>
      <c r="TRL63"/>
      <c r="TRM63"/>
      <c r="TRN63"/>
      <c r="TRO63"/>
      <c r="TRP63"/>
      <c r="TRQ63"/>
      <c r="TRR63"/>
      <c r="TRS63"/>
      <c r="TRT63"/>
      <c r="TRU63"/>
      <c r="TRV63"/>
      <c r="TRW63"/>
      <c r="TRX63"/>
      <c r="TRY63"/>
      <c r="TRZ63"/>
      <c r="TSA63"/>
      <c r="TSB63"/>
      <c r="TSC63"/>
      <c r="TSD63"/>
      <c r="TSE63"/>
      <c r="TSF63"/>
      <c r="TSG63"/>
      <c r="TSH63"/>
      <c r="TSI63"/>
      <c r="TSJ63"/>
      <c r="TSK63"/>
      <c r="TSL63"/>
      <c r="TSM63"/>
      <c r="TSN63"/>
      <c r="TSO63"/>
      <c r="TSP63"/>
      <c r="TSQ63"/>
      <c r="TSR63"/>
      <c r="TSS63"/>
      <c r="TST63"/>
      <c r="TSU63"/>
      <c r="TSV63"/>
      <c r="TSW63"/>
      <c r="TSX63"/>
      <c r="TSY63"/>
      <c r="TSZ63"/>
      <c r="TTA63"/>
      <c r="TTB63"/>
      <c r="TTC63"/>
      <c r="TTD63"/>
      <c r="TTE63"/>
      <c r="TTF63"/>
      <c r="TTG63"/>
      <c r="TTH63"/>
      <c r="TTI63"/>
      <c r="TTJ63"/>
      <c r="TTK63"/>
      <c r="TTL63"/>
      <c r="TTM63"/>
      <c r="TTN63"/>
      <c r="TTO63"/>
      <c r="TTP63"/>
      <c r="TTQ63"/>
      <c r="TTR63"/>
      <c r="TTS63"/>
      <c r="TTT63"/>
      <c r="TTU63"/>
      <c r="TTV63"/>
      <c r="TTW63"/>
      <c r="TTX63"/>
      <c r="TTY63"/>
      <c r="TTZ63"/>
      <c r="TUA63"/>
      <c r="TUB63"/>
      <c r="TUC63"/>
      <c r="TUD63"/>
      <c r="TUE63"/>
      <c r="TUF63"/>
      <c r="TUG63"/>
      <c r="TUH63"/>
      <c r="TUI63"/>
      <c r="TUJ63"/>
      <c r="TUK63"/>
      <c r="TUL63"/>
      <c r="TUM63"/>
      <c r="TUN63"/>
      <c r="TUO63"/>
      <c r="TUP63"/>
      <c r="TUQ63"/>
      <c r="TUR63"/>
      <c r="TUS63"/>
      <c r="TUT63"/>
      <c r="TUU63"/>
      <c r="TUV63"/>
      <c r="TUW63"/>
      <c r="TUX63"/>
      <c r="TUY63"/>
      <c r="TUZ63"/>
      <c r="TVA63"/>
      <c r="TVB63"/>
      <c r="TVC63"/>
      <c r="TVD63"/>
      <c r="TVE63"/>
      <c r="TVF63"/>
      <c r="TVG63"/>
      <c r="TVH63"/>
      <c r="TVI63"/>
      <c r="TVJ63"/>
      <c r="TVK63"/>
      <c r="TVL63"/>
      <c r="TVM63"/>
      <c r="TVN63"/>
      <c r="TVO63"/>
      <c r="TVP63"/>
      <c r="TVQ63"/>
      <c r="TVR63"/>
      <c r="TVS63"/>
      <c r="TVT63"/>
      <c r="TVU63"/>
      <c r="TVV63"/>
      <c r="TVW63"/>
      <c r="TVX63"/>
      <c r="TVY63"/>
      <c r="TVZ63"/>
      <c r="TWA63"/>
      <c r="TWB63"/>
      <c r="TWC63"/>
      <c r="TWD63"/>
      <c r="TWE63"/>
      <c r="TWF63"/>
      <c r="TWG63"/>
      <c r="TWH63"/>
      <c r="TWI63"/>
      <c r="TWJ63"/>
      <c r="TWK63"/>
      <c r="TWL63"/>
      <c r="TWM63"/>
      <c r="TWN63"/>
      <c r="TWO63"/>
      <c r="TWP63"/>
      <c r="TWQ63"/>
      <c r="TWR63"/>
      <c r="TWS63"/>
      <c r="TWT63"/>
      <c r="TWU63"/>
      <c r="TWV63"/>
      <c r="TWW63"/>
      <c r="TWX63"/>
      <c r="TWY63"/>
      <c r="TWZ63"/>
      <c r="TXA63"/>
      <c r="TXB63"/>
      <c r="TXC63"/>
      <c r="TXD63"/>
      <c r="TXE63"/>
      <c r="TXF63"/>
      <c r="TXG63"/>
      <c r="TXH63"/>
      <c r="TXI63"/>
      <c r="TXJ63"/>
      <c r="TXK63"/>
      <c r="TXL63"/>
      <c r="TXM63"/>
      <c r="TXN63"/>
      <c r="TXO63"/>
      <c r="TXP63"/>
      <c r="TXQ63"/>
      <c r="TXR63"/>
      <c r="TXS63"/>
      <c r="TXT63"/>
      <c r="TXU63"/>
      <c r="TXV63"/>
      <c r="TXW63"/>
      <c r="TXX63"/>
      <c r="TXY63"/>
      <c r="TXZ63"/>
      <c r="TYA63"/>
      <c r="TYB63"/>
      <c r="TYC63"/>
      <c r="TYD63"/>
      <c r="TYE63"/>
      <c r="TYF63"/>
      <c r="TYG63"/>
      <c r="TYH63"/>
      <c r="TYI63"/>
      <c r="TYJ63"/>
      <c r="TYK63"/>
      <c r="TYL63"/>
      <c r="TYM63"/>
      <c r="TYN63"/>
      <c r="TYO63"/>
      <c r="TYP63"/>
      <c r="TYQ63"/>
      <c r="TYR63"/>
      <c r="TYS63"/>
      <c r="TYT63"/>
      <c r="TYU63"/>
      <c r="TYV63"/>
      <c r="TYW63"/>
      <c r="TYX63"/>
      <c r="TYY63"/>
      <c r="TYZ63"/>
      <c r="TZA63"/>
      <c r="TZB63"/>
      <c r="TZC63"/>
      <c r="TZD63"/>
      <c r="TZE63"/>
      <c r="TZF63"/>
      <c r="TZG63"/>
      <c r="TZH63"/>
      <c r="TZI63"/>
      <c r="TZJ63"/>
      <c r="TZK63"/>
      <c r="TZL63"/>
      <c r="TZM63"/>
      <c r="TZN63"/>
      <c r="TZO63"/>
      <c r="TZP63"/>
      <c r="TZQ63"/>
      <c r="TZR63"/>
      <c r="TZS63"/>
      <c r="TZT63"/>
      <c r="TZU63"/>
      <c r="TZV63"/>
      <c r="TZW63"/>
      <c r="TZX63"/>
      <c r="TZY63"/>
      <c r="TZZ63"/>
      <c r="UAA63"/>
      <c r="UAB63"/>
      <c r="UAC63"/>
      <c r="UAD63"/>
      <c r="UAE63"/>
      <c r="UAF63"/>
      <c r="UAG63"/>
      <c r="UAH63"/>
      <c r="UAI63"/>
      <c r="UAJ63"/>
      <c r="UAK63"/>
      <c r="UAL63"/>
      <c r="UAM63"/>
      <c r="UAN63"/>
      <c r="UAO63"/>
      <c r="UAP63"/>
      <c r="UAQ63"/>
      <c r="UAR63"/>
      <c r="UAS63"/>
      <c r="UAT63"/>
      <c r="UAU63"/>
      <c r="UAV63"/>
      <c r="UAW63"/>
      <c r="UAX63"/>
      <c r="UAY63"/>
      <c r="UAZ63"/>
      <c r="UBA63"/>
      <c r="UBB63"/>
      <c r="UBC63"/>
      <c r="UBD63"/>
      <c r="UBE63"/>
      <c r="UBF63"/>
      <c r="UBG63"/>
      <c r="UBH63"/>
      <c r="UBI63"/>
      <c r="UBJ63"/>
      <c r="UBK63"/>
      <c r="UBL63"/>
      <c r="UBM63"/>
      <c r="UBN63"/>
      <c r="UBO63"/>
      <c r="UBP63"/>
      <c r="UBQ63"/>
      <c r="UBR63"/>
      <c r="UBS63"/>
      <c r="UBT63"/>
      <c r="UBU63"/>
      <c r="UBV63"/>
      <c r="UBW63"/>
      <c r="UBX63"/>
      <c r="UBY63"/>
      <c r="UBZ63"/>
      <c r="UCA63"/>
      <c r="UCB63"/>
      <c r="UCC63"/>
      <c r="UCD63"/>
      <c r="UCE63"/>
      <c r="UCF63"/>
      <c r="UCG63"/>
      <c r="UCH63"/>
      <c r="UCI63"/>
      <c r="UCJ63"/>
      <c r="UCK63"/>
      <c r="UCL63"/>
      <c r="UCM63"/>
      <c r="UCN63"/>
      <c r="UCO63"/>
      <c r="UCP63"/>
      <c r="UCQ63"/>
      <c r="UCR63"/>
      <c r="UCS63"/>
      <c r="UCT63"/>
      <c r="UCU63"/>
      <c r="UCV63"/>
      <c r="UCW63"/>
      <c r="UCX63"/>
      <c r="UCY63"/>
      <c r="UCZ63"/>
      <c r="UDA63"/>
      <c r="UDB63"/>
      <c r="UDC63"/>
      <c r="UDD63"/>
      <c r="UDE63"/>
      <c r="UDF63"/>
      <c r="UDG63"/>
      <c r="UDH63"/>
      <c r="UDI63"/>
      <c r="UDJ63"/>
      <c r="UDK63"/>
      <c r="UDL63"/>
      <c r="UDM63"/>
      <c r="UDN63"/>
      <c r="UDO63"/>
      <c r="UDP63"/>
      <c r="UDQ63"/>
      <c r="UDR63"/>
      <c r="UDS63"/>
      <c r="UDT63"/>
      <c r="UDU63"/>
      <c r="UDV63"/>
      <c r="UDW63"/>
      <c r="UDX63"/>
      <c r="UDY63"/>
      <c r="UDZ63"/>
      <c r="UEA63"/>
      <c r="UEB63"/>
      <c r="UEC63"/>
      <c r="UED63"/>
      <c r="UEE63"/>
      <c r="UEF63"/>
      <c r="UEG63"/>
      <c r="UEH63"/>
      <c r="UEI63"/>
      <c r="UEJ63"/>
      <c r="UEK63"/>
      <c r="UEL63"/>
      <c r="UEM63"/>
      <c r="UEN63"/>
      <c r="UEO63"/>
      <c r="UEP63"/>
      <c r="UEQ63"/>
      <c r="UER63"/>
      <c r="UES63"/>
      <c r="UET63"/>
      <c r="UEU63"/>
      <c r="UEV63"/>
      <c r="UEW63"/>
      <c r="UEX63"/>
      <c r="UEY63"/>
      <c r="UEZ63"/>
      <c r="UFA63"/>
      <c r="UFB63"/>
      <c r="UFC63"/>
      <c r="UFD63"/>
      <c r="UFE63"/>
      <c r="UFF63"/>
      <c r="UFG63"/>
      <c r="UFH63"/>
      <c r="UFI63"/>
      <c r="UFJ63"/>
      <c r="UFK63"/>
      <c r="UFL63"/>
      <c r="UFM63"/>
      <c r="UFN63"/>
      <c r="UFO63"/>
      <c r="UFP63"/>
      <c r="UFQ63"/>
      <c r="UFR63"/>
      <c r="UFS63"/>
      <c r="UFT63"/>
      <c r="UFU63"/>
      <c r="UFV63"/>
      <c r="UFW63"/>
      <c r="UFX63"/>
      <c r="UFY63"/>
      <c r="UFZ63"/>
      <c r="UGA63"/>
      <c r="UGB63"/>
      <c r="UGC63"/>
      <c r="UGD63"/>
      <c r="UGE63"/>
      <c r="UGF63"/>
      <c r="UGG63"/>
      <c r="UGH63"/>
      <c r="UGI63"/>
      <c r="UGJ63"/>
      <c r="UGK63"/>
      <c r="UGL63"/>
      <c r="UGM63"/>
      <c r="UGN63"/>
      <c r="UGO63"/>
      <c r="UGP63"/>
      <c r="UGQ63"/>
      <c r="UGR63"/>
      <c r="UGS63"/>
      <c r="UGT63"/>
      <c r="UGU63"/>
      <c r="UGV63"/>
      <c r="UGW63"/>
      <c r="UGX63"/>
      <c r="UGY63"/>
      <c r="UGZ63"/>
      <c r="UHA63"/>
      <c r="UHB63"/>
      <c r="UHC63"/>
      <c r="UHD63"/>
      <c r="UHE63"/>
      <c r="UHF63"/>
      <c r="UHG63"/>
      <c r="UHH63"/>
      <c r="UHI63"/>
      <c r="UHJ63"/>
      <c r="UHK63"/>
      <c r="UHL63"/>
      <c r="UHM63"/>
      <c r="UHN63"/>
      <c r="UHO63"/>
      <c r="UHP63"/>
      <c r="UHQ63"/>
      <c r="UHR63"/>
      <c r="UHS63"/>
      <c r="UHT63"/>
      <c r="UHU63"/>
      <c r="UHV63"/>
      <c r="UHW63"/>
      <c r="UHX63"/>
      <c r="UHY63"/>
      <c r="UHZ63"/>
      <c r="UIA63"/>
      <c r="UIB63"/>
      <c r="UIC63"/>
      <c r="UID63"/>
      <c r="UIE63"/>
      <c r="UIF63"/>
      <c r="UIG63"/>
      <c r="UIH63"/>
      <c r="UII63"/>
      <c r="UIJ63"/>
      <c r="UIK63"/>
      <c r="UIL63"/>
      <c r="UIM63"/>
      <c r="UIN63"/>
      <c r="UIO63"/>
      <c r="UIP63"/>
      <c r="UIQ63"/>
      <c r="UIR63"/>
      <c r="UIS63"/>
      <c r="UIT63"/>
      <c r="UIU63"/>
      <c r="UIV63"/>
      <c r="UIW63"/>
      <c r="UIX63"/>
      <c r="UIY63"/>
      <c r="UIZ63"/>
      <c r="UJA63"/>
      <c r="UJB63"/>
      <c r="UJC63"/>
      <c r="UJD63"/>
      <c r="UJE63"/>
      <c r="UJF63"/>
      <c r="UJG63"/>
      <c r="UJH63"/>
      <c r="UJI63"/>
      <c r="UJJ63"/>
      <c r="UJK63"/>
      <c r="UJL63"/>
      <c r="UJM63"/>
      <c r="UJN63"/>
      <c r="UJO63"/>
      <c r="UJP63"/>
      <c r="UJQ63"/>
      <c r="UJR63"/>
      <c r="UJS63"/>
      <c r="UJT63"/>
      <c r="UJU63"/>
      <c r="UJV63"/>
      <c r="UJW63"/>
      <c r="UJX63"/>
      <c r="UJY63"/>
      <c r="UJZ63"/>
      <c r="UKA63"/>
      <c r="UKB63"/>
      <c r="UKC63"/>
      <c r="UKD63"/>
      <c r="UKE63"/>
      <c r="UKF63"/>
      <c r="UKG63"/>
      <c r="UKH63"/>
      <c r="UKI63"/>
      <c r="UKJ63"/>
      <c r="UKK63"/>
      <c r="UKL63"/>
      <c r="UKM63"/>
      <c r="UKN63"/>
      <c r="UKO63"/>
      <c r="UKP63"/>
      <c r="UKQ63"/>
      <c r="UKR63"/>
      <c r="UKS63"/>
      <c r="UKT63"/>
      <c r="UKU63"/>
      <c r="UKV63"/>
      <c r="UKW63"/>
      <c r="UKX63"/>
      <c r="UKY63"/>
      <c r="UKZ63"/>
      <c r="ULA63"/>
      <c r="ULB63"/>
      <c r="ULC63"/>
      <c r="ULD63"/>
      <c r="ULE63"/>
      <c r="ULF63"/>
      <c r="ULG63"/>
      <c r="ULH63"/>
      <c r="ULI63"/>
      <c r="ULJ63"/>
      <c r="ULK63"/>
      <c r="ULL63"/>
      <c r="ULM63"/>
      <c r="ULN63"/>
      <c r="ULO63"/>
      <c r="ULP63"/>
      <c r="ULQ63"/>
      <c r="ULR63"/>
      <c r="ULS63"/>
      <c r="ULT63"/>
      <c r="ULU63"/>
      <c r="ULV63"/>
      <c r="ULW63"/>
      <c r="ULX63"/>
      <c r="ULY63"/>
      <c r="ULZ63"/>
      <c r="UMA63"/>
      <c r="UMB63"/>
      <c r="UMC63"/>
      <c r="UMD63"/>
      <c r="UME63"/>
      <c r="UMF63"/>
      <c r="UMG63"/>
      <c r="UMH63"/>
      <c r="UMI63"/>
      <c r="UMJ63"/>
      <c r="UMK63"/>
      <c r="UML63"/>
      <c r="UMM63"/>
      <c r="UMN63"/>
      <c r="UMO63"/>
      <c r="UMP63"/>
      <c r="UMQ63"/>
      <c r="UMR63"/>
      <c r="UMS63"/>
      <c r="UMT63"/>
      <c r="UMU63"/>
      <c r="UMV63"/>
      <c r="UMW63"/>
      <c r="UMX63"/>
      <c r="UMY63"/>
      <c r="UMZ63"/>
      <c r="UNA63"/>
      <c r="UNB63"/>
      <c r="UNC63"/>
      <c r="UND63"/>
      <c r="UNE63"/>
      <c r="UNF63"/>
      <c r="UNG63"/>
      <c r="UNH63"/>
      <c r="UNI63"/>
      <c r="UNJ63"/>
      <c r="UNK63"/>
      <c r="UNL63"/>
      <c r="UNM63"/>
      <c r="UNN63"/>
      <c r="UNO63"/>
      <c r="UNP63"/>
      <c r="UNQ63"/>
      <c r="UNR63"/>
      <c r="UNS63"/>
      <c r="UNT63"/>
      <c r="UNU63"/>
      <c r="UNV63"/>
      <c r="UNW63"/>
      <c r="UNX63"/>
      <c r="UNY63"/>
      <c r="UNZ63"/>
      <c r="UOA63"/>
      <c r="UOB63"/>
      <c r="UOC63"/>
      <c r="UOD63"/>
      <c r="UOE63"/>
      <c r="UOF63"/>
      <c r="UOG63"/>
      <c r="UOH63"/>
      <c r="UOI63"/>
      <c r="UOJ63"/>
      <c r="UOK63"/>
      <c r="UOL63"/>
      <c r="UOM63"/>
      <c r="UON63"/>
      <c r="UOO63"/>
      <c r="UOP63"/>
      <c r="UOQ63"/>
      <c r="UOR63"/>
      <c r="UOS63"/>
      <c r="UOT63"/>
      <c r="UOU63"/>
      <c r="UOV63"/>
      <c r="UOW63"/>
      <c r="UOX63"/>
      <c r="UOY63"/>
      <c r="UOZ63"/>
      <c r="UPA63"/>
      <c r="UPB63"/>
      <c r="UPC63"/>
      <c r="UPD63"/>
      <c r="UPE63"/>
      <c r="UPF63"/>
      <c r="UPG63"/>
      <c r="UPH63"/>
      <c r="UPI63"/>
      <c r="UPJ63"/>
      <c r="UPK63"/>
      <c r="UPL63"/>
      <c r="UPM63"/>
      <c r="UPN63"/>
      <c r="UPO63"/>
      <c r="UPP63"/>
      <c r="UPQ63"/>
      <c r="UPR63"/>
      <c r="UPS63"/>
      <c r="UPT63"/>
      <c r="UPU63"/>
      <c r="UPV63"/>
      <c r="UPW63"/>
      <c r="UPX63"/>
      <c r="UPY63"/>
      <c r="UPZ63"/>
      <c r="UQA63"/>
      <c r="UQB63"/>
      <c r="UQC63"/>
      <c r="UQD63"/>
      <c r="UQE63"/>
      <c r="UQF63"/>
      <c r="UQG63"/>
      <c r="UQH63"/>
      <c r="UQI63"/>
      <c r="UQJ63"/>
      <c r="UQK63"/>
      <c r="UQL63"/>
      <c r="UQM63"/>
      <c r="UQN63"/>
      <c r="UQO63"/>
      <c r="UQP63"/>
      <c r="UQQ63"/>
      <c r="UQR63"/>
      <c r="UQS63"/>
      <c r="UQT63"/>
      <c r="UQU63"/>
      <c r="UQV63"/>
      <c r="UQW63"/>
      <c r="UQX63"/>
      <c r="UQY63"/>
      <c r="UQZ63"/>
      <c r="URA63"/>
      <c r="URB63"/>
      <c r="URC63"/>
      <c r="URD63"/>
      <c r="URE63"/>
      <c r="URF63"/>
      <c r="URG63"/>
      <c r="URH63"/>
      <c r="URI63"/>
      <c r="URJ63"/>
      <c r="URK63"/>
      <c r="URL63"/>
      <c r="URM63"/>
      <c r="URN63"/>
      <c r="URO63"/>
      <c r="URP63"/>
      <c r="URQ63"/>
      <c r="URR63"/>
      <c r="URS63"/>
      <c r="URT63"/>
      <c r="URU63"/>
      <c r="URV63"/>
      <c r="URW63"/>
      <c r="URX63"/>
      <c r="URY63"/>
      <c r="URZ63"/>
      <c r="USA63"/>
      <c r="USB63"/>
      <c r="USC63"/>
      <c r="USD63"/>
      <c r="USE63"/>
      <c r="USF63"/>
      <c r="USG63"/>
      <c r="USH63"/>
      <c r="USI63"/>
      <c r="USJ63"/>
      <c r="USK63"/>
      <c r="USL63"/>
      <c r="USM63"/>
      <c r="USN63"/>
      <c r="USO63"/>
      <c r="USP63"/>
      <c r="USQ63"/>
      <c r="USR63"/>
      <c r="USS63"/>
      <c r="UST63"/>
      <c r="USU63"/>
      <c r="USV63"/>
      <c r="USW63"/>
      <c r="USX63"/>
      <c r="USY63"/>
      <c r="USZ63"/>
      <c r="UTA63"/>
      <c r="UTB63"/>
      <c r="UTC63"/>
      <c r="UTD63"/>
      <c r="UTE63"/>
      <c r="UTF63"/>
      <c r="UTG63"/>
      <c r="UTH63"/>
      <c r="UTI63"/>
      <c r="UTJ63"/>
      <c r="UTK63"/>
      <c r="UTL63"/>
      <c r="UTM63"/>
      <c r="UTN63"/>
      <c r="UTO63"/>
      <c r="UTP63"/>
      <c r="UTQ63"/>
      <c r="UTR63"/>
      <c r="UTS63"/>
      <c r="UTT63"/>
      <c r="UTU63"/>
      <c r="UTV63"/>
      <c r="UTW63"/>
      <c r="UTX63"/>
      <c r="UTY63"/>
      <c r="UTZ63"/>
      <c r="UUA63"/>
      <c r="UUB63"/>
      <c r="UUC63"/>
      <c r="UUD63"/>
      <c r="UUE63"/>
      <c r="UUF63"/>
      <c r="UUG63"/>
      <c r="UUH63"/>
      <c r="UUI63"/>
      <c r="UUJ63"/>
      <c r="UUK63"/>
      <c r="UUL63"/>
      <c r="UUM63"/>
      <c r="UUN63"/>
      <c r="UUO63"/>
      <c r="UUP63"/>
      <c r="UUQ63"/>
      <c r="UUR63"/>
      <c r="UUS63"/>
      <c r="UUT63"/>
      <c r="UUU63"/>
      <c r="UUV63"/>
      <c r="UUW63"/>
      <c r="UUX63"/>
      <c r="UUY63"/>
      <c r="UUZ63"/>
      <c r="UVA63"/>
      <c r="UVB63"/>
      <c r="UVC63"/>
      <c r="UVD63"/>
      <c r="UVE63"/>
      <c r="UVF63"/>
      <c r="UVG63"/>
      <c r="UVH63"/>
      <c r="UVI63"/>
      <c r="UVJ63"/>
      <c r="UVK63"/>
      <c r="UVL63"/>
      <c r="UVM63"/>
      <c r="UVN63"/>
      <c r="UVO63"/>
      <c r="UVP63"/>
      <c r="UVQ63"/>
      <c r="UVR63"/>
      <c r="UVS63"/>
      <c r="UVT63"/>
      <c r="UVU63"/>
      <c r="UVV63"/>
      <c r="UVW63"/>
      <c r="UVX63"/>
      <c r="UVY63"/>
      <c r="UVZ63"/>
      <c r="UWA63"/>
      <c r="UWB63"/>
      <c r="UWC63"/>
      <c r="UWD63"/>
      <c r="UWE63"/>
      <c r="UWF63"/>
      <c r="UWG63"/>
      <c r="UWH63"/>
      <c r="UWI63"/>
      <c r="UWJ63"/>
      <c r="UWK63"/>
      <c r="UWL63"/>
      <c r="UWM63"/>
      <c r="UWN63"/>
      <c r="UWO63"/>
      <c r="UWP63"/>
      <c r="UWQ63"/>
      <c r="UWR63"/>
      <c r="UWS63"/>
      <c r="UWT63"/>
      <c r="UWU63"/>
      <c r="UWV63"/>
      <c r="UWW63"/>
      <c r="UWX63"/>
      <c r="UWY63"/>
      <c r="UWZ63"/>
      <c r="UXA63"/>
      <c r="UXB63"/>
      <c r="UXC63"/>
      <c r="UXD63"/>
      <c r="UXE63"/>
      <c r="UXF63"/>
      <c r="UXG63"/>
      <c r="UXH63"/>
      <c r="UXI63"/>
      <c r="UXJ63"/>
      <c r="UXK63"/>
      <c r="UXL63"/>
      <c r="UXM63"/>
      <c r="UXN63"/>
      <c r="UXO63"/>
      <c r="UXP63"/>
      <c r="UXQ63"/>
      <c r="UXR63"/>
      <c r="UXS63"/>
      <c r="UXT63"/>
      <c r="UXU63"/>
      <c r="UXV63"/>
      <c r="UXW63"/>
      <c r="UXX63"/>
      <c r="UXY63"/>
      <c r="UXZ63"/>
      <c r="UYA63"/>
      <c r="UYB63"/>
      <c r="UYC63"/>
      <c r="UYD63"/>
      <c r="UYE63"/>
      <c r="UYF63"/>
      <c r="UYG63"/>
      <c r="UYH63"/>
      <c r="UYI63"/>
      <c r="UYJ63"/>
      <c r="UYK63"/>
      <c r="UYL63"/>
      <c r="UYM63"/>
      <c r="UYN63"/>
      <c r="UYO63"/>
      <c r="UYP63"/>
      <c r="UYQ63"/>
      <c r="UYR63"/>
      <c r="UYS63"/>
      <c r="UYT63"/>
      <c r="UYU63"/>
      <c r="UYV63"/>
      <c r="UYW63"/>
      <c r="UYX63"/>
      <c r="UYY63"/>
      <c r="UYZ63"/>
      <c r="UZA63"/>
      <c r="UZB63"/>
      <c r="UZC63"/>
      <c r="UZD63"/>
      <c r="UZE63"/>
      <c r="UZF63"/>
      <c r="UZG63"/>
      <c r="UZH63"/>
      <c r="UZI63"/>
      <c r="UZJ63"/>
      <c r="UZK63"/>
      <c r="UZL63"/>
      <c r="UZM63"/>
      <c r="UZN63"/>
      <c r="UZO63"/>
      <c r="UZP63"/>
      <c r="UZQ63"/>
      <c r="UZR63"/>
      <c r="UZS63"/>
      <c r="UZT63"/>
      <c r="UZU63"/>
      <c r="UZV63"/>
      <c r="UZW63"/>
      <c r="UZX63"/>
      <c r="UZY63"/>
      <c r="UZZ63"/>
      <c r="VAA63"/>
      <c r="VAB63"/>
      <c r="VAC63"/>
      <c r="VAD63"/>
      <c r="VAE63"/>
      <c r="VAF63"/>
      <c r="VAG63"/>
      <c r="VAH63"/>
      <c r="VAI63"/>
      <c r="VAJ63"/>
      <c r="VAK63"/>
      <c r="VAL63"/>
      <c r="VAM63"/>
      <c r="VAN63"/>
      <c r="VAO63"/>
      <c r="VAP63"/>
      <c r="VAQ63"/>
      <c r="VAR63"/>
      <c r="VAS63"/>
      <c r="VAT63"/>
      <c r="VAU63"/>
      <c r="VAV63"/>
      <c r="VAW63"/>
      <c r="VAX63"/>
      <c r="VAY63"/>
      <c r="VAZ63"/>
      <c r="VBA63"/>
      <c r="VBB63"/>
      <c r="VBC63"/>
      <c r="VBD63"/>
      <c r="VBE63"/>
      <c r="VBF63"/>
      <c r="VBG63"/>
      <c r="VBH63"/>
      <c r="VBI63"/>
      <c r="VBJ63"/>
      <c r="VBK63"/>
      <c r="VBL63"/>
      <c r="VBM63"/>
      <c r="VBN63"/>
      <c r="VBO63"/>
      <c r="VBP63"/>
      <c r="VBQ63"/>
      <c r="VBR63"/>
      <c r="VBS63"/>
      <c r="VBT63"/>
      <c r="VBU63"/>
      <c r="VBV63"/>
      <c r="VBW63"/>
      <c r="VBX63"/>
      <c r="VBY63"/>
      <c r="VBZ63"/>
      <c r="VCA63"/>
      <c r="VCB63"/>
      <c r="VCC63"/>
      <c r="VCD63"/>
      <c r="VCE63"/>
      <c r="VCF63"/>
      <c r="VCG63"/>
      <c r="VCH63"/>
      <c r="VCI63"/>
      <c r="VCJ63"/>
      <c r="VCK63"/>
      <c r="VCL63"/>
      <c r="VCM63"/>
      <c r="VCN63"/>
      <c r="VCO63"/>
      <c r="VCP63"/>
      <c r="VCQ63"/>
      <c r="VCR63"/>
      <c r="VCS63"/>
      <c r="VCT63"/>
      <c r="VCU63"/>
      <c r="VCV63"/>
      <c r="VCW63"/>
      <c r="VCX63"/>
      <c r="VCY63"/>
      <c r="VCZ63"/>
      <c r="VDA63"/>
      <c r="VDB63"/>
      <c r="VDC63"/>
      <c r="VDD63"/>
      <c r="VDE63"/>
      <c r="VDF63"/>
      <c r="VDG63"/>
      <c r="VDH63"/>
      <c r="VDI63"/>
      <c r="VDJ63"/>
      <c r="VDK63"/>
      <c r="VDL63"/>
      <c r="VDM63"/>
      <c r="VDN63"/>
      <c r="VDO63"/>
      <c r="VDP63"/>
      <c r="VDQ63"/>
      <c r="VDR63"/>
      <c r="VDS63"/>
      <c r="VDT63"/>
      <c r="VDU63"/>
      <c r="VDV63"/>
      <c r="VDW63"/>
      <c r="VDX63"/>
      <c r="VDY63"/>
      <c r="VDZ63"/>
      <c r="VEA63"/>
      <c r="VEB63"/>
      <c r="VEC63"/>
      <c r="VED63"/>
      <c r="VEE63"/>
      <c r="VEF63"/>
      <c r="VEG63"/>
      <c r="VEH63"/>
      <c r="VEI63"/>
      <c r="VEJ63"/>
      <c r="VEK63"/>
      <c r="VEL63"/>
      <c r="VEM63"/>
      <c r="VEN63"/>
      <c r="VEO63"/>
      <c r="VEP63"/>
      <c r="VEQ63"/>
      <c r="VER63"/>
      <c r="VES63"/>
      <c r="VET63"/>
      <c r="VEU63"/>
      <c r="VEV63"/>
      <c r="VEW63"/>
      <c r="VEX63"/>
      <c r="VEY63"/>
      <c r="VEZ63"/>
      <c r="VFA63"/>
      <c r="VFB63"/>
      <c r="VFC63"/>
      <c r="VFD63"/>
      <c r="VFE63"/>
      <c r="VFF63"/>
      <c r="VFG63"/>
      <c r="VFH63"/>
      <c r="VFI63"/>
      <c r="VFJ63"/>
      <c r="VFK63"/>
      <c r="VFL63"/>
      <c r="VFM63"/>
      <c r="VFN63"/>
      <c r="VFO63"/>
      <c r="VFP63"/>
      <c r="VFQ63"/>
      <c r="VFR63"/>
      <c r="VFS63"/>
      <c r="VFT63"/>
      <c r="VFU63"/>
      <c r="VFV63"/>
      <c r="VFW63"/>
      <c r="VFX63"/>
      <c r="VFY63"/>
      <c r="VFZ63"/>
      <c r="VGA63"/>
      <c r="VGB63"/>
      <c r="VGC63"/>
      <c r="VGD63"/>
      <c r="VGE63"/>
      <c r="VGF63"/>
      <c r="VGG63"/>
      <c r="VGH63"/>
      <c r="VGI63"/>
      <c r="VGJ63"/>
      <c r="VGK63"/>
      <c r="VGL63"/>
      <c r="VGM63"/>
      <c r="VGN63"/>
      <c r="VGO63"/>
      <c r="VGP63"/>
      <c r="VGQ63"/>
      <c r="VGR63"/>
      <c r="VGS63"/>
      <c r="VGT63"/>
      <c r="VGU63"/>
      <c r="VGV63"/>
      <c r="VGW63"/>
      <c r="VGX63"/>
      <c r="VGY63"/>
      <c r="VGZ63"/>
      <c r="VHA63"/>
      <c r="VHB63"/>
      <c r="VHC63"/>
      <c r="VHD63"/>
      <c r="VHE63"/>
      <c r="VHF63"/>
      <c r="VHG63"/>
      <c r="VHH63"/>
      <c r="VHI63"/>
      <c r="VHJ63"/>
      <c r="VHK63"/>
      <c r="VHL63"/>
      <c r="VHM63"/>
      <c r="VHN63"/>
      <c r="VHO63"/>
      <c r="VHP63"/>
      <c r="VHQ63"/>
      <c r="VHR63"/>
      <c r="VHS63"/>
      <c r="VHT63"/>
      <c r="VHU63"/>
      <c r="VHV63"/>
      <c r="VHW63"/>
      <c r="VHX63"/>
      <c r="VHY63"/>
      <c r="VHZ63"/>
      <c r="VIA63"/>
      <c r="VIB63"/>
      <c r="VIC63"/>
      <c r="VID63"/>
      <c r="VIE63"/>
      <c r="VIF63"/>
      <c r="VIG63"/>
      <c r="VIH63"/>
      <c r="VII63"/>
      <c r="VIJ63"/>
      <c r="VIK63"/>
      <c r="VIL63"/>
      <c r="VIM63"/>
      <c r="VIN63"/>
      <c r="VIO63"/>
      <c r="VIP63"/>
      <c r="VIQ63"/>
      <c r="VIR63"/>
      <c r="VIS63"/>
      <c r="VIT63"/>
      <c r="VIU63"/>
      <c r="VIV63"/>
      <c r="VIW63"/>
      <c r="VIX63"/>
      <c r="VIY63"/>
      <c r="VIZ63"/>
      <c r="VJA63"/>
      <c r="VJB63"/>
      <c r="VJC63"/>
      <c r="VJD63"/>
      <c r="VJE63"/>
      <c r="VJF63"/>
      <c r="VJG63"/>
      <c r="VJH63"/>
      <c r="VJI63"/>
      <c r="VJJ63"/>
      <c r="VJK63"/>
      <c r="VJL63"/>
      <c r="VJM63"/>
      <c r="VJN63"/>
      <c r="VJO63"/>
      <c r="VJP63"/>
      <c r="VJQ63"/>
      <c r="VJR63"/>
      <c r="VJS63"/>
      <c r="VJT63"/>
      <c r="VJU63"/>
      <c r="VJV63"/>
      <c r="VJW63"/>
      <c r="VJX63"/>
      <c r="VJY63"/>
      <c r="VJZ63"/>
      <c r="VKA63"/>
      <c r="VKB63"/>
      <c r="VKC63"/>
      <c r="VKD63"/>
      <c r="VKE63"/>
      <c r="VKF63"/>
      <c r="VKG63"/>
      <c r="VKH63"/>
      <c r="VKI63"/>
      <c r="VKJ63"/>
      <c r="VKK63"/>
      <c r="VKL63"/>
      <c r="VKM63"/>
      <c r="VKN63"/>
      <c r="VKO63"/>
      <c r="VKP63"/>
      <c r="VKQ63"/>
      <c r="VKR63"/>
      <c r="VKS63"/>
      <c r="VKT63"/>
      <c r="VKU63"/>
      <c r="VKV63"/>
      <c r="VKW63"/>
      <c r="VKX63"/>
      <c r="VKY63"/>
      <c r="VKZ63"/>
      <c r="VLA63"/>
      <c r="VLB63"/>
      <c r="VLC63"/>
      <c r="VLD63"/>
      <c r="VLE63"/>
      <c r="VLF63"/>
      <c r="VLG63"/>
      <c r="VLH63"/>
      <c r="VLI63"/>
      <c r="VLJ63"/>
      <c r="VLK63"/>
      <c r="VLL63"/>
      <c r="VLM63"/>
      <c r="VLN63"/>
      <c r="VLO63"/>
      <c r="VLP63"/>
      <c r="VLQ63"/>
      <c r="VLR63"/>
      <c r="VLS63"/>
      <c r="VLT63"/>
      <c r="VLU63"/>
      <c r="VLV63"/>
      <c r="VLW63"/>
      <c r="VLX63"/>
      <c r="VLY63"/>
      <c r="VLZ63"/>
      <c r="VMA63"/>
      <c r="VMB63"/>
      <c r="VMC63"/>
      <c r="VMD63"/>
      <c r="VME63"/>
      <c r="VMF63"/>
      <c r="VMG63"/>
      <c r="VMH63"/>
      <c r="VMI63"/>
      <c r="VMJ63"/>
      <c r="VMK63"/>
      <c r="VML63"/>
      <c r="VMM63"/>
      <c r="VMN63"/>
      <c r="VMO63"/>
      <c r="VMP63"/>
      <c r="VMQ63"/>
      <c r="VMR63"/>
      <c r="VMS63"/>
      <c r="VMT63"/>
      <c r="VMU63"/>
      <c r="VMV63"/>
      <c r="VMW63"/>
      <c r="VMX63"/>
      <c r="VMY63"/>
      <c r="VMZ63"/>
      <c r="VNA63"/>
      <c r="VNB63"/>
      <c r="VNC63"/>
      <c r="VND63"/>
      <c r="VNE63"/>
      <c r="VNF63"/>
      <c r="VNG63"/>
      <c r="VNH63"/>
      <c r="VNI63"/>
      <c r="VNJ63"/>
      <c r="VNK63"/>
      <c r="VNL63"/>
      <c r="VNM63"/>
      <c r="VNN63"/>
      <c r="VNO63"/>
      <c r="VNP63"/>
      <c r="VNQ63"/>
      <c r="VNR63"/>
      <c r="VNS63"/>
      <c r="VNT63"/>
      <c r="VNU63"/>
      <c r="VNV63"/>
      <c r="VNW63"/>
      <c r="VNX63"/>
      <c r="VNY63"/>
      <c r="VNZ63"/>
      <c r="VOA63"/>
      <c r="VOB63"/>
      <c r="VOC63"/>
      <c r="VOD63"/>
      <c r="VOE63"/>
      <c r="VOF63"/>
      <c r="VOG63"/>
      <c r="VOH63"/>
      <c r="VOI63"/>
      <c r="VOJ63"/>
      <c r="VOK63"/>
      <c r="VOL63"/>
      <c r="VOM63"/>
      <c r="VON63"/>
      <c r="VOO63"/>
      <c r="VOP63"/>
      <c r="VOQ63"/>
      <c r="VOR63"/>
      <c r="VOS63"/>
      <c r="VOT63"/>
      <c r="VOU63"/>
      <c r="VOV63"/>
      <c r="VOW63"/>
      <c r="VOX63"/>
      <c r="VOY63"/>
      <c r="VOZ63"/>
      <c r="VPA63"/>
      <c r="VPB63"/>
      <c r="VPC63"/>
      <c r="VPD63"/>
      <c r="VPE63"/>
      <c r="VPF63"/>
      <c r="VPG63"/>
      <c r="VPH63"/>
      <c r="VPI63"/>
      <c r="VPJ63"/>
      <c r="VPK63"/>
      <c r="VPL63"/>
      <c r="VPM63"/>
      <c r="VPN63"/>
      <c r="VPO63"/>
      <c r="VPP63"/>
      <c r="VPQ63"/>
      <c r="VPR63"/>
      <c r="VPS63"/>
      <c r="VPT63"/>
      <c r="VPU63"/>
      <c r="VPV63"/>
      <c r="VPW63"/>
      <c r="VPX63"/>
      <c r="VPY63"/>
      <c r="VPZ63"/>
      <c r="VQA63"/>
      <c r="VQB63"/>
      <c r="VQC63"/>
      <c r="VQD63"/>
      <c r="VQE63"/>
      <c r="VQF63"/>
      <c r="VQG63"/>
      <c r="VQH63"/>
      <c r="VQI63"/>
      <c r="VQJ63"/>
      <c r="VQK63"/>
      <c r="VQL63"/>
      <c r="VQM63"/>
      <c r="VQN63"/>
      <c r="VQO63"/>
      <c r="VQP63"/>
      <c r="VQQ63"/>
      <c r="VQR63"/>
      <c r="VQS63"/>
      <c r="VQT63"/>
      <c r="VQU63"/>
      <c r="VQV63"/>
      <c r="VQW63"/>
      <c r="VQX63"/>
      <c r="VQY63"/>
      <c r="VQZ63"/>
      <c r="VRA63"/>
      <c r="VRB63"/>
      <c r="VRC63"/>
      <c r="VRD63"/>
      <c r="VRE63"/>
      <c r="VRF63"/>
      <c r="VRG63"/>
      <c r="VRH63"/>
      <c r="VRI63"/>
      <c r="VRJ63"/>
      <c r="VRK63"/>
      <c r="VRL63"/>
      <c r="VRM63"/>
      <c r="VRN63"/>
      <c r="VRO63"/>
      <c r="VRP63"/>
      <c r="VRQ63"/>
      <c r="VRR63"/>
      <c r="VRS63"/>
      <c r="VRT63"/>
      <c r="VRU63"/>
      <c r="VRV63"/>
      <c r="VRW63"/>
      <c r="VRX63"/>
      <c r="VRY63"/>
      <c r="VRZ63"/>
      <c r="VSA63"/>
      <c r="VSB63"/>
      <c r="VSC63"/>
      <c r="VSD63"/>
      <c r="VSE63"/>
      <c r="VSF63"/>
      <c r="VSG63"/>
      <c r="VSH63"/>
      <c r="VSI63"/>
      <c r="VSJ63"/>
      <c r="VSK63"/>
      <c r="VSL63"/>
      <c r="VSM63"/>
      <c r="VSN63"/>
      <c r="VSO63"/>
      <c r="VSP63"/>
      <c r="VSQ63"/>
      <c r="VSR63"/>
      <c r="VSS63"/>
      <c r="VST63"/>
      <c r="VSU63"/>
      <c r="VSV63"/>
      <c r="VSW63"/>
      <c r="VSX63"/>
      <c r="VSY63"/>
      <c r="VSZ63"/>
      <c r="VTA63"/>
      <c r="VTB63"/>
      <c r="VTC63"/>
      <c r="VTD63"/>
      <c r="VTE63"/>
      <c r="VTF63"/>
      <c r="VTG63"/>
      <c r="VTH63"/>
      <c r="VTI63"/>
      <c r="VTJ63"/>
      <c r="VTK63"/>
      <c r="VTL63"/>
      <c r="VTM63"/>
      <c r="VTN63"/>
      <c r="VTO63"/>
      <c r="VTP63"/>
      <c r="VTQ63"/>
      <c r="VTR63"/>
      <c r="VTS63"/>
      <c r="VTT63"/>
      <c r="VTU63"/>
      <c r="VTV63"/>
      <c r="VTW63"/>
      <c r="VTX63"/>
      <c r="VTY63"/>
      <c r="VTZ63"/>
      <c r="VUA63"/>
      <c r="VUB63"/>
      <c r="VUC63"/>
      <c r="VUD63"/>
      <c r="VUE63"/>
      <c r="VUF63"/>
      <c r="VUG63"/>
      <c r="VUH63"/>
      <c r="VUI63"/>
      <c r="VUJ63"/>
      <c r="VUK63"/>
      <c r="VUL63"/>
      <c r="VUM63"/>
      <c r="VUN63"/>
      <c r="VUO63"/>
      <c r="VUP63"/>
      <c r="VUQ63"/>
      <c r="VUR63"/>
      <c r="VUS63"/>
      <c r="VUT63"/>
      <c r="VUU63"/>
      <c r="VUV63"/>
      <c r="VUW63"/>
      <c r="VUX63"/>
      <c r="VUY63"/>
      <c r="VUZ63"/>
      <c r="VVA63"/>
      <c r="VVB63"/>
      <c r="VVC63"/>
      <c r="VVD63"/>
      <c r="VVE63"/>
      <c r="VVF63"/>
      <c r="VVG63"/>
      <c r="VVH63"/>
      <c r="VVI63"/>
      <c r="VVJ63"/>
      <c r="VVK63"/>
      <c r="VVL63"/>
      <c r="VVM63"/>
      <c r="VVN63"/>
      <c r="VVO63"/>
      <c r="VVP63"/>
      <c r="VVQ63"/>
      <c r="VVR63"/>
      <c r="VVS63"/>
      <c r="VVT63"/>
      <c r="VVU63"/>
      <c r="VVV63"/>
      <c r="VVW63"/>
      <c r="VVX63"/>
      <c r="VVY63"/>
      <c r="VVZ63"/>
      <c r="VWA63"/>
      <c r="VWB63"/>
      <c r="VWC63"/>
      <c r="VWD63"/>
      <c r="VWE63"/>
      <c r="VWF63"/>
      <c r="VWG63"/>
      <c r="VWH63"/>
      <c r="VWI63"/>
      <c r="VWJ63"/>
      <c r="VWK63"/>
      <c r="VWL63"/>
      <c r="VWM63"/>
      <c r="VWN63"/>
      <c r="VWO63"/>
      <c r="VWP63"/>
      <c r="VWQ63"/>
      <c r="VWR63"/>
      <c r="VWS63"/>
      <c r="VWT63"/>
      <c r="VWU63"/>
      <c r="VWV63"/>
      <c r="VWW63"/>
      <c r="VWX63"/>
      <c r="VWY63"/>
      <c r="VWZ63"/>
      <c r="VXA63"/>
      <c r="VXB63"/>
      <c r="VXC63"/>
      <c r="VXD63"/>
      <c r="VXE63"/>
      <c r="VXF63"/>
      <c r="VXG63"/>
      <c r="VXH63"/>
      <c r="VXI63"/>
      <c r="VXJ63"/>
      <c r="VXK63"/>
      <c r="VXL63"/>
      <c r="VXM63"/>
      <c r="VXN63"/>
      <c r="VXO63"/>
      <c r="VXP63"/>
      <c r="VXQ63"/>
      <c r="VXR63"/>
      <c r="VXS63"/>
      <c r="VXT63"/>
      <c r="VXU63"/>
      <c r="VXV63"/>
      <c r="VXW63"/>
      <c r="VXX63"/>
      <c r="VXY63"/>
      <c r="VXZ63"/>
      <c r="VYA63"/>
      <c r="VYB63"/>
      <c r="VYC63"/>
      <c r="VYD63"/>
      <c r="VYE63"/>
      <c r="VYF63"/>
      <c r="VYG63"/>
      <c r="VYH63"/>
      <c r="VYI63"/>
      <c r="VYJ63"/>
      <c r="VYK63"/>
      <c r="VYL63"/>
      <c r="VYM63"/>
      <c r="VYN63"/>
      <c r="VYO63"/>
      <c r="VYP63"/>
      <c r="VYQ63"/>
      <c r="VYR63"/>
      <c r="VYS63"/>
      <c r="VYT63"/>
      <c r="VYU63"/>
      <c r="VYV63"/>
      <c r="VYW63"/>
      <c r="VYX63"/>
      <c r="VYY63"/>
      <c r="VYZ63"/>
      <c r="VZA63"/>
      <c r="VZB63"/>
      <c r="VZC63"/>
      <c r="VZD63"/>
      <c r="VZE63"/>
      <c r="VZF63"/>
      <c r="VZG63"/>
      <c r="VZH63"/>
      <c r="VZI63"/>
      <c r="VZJ63"/>
      <c r="VZK63"/>
      <c r="VZL63"/>
      <c r="VZM63"/>
      <c r="VZN63"/>
      <c r="VZO63"/>
      <c r="VZP63"/>
      <c r="VZQ63"/>
      <c r="VZR63"/>
      <c r="VZS63"/>
      <c r="VZT63"/>
      <c r="VZU63"/>
      <c r="VZV63"/>
      <c r="VZW63"/>
      <c r="VZX63"/>
      <c r="VZY63"/>
      <c r="VZZ63"/>
      <c r="WAA63"/>
      <c r="WAB63"/>
      <c r="WAC63"/>
      <c r="WAD63"/>
      <c r="WAE63"/>
      <c r="WAF63"/>
      <c r="WAG63"/>
      <c r="WAH63"/>
      <c r="WAI63"/>
      <c r="WAJ63"/>
      <c r="WAK63"/>
      <c r="WAL63"/>
      <c r="WAM63"/>
      <c r="WAN63"/>
      <c r="WAO63"/>
      <c r="WAP63"/>
      <c r="WAQ63"/>
      <c r="WAR63"/>
      <c r="WAS63"/>
      <c r="WAT63"/>
      <c r="WAU63"/>
      <c r="WAV63"/>
      <c r="WAW63"/>
      <c r="WAX63"/>
      <c r="WAY63"/>
      <c r="WAZ63"/>
      <c r="WBA63"/>
      <c r="WBB63"/>
      <c r="WBC63"/>
      <c r="WBD63"/>
      <c r="WBE63"/>
      <c r="WBF63"/>
      <c r="WBG63"/>
      <c r="WBH63"/>
      <c r="WBI63"/>
      <c r="WBJ63"/>
      <c r="WBK63"/>
      <c r="WBL63"/>
      <c r="WBM63"/>
      <c r="WBN63"/>
      <c r="WBO63"/>
      <c r="WBP63"/>
      <c r="WBQ63"/>
      <c r="WBR63"/>
      <c r="WBS63"/>
      <c r="WBT63"/>
      <c r="WBU63"/>
      <c r="WBV63"/>
      <c r="WBW63"/>
      <c r="WBX63"/>
      <c r="WBY63"/>
      <c r="WBZ63"/>
      <c r="WCA63"/>
      <c r="WCB63"/>
      <c r="WCC63"/>
      <c r="WCD63"/>
      <c r="WCE63"/>
      <c r="WCF63"/>
      <c r="WCG63"/>
      <c r="WCH63"/>
      <c r="WCI63"/>
      <c r="WCJ63"/>
      <c r="WCK63"/>
      <c r="WCL63"/>
      <c r="WCM63"/>
      <c r="WCN63"/>
      <c r="WCO63"/>
      <c r="WCP63"/>
      <c r="WCQ63"/>
      <c r="WCR63"/>
      <c r="WCS63"/>
      <c r="WCT63"/>
      <c r="WCU63"/>
      <c r="WCV63"/>
      <c r="WCW63"/>
      <c r="WCX63"/>
      <c r="WCY63"/>
      <c r="WCZ63"/>
      <c r="WDA63"/>
      <c r="WDB63"/>
      <c r="WDC63"/>
      <c r="WDD63"/>
      <c r="WDE63"/>
      <c r="WDF63"/>
      <c r="WDG63"/>
      <c r="WDH63"/>
      <c r="WDI63"/>
      <c r="WDJ63"/>
      <c r="WDK63"/>
      <c r="WDL63"/>
      <c r="WDM63"/>
      <c r="WDN63"/>
      <c r="WDO63"/>
      <c r="WDP63"/>
      <c r="WDQ63"/>
      <c r="WDR63"/>
      <c r="WDS63"/>
      <c r="WDT63"/>
      <c r="WDU63"/>
      <c r="WDV63"/>
      <c r="WDW63"/>
      <c r="WDX63"/>
      <c r="WDY63"/>
      <c r="WDZ63"/>
      <c r="WEA63"/>
      <c r="WEB63"/>
      <c r="WEC63"/>
      <c r="WED63"/>
      <c r="WEE63"/>
      <c r="WEF63"/>
      <c r="WEG63"/>
      <c r="WEH63"/>
      <c r="WEI63"/>
      <c r="WEJ63"/>
      <c r="WEK63"/>
      <c r="WEL63"/>
      <c r="WEM63"/>
      <c r="WEN63"/>
      <c r="WEO63"/>
      <c r="WEP63"/>
      <c r="WEQ63"/>
      <c r="WER63"/>
      <c r="WES63"/>
      <c r="WET63"/>
      <c r="WEU63"/>
      <c r="WEV63"/>
      <c r="WEW63"/>
      <c r="WEX63"/>
      <c r="WEY63"/>
      <c r="WEZ63"/>
      <c r="WFA63"/>
      <c r="WFB63"/>
      <c r="WFC63"/>
      <c r="WFD63"/>
      <c r="WFE63"/>
      <c r="WFF63"/>
      <c r="WFG63"/>
      <c r="WFH63"/>
      <c r="WFI63"/>
      <c r="WFJ63"/>
      <c r="WFK63"/>
      <c r="WFL63"/>
      <c r="WFM63"/>
      <c r="WFN63"/>
      <c r="WFO63"/>
      <c r="WFP63"/>
      <c r="WFQ63"/>
      <c r="WFR63"/>
      <c r="WFS63"/>
      <c r="WFT63"/>
      <c r="WFU63"/>
      <c r="WFV63"/>
      <c r="WFW63"/>
      <c r="WFX63"/>
      <c r="WFY63"/>
      <c r="WFZ63"/>
      <c r="WGA63"/>
      <c r="WGB63"/>
      <c r="WGC63"/>
      <c r="WGD63"/>
      <c r="WGE63"/>
      <c r="WGF63"/>
      <c r="WGG63"/>
      <c r="WGH63"/>
      <c r="WGI63"/>
      <c r="WGJ63"/>
      <c r="WGK63"/>
      <c r="WGL63"/>
      <c r="WGM63"/>
      <c r="WGN63"/>
      <c r="WGO63"/>
      <c r="WGP63"/>
      <c r="WGQ63"/>
      <c r="WGR63"/>
      <c r="WGS63"/>
      <c r="WGT63"/>
      <c r="WGU63"/>
      <c r="WGV63"/>
      <c r="WGW63"/>
      <c r="WGX63"/>
      <c r="WGY63"/>
      <c r="WGZ63"/>
      <c r="WHA63"/>
      <c r="WHB63"/>
      <c r="WHC63"/>
      <c r="WHD63"/>
      <c r="WHE63"/>
      <c r="WHF63"/>
      <c r="WHG63"/>
      <c r="WHH63"/>
      <c r="WHI63"/>
      <c r="WHJ63"/>
      <c r="WHK63"/>
      <c r="WHL63"/>
      <c r="WHM63"/>
      <c r="WHN63"/>
      <c r="WHO63"/>
      <c r="WHP63"/>
      <c r="WHQ63"/>
      <c r="WHR63"/>
      <c r="WHS63"/>
      <c r="WHT63"/>
      <c r="WHU63"/>
      <c r="WHV63"/>
      <c r="WHW63"/>
      <c r="WHX63"/>
      <c r="WHY63"/>
      <c r="WHZ63"/>
      <c r="WIA63"/>
      <c r="WIB63"/>
      <c r="WIC63"/>
      <c r="WID63"/>
      <c r="WIE63"/>
      <c r="WIF63"/>
      <c r="WIG63"/>
      <c r="WIH63"/>
      <c r="WII63"/>
      <c r="WIJ63"/>
      <c r="WIK63"/>
      <c r="WIL63"/>
      <c r="WIM63"/>
      <c r="WIN63"/>
      <c r="WIO63"/>
      <c r="WIP63"/>
      <c r="WIQ63"/>
      <c r="WIR63"/>
      <c r="WIS63"/>
      <c r="WIT63"/>
      <c r="WIU63"/>
      <c r="WIV63"/>
      <c r="WIW63"/>
      <c r="WIX63"/>
      <c r="WIY63"/>
      <c r="WIZ63"/>
      <c r="WJA63"/>
      <c r="WJB63"/>
      <c r="WJC63"/>
      <c r="WJD63"/>
      <c r="WJE63"/>
      <c r="WJF63"/>
      <c r="WJG63"/>
      <c r="WJH63"/>
      <c r="WJI63"/>
      <c r="WJJ63"/>
      <c r="WJK63"/>
      <c r="WJL63"/>
      <c r="WJM63"/>
      <c r="WJN63"/>
      <c r="WJO63"/>
      <c r="WJP63"/>
      <c r="WJQ63"/>
      <c r="WJR63"/>
      <c r="WJS63"/>
      <c r="WJT63"/>
      <c r="WJU63"/>
      <c r="WJV63"/>
      <c r="WJW63"/>
      <c r="WJX63"/>
      <c r="WJY63"/>
      <c r="WJZ63"/>
      <c r="WKA63"/>
      <c r="WKB63"/>
      <c r="WKC63"/>
      <c r="WKD63"/>
      <c r="WKE63"/>
      <c r="WKF63"/>
      <c r="WKG63"/>
      <c r="WKH63"/>
      <c r="WKI63"/>
      <c r="WKJ63"/>
      <c r="WKK63"/>
      <c r="WKL63"/>
      <c r="WKM63"/>
      <c r="WKN63"/>
      <c r="WKO63"/>
      <c r="WKP63"/>
      <c r="WKQ63"/>
      <c r="WKR63"/>
      <c r="WKS63"/>
      <c r="WKT63"/>
      <c r="WKU63"/>
      <c r="WKV63"/>
      <c r="WKW63"/>
      <c r="WKX63"/>
      <c r="WKY63"/>
      <c r="WKZ63"/>
      <c r="WLA63"/>
      <c r="WLB63"/>
      <c r="WLC63"/>
      <c r="WLD63"/>
      <c r="WLE63"/>
      <c r="WLF63"/>
      <c r="WLG63"/>
      <c r="WLH63"/>
      <c r="WLI63"/>
      <c r="WLJ63"/>
      <c r="WLK63"/>
      <c r="WLL63"/>
      <c r="WLM63"/>
      <c r="WLN63"/>
      <c r="WLO63"/>
      <c r="WLP63"/>
      <c r="WLQ63"/>
      <c r="WLR63"/>
      <c r="WLS63"/>
      <c r="WLT63"/>
      <c r="WLU63"/>
      <c r="WLV63"/>
      <c r="WLW63"/>
      <c r="WLX63"/>
      <c r="WLY63"/>
      <c r="WLZ63"/>
      <c r="WMA63"/>
      <c r="WMB63"/>
      <c r="WMC63"/>
      <c r="WMD63"/>
      <c r="WME63"/>
      <c r="WMF63"/>
      <c r="WMG63"/>
      <c r="WMH63"/>
      <c r="WMI63"/>
      <c r="WMJ63"/>
      <c r="WMK63"/>
      <c r="WML63"/>
      <c r="WMM63"/>
      <c r="WMN63"/>
      <c r="WMO63"/>
      <c r="WMP63"/>
      <c r="WMQ63"/>
      <c r="WMR63"/>
      <c r="WMS63"/>
      <c r="WMT63"/>
      <c r="WMU63"/>
      <c r="WMV63"/>
      <c r="WMW63"/>
      <c r="WMX63"/>
      <c r="WMY63"/>
      <c r="WMZ63"/>
      <c r="WNA63"/>
      <c r="WNB63"/>
      <c r="WNC63"/>
      <c r="WND63"/>
      <c r="WNE63"/>
      <c r="WNF63"/>
      <c r="WNG63"/>
      <c r="WNH63"/>
      <c r="WNI63"/>
      <c r="WNJ63"/>
      <c r="WNK63"/>
      <c r="WNL63"/>
      <c r="WNM63"/>
      <c r="WNN63"/>
      <c r="WNO63"/>
      <c r="WNP63"/>
      <c r="WNQ63"/>
      <c r="WNR63"/>
      <c r="WNS63"/>
      <c r="WNT63"/>
      <c r="WNU63"/>
      <c r="WNV63"/>
      <c r="WNW63"/>
      <c r="WNX63"/>
      <c r="WNY63"/>
      <c r="WNZ63"/>
      <c r="WOA63"/>
      <c r="WOB63"/>
      <c r="WOC63"/>
      <c r="WOD63"/>
      <c r="WOE63"/>
      <c r="WOF63"/>
      <c r="WOG63"/>
      <c r="WOH63"/>
      <c r="WOI63"/>
      <c r="WOJ63"/>
      <c r="WOK63"/>
      <c r="WOL63"/>
      <c r="WOM63"/>
      <c r="WON63"/>
      <c r="WOO63"/>
      <c r="WOP63"/>
      <c r="WOQ63"/>
      <c r="WOR63"/>
      <c r="WOS63"/>
      <c r="WOT63"/>
      <c r="WOU63"/>
      <c r="WOV63"/>
      <c r="WOW63"/>
      <c r="WOX63"/>
      <c r="WOY63"/>
      <c r="WOZ63"/>
      <c r="WPA63"/>
      <c r="WPB63"/>
      <c r="WPC63"/>
      <c r="WPD63"/>
      <c r="WPE63"/>
      <c r="WPF63"/>
      <c r="WPG63"/>
      <c r="WPH63"/>
      <c r="WPI63"/>
      <c r="WPJ63"/>
      <c r="WPK63"/>
      <c r="WPL63"/>
      <c r="WPM63"/>
      <c r="WPN63"/>
      <c r="WPO63"/>
      <c r="WPP63"/>
      <c r="WPQ63"/>
      <c r="WPR63"/>
      <c r="WPS63"/>
      <c r="WPT63"/>
      <c r="WPU63"/>
      <c r="WPV63"/>
      <c r="WPW63"/>
      <c r="WPX63"/>
      <c r="WPY63"/>
      <c r="WPZ63"/>
      <c r="WQA63"/>
      <c r="WQB63"/>
      <c r="WQC63"/>
      <c r="WQD63"/>
      <c r="WQE63"/>
      <c r="WQF63"/>
      <c r="WQG63"/>
      <c r="WQH63"/>
      <c r="WQI63"/>
      <c r="WQJ63"/>
      <c r="WQK63"/>
      <c r="WQL63"/>
      <c r="WQM63"/>
      <c r="WQN63"/>
      <c r="WQO63"/>
      <c r="WQP63"/>
      <c r="WQQ63"/>
      <c r="WQR63"/>
      <c r="WQS63"/>
      <c r="WQT63"/>
      <c r="WQU63"/>
      <c r="WQV63"/>
      <c r="WQW63"/>
      <c r="WQX63"/>
      <c r="WQY63"/>
      <c r="WQZ63"/>
      <c r="WRA63"/>
      <c r="WRB63"/>
      <c r="WRC63"/>
      <c r="WRD63"/>
      <c r="WRE63"/>
      <c r="WRF63"/>
      <c r="WRG63"/>
      <c r="WRH63"/>
      <c r="WRI63"/>
      <c r="WRJ63"/>
      <c r="WRK63"/>
      <c r="WRL63"/>
      <c r="WRM63"/>
      <c r="WRN63"/>
      <c r="WRO63"/>
      <c r="WRP63"/>
      <c r="WRQ63"/>
      <c r="WRR63"/>
      <c r="WRS63"/>
      <c r="WRT63"/>
      <c r="WRU63"/>
      <c r="WRV63"/>
      <c r="WRW63"/>
      <c r="WRX63"/>
      <c r="WRY63"/>
      <c r="WRZ63"/>
      <c r="WSA63"/>
      <c r="WSB63"/>
      <c r="WSC63"/>
      <c r="WSD63"/>
      <c r="WSE63"/>
      <c r="WSF63"/>
      <c r="WSG63"/>
      <c r="WSH63"/>
      <c r="WSI63"/>
      <c r="WSJ63"/>
      <c r="WSK63"/>
      <c r="WSL63"/>
      <c r="WSM63"/>
      <c r="WSN63"/>
      <c r="WSO63"/>
      <c r="WSP63"/>
      <c r="WSQ63"/>
      <c r="WSR63"/>
      <c r="WSS63"/>
      <c r="WST63"/>
      <c r="WSU63"/>
      <c r="WSV63"/>
      <c r="WSW63"/>
      <c r="WSX63"/>
      <c r="WSY63"/>
      <c r="WSZ63"/>
      <c r="WTA63"/>
      <c r="WTB63"/>
      <c r="WTC63"/>
      <c r="WTD63"/>
      <c r="WTE63"/>
      <c r="WTF63"/>
      <c r="WTG63"/>
      <c r="WTH63"/>
      <c r="WTI63"/>
      <c r="WTJ63"/>
      <c r="WTK63"/>
      <c r="WTL63"/>
      <c r="WTM63"/>
      <c r="WTN63"/>
      <c r="WTO63"/>
      <c r="WTP63"/>
      <c r="WTQ63"/>
      <c r="WTR63"/>
      <c r="WTS63"/>
      <c r="WTT63"/>
      <c r="WTU63"/>
      <c r="WTV63"/>
      <c r="WTW63"/>
      <c r="WTX63"/>
      <c r="WTY63"/>
      <c r="WTZ63"/>
      <c r="WUA63"/>
      <c r="WUB63"/>
      <c r="WUC63"/>
      <c r="WUD63"/>
      <c r="WUE63"/>
      <c r="WUF63"/>
      <c r="WUG63"/>
      <c r="WUH63"/>
      <c r="WUI63"/>
      <c r="WUJ63"/>
      <c r="WUK63"/>
      <c r="WUL63"/>
      <c r="WUM63"/>
      <c r="WUN63"/>
      <c r="WUO63"/>
      <c r="WUP63"/>
      <c r="WUQ63"/>
      <c r="WUR63"/>
      <c r="WUS63"/>
      <c r="WUT63"/>
      <c r="WUU63"/>
      <c r="WUV63"/>
      <c r="WUW63"/>
      <c r="WUX63"/>
      <c r="WUY63"/>
      <c r="WUZ63"/>
      <c r="WVA63"/>
      <c r="WVB63"/>
      <c r="WVC63"/>
      <c r="WVD63"/>
      <c r="WVE63"/>
      <c r="WVF63"/>
      <c r="WVG63"/>
      <c r="WVH63"/>
      <c r="WVI63"/>
      <c r="WVJ63"/>
      <c r="WVK63"/>
      <c r="WVL63"/>
      <c r="WVM63"/>
      <c r="WVN63"/>
      <c r="WVO63"/>
      <c r="WVP63"/>
      <c r="WVQ63"/>
      <c r="WVR63"/>
      <c r="WVS63"/>
      <c r="WVT63"/>
      <c r="WVU63"/>
      <c r="WVV63"/>
      <c r="WVW63"/>
      <c r="WVX63"/>
      <c r="WVY63"/>
      <c r="WVZ63"/>
      <c r="WWA63"/>
      <c r="WWB63"/>
      <c r="WWC63"/>
      <c r="WWD63"/>
      <c r="WWE63"/>
      <c r="WWF63"/>
      <c r="WWG63"/>
      <c r="WWH63"/>
      <c r="WWI63"/>
      <c r="WWJ63"/>
      <c r="WWK63"/>
      <c r="WWL63"/>
      <c r="WWM63"/>
      <c r="WWN63"/>
      <c r="WWO63"/>
      <c r="WWP63"/>
      <c r="WWQ63"/>
      <c r="WWR63"/>
      <c r="WWS63"/>
      <c r="WWT63"/>
      <c r="WWU63"/>
      <c r="WWV63"/>
      <c r="WWW63"/>
      <c r="WWX63"/>
      <c r="WWY63"/>
      <c r="WWZ63"/>
      <c r="WXA63"/>
      <c r="WXB63"/>
      <c r="WXC63"/>
      <c r="WXD63"/>
      <c r="WXE63"/>
      <c r="WXF63"/>
      <c r="WXG63"/>
      <c r="WXH63"/>
      <c r="WXI63"/>
      <c r="WXJ63"/>
      <c r="WXK63"/>
      <c r="WXL63"/>
      <c r="WXM63"/>
      <c r="WXN63"/>
      <c r="WXO63"/>
      <c r="WXP63"/>
      <c r="WXQ63"/>
      <c r="WXR63"/>
      <c r="WXS63"/>
      <c r="WXT63"/>
      <c r="WXU63"/>
      <c r="WXV63"/>
      <c r="WXW63"/>
      <c r="WXX63"/>
      <c r="WXY63"/>
      <c r="WXZ63"/>
      <c r="WYA63"/>
      <c r="WYB63"/>
      <c r="WYC63"/>
      <c r="WYD63"/>
      <c r="WYE63"/>
      <c r="WYF63"/>
      <c r="WYG63"/>
      <c r="WYH63"/>
      <c r="WYI63"/>
      <c r="WYJ63"/>
      <c r="WYK63"/>
      <c r="WYL63"/>
      <c r="WYM63"/>
      <c r="WYN63"/>
      <c r="WYO63"/>
      <c r="WYP63"/>
      <c r="WYQ63"/>
      <c r="WYR63"/>
      <c r="WYS63"/>
      <c r="WYT63"/>
      <c r="WYU63"/>
      <c r="WYV63"/>
      <c r="WYW63"/>
      <c r="WYX63"/>
      <c r="WYY63"/>
      <c r="WYZ63"/>
      <c r="WZA63"/>
      <c r="WZB63"/>
      <c r="WZC63"/>
      <c r="WZD63"/>
      <c r="WZE63"/>
      <c r="WZF63"/>
      <c r="WZG63"/>
      <c r="WZH63"/>
      <c r="WZI63"/>
      <c r="WZJ63"/>
      <c r="WZK63"/>
      <c r="WZL63"/>
      <c r="WZM63"/>
      <c r="WZN63"/>
      <c r="WZO63"/>
      <c r="WZP63"/>
      <c r="WZQ63"/>
      <c r="WZR63"/>
      <c r="WZS63"/>
      <c r="WZT63"/>
      <c r="WZU63"/>
      <c r="WZV63"/>
      <c r="WZW63"/>
      <c r="WZX63"/>
      <c r="WZY63"/>
      <c r="WZZ63"/>
      <c r="XAA63"/>
      <c r="XAB63"/>
      <c r="XAC63"/>
      <c r="XAD63"/>
      <c r="XAE63"/>
      <c r="XAF63"/>
      <c r="XAG63"/>
      <c r="XAH63"/>
      <c r="XAI63"/>
      <c r="XAJ63"/>
      <c r="XAK63"/>
      <c r="XAL63"/>
      <c r="XAM63"/>
      <c r="XAN63"/>
      <c r="XAO63"/>
      <c r="XAP63"/>
      <c r="XAQ63"/>
      <c r="XAR63"/>
      <c r="XAS63"/>
      <c r="XAT63"/>
      <c r="XAU63"/>
      <c r="XAV63"/>
      <c r="XAW63"/>
      <c r="XAX63"/>
      <c r="XAY63"/>
      <c r="XAZ63"/>
      <c r="XBA63"/>
      <c r="XBB63"/>
      <c r="XBC63"/>
      <c r="XBD63"/>
      <c r="XBE63"/>
      <c r="XBF63"/>
      <c r="XBG63"/>
      <c r="XBH63"/>
      <c r="XBI63"/>
      <c r="XBJ63"/>
      <c r="XBK63"/>
      <c r="XBL63"/>
      <c r="XBM63"/>
      <c r="XBN63"/>
      <c r="XBO63"/>
      <c r="XBP63"/>
      <c r="XBQ63"/>
      <c r="XBR63"/>
      <c r="XBS63"/>
      <c r="XBT63"/>
      <c r="XBU63"/>
      <c r="XBV63"/>
      <c r="XBW63"/>
      <c r="XBX63"/>
      <c r="XBY63"/>
      <c r="XBZ63"/>
      <c r="XCA63"/>
      <c r="XCB63"/>
      <c r="XCC63"/>
      <c r="XCD63"/>
      <c r="XCE63"/>
      <c r="XCF63"/>
      <c r="XCG63"/>
      <c r="XCH63"/>
      <c r="XCI63"/>
      <c r="XCJ63"/>
      <c r="XCK63"/>
      <c r="XCL63"/>
      <c r="XCM63"/>
      <c r="XCN63"/>
      <c r="XCO63"/>
      <c r="XCP63"/>
      <c r="XCQ63"/>
      <c r="XCR63"/>
      <c r="XCS63"/>
      <c r="XCT63"/>
      <c r="XCU63"/>
      <c r="XCV63"/>
      <c r="XCW63"/>
      <c r="XCX63"/>
      <c r="XCY63"/>
      <c r="XCZ63"/>
      <c r="XDA63"/>
      <c r="XDB63"/>
      <c r="XDC63"/>
      <c r="XDD63"/>
      <c r="XDE63"/>
      <c r="XDF63"/>
      <c r="XDG63"/>
      <c r="XDH63"/>
      <c r="XDI63"/>
      <c r="XDJ63"/>
      <c r="XDK63"/>
      <c r="XDL63"/>
      <c r="XDM63"/>
      <c r="XDN63"/>
      <c r="XDO63"/>
      <c r="XDP63"/>
      <c r="XDQ63"/>
      <c r="XDR63"/>
      <c r="XDS63"/>
      <c r="XDT63"/>
      <c r="XDU63"/>
      <c r="XDV63"/>
      <c r="XDW63"/>
      <c r="XDX63"/>
      <c r="XDY63"/>
      <c r="XDZ63"/>
      <c r="XEA63"/>
      <c r="XEB63"/>
      <c r="XEC63"/>
      <c r="XED63"/>
      <c r="XEE63"/>
      <c r="XEF63"/>
      <c r="XEG63"/>
      <c r="XEH63"/>
      <c r="XEI63"/>
      <c r="XEJ63"/>
      <c r="XEK63"/>
      <c r="XEL63"/>
      <c r="XEM63"/>
      <c r="XEN63"/>
      <c r="XEO63"/>
      <c r="XEP63"/>
      <c r="XEQ63"/>
      <c r="XER63"/>
      <c r="XES63"/>
      <c r="XET63"/>
      <c r="XEU63"/>
      <c r="XEV63"/>
      <c r="XEW63"/>
      <c r="XEX63"/>
      <c r="XEY63"/>
      <c r="XEZ63"/>
      <c r="XFA63"/>
      <c r="XFB63"/>
    </row>
    <row r="64" spans="1:16382" x14ac:dyDescent="0.25">
      <c r="A64" s="7" t="s">
        <v>238</v>
      </c>
      <c r="B64" s="9" t="s">
        <v>216</v>
      </c>
      <c r="P64" s="106"/>
    </row>
    <row r="65" spans="1:16" s="106" customFormat="1" x14ac:dyDescent="0.25">
      <c r="A65" s="7"/>
      <c r="B65" s="105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1:16" x14ac:dyDescent="0.25">
      <c r="A66" t="s">
        <v>39</v>
      </c>
      <c r="N66" s="106"/>
      <c r="O66" s="106"/>
      <c r="P66" s="106"/>
    </row>
    <row r="67" spans="1:16" x14ac:dyDescent="0.25">
      <c r="A67" t="s">
        <v>15</v>
      </c>
      <c r="B67" s="14" t="s">
        <v>23</v>
      </c>
      <c r="C67" s="102">
        <v>622.29</v>
      </c>
      <c r="D67" s="102">
        <v>1057.19</v>
      </c>
      <c r="E67" s="102">
        <v>1976.51</v>
      </c>
      <c r="F67" s="102">
        <v>2353.2199999999998</v>
      </c>
      <c r="G67" s="102">
        <v>2133.17</v>
      </c>
      <c r="H67" s="102">
        <v>2016.14</v>
      </c>
      <c r="I67" s="102">
        <v>964.33</v>
      </c>
      <c r="L67" s="106"/>
      <c r="M67" s="106"/>
      <c r="N67" s="106"/>
    </row>
    <row r="68" spans="1:16" x14ac:dyDescent="0.25">
      <c r="A68" t="s">
        <v>25</v>
      </c>
      <c r="B68" s="14" t="s">
        <v>23</v>
      </c>
      <c r="C68" s="102">
        <v>1028.94</v>
      </c>
      <c r="D68" s="102">
        <v>1459.83</v>
      </c>
      <c r="E68" s="102">
        <v>2384.9899999999998</v>
      </c>
      <c r="F68" s="102">
        <v>2675.53</v>
      </c>
      <c r="G68" s="102">
        <v>2783.93</v>
      </c>
      <c r="H68" s="102">
        <v>2657.66</v>
      </c>
      <c r="I68" s="102">
        <v>1207.3599999999999</v>
      </c>
      <c r="L68" s="106"/>
      <c r="M68" s="106"/>
    </row>
    <row r="69" spans="1:16" x14ac:dyDescent="0.25">
      <c r="A69" t="s">
        <v>26</v>
      </c>
      <c r="B69" s="14" t="s">
        <v>23</v>
      </c>
      <c r="C69" s="102">
        <v>410.9</v>
      </c>
      <c r="D69" s="102">
        <v>526.64</v>
      </c>
      <c r="E69" s="102">
        <v>862.08</v>
      </c>
      <c r="F69" s="102">
        <v>732.95</v>
      </c>
      <c r="G69" s="102">
        <v>731.06</v>
      </c>
      <c r="H69" s="102">
        <v>716.11</v>
      </c>
      <c r="I69" s="102">
        <v>346.93</v>
      </c>
      <c r="L69"/>
      <c r="M69"/>
    </row>
    <row r="70" spans="1:16" x14ac:dyDescent="0.25">
      <c r="A70" t="s">
        <v>33</v>
      </c>
      <c r="B70" s="14" t="s">
        <v>27</v>
      </c>
      <c r="C70" s="100">
        <f t="shared" ref="C70:I70" ca="1" si="37">C67/E21</f>
        <v>2.6923620475399686</v>
      </c>
      <c r="D70" s="100">
        <f t="shared" ca="1" si="37"/>
        <v>1.9299493720454191</v>
      </c>
      <c r="E70" s="100">
        <f t="shared" ca="1" si="37"/>
        <v>2.0265939270675672</v>
      </c>
      <c r="F70" s="100">
        <f t="shared" ca="1" si="37"/>
        <v>1.8382309967515567</v>
      </c>
      <c r="G70" s="100">
        <f t="shared" ca="1" si="37"/>
        <v>1.6907646134526448</v>
      </c>
      <c r="H70" s="100">
        <f t="shared" ca="1" si="37"/>
        <v>1.4595153530375733</v>
      </c>
      <c r="I70" s="100">
        <f t="shared" ca="1" si="37"/>
        <v>1.6096152930439758</v>
      </c>
      <c r="J70" s="107">
        <f ca="1">AVERAGE(C70:I70)</f>
        <v>1.892433086134101</v>
      </c>
      <c r="L70"/>
      <c r="M70"/>
    </row>
    <row r="71" spans="1:16" x14ac:dyDescent="0.25">
      <c r="A71" t="s">
        <v>34</v>
      </c>
      <c r="B71" s="14" t="s">
        <v>27</v>
      </c>
      <c r="C71" s="100">
        <f t="shared" ref="C71:I71" ca="1" si="38">C68/E8</f>
        <v>1.8224985736167436</v>
      </c>
      <c r="D71" s="100">
        <f t="shared" ca="1" si="38"/>
        <v>1.3538252829789978</v>
      </c>
      <c r="E71" s="100">
        <f t="shared" ca="1" si="38"/>
        <v>1.7856693056989605</v>
      </c>
      <c r="F71" s="100">
        <f t="shared" ca="1" si="38"/>
        <v>1.6729098804271219</v>
      </c>
      <c r="G71" s="100">
        <f t="shared" ca="1" si="38"/>
        <v>1.4790892238558233</v>
      </c>
      <c r="H71" s="100">
        <f t="shared" ca="1" si="38"/>
        <v>1.3382319500313171</v>
      </c>
      <c r="I71" s="100">
        <f t="shared" ca="1" si="38"/>
        <v>1.3959468293553994</v>
      </c>
      <c r="J71" s="107">
        <f ca="1">AVERAGE(C71:I71)</f>
        <v>1.5497387208520519</v>
      </c>
      <c r="L71"/>
      <c r="M71"/>
    </row>
    <row r="72" spans="1:16" ht="15" customHeight="1" x14ac:dyDescent="0.25">
      <c r="A72" t="s">
        <v>35</v>
      </c>
      <c r="B72" s="14" t="s">
        <v>27</v>
      </c>
      <c r="C72" s="100">
        <f t="shared" ref="C72:I72" ca="1" si="39">C69/E34</f>
        <v>1.3123512893228948</v>
      </c>
      <c r="D72" s="100">
        <f t="shared" ca="1" si="39"/>
        <v>1.1044856037504014</v>
      </c>
      <c r="E72" s="100">
        <f t="shared" ca="1" si="39"/>
        <v>1.3641805451437727</v>
      </c>
      <c r="F72" s="100">
        <f t="shared" ca="1" si="39"/>
        <v>1.405603854291579</v>
      </c>
      <c r="G72" s="100">
        <f t="shared" ca="1" si="39"/>
        <v>1.3989709404874084</v>
      </c>
      <c r="H72" s="100">
        <f t="shared" ca="1" si="39"/>
        <v>1.3258403313216007</v>
      </c>
      <c r="I72" s="100">
        <f t="shared" ca="1" si="39"/>
        <v>1.3928258128652629</v>
      </c>
      <c r="J72" s="107">
        <f ca="1">AVERAGE(C72:I72)</f>
        <v>1.3291797681689885</v>
      </c>
      <c r="L72"/>
      <c r="M72"/>
    </row>
    <row r="73" spans="1:16" x14ac:dyDescent="0.25">
      <c r="A73" t="s">
        <v>36</v>
      </c>
      <c r="B73" s="17" t="s">
        <v>37</v>
      </c>
      <c r="D73" s="103"/>
      <c r="E73" s="103"/>
      <c r="F73" s="103"/>
      <c r="G73" s="103"/>
      <c r="H73" s="103"/>
      <c r="I73" s="103"/>
      <c r="L73"/>
      <c r="M73"/>
    </row>
    <row r="74" spans="1:16" x14ac:dyDescent="0.25">
      <c r="B74" s="14" t="s">
        <v>198</v>
      </c>
      <c r="C74" s="9" t="s">
        <v>2</v>
      </c>
      <c r="L74"/>
      <c r="M74"/>
    </row>
    <row r="75" spans="1:16" x14ac:dyDescent="0.25">
      <c r="B75" s="14" t="s">
        <v>199</v>
      </c>
      <c r="C75" s="101">
        <v>0.09</v>
      </c>
      <c r="D75" s="9" t="s">
        <v>194</v>
      </c>
      <c r="L75"/>
      <c r="M75"/>
    </row>
    <row r="76" spans="1:16" x14ac:dyDescent="0.25">
      <c r="B76" s="14" t="s">
        <v>200</v>
      </c>
      <c r="C76" s="108">
        <f ca="1">K39</f>
        <v>13.396068214223519</v>
      </c>
      <c r="D76" s="9" t="s">
        <v>195</v>
      </c>
      <c r="L76"/>
      <c r="M76"/>
    </row>
    <row r="77" spans="1:16" x14ac:dyDescent="0.25">
      <c r="B77" s="14" t="s">
        <v>200</v>
      </c>
      <c r="C77" s="102">
        <f ca="1">C76/'Fuel consumption'!P7</f>
        <v>0.31895400510055999</v>
      </c>
      <c r="D77" s="9" t="s">
        <v>194</v>
      </c>
      <c r="K77"/>
      <c r="L77"/>
      <c r="M77"/>
    </row>
    <row r="78" spans="1:16" x14ac:dyDescent="0.25">
      <c r="B78" s="14" t="s">
        <v>196</v>
      </c>
      <c r="D78" s="9" t="s">
        <v>197</v>
      </c>
      <c r="K78"/>
      <c r="L78"/>
      <c r="M78"/>
    </row>
    <row r="79" spans="1:16" x14ac:dyDescent="0.25">
      <c r="K79"/>
      <c r="L79"/>
      <c r="M79"/>
    </row>
    <row r="80" spans="1:16" x14ac:dyDescent="0.25">
      <c r="M80"/>
    </row>
  </sheetData>
  <hyperlinks>
    <hyperlink ref="B61" r:id="rId1" xr:uid="{00000000-0004-0000-0200-000000000000}"/>
    <hyperlink ref="B60" r:id="rId2" xr:uid="{00000000-0004-0000-0200-000001000000}"/>
    <hyperlink ref="B62" r:id="rId3" xr:uid="{00000000-0004-0000-0200-000002000000}"/>
    <hyperlink ref="B63" r:id="rId4" xr:uid="{00000000-0004-0000-0200-000003000000}"/>
  </hyperlinks>
  <pageMargins left="0.7" right="0.7" top="0.75" bottom="0.75" header="0.3" footer="0.3"/>
  <pageSetup paperSize="9" orientation="portrait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D722-EF5A-400A-BB5B-4D52A3928F4A}">
  <dimension ref="A1:G6"/>
  <sheetViews>
    <sheetView workbookViewId="0">
      <selection activeCell="F27" sqref="F27"/>
    </sheetView>
  </sheetViews>
  <sheetFormatPr defaultRowHeight="15" x14ac:dyDescent="0.25"/>
  <cols>
    <col min="1" max="1" width="16.5703125" bestFit="1" customWidth="1"/>
    <col min="2" max="2" width="9.42578125" bestFit="1" customWidth="1"/>
    <col min="3" max="3" width="11" bestFit="1" customWidth="1"/>
    <col min="6" max="6" width="35.85546875" customWidth="1"/>
  </cols>
  <sheetData>
    <row r="1" spans="1:7" ht="15.75" thickBot="1" x14ac:dyDescent="0.3">
      <c r="A1" t="s">
        <v>286</v>
      </c>
      <c r="B1" t="s">
        <v>282</v>
      </c>
      <c r="C1">
        <v>0.15</v>
      </c>
      <c r="F1" s="106" t="s">
        <v>360</v>
      </c>
      <c r="G1" s="106"/>
    </row>
    <row r="2" spans="1:7" x14ac:dyDescent="0.25">
      <c r="A2" t="s">
        <v>287</v>
      </c>
      <c r="B2" s="106" t="s">
        <v>282</v>
      </c>
      <c r="C2">
        <v>9.9000000000000005E-2</v>
      </c>
      <c r="F2" s="249" t="s">
        <v>355</v>
      </c>
      <c r="G2" s="250">
        <v>52348458</v>
      </c>
    </row>
    <row r="3" spans="1:7" x14ac:dyDescent="0.25">
      <c r="A3" t="s">
        <v>289</v>
      </c>
      <c r="B3" t="s">
        <v>260</v>
      </c>
      <c r="C3" s="106">
        <v>18897.419999999998</v>
      </c>
      <c r="F3" s="251" t="s">
        <v>356</v>
      </c>
      <c r="G3" s="252">
        <v>13200000</v>
      </c>
    </row>
    <row r="4" spans="1:7" x14ac:dyDescent="0.25">
      <c r="A4" t="s">
        <v>288</v>
      </c>
      <c r="B4" t="s">
        <v>23</v>
      </c>
      <c r="C4">
        <f>C1*$C$3</f>
        <v>2834.6129999999998</v>
      </c>
      <c r="F4" s="251" t="s">
        <v>357</v>
      </c>
      <c r="G4" s="252">
        <v>226000</v>
      </c>
    </row>
    <row r="5" spans="1:7" ht="15.75" thickBot="1" x14ac:dyDescent="0.3">
      <c r="A5" t="s">
        <v>24</v>
      </c>
      <c r="B5" s="106" t="s">
        <v>23</v>
      </c>
      <c r="C5" s="106">
        <f>C2*$C$3</f>
        <v>1870.84458</v>
      </c>
      <c r="F5" s="253" t="s">
        <v>358</v>
      </c>
      <c r="G5" s="254">
        <v>8800000</v>
      </c>
    </row>
    <row r="6" spans="1:7" ht="16.5" thickTop="1" thickBot="1" x14ac:dyDescent="0.3">
      <c r="A6" t="s">
        <v>246</v>
      </c>
      <c r="C6">
        <f>C4-C5</f>
        <v>963.76841999999988</v>
      </c>
      <c r="F6" s="255" t="s">
        <v>359</v>
      </c>
      <c r="G6" s="256">
        <v>74574458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topLeftCell="C4" workbookViewId="0">
      <selection activeCell="K33" sqref="K33"/>
    </sheetView>
  </sheetViews>
  <sheetFormatPr defaultColWidth="8.85546875" defaultRowHeight="15" x14ac:dyDescent="0.25"/>
  <cols>
    <col min="6" max="6" width="10.7109375" bestFit="1" customWidth="1"/>
    <col min="7" max="9" width="7.85546875" style="106" customWidth="1"/>
    <col min="10" max="10" width="10.42578125" style="106" customWidth="1"/>
    <col min="11" max="12" width="10.42578125" customWidth="1"/>
    <col min="13" max="15" width="7.85546875" customWidth="1"/>
  </cols>
  <sheetData>
    <row r="1" spans="1:15" x14ac:dyDescent="0.25">
      <c r="A1" s="286" t="s">
        <v>245</v>
      </c>
      <c r="B1" s="286"/>
      <c r="C1" s="286"/>
      <c r="D1" s="286"/>
      <c r="E1" s="106"/>
      <c r="F1" s="286" t="s">
        <v>208</v>
      </c>
      <c r="G1" s="286"/>
      <c r="H1" s="286"/>
      <c r="I1" s="286"/>
      <c r="J1" s="286"/>
      <c r="K1" s="286"/>
      <c r="L1" s="286"/>
      <c r="M1" s="286"/>
      <c r="N1" s="286"/>
      <c r="O1" s="286"/>
    </row>
    <row r="2" spans="1:15" x14ac:dyDescent="0.25">
      <c r="A2" s="8"/>
      <c r="B2" s="106" t="s">
        <v>189</v>
      </c>
      <c r="C2" s="106" t="s">
        <v>190</v>
      </c>
      <c r="D2" s="106" t="s">
        <v>191</v>
      </c>
      <c r="E2" s="106"/>
      <c r="F2" s="8"/>
      <c r="G2" s="8"/>
      <c r="H2" s="8"/>
      <c r="I2" s="8"/>
      <c r="J2" s="8"/>
      <c r="K2" s="106"/>
      <c r="L2" s="106"/>
      <c r="M2" s="106"/>
    </row>
    <row r="3" spans="1:15" x14ac:dyDescent="0.25">
      <c r="A3" s="106" t="s">
        <v>1</v>
      </c>
      <c r="B3" s="16">
        <f ca="1">MAX('Fuel subsidies'!C15:M15)</f>
        <v>0.72055460327230136</v>
      </c>
      <c r="C3" s="149">
        <f ca="1">MEDIAN('Fuel subsidies'!C15:M15)</f>
        <v>0.42548638979541309</v>
      </c>
      <c r="D3" s="149">
        <f ca="1">MIN('Fuel subsidies'!C15:M15)</f>
        <v>0.30951113684571541</v>
      </c>
      <c r="E3" s="106"/>
      <c r="F3" s="143"/>
      <c r="G3" s="151" t="s">
        <v>209</v>
      </c>
      <c r="H3" s="145"/>
      <c r="I3" s="155"/>
      <c r="J3" s="151" t="s">
        <v>290</v>
      </c>
      <c r="K3" s="145"/>
      <c r="L3" s="145"/>
      <c r="M3" s="151" t="s">
        <v>210</v>
      </c>
      <c r="N3" s="145"/>
      <c r="O3" s="145"/>
    </row>
    <row r="4" spans="1:15" x14ac:dyDescent="0.25">
      <c r="A4" s="106" t="s">
        <v>3</v>
      </c>
      <c r="B4" s="16">
        <f ca="1">MAX('Fuel subsidies'!C28:M28)</f>
        <v>0.84481505459436723</v>
      </c>
      <c r="C4" s="16">
        <f ca="1">MEDIAN('Fuel subsidies'!C28:M28)</f>
        <v>0.56673297929880417</v>
      </c>
      <c r="D4" s="16">
        <f ca="1">MIN('Fuel subsidies'!C28:M28)</f>
        <v>0.37568167989297169</v>
      </c>
      <c r="E4" s="106"/>
      <c r="F4" s="145" t="s">
        <v>205</v>
      </c>
      <c r="G4" s="146" t="s">
        <v>291</v>
      </c>
      <c r="H4" s="146" t="s">
        <v>292</v>
      </c>
      <c r="I4" s="156" t="s">
        <v>293</v>
      </c>
      <c r="J4" s="146" t="s">
        <v>31</v>
      </c>
      <c r="K4" s="146" t="s">
        <v>192</v>
      </c>
      <c r="L4" s="146" t="s">
        <v>32</v>
      </c>
      <c r="M4" s="146" t="s">
        <v>31</v>
      </c>
      <c r="N4" s="146" t="s">
        <v>192</v>
      </c>
      <c r="O4" s="146" t="s">
        <v>32</v>
      </c>
    </row>
    <row r="5" spans="1:15" x14ac:dyDescent="0.25">
      <c r="A5" t="s">
        <v>2</v>
      </c>
      <c r="B5" s="16">
        <f ca="1">MAX('Fuel subsidies'!C41:M41)</f>
        <v>0.40892153528899766</v>
      </c>
      <c r="C5" s="149">
        <f ca="1">MEDIAN('Fuel subsidies'!C41:M41)</f>
        <v>0.20424116084588356</v>
      </c>
      <c r="D5" s="149">
        <f ca="1">MIN('Fuel subsidies'!C41:M41)</f>
        <v>0.15780493529693673</v>
      </c>
      <c r="E5" s="106"/>
      <c r="F5" s="147" t="s">
        <v>294</v>
      </c>
      <c r="G5" s="165">
        <f ca="1">B3^-1-1</f>
        <v>0.38781987577157251</v>
      </c>
      <c r="H5" s="165">
        <f ca="1">C3^-1-1</f>
        <v>1.3502514392548037</v>
      </c>
      <c r="I5" s="165">
        <f ca="1">D3^-1-1</f>
        <v>2.2309015119494013</v>
      </c>
      <c r="J5" s="153">
        <f ca="1">HLOOKUP(B8,'Fuel subsidies'!$C$1:$M$48,MATCH($F5,'Fuel subsidies'!$A$1:$A$54,),FALSE)</f>
        <v>294.25620701688541</v>
      </c>
      <c r="K5" s="153">
        <f ca="1">HLOOKUP(C8,'Fuel subsidies'!$C$1:$M$48,MATCH($F5,'Fuel subsidies'!$A$1:$A$54,),FALSE)</f>
        <v>1078.3001457822875</v>
      </c>
      <c r="L5" s="153">
        <f ca="1">HLOOKUP(D8,'Fuel subsidies'!$C$1:$M$48,MATCH($F5,'Fuel subsidies'!$A$1:$A$54,),FALSE)</f>
        <v>1599.3270356660771</v>
      </c>
      <c r="M5" s="153"/>
      <c r="N5" s="153"/>
      <c r="O5" s="153"/>
    </row>
    <row r="6" spans="1:15" ht="15.75" x14ac:dyDescent="0.25">
      <c r="A6" s="106"/>
      <c r="B6" s="16"/>
      <c r="C6" s="149"/>
      <c r="D6" s="149"/>
      <c r="E6" s="106"/>
      <c r="F6" s="147" t="s">
        <v>297</v>
      </c>
      <c r="G6" s="165">
        <f>AVERAGE(D12:D13)/D12-1</f>
        <v>0.33333333333333326</v>
      </c>
      <c r="H6" s="165">
        <f>D13/D12-1</f>
        <v>0.66666666666666674</v>
      </c>
      <c r="I6" s="165">
        <f>AVERAGE(D12:D13)*1.5/D12-1</f>
        <v>1</v>
      </c>
      <c r="J6" s="218">
        <v>475</v>
      </c>
      <c r="K6" s="218">
        <v>950</v>
      </c>
      <c r="L6" s="218">
        <v>1425</v>
      </c>
      <c r="M6" s="106"/>
      <c r="N6" s="106"/>
      <c r="O6" s="106"/>
    </row>
    <row r="7" spans="1:15" x14ac:dyDescent="0.25">
      <c r="A7" s="286" t="s">
        <v>0</v>
      </c>
      <c r="B7" s="286"/>
      <c r="C7" s="286"/>
      <c r="D7" s="286"/>
      <c r="E7" s="106"/>
      <c r="F7" s="147" t="s">
        <v>295</v>
      </c>
      <c r="G7" s="165">
        <f t="shared" ref="G7:I8" ca="1" si="0">B4^-1-1</f>
        <v>0.18369102747600041</v>
      </c>
      <c r="H7" s="165">
        <f t="shared" ca="1" si="0"/>
        <v>0.76449939658930677</v>
      </c>
      <c r="I7" s="165">
        <f t="shared" ca="1" si="0"/>
        <v>1.6618279610677074</v>
      </c>
      <c r="J7" s="153">
        <f ca="1">HLOOKUP(B9,'Fuel subsidies'!$C$1:$M$48,MATCH($F7,'Fuel subsidies'!$A$1:$A$54,),FALSE)</f>
        <v>147.38305451908101</v>
      </c>
      <c r="K7" s="153">
        <f ca="1">HLOOKUP(C9,'Fuel subsidies'!$C$1:$M$48,MATCH($F7,'Fuel subsidies'!$A$1:$A$54,),FALSE)</f>
        <v>547.78120883013526</v>
      </c>
      <c r="L7" s="153">
        <f ca="1">HLOOKUP(D9,'Fuel subsidies'!$C$1:$M$48,MATCH($F7,'Fuel subsidies'!$A$1:$A$54,),FALSE)</f>
        <v>1280.1546727035447</v>
      </c>
      <c r="M7" s="153"/>
      <c r="N7" s="153"/>
      <c r="O7" s="153"/>
    </row>
    <row r="8" spans="1:15" x14ac:dyDescent="0.25">
      <c r="A8" s="106" t="s">
        <v>1</v>
      </c>
      <c r="B8">
        <f ca="1">INDEX('Fuel subsidies'!$C$1:$M$1,0,MATCH(B3,'Fuel subsidies'!$C$15:$M$15,0))</f>
        <v>2016</v>
      </c>
      <c r="C8" s="106">
        <f ca="1">INDEX('Fuel subsidies'!$C$1:$M$1,0,MATCH(C3,'Fuel subsidies'!$C$15:$M$15,0))</f>
        <v>2010</v>
      </c>
      <c r="D8" s="106">
        <f ca="1">INDEX('Fuel subsidies'!$C$1:$M$1,0,MATCH(D3,'Fuel subsidies'!$C$15:$M$15,0))</f>
        <v>2012</v>
      </c>
      <c r="F8" s="148" t="s">
        <v>296</v>
      </c>
      <c r="G8" s="166">
        <f t="shared" ca="1" si="0"/>
        <v>1.4454569243785822</v>
      </c>
      <c r="H8" s="166">
        <f t="shared" ca="1" si="0"/>
        <v>3.8961727198298712</v>
      </c>
      <c r="I8" s="166">
        <f t="shared" ca="1" si="0"/>
        <v>5.3369374228906752</v>
      </c>
      <c r="J8" s="154">
        <f ca="1">HLOOKUP(B10,'Fuel subsidies'!$C$1:$M$48,MATCH($F8,'Fuel subsidies'!$A$1:$A$54,),FALSE)</f>
        <v>186.06264475598002</v>
      </c>
      <c r="K8" s="154">
        <f ca="1">HLOOKUP(C10,'Fuel subsidies'!$C$1:$M$48,MATCH($F8,'Fuel subsidies'!$A$1:$A$54,),FALSE)</f>
        <v>522.56982532124289</v>
      </c>
      <c r="L8" s="154">
        <f ca="1">HLOOKUP(D10,'Fuel subsidies'!$C$1:$M$48,MATCH($F8,'Fuel subsidies'!$A$1:$A$54,),FALSE)</f>
        <v>585.48188689220137</v>
      </c>
      <c r="M8" s="154"/>
      <c r="N8" s="154"/>
      <c r="O8" s="154"/>
    </row>
    <row r="9" spans="1:15" s="106" customFormat="1" x14ac:dyDescent="0.25">
      <c r="A9" s="106" t="s">
        <v>3</v>
      </c>
      <c r="B9" s="106">
        <f ca="1">INDEX('Fuel subsidies'!$C$1:$M$1,0,MATCH(B4,'Fuel subsidies'!$C$28:$M$28,0))</f>
        <v>2016</v>
      </c>
      <c r="C9" s="106">
        <f ca="1">INDEX('Fuel subsidies'!$C$1:$M$1,0,MATCH(C4,'Fuel subsidies'!$C$28:$M$28,0))</f>
        <v>2010</v>
      </c>
      <c r="D9" s="106">
        <f ca="1">INDEX('Fuel subsidies'!$C$1:$M$1,0,MATCH(D4,'Fuel subsidies'!$C$28:$M$28,0))</f>
        <v>2012</v>
      </c>
      <c r="K9"/>
      <c r="L9"/>
      <c r="M9"/>
    </row>
    <row r="10" spans="1:15" x14ac:dyDescent="0.25">
      <c r="A10" s="106" t="s">
        <v>2</v>
      </c>
      <c r="B10" s="106">
        <f ca="1">INDEX('Fuel subsidies'!$C$1:$M$1,0,MATCH(B5,'Fuel subsidies'!$C$41:$M$41,0))</f>
        <v>2016</v>
      </c>
      <c r="C10" s="106">
        <f ca="1">INDEX('Fuel subsidies'!$C$1:$M$1,0,MATCH(C5,'Fuel subsidies'!$C$41:$M$41,0))</f>
        <v>2013</v>
      </c>
      <c r="D10" s="106">
        <f ca="1">INDEX('Fuel subsidies'!$C$1:$M$1,0,MATCH(D5,'Fuel subsidies'!$C$41:$M$41,0))</f>
        <v>2008</v>
      </c>
      <c r="F10" s="106"/>
      <c r="M10" s="12"/>
    </row>
    <row r="11" spans="1:15" x14ac:dyDescent="0.25">
      <c r="A11" s="106"/>
      <c r="M11" s="12"/>
    </row>
    <row r="12" spans="1:15" x14ac:dyDescent="0.25">
      <c r="A12" s="150" t="s">
        <v>40</v>
      </c>
      <c r="B12" s="150" t="s">
        <v>206</v>
      </c>
      <c r="C12" s="106"/>
      <c r="D12" s="106">
        <v>9</v>
      </c>
      <c r="M12" s="12"/>
    </row>
    <row r="13" spans="1:15" x14ac:dyDescent="0.25">
      <c r="B13" s="150" t="s">
        <v>207</v>
      </c>
      <c r="C13" s="106"/>
      <c r="D13" s="106">
        <v>15</v>
      </c>
    </row>
    <row r="16" spans="1:15" x14ac:dyDescent="0.25">
      <c r="B16" s="106"/>
    </row>
    <row r="17" spans="2:2" x14ac:dyDescent="0.25">
      <c r="B17" s="106"/>
    </row>
  </sheetData>
  <mergeCells count="3">
    <mergeCell ref="A1:D1"/>
    <mergeCell ref="A7:D7"/>
    <mergeCell ref="F1:O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"/>
  <sheetViews>
    <sheetView workbookViewId="0">
      <selection activeCell="K36" sqref="K36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E077-B64E-4FC9-B06D-B39D94D1D3DB}">
  <dimension ref="A1:F93"/>
  <sheetViews>
    <sheetView workbookViewId="0">
      <selection activeCell="J33" sqref="J33"/>
    </sheetView>
  </sheetViews>
  <sheetFormatPr defaultRowHeight="15" x14ac:dyDescent="0.25"/>
  <cols>
    <col min="1" max="1" width="41" bestFit="1" customWidth="1"/>
    <col min="2" max="2" width="9.140625" style="178"/>
    <col min="4" max="4" width="10.140625" bestFit="1" customWidth="1"/>
  </cols>
  <sheetData>
    <row r="1" spans="1:6" x14ac:dyDescent="0.25">
      <c r="A1" s="286" t="s">
        <v>285</v>
      </c>
      <c r="B1" s="286"/>
      <c r="C1" s="286"/>
    </row>
    <row r="2" spans="1:6" x14ac:dyDescent="0.25">
      <c r="A2" s="184" t="s">
        <v>259</v>
      </c>
      <c r="B2" s="185" t="s">
        <v>247</v>
      </c>
      <c r="C2" s="184" t="s">
        <v>27</v>
      </c>
    </row>
    <row r="3" spans="1:6" x14ac:dyDescent="0.25">
      <c r="A3" s="179" t="s">
        <v>248</v>
      </c>
      <c r="B3" s="178">
        <v>4515.96</v>
      </c>
      <c r="C3" s="180">
        <f>B3/$B$13</f>
        <v>0.56194237675359682</v>
      </c>
    </row>
    <row r="4" spans="1:6" x14ac:dyDescent="0.25">
      <c r="A4" s="179" t="s">
        <v>249</v>
      </c>
      <c r="B4" s="178">
        <v>21.15</v>
      </c>
      <c r="C4" s="180">
        <f t="shared" ref="C4:C13" si="0">B4/$B$13</f>
        <v>2.6317950708904798E-3</v>
      </c>
    </row>
    <row r="5" spans="1:6" x14ac:dyDescent="0.25">
      <c r="A5" s="179" t="s">
        <v>250</v>
      </c>
      <c r="B5" s="178">
        <v>26.48</v>
      </c>
      <c r="C5" s="180">
        <f t="shared" si="0"/>
        <v>3.2950323157059061E-3</v>
      </c>
    </row>
    <row r="6" spans="1:6" x14ac:dyDescent="0.25">
      <c r="A6" s="179" t="s">
        <v>251</v>
      </c>
      <c r="B6" s="178">
        <v>144.30000000000001</v>
      </c>
      <c r="C6" s="180">
        <f t="shared" si="0"/>
        <v>1.7955935164515192E-2</v>
      </c>
    </row>
    <row r="7" spans="1:6" x14ac:dyDescent="0.25">
      <c r="A7" s="179" t="s">
        <v>252</v>
      </c>
      <c r="B7" s="178">
        <v>7.26</v>
      </c>
      <c r="C7" s="180">
        <f t="shared" si="0"/>
        <v>9.0339632220637746E-4</v>
      </c>
    </row>
    <row r="8" spans="1:6" x14ac:dyDescent="0.25">
      <c r="A8" s="184" t="s">
        <v>257</v>
      </c>
      <c r="B8" s="185">
        <v>4715.1499999999996</v>
      </c>
      <c r="C8" s="186">
        <f t="shared" si="0"/>
        <v>0.58672853562691474</v>
      </c>
    </row>
    <row r="9" spans="1:6" x14ac:dyDescent="0.25">
      <c r="A9" s="179" t="s">
        <v>253</v>
      </c>
      <c r="B9" s="178">
        <v>1937.48</v>
      </c>
      <c r="C9" s="180">
        <f t="shared" si="0"/>
        <v>0.24108984935928546</v>
      </c>
    </row>
    <row r="10" spans="1:6" x14ac:dyDescent="0.25">
      <c r="A10" s="179" t="s">
        <v>255</v>
      </c>
      <c r="B10" s="178">
        <v>921.85</v>
      </c>
      <c r="C10" s="180">
        <f t="shared" si="0"/>
        <v>0.11471017901183872</v>
      </c>
    </row>
    <row r="11" spans="1:6" x14ac:dyDescent="0.25">
      <c r="A11" s="179" t="s">
        <v>254</v>
      </c>
      <c r="B11" s="178">
        <v>461.87</v>
      </c>
      <c r="C11" s="180">
        <f t="shared" si="0"/>
        <v>5.7472680349512341E-2</v>
      </c>
    </row>
    <row r="12" spans="1:6" ht="15.75" thickBot="1" x14ac:dyDescent="0.3">
      <c r="A12" s="181" t="s">
        <v>258</v>
      </c>
      <c r="B12" s="182">
        <v>3321.19</v>
      </c>
      <c r="C12" s="183">
        <f t="shared" si="0"/>
        <v>0.41327146437308526</v>
      </c>
    </row>
    <row r="13" spans="1:6" ht="15.75" thickTop="1" x14ac:dyDescent="0.25">
      <c r="A13" t="s">
        <v>256</v>
      </c>
      <c r="B13" s="178">
        <f>B12+B8</f>
        <v>8036.34</v>
      </c>
      <c r="C13" s="180">
        <f t="shared" si="0"/>
        <v>1</v>
      </c>
    </row>
    <row r="15" spans="1:6" x14ac:dyDescent="0.25">
      <c r="A15" s="187" t="s">
        <v>261</v>
      </c>
      <c r="B15" s="185" t="s">
        <v>260</v>
      </c>
      <c r="C15" s="184" t="s">
        <v>27</v>
      </c>
      <c r="E15" s="106"/>
      <c r="F15" s="106"/>
    </row>
    <row r="16" spans="1:6" s="106" customFormat="1" x14ac:dyDescent="0.25">
      <c r="A16" s="179" t="s">
        <v>248</v>
      </c>
      <c r="B16" s="178">
        <v>20397.61</v>
      </c>
      <c r="C16" s="180">
        <f>B16/$B$28</f>
        <v>0.72123508300479111</v>
      </c>
      <c r="E16"/>
      <c r="F16"/>
    </row>
    <row r="17" spans="1:6" x14ac:dyDescent="0.25">
      <c r="A17" s="179" t="s">
        <v>249</v>
      </c>
      <c r="B17" s="178">
        <v>74.09</v>
      </c>
      <c r="C17" s="180">
        <f t="shared" ref="C17:C28" si="1">B17/$B$28</f>
        <v>2.6197337482099605E-3</v>
      </c>
      <c r="F17" s="106"/>
    </row>
    <row r="18" spans="1:6" x14ac:dyDescent="0.25">
      <c r="A18" s="179" t="s">
        <v>250</v>
      </c>
      <c r="B18" s="178">
        <v>37.590000000000003</v>
      </c>
      <c r="C18" s="180">
        <f t="shared" si="1"/>
        <v>1.32913742198964E-3</v>
      </c>
      <c r="F18" s="106"/>
    </row>
    <row r="19" spans="1:6" x14ac:dyDescent="0.25">
      <c r="A19" s="179" t="s">
        <v>251</v>
      </c>
      <c r="B19" s="178">
        <v>423.58</v>
      </c>
      <c r="C19" s="180">
        <f t="shared" si="1"/>
        <v>1.4977281968778176E-2</v>
      </c>
      <c r="F19" s="106"/>
    </row>
    <row r="20" spans="1:6" x14ac:dyDescent="0.25">
      <c r="A20" s="179" t="s">
        <v>252</v>
      </c>
      <c r="B20" s="178">
        <v>30.53</v>
      </c>
      <c r="C20" s="180">
        <f t="shared" si="1"/>
        <v>1.0795042695755175E-3</v>
      </c>
    </row>
    <row r="21" spans="1:6" x14ac:dyDescent="0.25">
      <c r="A21" s="184" t="s">
        <v>257</v>
      </c>
      <c r="B21" s="185">
        <f>SUM(B16:B20)</f>
        <v>20963.400000000001</v>
      </c>
      <c r="C21" s="186">
        <f t="shared" si="1"/>
        <v>0.74124074041334442</v>
      </c>
    </row>
    <row r="22" spans="1:6" x14ac:dyDescent="0.25">
      <c r="A22" s="179" t="s">
        <v>253</v>
      </c>
      <c r="B22" s="178">
        <v>4385.45</v>
      </c>
      <c r="C22" s="180">
        <f t="shared" si="1"/>
        <v>0.15506426462528508</v>
      </c>
    </row>
    <row r="23" spans="1:6" x14ac:dyDescent="0.25">
      <c r="A23" s="179" t="s">
        <v>255</v>
      </c>
      <c r="B23" s="178">
        <v>1606.63</v>
      </c>
      <c r="C23" s="180">
        <f t="shared" si="1"/>
        <v>5.6808514399872709E-2</v>
      </c>
    </row>
    <row r="24" spans="1:6" x14ac:dyDescent="0.25">
      <c r="A24" s="179" t="s">
        <v>254</v>
      </c>
      <c r="B24" s="178">
        <v>1307.57</v>
      </c>
      <c r="C24" s="180">
        <f t="shared" si="1"/>
        <v>4.6234110637696016E-2</v>
      </c>
    </row>
    <row r="25" spans="1:6" ht="15.75" thickBot="1" x14ac:dyDescent="0.3">
      <c r="A25" s="181" t="s">
        <v>258</v>
      </c>
      <c r="B25" s="182">
        <v>7299.64</v>
      </c>
      <c r="C25" s="183">
        <f t="shared" si="1"/>
        <v>0.25810653607481926</v>
      </c>
    </row>
    <row r="26" spans="1:6" ht="15.75" thickTop="1" x14ac:dyDescent="0.25">
      <c r="A26" s="106" t="s">
        <v>262</v>
      </c>
      <c r="B26" s="178">
        <f>B25+B21</f>
        <v>28263.040000000001</v>
      </c>
      <c r="C26" s="180">
        <f t="shared" si="1"/>
        <v>0.99934727648816368</v>
      </c>
    </row>
    <row r="27" spans="1:6" x14ac:dyDescent="0.25">
      <c r="A27" s="179" t="s">
        <v>263</v>
      </c>
      <c r="B27" s="178">
        <v>18.46</v>
      </c>
      <c r="C27" s="180">
        <f t="shared" si="1"/>
        <v>6.5272351183635945E-4</v>
      </c>
    </row>
    <row r="28" spans="1:6" x14ac:dyDescent="0.25">
      <c r="A28" s="188" t="s">
        <v>264</v>
      </c>
      <c r="B28" s="185">
        <f>B27+B26</f>
        <v>28281.5</v>
      </c>
      <c r="C28" s="186">
        <f t="shared" si="1"/>
        <v>1</v>
      </c>
    </row>
    <row r="29" spans="1:6" x14ac:dyDescent="0.25">
      <c r="A29" s="106"/>
    </row>
    <row r="30" spans="1:6" x14ac:dyDescent="0.25">
      <c r="A30" s="187" t="s">
        <v>265</v>
      </c>
      <c r="B30" s="185" t="s">
        <v>260</v>
      </c>
      <c r="C30" s="184" t="s">
        <v>27</v>
      </c>
    </row>
    <row r="31" spans="1:6" x14ac:dyDescent="0.25">
      <c r="A31" s="179" t="s">
        <v>248</v>
      </c>
      <c r="B31" s="178">
        <v>20380.64</v>
      </c>
      <c r="C31" s="180">
        <f>B31/$B$43</f>
        <v>0.82968636967432774</v>
      </c>
    </row>
    <row r="32" spans="1:6" x14ac:dyDescent="0.25">
      <c r="A32" s="179" t="s">
        <v>249</v>
      </c>
      <c r="B32" s="178">
        <v>67.73</v>
      </c>
      <c r="C32" s="180">
        <f t="shared" ref="C32:C43" si="2">B32/$B$43</f>
        <v>2.7572567798676696E-3</v>
      </c>
    </row>
    <row r="33" spans="1:3" x14ac:dyDescent="0.25">
      <c r="A33" s="179" t="s">
        <v>250</v>
      </c>
      <c r="B33" s="178">
        <v>34.36</v>
      </c>
      <c r="C33" s="180">
        <f t="shared" si="2"/>
        <v>1.3987796095711372E-3</v>
      </c>
    </row>
    <row r="34" spans="1:3" x14ac:dyDescent="0.25">
      <c r="A34" s="179" t="s">
        <v>251</v>
      </c>
      <c r="B34" s="178">
        <v>423.58</v>
      </c>
      <c r="C34" s="180">
        <f t="shared" si="2"/>
        <v>1.7243744674684001E-2</v>
      </c>
    </row>
    <row r="35" spans="1:3" x14ac:dyDescent="0.25">
      <c r="A35" s="179" t="s">
        <v>252</v>
      </c>
      <c r="B35" s="178">
        <v>30.53</v>
      </c>
      <c r="C35" s="180">
        <f t="shared" si="2"/>
        <v>1.2428620919734232E-3</v>
      </c>
    </row>
    <row r="36" spans="1:3" x14ac:dyDescent="0.25">
      <c r="A36" s="184" t="s">
        <v>257</v>
      </c>
      <c r="B36" s="185">
        <f>SUM(B31:B35)</f>
        <v>20936.84</v>
      </c>
      <c r="C36" s="186">
        <f t="shared" si="2"/>
        <v>0.85232901283042406</v>
      </c>
    </row>
    <row r="37" spans="1:3" x14ac:dyDescent="0.25">
      <c r="A37" s="179" t="s">
        <v>253</v>
      </c>
      <c r="B37" s="178">
        <v>1091.33</v>
      </c>
      <c r="C37" s="180">
        <f t="shared" si="2"/>
        <v>4.4427536417731929E-2</v>
      </c>
    </row>
    <row r="38" spans="1:3" x14ac:dyDescent="0.25">
      <c r="A38" s="179" t="s">
        <v>255</v>
      </c>
      <c r="B38" s="178">
        <v>1237.6500000000001</v>
      </c>
      <c r="C38" s="180">
        <f t="shared" si="2"/>
        <v>5.0384155523449305E-2</v>
      </c>
    </row>
    <row r="39" spans="1:3" x14ac:dyDescent="0.25">
      <c r="A39" s="179" t="s">
        <v>254</v>
      </c>
      <c r="B39" s="178">
        <v>1279.99</v>
      </c>
      <c r="C39" s="180">
        <f t="shared" si="2"/>
        <v>5.2107797219294524E-2</v>
      </c>
    </row>
    <row r="40" spans="1:3" ht="15.75" thickBot="1" x14ac:dyDescent="0.3">
      <c r="A40" s="181" t="s">
        <v>258</v>
      </c>
      <c r="B40" s="182">
        <f>SUM(B37:B39)</f>
        <v>3608.9700000000003</v>
      </c>
      <c r="C40" s="183">
        <f t="shared" si="2"/>
        <v>0.14691948916047579</v>
      </c>
    </row>
    <row r="41" spans="1:3" ht="15.75" thickTop="1" x14ac:dyDescent="0.25">
      <c r="A41" s="106" t="s">
        <v>262</v>
      </c>
      <c r="B41" s="178">
        <f>B40+B36</f>
        <v>24545.81</v>
      </c>
      <c r="C41" s="180">
        <f t="shared" si="2"/>
        <v>0.99924850199089987</v>
      </c>
    </row>
    <row r="42" spans="1:3" x14ac:dyDescent="0.25">
      <c r="A42" s="179" t="s">
        <v>263</v>
      </c>
      <c r="B42" s="178">
        <v>18.46</v>
      </c>
      <c r="C42" s="180">
        <f t="shared" si="2"/>
        <v>7.5149800910020938E-4</v>
      </c>
    </row>
    <row r="43" spans="1:3" x14ac:dyDescent="0.25">
      <c r="A43" s="188" t="s">
        <v>264</v>
      </c>
      <c r="B43" s="185">
        <f>B42+B41</f>
        <v>24564.27</v>
      </c>
      <c r="C43" s="186">
        <f t="shared" si="2"/>
        <v>1</v>
      </c>
    </row>
    <row r="45" spans="1:3" x14ac:dyDescent="0.25">
      <c r="A45" s="184" t="s">
        <v>266</v>
      </c>
      <c r="B45" s="185" t="s">
        <v>260</v>
      </c>
      <c r="C45" s="184" t="s">
        <v>27</v>
      </c>
    </row>
    <row r="46" spans="1:3" x14ac:dyDescent="0.25">
      <c r="A46" s="179" t="s">
        <v>248</v>
      </c>
      <c r="B46" s="178">
        <v>19459.73</v>
      </c>
      <c r="C46" s="180">
        <f>B46/$B$58</f>
        <v>0.83451751267446417</v>
      </c>
    </row>
    <row r="47" spans="1:3" x14ac:dyDescent="0.25">
      <c r="A47" s="179" t="s">
        <v>249</v>
      </c>
      <c r="B47" s="178">
        <v>72.37</v>
      </c>
      <c r="C47" s="180">
        <f t="shared" ref="C47:C58" si="3">B47/$B$58</f>
        <v>3.1035390723432943E-3</v>
      </c>
    </row>
    <row r="48" spans="1:3" x14ac:dyDescent="0.25">
      <c r="A48" s="179" t="s">
        <v>250</v>
      </c>
      <c r="B48" s="178">
        <v>37.200000000000003</v>
      </c>
      <c r="C48" s="180">
        <f t="shared" si="3"/>
        <v>1.5952971326678258E-3</v>
      </c>
    </row>
    <row r="49" spans="1:3" x14ac:dyDescent="0.25">
      <c r="A49" s="179" t="s">
        <v>251</v>
      </c>
      <c r="B49" s="178">
        <v>213.25</v>
      </c>
      <c r="C49" s="180">
        <f t="shared" si="3"/>
        <v>9.1450836973498342E-3</v>
      </c>
    </row>
    <row r="50" spans="1:3" x14ac:dyDescent="0.25">
      <c r="A50" s="179" t="s">
        <v>252</v>
      </c>
      <c r="B50" s="178">
        <v>29.32</v>
      </c>
      <c r="C50" s="180">
        <f t="shared" si="3"/>
        <v>1.2573686002639959E-3</v>
      </c>
    </row>
    <row r="51" spans="1:3" x14ac:dyDescent="0.25">
      <c r="A51" s="184" t="s">
        <v>257</v>
      </c>
      <c r="B51" s="185">
        <v>19811.87</v>
      </c>
      <c r="C51" s="186">
        <f t="shared" si="3"/>
        <v>0.8496188011770891</v>
      </c>
    </row>
    <row r="52" spans="1:3" x14ac:dyDescent="0.25">
      <c r="A52" s="179" t="s">
        <v>253</v>
      </c>
      <c r="B52" s="178">
        <v>1108.56</v>
      </c>
      <c r="C52" s="180">
        <f t="shared" si="3"/>
        <v>4.7539854553501203E-2</v>
      </c>
    </row>
    <row r="53" spans="1:3" x14ac:dyDescent="0.25">
      <c r="A53" s="179" t="s">
        <v>255</v>
      </c>
      <c r="B53" s="178">
        <v>1207.95</v>
      </c>
      <c r="C53" s="180">
        <f t="shared" si="3"/>
        <v>5.1802128263604842E-2</v>
      </c>
    </row>
    <row r="54" spans="1:3" x14ac:dyDescent="0.25">
      <c r="A54" s="179" t="s">
        <v>254</v>
      </c>
      <c r="B54" s="178">
        <v>1171.7</v>
      </c>
      <c r="C54" s="180">
        <f t="shared" si="3"/>
        <v>5.0247571245884179E-2</v>
      </c>
    </row>
    <row r="55" spans="1:3" ht="15.75" thickBot="1" x14ac:dyDescent="0.3">
      <c r="A55" s="181" t="s">
        <v>258</v>
      </c>
      <c r="B55" s="182">
        <v>3488.2</v>
      </c>
      <c r="C55" s="183">
        <f t="shared" si="3"/>
        <v>0.14958912521967496</v>
      </c>
    </row>
    <row r="56" spans="1:3" ht="15.75" thickTop="1" x14ac:dyDescent="0.25">
      <c r="A56" s="106" t="s">
        <v>262</v>
      </c>
      <c r="B56" s="178">
        <v>23300.080000000002</v>
      </c>
      <c r="C56" s="180">
        <f t="shared" si="3"/>
        <v>0.99920835524007934</v>
      </c>
    </row>
    <row r="57" spans="1:3" x14ac:dyDescent="0.25">
      <c r="A57" s="179" t="s">
        <v>263</v>
      </c>
      <c r="B57" s="178">
        <v>18.46</v>
      </c>
      <c r="C57" s="180">
        <f t="shared" si="3"/>
        <v>7.9164475992064679E-4</v>
      </c>
    </row>
    <row r="58" spans="1:3" x14ac:dyDescent="0.25">
      <c r="A58" s="188" t="s">
        <v>264</v>
      </c>
      <c r="B58" s="185">
        <f>B57+B56</f>
        <v>23318.54</v>
      </c>
      <c r="C58" s="186">
        <f t="shared" si="3"/>
        <v>1</v>
      </c>
    </row>
    <row r="59" spans="1:3" x14ac:dyDescent="0.25">
      <c r="A59" s="19" t="s">
        <v>272</v>
      </c>
      <c r="B59" s="178">
        <v>907.76</v>
      </c>
      <c r="C59" s="180">
        <f>B59/$B$58</f>
        <v>3.8928680783616811E-2</v>
      </c>
    </row>
    <row r="60" spans="1:3" x14ac:dyDescent="0.25">
      <c r="A60" s="184" t="s">
        <v>267</v>
      </c>
      <c r="B60" s="185">
        <f>B58-B59</f>
        <v>22410.780000000002</v>
      </c>
      <c r="C60" s="186">
        <f t="shared" ref="C60:C61" si="4">B60/$B$58</f>
        <v>0.96107131921638322</v>
      </c>
    </row>
    <row r="61" spans="1:3" x14ac:dyDescent="0.25">
      <c r="A61" s="19" t="s">
        <v>271</v>
      </c>
      <c r="B61" s="178">
        <v>813.88</v>
      </c>
      <c r="C61" s="180">
        <f t="shared" si="4"/>
        <v>3.4902699740206718E-2</v>
      </c>
    </row>
    <row r="62" spans="1:3" x14ac:dyDescent="0.25">
      <c r="A62" s="184" t="s">
        <v>268</v>
      </c>
      <c r="B62" s="185">
        <f>B61+B60</f>
        <v>23224.660000000003</v>
      </c>
      <c r="C62" s="186">
        <f>B62/$B$62</f>
        <v>1</v>
      </c>
    </row>
    <row r="63" spans="1:3" x14ac:dyDescent="0.25">
      <c r="A63" s="19" t="s">
        <v>270</v>
      </c>
      <c r="B63" s="178">
        <f>17.28+310.44</f>
        <v>327.72</v>
      </c>
      <c r="C63" s="180">
        <f>B63/$B$62</f>
        <v>1.4110863194552686E-2</v>
      </c>
    </row>
    <row r="64" spans="1:3" x14ac:dyDescent="0.25">
      <c r="A64" s="184" t="s">
        <v>269</v>
      </c>
      <c r="B64" s="185">
        <f>B62-B63</f>
        <v>22896.940000000002</v>
      </c>
      <c r="C64" s="186">
        <f>B64/$B$62</f>
        <v>0.98588913680544732</v>
      </c>
    </row>
    <row r="65" spans="1:6" x14ac:dyDescent="0.25">
      <c r="A65" s="19" t="s">
        <v>279</v>
      </c>
      <c r="B65" s="178">
        <v>1670.61</v>
      </c>
      <c r="C65" s="180">
        <f t="shared" ref="C65:C66" si="5">B65/$B$64</f>
        <v>7.2962151274362411E-2</v>
      </c>
      <c r="E65" s="106"/>
      <c r="F65" s="106"/>
    </row>
    <row r="66" spans="1:6" s="106" customFormat="1" x14ac:dyDescent="0.25">
      <c r="A66" s="19" t="s">
        <v>280</v>
      </c>
      <c r="B66" s="178">
        <v>976.59</v>
      </c>
      <c r="C66" s="180">
        <f t="shared" si="5"/>
        <v>4.2651550818580998E-2</v>
      </c>
    </row>
    <row r="67" spans="1:6" s="106" customFormat="1" x14ac:dyDescent="0.25">
      <c r="A67" s="184" t="s">
        <v>273</v>
      </c>
      <c r="B67" s="185">
        <f>B64-B65-B66</f>
        <v>20249.740000000002</v>
      </c>
      <c r="C67" s="186">
        <f>B67/$B$64</f>
        <v>0.88438629790705658</v>
      </c>
      <c r="D67" s="189">
        <f>B74/B67</f>
        <v>9.378638935611025E-2</v>
      </c>
    </row>
    <row r="68" spans="1:6" s="106" customFormat="1" x14ac:dyDescent="0.25">
      <c r="A68" s="179" t="s">
        <v>274</v>
      </c>
      <c r="B68" s="178">
        <v>7288.25</v>
      </c>
      <c r="C68" s="180">
        <f>B68/$B$64</f>
        <v>0.31830672570221169</v>
      </c>
      <c r="E68"/>
      <c r="F68"/>
    </row>
    <row r="69" spans="1:6" x14ac:dyDescent="0.25">
      <c r="A69" s="179" t="s">
        <v>275</v>
      </c>
      <c r="B69" s="178">
        <v>3846.81</v>
      </c>
      <c r="C69" s="180">
        <f t="shared" ref="C69:C72" si="6">B69/$B$64</f>
        <v>0.1680054190647309</v>
      </c>
    </row>
    <row r="70" spans="1:6" x14ac:dyDescent="0.25">
      <c r="A70" s="179" t="s">
        <v>276</v>
      </c>
      <c r="B70" s="178">
        <v>5747.52</v>
      </c>
      <c r="C70" s="180">
        <f t="shared" si="6"/>
        <v>0.25101694811621117</v>
      </c>
    </row>
    <row r="71" spans="1:6" x14ac:dyDescent="0.25">
      <c r="A71" s="179" t="s">
        <v>277</v>
      </c>
      <c r="B71" s="178">
        <v>1220.55</v>
      </c>
      <c r="C71" s="180">
        <f t="shared" si="6"/>
        <v>5.3306249656067575E-2</v>
      </c>
    </row>
    <row r="72" spans="1:6" x14ac:dyDescent="0.25">
      <c r="A72" s="179" t="s">
        <v>278</v>
      </c>
      <c r="B72" s="178">
        <v>2176.0500000000002</v>
      </c>
      <c r="C72" s="180">
        <f t="shared" si="6"/>
        <v>9.5036716696641557E-2</v>
      </c>
    </row>
    <row r="74" spans="1:6" x14ac:dyDescent="0.25">
      <c r="A74" s="17" t="s">
        <v>281</v>
      </c>
      <c r="B74" s="178">
        <v>1899.15</v>
      </c>
    </row>
    <row r="76" spans="1:6" x14ac:dyDescent="0.25">
      <c r="A76" t="s">
        <v>283</v>
      </c>
    </row>
    <row r="77" spans="1:6" x14ac:dyDescent="0.25">
      <c r="A77" t="s">
        <v>284</v>
      </c>
    </row>
    <row r="93" spans="1:1" x14ac:dyDescent="0.25">
      <c r="A93" s="167"/>
    </row>
  </sheetData>
  <mergeCells count="1">
    <mergeCell ref="A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Figures</vt:lpstr>
      <vt:lpstr>&gt;Calculations&gt;</vt:lpstr>
      <vt:lpstr>Official energy subsidies</vt:lpstr>
      <vt:lpstr>Fuel consumption</vt:lpstr>
      <vt:lpstr>Fuel subsidies</vt:lpstr>
      <vt:lpstr>Electricity subsidies</vt:lpstr>
      <vt:lpstr>Price scenarios</vt:lpstr>
      <vt:lpstr>&gt;data&gt;</vt:lpstr>
      <vt:lpstr>Electricity balance 2017</vt:lpstr>
      <vt:lpstr>Oil sector</vt:lpstr>
      <vt:lpstr>Public budget</vt:lpstr>
      <vt:lpstr>'Oil sector'!Print_Area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Schaffitzel</dc:creator>
  <cp:lastModifiedBy>Filip</cp:lastModifiedBy>
  <dcterms:created xsi:type="dcterms:W3CDTF">2017-01-02T15:06:29Z</dcterms:created>
  <dcterms:modified xsi:type="dcterms:W3CDTF">2018-11-22T13:34:08Z</dcterms:modified>
</cp:coreProperties>
</file>