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vell\OneDrive\Desktop\"/>
    </mc:Choice>
  </mc:AlternateContent>
  <xr:revisionPtr revIDLastSave="0" documentId="13_ncr:1_{CE21B028-B02A-459C-A8B6-B24F19959793}" xr6:coauthVersionLast="47" xr6:coauthVersionMax="47" xr10:uidLastSave="{00000000-0000-0000-0000-000000000000}"/>
  <bookViews>
    <workbookView xWindow="-120" yWindow="-120" windowWidth="20730" windowHeight="11040" activeTab="1" xr2:uid="{A79BE50F-A69A-4F95-A724-C11C64DEAD8E}"/>
  </bookViews>
  <sheets>
    <sheet name="DesVend" sheetId="1" r:id="rId1"/>
    <sheet name="AUDITORIA" sheetId="2" r:id="rId2"/>
  </sheets>
  <definedNames>
    <definedName name="_xlnm._FilterDatabase" localSheetId="1" hidden="1">AUDITORIA!$A$3:$J$102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2" l="1"/>
  <c r="H79" i="2"/>
  <c r="H81" i="2"/>
  <c r="H71" i="2"/>
  <c r="H14" i="2"/>
  <c r="I4" i="2"/>
  <c r="H4" i="2"/>
  <c r="I8" i="2"/>
  <c r="H8" i="2"/>
  <c r="I11" i="2"/>
  <c r="H11" i="2"/>
  <c r="I18" i="2"/>
  <c r="H18" i="2"/>
  <c r="I21" i="2"/>
  <c r="H21" i="2"/>
  <c r="I24" i="2"/>
  <c r="H24" i="2"/>
  <c r="I27" i="2"/>
  <c r="J27" i="2" s="1"/>
  <c r="H27" i="2"/>
  <c r="I30" i="2"/>
  <c r="H30" i="2"/>
  <c r="I34" i="2"/>
  <c r="J34" i="2" s="1"/>
  <c r="H34" i="2"/>
  <c r="I37" i="2"/>
  <c r="J37" i="2" s="1"/>
  <c r="H37" i="2"/>
  <c r="I40" i="2"/>
  <c r="H40" i="2"/>
  <c r="I47" i="2"/>
  <c r="H47" i="2"/>
  <c r="I50" i="2"/>
  <c r="H50" i="2"/>
  <c r="I53" i="2"/>
  <c r="J53" i="2" s="1"/>
  <c r="H53" i="2"/>
  <c r="I58" i="2"/>
  <c r="H58" i="2"/>
  <c r="I65" i="2"/>
  <c r="H65" i="2"/>
  <c r="I70" i="2"/>
  <c r="H70" i="2"/>
  <c r="I75" i="2"/>
  <c r="J75" i="2" s="1"/>
  <c r="H75" i="2"/>
  <c r="I77" i="2"/>
  <c r="H77" i="2"/>
  <c r="I82" i="2"/>
  <c r="H82" i="2"/>
  <c r="I86" i="2"/>
  <c r="H86" i="2"/>
  <c r="I90" i="2"/>
  <c r="J90" i="2" s="1"/>
  <c r="H90" i="2"/>
  <c r="I94" i="2"/>
  <c r="J94" i="2" s="1"/>
  <c r="H94" i="2"/>
  <c r="I97" i="2"/>
  <c r="H97" i="2"/>
  <c r="I5" i="2"/>
  <c r="I6" i="2"/>
  <c r="I7" i="2"/>
  <c r="I9" i="2"/>
  <c r="I10" i="2"/>
  <c r="I12" i="2"/>
  <c r="I13" i="2"/>
  <c r="I14" i="2"/>
  <c r="I15" i="2"/>
  <c r="I16" i="2"/>
  <c r="I17" i="2"/>
  <c r="I19" i="2"/>
  <c r="I20" i="2"/>
  <c r="I22" i="2"/>
  <c r="I23" i="2"/>
  <c r="I25" i="2"/>
  <c r="I26" i="2"/>
  <c r="I28" i="2"/>
  <c r="I29" i="2"/>
  <c r="I31" i="2"/>
  <c r="I32" i="2"/>
  <c r="I33" i="2"/>
  <c r="I35" i="2"/>
  <c r="I36" i="2"/>
  <c r="I38" i="2"/>
  <c r="I39" i="2"/>
  <c r="I41" i="2"/>
  <c r="I42" i="2"/>
  <c r="I43" i="2"/>
  <c r="I44" i="2"/>
  <c r="I45" i="2"/>
  <c r="I46" i="2"/>
  <c r="I48" i="2"/>
  <c r="I49" i="2"/>
  <c r="I51" i="2"/>
  <c r="I52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1" i="2"/>
  <c r="I72" i="2"/>
  <c r="I73" i="2"/>
  <c r="I74" i="2"/>
  <c r="I76" i="2"/>
  <c r="I78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8" i="2"/>
  <c r="I99" i="2"/>
  <c r="I100" i="2"/>
  <c r="I101" i="2"/>
  <c r="H6" i="2"/>
  <c r="H7" i="2"/>
  <c r="H9" i="2"/>
  <c r="H10" i="2"/>
  <c r="H12" i="2"/>
  <c r="H13" i="2"/>
  <c r="H15" i="2"/>
  <c r="H16" i="2"/>
  <c r="H17" i="2"/>
  <c r="H19" i="2"/>
  <c r="H20" i="2"/>
  <c r="H22" i="2"/>
  <c r="H23" i="2"/>
  <c r="H25" i="2"/>
  <c r="H26" i="2"/>
  <c r="H28" i="2"/>
  <c r="H29" i="2"/>
  <c r="H31" i="2"/>
  <c r="H32" i="2"/>
  <c r="H33" i="2"/>
  <c r="H35" i="2"/>
  <c r="H36" i="2"/>
  <c r="H38" i="2"/>
  <c r="H39" i="2"/>
  <c r="H41" i="2"/>
  <c r="H42" i="2"/>
  <c r="H43" i="2"/>
  <c r="H44" i="2"/>
  <c r="H45" i="2"/>
  <c r="H46" i="2"/>
  <c r="H48" i="2"/>
  <c r="H49" i="2"/>
  <c r="H51" i="2"/>
  <c r="H52" i="2"/>
  <c r="H54" i="2"/>
  <c r="H55" i="2"/>
  <c r="H56" i="2"/>
  <c r="H57" i="2"/>
  <c r="H59" i="2"/>
  <c r="H60" i="2"/>
  <c r="H61" i="2"/>
  <c r="H62" i="2"/>
  <c r="H63" i="2"/>
  <c r="H64" i="2"/>
  <c r="H66" i="2"/>
  <c r="H67" i="2"/>
  <c r="H68" i="2"/>
  <c r="H69" i="2"/>
  <c r="H72" i="2"/>
  <c r="H73" i="2"/>
  <c r="H74" i="2"/>
  <c r="H76" i="2"/>
  <c r="H78" i="2"/>
  <c r="H80" i="2"/>
  <c r="H83" i="2"/>
  <c r="H84" i="2"/>
  <c r="H87" i="2"/>
  <c r="H88" i="2"/>
  <c r="H89" i="2"/>
  <c r="H91" i="2"/>
  <c r="H92" i="2"/>
  <c r="H93" i="2"/>
  <c r="H95" i="2"/>
  <c r="H96" i="2"/>
  <c r="H98" i="2"/>
  <c r="H99" i="2"/>
  <c r="H100" i="2"/>
  <c r="H101" i="2"/>
  <c r="H5" i="2"/>
  <c r="J40" i="2" l="1"/>
  <c r="J58" i="2"/>
  <c r="J24" i="2"/>
  <c r="J86" i="2"/>
  <c r="J70" i="2"/>
  <c r="J50" i="2"/>
  <c r="J21" i="2"/>
  <c r="J77" i="2"/>
  <c r="J97" i="2"/>
  <c r="J82" i="2"/>
  <c r="J65" i="2"/>
  <c r="J47" i="2"/>
  <c r="J30" i="2"/>
  <c r="J18" i="2"/>
  <c r="J4" i="2"/>
  <c r="J8" i="2"/>
  <c r="J11" i="2"/>
  <c r="J102" i="2" l="1"/>
</calcChain>
</file>

<file path=xl/sharedStrings.xml><?xml version="1.0" encoding="utf-8"?>
<sst xmlns="http://schemas.openxmlformats.org/spreadsheetml/2006/main" count="327" uniqueCount="106">
  <si>
    <t>CODIGO</t>
  </si>
  <si>
    <t>VENDEDOR</t>
  </si>
  <si>
    <t>LOJA</t>
  </si>
  <si>
    <t>COTA TOTAL</t>
  </si>
  <si>
    <t>COTA DIA</t>
  </si>
  <si>
    <t>QUANT VENDAS</t>
  </si>
  <si>
    <t>TOTAL VENDAS</t>
  </si>
  <si>
    <t xml:space="preserve"> %CQ</t>
  </si>
  <si>
    <t>SALDO COTA TOTAL</t>
  </si>
  <si>
    <t>SALDO COTA DIA</t>
  </si>
  <si>
    <t>TICK MEDIO</t>
  </si>
  <si>
    <t>JONATAN</t>
  </si>
  <si>
    <t>ABDIEL</t>
  </si>
  <si>
    <t>CRISTIANA BRITO</t>
  </si>
  <si>
    <t>PALOMA VISONE</t>
  </si>
  <si>
    <t>Não cadastrado</t>
  </si>
  <si>
    <t>BRUNO FIRMINO</t>
  </si>
  <si>
    <t>SINARIA CRATO</t>
  </si>
  <si>
    <t>EDUARDA</t>
  </si>
  <si>
    <t>BARBARA</t>
  </si>
  <si>
    <t>PEDRINA</t>
  </si>
  <si>
    <t>JOANA</t>
  </si>
  <si>
    <t>RENATA</t>
  </si>
  <si>
    <t>CLEO</t>
  </si>
  <si>
    <t>CHARMENIA</t>
  </si>
  <si>
    <t>RAYANE</t>
  </si>
  <si>
    <t>JHEYNE</t>
  </si>
  <si>
    <t>JULIANA</t>
  </si>
  <si>
    <t>BRUNO MARQUES</t>
  </si>
  <si>
    <t>YASMIN</t>
  </si>
  <si>
    <t>HIAGO</t>
  </si>
  <si>
    <t>MARIA CRATO</t>
  </si>
  <si>
    <t>EMERSON REGIS</t>
  </si>
  <si>
    <t>ANA CILIA LJ 11</t>
  </si>
  <si>
    <t>SABRINA</t>
  </si>
  <si>
    <t>ARIELE</t>
  </si>
  <si>
    <t>GLAUDENIA</t>
  </si>
  <si>
    <t>VERONICA LJ 26</t>
  </si>
  <si>
    <t>RAFAELE</t>
  </si>
  <si>
    <t>CINTIANA</t>
  </si>
  <si>
    <t>RAFAEL LJ15</t>
  </si>
  <si>
    <t>ELIDALVA</t>
  </si>
  <si>
    <t>PALOMA</t>
  </si>
  <si>
    <t>PALOMA RAQUEL</t>
  </si>
  <si>
    <t>EVELINE</t>
  </si>
  <si>
    <t>NARA</t>
  </si>
  <si>
    <t>LIVIA</t>
  </si>
  <si>
    <t>ROSALICE</t>
  </si>
  <si>
    <t>JULIO</t>
  </si>
  <si>
    <t>LUCIA</t>
  </si>
  <si>
    <t>ROBERTA</t>
  </si>
  <si>
    <t>DAIANE</t>
  </si>
  <si>
    <t>SAMUEL LJ1</t>
  </si>
  <si>
    <t>ROSANGELA LJ 1</t>
  </si>
  <si>
    <t>SELMA MARCIEL</t>
  </si>
  <si>
    <t>AMANDA GADELHA</t>
  </si>
  <si>
    <t>CLAUDIANE</t>
  </si>
  <si>
    <t>FIRMO</t>
  </si>
  <si>
    <t>MONICA</t>
  </si>
  <si>
    <t>ROSANGELA 25</t>
  </si>
  <si>
    <t>RICARDO</t>
  </si>
  <si>
    <t>BEL JUAZEIRO</t>
  </si>
  <si>
    <t>NADIR</t>
  </si>
  <si>
    <t>ANA PAULA</t>
  </si>
  <si>
    <t>INGRID</t>
  </si>
  <si>
    <t>ANTONIO</t>
  </si>
  <si>
    <t>BETIZA RMF</t>
  </si>
  <si>
    <t>HENRIQUE</t>
  </si>
  <si>
    <t>THAIS</t>
  </si>
  <si>
    <t>STENIO</t>
  </si>
  <si>
    <t>MARGOT 18</t>
  </si>
  <si>
    <t>ALEX</t>
  </si>
  <si>
    <t>NATALIA</t>
  </si>
  <si>
    <t>JOELSON</t>
  </si>
  <si>
    <t>ANA CRISTINA</t>
  </si>
  <si>
    <t>LIDUINO</t>
  </si>
  <si>
    <t>TAMIRES L12</t>
  </si>
  <si>
    <t>DAVI</t>
  </si>
  <si>
    <t>GERLANE</t>
  </si>
  <si>
    <t>HERBERT</t>
  </si>
  <si>
    <t>ANGELA</t>
  </si>
  <si>
    <t>JESSICA SENA</t>
  </si>
  <si>
    <t>HERMERSON</t>
  </si>
  <si>
    <t>RITA</t>
  </si>
  <si>
    <t>JANETE</t>
  </si>
  <si>
    <t>MARCIO</t>
  </si>
  <si>
    <t>Rótulos de Linha</t>
  </si>
  <si>
    <t>Total Geral</t>
  </si>
  <si>
    <t>Soma de COTA TOTAL</t>
  </si>
  <si>
    <t>Soma de TOTAL VENDAS</t>
  </si>
  <si>
    <t>VFR</t>
  </si>
  <si>
    <t>GESTOR</t>
  </si>
  <si>
    <t>DR. ASSIS</t>
  </si>
  <si>
    <t>D. EDNA</t>
  </si>
  <si>
    <t>SR. JUNIOR</t>
  </si>
  <si>
    <t>SR. EDUARDO</t>
  </si>
  <si>
    <t>COTA</t>
  </si>
  <si>
    <t>VENDAS</t>
  </si>
  <si>
    <t>VENDAS ATUALIZADAS</t>
  </si>
  <si>
    <t>% COTA ATUAL</t>
  </si>
  <si>
    <t>% VENDAS</t>
  </si>
  <si>
    <t>VENDAS FORA DA POLÍTICA</t>
  </si>
  <si>
    <t>PREMIADO</t>
  </si>
  <si>
    <t>VALOR</t>
  </si>
  <si>
    <t>TOTAL LOJA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</si>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</sst>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FF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0070C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8" fillId="0" borderId="0" xfId="0" applyNumberFormat="1" applyFont="1"/>
    <xf numFmtId="164" fontId="0" fillId="0" borderId="0" xfId="0" applyNumberFormat="1"/>
    <xf numFmtId="0" fontId="16" fillId="33" borderId="10" xfId="0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9" fontId="0" fillId="0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35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9" fontId="16" fillId="33" borderId="11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22" fillId="34" borderId="12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9" fontId="23" fillId="34" borderId="0" xfId="0" applyNumberFormat="1" applyFont="1" applyFill="1" applyAlignment="1">
      <alignment horizontal="center"/>
    </xf>
    <xf numFmtId="164" fontId="23" fillId="34" borderId="0" xfId="0" applyNumberFormat="1" applyFont="1" applyFill="1" applyAlignment="1">
      <alignment horizontal="center"/>
    </xf>
    <xf numFmtId="164" fontId="24" fillId="34" borderId="0" xfId="0" applyNumberFormat="1" applyFont="1" applyFill="1" applyAlignment="1">
      <alignment horizontal="center"/>
    </xf>
    <xf numFmtId="0" fontId="23" fillId="0" borderId="0" xfId="0" applyFont="1"/>
    <xf numFmtId="164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9" fontId="23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3" fillId="0" borderId="0" xfId="0" applyFont="1" applyAlignment="1">
      <alignment horizontal="left" indent="1"/>
    </xf>
    <xf numFmtId="0" fontId="23" fillId="34" borderId="0" xfId="0" applyFont="1" applyFill="1" applyAlignment="1">
      <alignment horizontal="left"/>
    </xf>
    <xf numFmtId="9" fontId="23" fillId="3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12" xfId="0" applyNumberFormat="1" applyFont="1" applyFill="1" applyBorder="1" applyAlignment="1">
      <alignment horizontal="center"/>
    </xf>
    <xf numFmtId="164" fontId="13" fillId="36" borderId="12" xfId="0" applyNumberFormat="1" applyFont="1" applyFill="1" applyBorder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04"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_-[$R$-416]\ * #,##0.00_-;\-[$R$-416]\ * #,##0.00_-;_-[$R$-416]\ * &quot;-&quot;??_-;_-@_-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&quot;R$&quot;\ #,##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</xdr:row>
      <xdr:rowOff>0</xdr:rowOff>
    </xdr:from>
    <xdr:to>
      <xdr:col>15</xdr:col>
      <xdr:colOff>571995</xdr:colOff>
      <xdr:row>10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091228-D4EE-0FC2-3A49-60FF0FE7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381000"/>
          <a:ext cx="3543795" cy="16097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critorio" refreshedDate="45854.566775925923" createdVersion="8" refreshedVersion="8" minRefreshableVersion="3" recordCount="75" xr:uid="{0786A913-07A4-42A5-A6A4-F716613EE08A}">
  <cacheSource type="worksheet">
    <worksheetSource name="Tabela1"/>
  </cacheSource>
  <cacheFields count="16">
    <cacheField name="CODIGO" numFmtId="0">
      <sharedItems containsSemiMixedTypes="0" containsString="0" containsNumber="1" containsInteger="1" minValue="0" maxValue="18341"/>
    </cacheField>
    <cacheField name="VENDEDOR" numFmtId="0">
      <sharedItems count="75">
        <s v="Não cadastrado"/>
        <s v="NARA"/>
        <s v="SAMUEL LJ1"/>
        <s v="ROSANGELA LJ 1"/>
        <s v="ELIDALVA"/>
        <s v="ANTONIO"/>
        <s v="JONATAN"/>
        <s v="JULIO"/>
        <s v="SELMA MARCIEL"/>
        <s v="AMANDA GADELHA"/>
        <s v="NATALIA"/>
        <s v="HERBERT"/>
        <s v="YASMIN"/>
        <s v="PALOMA"/>
        <s v="HENRIQUE"/>
        <s v="JOELSON"/>
        <s v="JHEYNE"/>
        <s v="JULIANA"/>
        <s v="HIAGO"/>
        <s v="ARIELE"/>
        <s v="EDUARDA"/>
        <s v="RAFAELE"/>
        <s v="ROBERTA"/>
        <s v="ANA CILIA LJ 11"/>
        <s v="CLAUDIANE"/>
        <s v="STENIO"/>
        <s v="TAMIRES L12"/>
        <s v="ALEX"/>
        <s v="ANGELA"/>
        <s v="JESSICA SENA"/>
        <s v="HERMERSON"/>
        <s v="JANETE"/>
        <s v="MARCIO"/>
        <s v="RENATA"/>
        <s v="RAFAEL LJ15"/>
        <s v="SABRINA"/>
        <s v="LIVIA"/>
        <s v="BRUNO FIRMINO"/>
        <s v="BARBARA"/>
        <s v="CHARMENIA"/>
        <s v="EVELINE"/>
        <s v="FIRMO"/>
        <s v="MONICA"/>
        <s v="MARGOT 18"/>
        <s v="ANA CRISTINA"/>
        <s v="DAVI"/>
        <s v="RITA"/>
        <s v="GLAUDENIA"/>
        <s v="ROSALICE"/>
        <s v="RICARDO"/>
        <s v="BETIZA RMF"/>
        <s v="ABDIEL"/>
        <s v="BRUNO MARQUES"/>
        <s v="ANA PAULA"/>
        <s v="GERLANE"/>
        <s v="PEDRINA"/>
        <s v="CRISTIANA BRITO"/>
        <s v="CINTIANA"/>
        <s v="DAIANE"/>
        <s v="NADIR"/>
        <s v="SINARIA CRATO"/>
        <s v="JOANA"/>
        <s v="MARIA CRATO"/>
        <s v="CLEO"/>
        <s v="ROSANGELA 25"/>
        <s v="BEL JUAZEIRO"/>
        <s v="PALOMA VISONE"/>
        <s v="VERONICA LJ 26"/>
        <s v="LUCIA"/>
        <s v="RAYANE"/>
        <s v="PALOMA RAQUEL"/>
        <s v="EMERSON REGIS"/>
        <s v="INGRID"/>
        <s v="THAIS"/>
        <s v="LIDUINO"/>
      </sharedItems>
    </cacheField>
    <cacheField name="GESTOR" numFmtId="0">
      <sharedItems containsBlank="1" count="5">
        <m/>
        <s v="DR. ASSIS"/>
        <s v="D. EDNA"/>
        <s v="SR. EDUARDO"/>
        <s v="SR. JUNIOR"/>
      </sharedItems>
    </cacheField>
    <cacheField name="LOJA" numFmtId="0">
      <sharedItems containsSemiMixedTypes="0" containsString="0" containsNumber="1" containsInteger="1" minValue="0" maxValue="28" count="25">
        <n v="0"/>
        <n v="1"/>
        <n v="4"/>
        <n v="5"/>
        <n v="6"/>
        <n v="7"/>
        <n v="8"/>
        <n v="9"/>
        <n v="10"/>
        <n v="11"/>
        <n v="12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</sharedItems>
    </cacheField>
    <cacheField name="COTA TOTAL" numFmtId="0">
      <sharedItems containsSemiMixedTypes="0" containsString="0" containsNumber="1" containsInteger="1" minValue="0" maxValue="91666"/>
    </cacheField>
    <cacheField name="COTA DIA" numFmtId="0">
      <sharedItems containsSemiMixedTypes="0" containsString="0" containsNumber="1" containsInteger="1" minValue="0" maxValue="3395"/>
    </cacheField>
    <cacheField name="QUANT VENDAS" numFmtId="0">
      <sharedItems containsSemiMixedTypes="0" containsString="0" containsNumber="1" containsInteger="1" minValue="0" maxValue="43"/>
    </cacheField>
    <cacheField name="TOTAL VENDAS" numFmtId="0">
      <sharedItems containsSemiMixedTypes="0" containsString="0" containsNumber="1" containsInteger="1" minValue="40" maxValue="70710"/>
    </cacheField>
    <cacheField name=" %CQ" numFmtId="0">
      <sharedItems containsString="0" containsBlank="1" containsNumber="1" containsInteger="1" minValue="1" maxValue="104"/>
    </cacheField>
    <cacheField name="SALDO COTA TOTAL" numFmtId="0">
      <sharedItems containsSemiMixedTypes="0" containsString="0" containsNumber="1" containsInteger="1" minValue="-62646" maxValue="2830"/>
    </cacheField>
    <cacheField name="SALDO COTA DIA" numFmtId="0">
      <sharedItems containsString="0" containsBlank="1" containsNumber="1" containsInteger="1" minValue="433" maxValue="4176"/>
    </cacheField>
    <cacheField name="TICK MEDIO" numFmtId="0">
      <sharedItems containsString="0" containsBlank="1" containsNumber="1" containsInteger="1" minValue="290" maxValue="3031"/>
    </cacheField>
    <cacheField name="VFR" numFmtId="164">
      <sharedItems containsString="0" containsBlank="1" containsNumber="1" containsInteger="1" minValue="-8390" maxValue="0"/>
    </cacheField>
    <cacheField name="COTA ATUAL" numFmtId="0" formula="'TOTAL VENDAS'/'COTA TOTAL'" databaseField="0"/>
    <cacheField name="VENDAS AT" numFmtId="0" formula="'TOTAL VENDAS'+VFR" databaseField="0"/>
    <cacheField name="%V.AT" numFmtId="0" formula="'VENDAS AT'/'COTA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0"/>
    <x v="0"/>
    <x v="0"/>
    <x v="0"/>
    <n v="0"/>
    <n v="0"/>
    <n v="1"/>
    <n v="540"/>
    <m/>
    <n v="540"/>
    <m/>
    <m/>
    <m/>
  </r>
  <r>
    <n v="6440"/>
    <x v="1"/>
    <x v="1"/>
    <x v="1"/>
    <n v="46666"/>
    <n v="1728"/>
    <n v="20"/>
    <n v="24701"/>
    <n v="53"/>
    <n v="-21965"/>
    <n v="1464"/>
    <n v="1235"/>
    <n v="0"/>
  </r>
  <r>
    <n v="18139"/>
    <x v="2"/>
    <x v="1"/>
    <x v="1"/>
    <n v="46666"/>
    <n v="1728"/>
    <n v="22"/>
    <n v="26689"/>
    <n v="57"/>
    <n v="-19977"/>
    <n v="1332"/>
    <n v="1213"/>
    <n v="0"/>
  </r>
  <r>
    <n v="13722"/>
    <x v="3"/>
    <x v="1"/>
    <x v="1"/>
    <n v="46666"/>
    <n v="1728"/>
    <n v="22"/>
    <n v="27465"/>
    <n v="59"/>
    <n v="-19201"/>
    <n v="1280"/>
    <n v="1248"/>
    <n v="-180"/>
  </r>
  <r>
    <n v="17795"/>
    <x v="4"/>
    <x v="2"/>
    <x v="2"/>
    <n v="60000"/>
    <n v="2222"/>
    <n v="14"/>
    <n v="20985"/>
    <n v="35"/>
    <n v="-39015"/>
    <n v="2601"/>
    <n v="1499"/>
    <n v="0"/>
  </r>
  <r>
    <n v="388"/>
    <x v="5"/>
    <x v="2"/>
    <x v="2"/>
    <n v="60000"/>
    <n v="2222"/>
    <n v="23"/>
    <n v="34063"/>
    <n v="57"/>
    <n v="-25937"/>
    <n v="1729"/>
    <n v="1481"/>
    <n v="-900"/>
  </r>
  <r>
    <n v="1295"/>
    <x v="6"/>
    <x v="1"/>
    <x v="3"/>
    <n v="0"/>
    <n v="0"/>
    <n v="3"/>
    <n v="40"/>
    <m/>
    <n v="40"/>
    <m/>
    <m/>
    <n v="0"/>
  </r>
  <r>
    <n v="7480"/>
    <x v="7"/>
    <x v="1"/>
    <x v="3"/>
    <n v="70600"/>
    <n v="2615"/>
    <n v="15"/>
    <n v="25180"/>
    <n v="36"/>
    <n v="-45420"/>
    <n v="3028"/>
    <n v="1679"/>
    <n v="-600"/>
  </r>
  <r>
    <n v="18244"/>
    <x v="8"/>
    <x v="1"/>
    <x v="3"/>
    <n v="70600"/>
    <n v="2615"/>
    <n v="23"/>
    <n v="27663"/>
    <n v="39"/>
    <n v="-42937"/>
    <n v="2862"/>
    <n v="1203"/>
    <n v="0"/>
  </r>
  <r>
    <n v="18333"/>
    <x v="9"/>
    <x v="1"/>
    <x v="3"/>
    <n v="67600"/>
    <n v="2504"/>
    <n v="20"/>
    <n v="28012"/>
    <n v="41"/>
    <n v="-39588"/>
    <n v="2639"/>
    <n v="1401"/>
    <n v="-2900"/>
  </r>
  <r>
    <n v="3824"/>
    <x v="10"/>
    <x v="1"/>
    <x v="3"/>
    <n v="70600"/>
    <n v="2615"/>
    <n v="24"/>
    <n v="42290"/>
    <n v="60"/>
    <n v="-28310"/>
    <n v="1887"/>
    <n v="1762"/>
    <n v="0"/>
  </r>
  <r>
    <n v="5452"/>
    <x v="11"/>
    <x v="1"/>
    <x v="3"/>
    <n v="70600"/>
    <n v="2615"/>
    <n v="26"/>
    <n v="51430"/>
    <n v="73"/>
    <n v="-19170"/>
    <n v="1278"/>
    <n v="1978"/>
    <n v="0"/>
  </r>
  <r>
    <n v="18287"/>
    <x v="12"/>
    <x v="3"/>
    <x v="4"/>
    <n v="70000"/>
    <n v="2593"/>
    <n v="16"/>
    <n v="16267"/>
    <n v="23"/>
    <n v="-53733"/>
    <n v="3582"/>
    <n v="1017"/>
    <n v="-1000"/>
  </r>
  <r>
    <n v="16497"/>
    <x v="13"/>
    <x v="3"/>
    <x v="4"/>
    <n v="70000"/>
    <n v="2593"/>
    <n v="20"/>
    <n v="21372"/>
    <n v="31"/>
    <n v="-48628"/>
    <n v="3242"/>
    <n v="1069"/>
    <n v="-8390"/>
  </r>
  <r>
    <n v="15679"/>
    <x v="14"/>
    <x v="2"/>
    <x v="5"/>
    <n v="70000"/>
    <n v="2593"/>
    <n v="36"/>
    <n v="35850"/>
    <n v="51"/>
    <n v="-34150"/>
    <n v="2277"/>
    <n v="996"/>
    <n v="-500"/>
  </r>
  <r>
    <n v="6610"/>
    <x v="15"/>
    <x v="2"/>
    <x v="5"/>
    <n v="60000"/>
    <n v="2222"/>
    <n v="25"/>
    <n v="42870"/>
    <n v="71"/>
    <n v="-17130"/>
    <n v="1142"/>
    <n v="1715"/>
    <n v="0"/>
  </r>
  <r>
    <n v="16128"/>
    <x v="16"/>
    <x v="4"/>
    <x v="6"/>
    <n v="30000"/>
    <n v="1111"/>
    <n v="10"/>
    <n v="15050"/>
    <n v="50"/>
    <n v="-14950"/>
    <n v="997"/>
    <n v="1505"/>
    <n v="0"/>
  </r>
  <r>
    <n v="17140"/>
    <x v="17"/>
    <x v="4"/>
    <x v="6"/>
    <n v="30000"/>
    <n v="1111"/>
    <n v="12"/>
    <n v="15398"/>
    <n v="51"/>
    <n v="-14602"/>
    <n v="973"/>
    <n v="1283"/>
    <n v="0"/>
  </r>
  <r>
    <n v="13005"/>
    <x v="18"/>
    <x v="2"/>
    <x v="7"/>
    <n v="45000"/>
    <n v="1667"/>
    <n v="14"/>
    <n v="16410"/>
    <n v="36"/>
    <n v="-28590"/>
    <n v="1906"/>
    <n v="1172"/>
    <n v="-900"/>
  </r>
  <r>
    <n v="12971"/>
    <x v="19"/>
    <x v="2"/>
    <x v="7"/>
    <n v="45000"/>
    <n v="1667"/>
    <n v="16"/>
    <n v="18010"/>
    <n v="40"/>
    <n v="-26990"/>
    <n v="1799"/>
    <n v="1126"/>
    <n v="-1400"/>
  </r>
  <r>
    <n v="17850"/>
    <x v="20"/>
    <x v="4"/>
    <x v="8"/>
    <n v="33333"/>
    <n v="1235"/>
    <n v="1"/>
    <n v="2950"/>
    <n v="9"/>
    <n v="-30383"/>
    <n v="2026"/>
    <n v="2950"/>
    <n v="0"/>
  </r>
  <r>
    <n v="15172"/>
    <x v="21"/>
    <x v="4"/>
    <x v="8"/>
    <n v="33333"/>
    <n v="1235"/>
    <n v="16"/>
    <n v="19020"/>
    <n v="57"/>
    <n v="-14313"/>
    <n v="954"/>
    <n v="1189"/>
    <n v="0"/>
  </r>
  <r>
    <n v="13919"/>
    <x v="22"/>
    <x v="4"/>
    <x v="8"/>
    <n v="33334"/>
    <n v="1235"/>
    <n v="20"/>
    <n v="25530"/>
    <n v="77"/>
    <n v="-7804"/>
    <n v="520"/>
    <n v="1277"/>
    <n v="0"/>
  </r>
  <r>
    <n v="16659"/>
    <x v="23"/>
    <x v="4"/>
    <x v="9"/>
    <n v="40000"/>
    <n v="1481"/>
    <n v="12"/>
    <n v="17170"/>
    <n v="43"/>
    <n v="-22830"/>
    <n v="1522"/>
    <n v="1431"/>
    <n v="0"/>
  </r>
  <r>
    <n v="17353"/>
    <x v="24"/>
    <x v="4"/>
    <x v="9"/>
    <n v="40000"/>
    <n v="1481"/>
    <n v="16"/>
    <n v="28620"/>
    <n v="72"/>
    <n v="-11380"/>
    <n v="759"/>
    <n v="1789"/>
    <n v="0"/>
  </r>
  <r>
    <n v="18104"/>
    <x v="25"/>
    <x v="3"/>
    <x v="10"/>
    <n v="80000"/>
    <n v="2963"/>
    <n v="25"/>
    <n v="36739"/>
    <n v="46"/>
    <n v="-43261"/>
    <n v="2884"/>
    <n v="1470"/>
    <n v="0"/>
  </r>
  <r>
    <n v="15059"/>
    <x v="26"/>
    <x v="3"/>
    <x v="10"/>
    <n v="80000"/>
    <n v="2963"/>
    <n v="43"/>
    <n v="47495"/>
    <n v="59"/>
    <n v="-32505"/>
    <n v="2167"/>
    <n v="1105"/>
    <n v="0"/>
  </r>
  <r>
    <n v="16985"/>
    <x v="27"/>
    <x v="2"/>
    <x v="11"/>
    <n v="84000"/>
    <n v="3111"/>
    <n v="25"/>
    <n v="39220"/>
    <n v="47"/>
    <n v="-44780"/>
    <n v="2985"/>
    <n v="1569"/>
    <n v="0"/>
  </r>
  <r>
    <n v="15849"/>
    <x v="28"/>
    <x v="2"/>
    <x v="11"/>
    <n v="84000"/>
    <n v="3111"/>
    <n v="29"/>
    <n v="52880"/>
    <n v="63"/>
    <n v="-31120"/>
    <n v="2075"/>
    <n v="1823"/>
    <n v="0"/>
  </r>
  <r>
    <n v="15652"/>
    <x v="29"/>
    <x v="2"/>
    <x v="11"/>
    <n v="84000"/>
    <n v="3111"/>
    <n v="32"/>
    <n v="53874"/>
    <n v="64"/>
    <n v="-30126"/>
    <n v="2008"/>
    <n v="1684"/>
    <n v="0"/>
  </r>
  <r>
    <n v="7560"/>
    <x v="30"/>
    <x v="2"/>
    <x v="11"/>
    <n v="84000"/>
    <n v="3111"/>
    <n v="25"/>
    <n v="56120"/>
    <n v="67"/>
    <n v="-27880"/>
    <n v="1859"/>
    <n v="2245"/>
    <n v="-1800"/>
  </r>
  <r>
    <n v="12300"/>
    <x v="31"/>
    <x v="2"/>
    <x v="11"/>
    <n v="84000"/>
    <n v="3111"/>
    <n v="27"/>
    <n v="70310"/>
    <n v="84"/>
    <n v="-13690"/>
    <n v="913"/>
    <n v="2604"/>
    <n v="-1250"/>
  </r>
  <r>
    <n v="13021"/>
    <x v="32"/>
    <x v="2"/>
    <x v="11"/>
    <n v="84000"/>
    <n v="3111"/>
    <n v="40"/>
    <n v="70710"/>
    <n v="84"/>
    <n v="-13290"/>
    <n v="886"/>
    <n v="1768"/>
    <n v="-4550"/>
  </r>
  <r>
    <n v="18228"/>
    <x v="33"/>
    <x v="3"/>
    <x v="12"/>
    <n v="35000"/>
    <n v="1296"/>
    <n v="5"/>
    <n v="10400"/>
    <n v="30"/>
    <n v="-24600"/>
    <n v="1640"/>
    <n v="2080"/>
    <n v="-1700"/>
  </r>
  <r>
    <n v="16560"/>
    <x v="34"/>
    <x v="3"/>
    <x v="12"/>
    <n v="35000"/>
    <n v="1296"/>
    <n v="15"/>
    <n v="19340"/>
    <n v="55"/>
    <n v="-15660"/>
    <n v="1044"/>
    <n v="1289"/>
    <n v="-830"/>
  </r>
  <r>
    <n v="18325"/>
    <x v="35"/>
    <x v="2"/>
    <x v="13"/>
    <n v="25000"/>
    <n v="926"/>
    <n v="16"/>
    <n v="17841"/>
    <n v="71"/>
    <n v="-7159"/>
    <n v="477"/>
    <n v="1115"/>
    <n v="0"/>
  </r>
  <r>
    <n v="18210"/>
    <x v="36"/>
    <x v="2"/>
    <x v="13"/>
    <n v="45000"/>
    <n v="1667"/>
    <n v="21"/>
    <n v="24823"/>
    <n v="55"/>
    <n v="-20177"/>
    <n v="1345"/>
    <n v="1182"/>
    <n v="-480"/>
  </r>
  <r>
    <n v="18040"/>
    <x v="37"/>
    <x v="2"/>
    <x v="14"/>
    <n v="2600"/>
    <n v="96"/>
    <n v="1"/>
    <n v="2600"/>
    <n v="100"/>
    <n v="0"/>
    <m/>
    <n v="2600"/>
    <n v="0"/>
  </r>
  <r>
    <n v="18341"/>
    <x v="38"/>
    <x v="2"/>
    <x v="14"/>
    <n v="20000"/>
    <n v="741"/>
    <n v="3"/>
    <n v="3384"/>
    <n v="17"/>
    <n v="-16616"/>
    <n v="1108"/>
    <n v="1128"/>
    <n v="0"/>
  </r>
  <r>
    <n v="17019"/>
    <x v="39"/>
    <x v="2"/>
    <x v="14"/>
    <n v="37000"/>
    <n v="1370"/>
    <n v="10"/>
    <n v="14517"/>
    <n v="39"/>
    <n v="-22483"/>
    <n v="1499"/>
    <n v="1452"/>
    <n v="0"/>
  </r>
  <r>
    <n v="15946"/>
    <x v="40"/>
    <x v="2"/>
    <x v="14"/>
    <n v="37000"/>
    <n v="1370"/>
    <n v="10"/>
    <n v="24259"/>
    <n v="66"/>
    <n v="-12741"/>
    <n v="849"/>
    <n v="2426"/>
    <n v="0"/>
  </r>
  <r>
    <n v="18082"/>
    <x v="41"/>
    <x v="3"/>
    <x v="15"/>
    <n v="91666"/>
    <n v="3395"/>
    <n v="13"/>
    <n v="29020"/>
    <n v="32"/>
    <n v="-62646"/>
    <n v="4176"/>
    <n v="2232"/>
    <n v="0"/>
  </r>
  <r>
    <n v="11266"/>
    <x v="42"/>
    <x v="3"/>
    <x v="15"/>
    <n v="91666"/>
    <n v="3395"/>
    <n v="20"/>
    <n v="29112"/>
    <n v="32"/>
    <n v="-62554"/>
    <n v="4170"/>
    <n v="1456"/>
    <n v="0"/>
  </r>
  <r>
    <n v="17418"/>
    <x v="43"/>
    <x v="3"/>
    <x v="15"/>
    <n v="91666"/>
    <n v="3395"/>
    <n v="22"/>
    <n v="38891"/>
    <n v="42"/>
    <n v="-52775"/>
    <n v="3518"/>
    <n v="1768"/>
    <n v="-2524"/>
  </r>
  <r>
    <n v="16810"/>
    <x v="44"/>
    <x v="3"/>
    <x v="15"/>
    <n v="91666"/>
    <n v="3395"/>
    <n v="24"/>
    <n v="44300"/>
    <n v="48"/>
    <n v="-47366"/>
    <n v="3158"/>
    <n v="1846"/>
    <n v="-2940"/>
  </r>
  <r>
    <n v="17116"/>
    <x v="45"/>
    <x v="3"/>
    <x v="15"/>
    <n v="91666"/>
    <n v="3395"/>
    <n v="24"/>
    <n v="49306"/>
    <n v="54"/>
    <n v="-42360"/>
    <n v="2824"/>
    <n v="2054"/>
    <n v="-3587"/>
  </r>
  <r>
    <n v="6750"/>
    <x v="46"/>
    <x v="3"/>
    <x v="15"/>
    <n v="91666"/>
    <n v="3395"/>
    <n v="27"/>
    <n v="68678"/>
    <n v="75"/>
    <n v="-22988"/>
    <n v="1533"/>
    <n v="2544"/>
    <n v="0"/>
  </r>
  <r>
    <n v="13617"/>
    <x v="47"/>
    <x v="3"/>
    <x v="16"/>
    <n v="62500"/>
    <n v="2315"/>
    <n v="12"/>
    <n v="18342"/>
    <n v="29"/>
    <n v="-44158"/>
    <n v="2944"/>
    <n v="1529"/>
    <n v="0"/>
  </r>
  <r>
    <n v="17477"/>
    <x v="48"/>
    <x v="3"/>
    <x v="16"/>
    <n v="62500"/>
    <n v="2315"/>
    <n v="16"/>
    <n v="25134"/>
    <n v="40"/>
    <n v="-37366"/>
    <n v="2491"/>
    <n v="1571"/>
    <n v="-2000"/>
  </r>
  <r>
    <n v="18090"/>
    <x v="49"/>
    <x v="3"/>
    <x v="16"/>
    <n v="62500"/>
    <n v="2315"/>
    <n v="19"/>
    <n v="30316"/>
    <n v="49"/>
    <n v="-32184"/>
    <n v="2146"/>
    <n v="1596"/>
    <n v="-1395"/>
  </r>
  <r>
    <n v="15350"/>
    <x v="50"/>
    <x v="3"/>
    <x v="16"/>
    <n v="62500"/>
    <n v="2315"/>
    <n v="20"/>
    <n v="34579"/>
    <n v="55"/>
    <n v="-27921"/>
    <n v="1861"/>
    <n v="1729"/>
    <n v="0"/>
  </r>
  <r>
    <n v="4413"/>
    <x v="51"/>
    <x v="2"/>
    <x v="17"/>
    <n v="0"/>
    <n v="0"/>
    <n v="1"/>
    <n v="50"/>
    <m/>
    <n v="50"/>
    <m/>
    <m/>
    <n v="0"/>
  </r>
  <r>
    <n v="14834"/>
    <x v="52"/>
    <x v="2"/>
    <x v="17"/>
    <n v="48670"/>
    <n v="1803"/>
    <n v="11"/>
    <n v="15530"/>
    <n v="32"/>
    <n v="-33140"/>
    <n v="2209"/>
    <n v="1412"/>
    <n v="0"/>
  </r>
  <r>
    <n v="12904"/>
    <x v="53"/>
    <x v="2"/>
    <x v="17"/>
    <n v="48670"/>
    <n v="1803"/>
    <n v="19"/>
    <n v="32895"/>
    <n v="68"/>
    <n v="-15775"/>
    <n v="1052"/>
    <n v="1731"/>
    <n v="0"/>
  </r>
  <r>
    <n v="18198"/>
    <x v="54"/>
    <x v="2"/>
    <x v="17"/>
    <n v="48670"/>
    <n v="1803"/>
    <n v="25"/>
    <n v="50549"/>
    <n v="104"/>
    <n v="1879"/>
    <m/>
    <n v="2022"/>
    <n v="0"/>
  </r>
  <r>
    <n v="205"/>
    <x v="55"/>
    <x v="1"/>
    <x v="18"/>
    <n v="12000"/>
    <n v="444"/>
    <n v="8"/>
    <n v="5500"/>
    <n v="46"/>
    <n v="-6500"/>
    <n v="433"/>
    <n v="688"/>
    <n v="-2870"/>
  </r>
  <r>
    <n v="5371"/>
    <x v="56"/>
    <x v="2"/>
    <x v="19"/>
    <n v="0"/>
    <n v="0"/>
    <n v="0"/>
    <n v="130"/>
    <m/>
    <n v="130"/>
    <m/>
    <m/>
    <n v="0"/>
  </r>
  <r>
    <n v="16934"/>
    <x v="57"/>
    <x v="2"/>
    <x v="19"/>
    <n v="50000"/>
    <n v="1852"/>
    <n v="9"/>
    <n v="19159"/>
    <n v="38"/>
    <n v="-30841"/>
    <n v="2056"/>
    <n v="2129"/>
    <n v="0"/>
  </r>
  <r>
    <n v="18236"/>
    <x v="58"/>
    <x v="2"/>
    <x v="19"/>
    <n v="50000"/>
    <n v="1852"/>
    <n v="13"/>
    <n v="26150"/>
    <n v="52"/>
    <n v="-23850"/>
    <n v="1590"/>
    <n v="2012"/>
    <n v="0"/>
  </r>
  <r>
    <n v="15717"/>
    <x v="59"/>
    <x v="2"/>
    <x v="19"/>
    <n v="60000"/>
    <n v="2222"/>
    <n v="20"/>
    <n v="32498"/>
    <n v="54"/>
    <n v="-27502"/>
    <n v="1833"/>
    <n v="1625"/>
    <n v="-5739"/>
  </r>
  <r>
    <n v="16527"/>
    <x v="60"/>
    <x v="3"/>
    <x v="20"/>
    <n v="0"/>
    <n v="0"/>
    <n v="3"/>
    <n v="2830"/>
    <m/>
    <n v="2830"/>
    <m/>
    <m/>
    <n v="-1000"/>
  </r>
  <r>
    <n v="16489"/>
    <x v="61"/>
    <x v="3"/>
    <x v="20"/>
    <n v="40000"/>
    <n v="1481"/>
    <n v="6"/>
    <n v="6880"/>
    <n v="17"/>
    <n v="-33120"/>
    <n v="2208"/>
    <n v="1147"/>
    <n v="-2130"/>
  </r>
  <r>
    <n v="15156"/>
    <x v="62"/>
    <x v="3"/>
    <x v="20"/>
    <n v="40000"/>
    <n v="1481"/>
    <n v="12"/>
    <n v="16477"/>
    <n v="41"/>
    <n v="-23523"/>
    <n v="1568"/>
    <n v="1373"/>
    <n v="-180"/>
  </r>
  <r>
    <n v="18007"/>
    <x v="63"/>
    <x v="3"/>
    <x v="21"/>
    <n v="46666"/>
    <n v="1728"/>
    <n v="5"/>
    <n v="12858"/>
    <n v="28"/>
    <n v="-33808"/>
    <n v="2254"/>
    <n v="2572"/>
    <n v="0"/>
  </r>
  <r>
    <n v="18252"/>
    <x v="64"/>
    <x v="3"/>
    <x v="21"/>
    <n v="46666"/>
    <n v="1728"/>
    <n v="20"/>
    <n v="29910"/>
    <n v="64"/>
    <n v="-16756"/>
    <n v="1117"/>
    <n v="1496"/>
    <n v="-5870"/>
  </r>
  <r>
    <n v="14788"/>
    <x v="65"/>
    <x v="3"/>
    <x v="21"/>
    <n v="46666"/>
    <n v="1728"/>
    <n v="27"/>
    <n v="30525"/>
    <n v="65"/>
    <n v="-16141"/>
    <n v="1076"/>
    <n v="1131"/>
    <n v="-2000"/>
  </r>
  <r>
    <n v="18295"/>
    <x v="66"/>
    <x v="3"/>
    <x v="22"/>
    <n v="46666"/>
    <n v="1728"/>
    <n v="1"/>
    <n v="290"/>
    <n v="1"/>
    <n v="-46376"/>
    <n v="3092"/>
    <n v="290"/>
    <n v="0"/>
  </r>
  <r>
    <n v="15873"/>
    <x v="67"/>
    <x v="3"/>
    <x v="22"/>
    <n v="46666"/>
    <n v="1728"/>
    <n v="11"/>
    <n v="18675"/>
    <n v="40"/>
    <n v="-27991"/>
    <n v="1866"/>
    <n v="1698"/>
    <n v="-1500"/>
  </r>
  <r>
    <n v="16160"/>
    <x v="68"/>
    <x v="3"/>
    <x v="22"/>
    <n v="46666"/>
    <n v="1728"/>
    <n v="18"/>
    <n v="25480"/>
    <n v="55"/>
    <n v="-21186"/>
    <n v="1412"/>
    <n v="1416"/>
    <n v="-2000"/>
  </r>
  <r>
    <n v="17892"/>
    <x v="69"/>
    <x v="4"/>
    <x v="23"/>
    <n v="30000"/>
    <n v="1111"/>
    <n v="11"/>
    <n v="14537"/>
    <n v="48"/>
    <n v="-15463"/>
    <n v="1031"/>
    <n v="1322"/>
    <n v="0"/>
  </r>
  <r>
    <n v="17728"/>
    <x v="70"/>
    <x v="4"/>
    <x v="23"/>
    <n v="30000"/>
    <n v="1111"/>
    <n v="12"/>
    <n v="21566"/>
    <n v="72"/>
    <n v="-8434"/>
    <n v="562"/>
    <n v="1797"/>
    <n v="0"/>
  </r>
  <r>
    <n v="16276"/>
    <x v="71"/>
    <x v="2"/>
    <x v="24"/>
    <n v="60000"/>
    <n v="2222"/>
    <n v="9"/>
    <n v="17046"/>
    <n v="28"/>
    <n v="-42954"/>
    <n v="2864"/>
    <n v="1894"/>
    <n v="0"/>
  </r>
  <r>
    <n v="17124"/>
    <x v="72"/>
    <x v="2"/>
    <x v="24"/>
    <n v="60000"/>
    <n v="2222"/>
    <n v="11"/>
    <n v="33340"/>
    <n v="56"/>
    <n v="-26660"/>
    <n v="1777"/>
    <n v="3031"/>
    <n v="-2000"/>
  </r>
  <r>
    <n v="16322"/>
    <x v="73"/>
    <x v="2"/>
    <x v="24"/>
    <n v="60000"/>
    <n v="2222"/>
    <n v="19"/>
    <n v="35986"/>
    <n v="60"/>
    <n v="-24014"/>
    <n v="1601"/>
    <n v="1894"/>
    <n v="-2000"/>
  </r>
  <r>
    <n v="16314"/>
    <x v="74"/>
    <x v="2"/>
    <x v="24"/>
    <n v="60000"/>
    <n v="2222"/>
    <n v="19"/>
    <n v="44680"/>
    <n v="74"/>
    <n v="-15320"/>
    <n v="1021"/>
    <n v="2352"/>
    <n v="-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D03BD-24F9-441A-8BE0-4A5ABC3E2EB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2:R101" firstHeaderRow="0" firstDataRow="1" firstDataCol="1"/>
  <pivotFields count="16">
    <pivotField showAll="0"/>
    <pivotField axis="axisRow" showAll="0">
      <items count="76">
        <item x="51"/>
        <item x="27"/>
        <item x="9"/>
        <item x="23"/>
        <item x="44"/>
        <item x="53"/>
        <item x="28"/>
        <item x="5"/>
        <item x="19"/>
        <item x="38"/>
        <item x="65"/>
        <item x="50"/>
        <item x="37"/>
        <item x="52"/>
        <item x="39"/>
        <item x="57"/>
        <item x="24"/>
        <item x="63"/>
        <item x="56"/>
        <item x="58"/>
        <item x="45"/>
        <item x="20"/>
        <item x="4"/>
        <item x="71"/>
        <item x="40"/>
        <item x="41"/>
        <item x="54"/>
        <item x="47"/>
        <item x="14"/>
        <item x="11"/>
        <item x="30"/>
        <item x="18"/>
        <item x="72"/>
        <item x="31"/>
        <item x="29"/>
        <item x="16"/>
        <item x="61"/>
        <item x="15"/>
        <item x="6"/>
        <item x="17"/>
        <item x="7"/>
        <item x="74"/>
        <item x="36"/>
        <item x="68"/>
        <item x="32"/>
        <item x="43"/>
        <item x="62"/>
        <item x="42"/>
        <item x="59"/>
        <item x="0"/>
        <item x="1"/>
        <item x="10"/>
        <item x="13"/>
        <item x="70"/>
        <item x="66"/>
        <item x="55"/>
        <item x="34"/>
        <item x="21"/>
        <item x="69"/>
        <item x="33"/>
        <item x="49"/>
        <item x="46"/>
        <item x="22"/>
        <item x="48"/>
        <item x="64"/>
        <item x="3"/>
        <item x="35"/>
        <item x="2"/>
        <item x="8"/>
        <item x="60"/>
        <item x="25"/>
        <item x="26"/>
        <item x="73"/>
        <item x="67"/>
        <item x="12"/>
        <item t="default"/>
      </items>
    </pivotField>
    <pivotField showAll="0"/>
    <pivotField axis="axisRow" showAll="0">
      <items count="26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1"/>
  </rowFields>
  <rowItems count="99">
    <i>
      <x v="1"/>
    </i>
    <i r="1">
      <x v="50"/>
    </i>
    <i r="1">
      <x v="65"/>
    </i>
    <i r="1">
      <x v="67"/>
    </i>
    <i>
      <x v="2"/>
    </i>
    <i r="1">
      <x v="7"/>
    </i>
    <i r="1">
      <x v="22"/>
    </i>
    <i>
      <x v="3"/>
    </i>
    <i r="1">
      <x v="2"/>
    </i>
    <i r="1">
      <x v="29"/>
    </i>
    <i r="1">
      <x v="38"/>
    </i>
    <i r="1">
      <x v="40"/>
    </i>
    <i r="1">
      <x v="51"/>
    </i>
    <i r="1">
      <x v="68"/>
    </i>
    <i>
      <x v="4"/>
    </i>
    <i r="1">
      <x v="52"/>
    </i>
    <i r="1">
      <x v="74"/>
    </i>
    <i>
      <x v="5"/>
    </i>
    <i r="1">
      <x v="28"/>
    </i>
    <i r="1">
      <x v="37"/>
    </i>
    <i>
      <x v="6"/>
    </i>
    <i r="1">
      <x v="35"/>
    </i>
    <i r="1">
      <x v="39"/>
    </i>
    <i>
      <x v="7"/>
    </i>
    <i r="1">
      <x v="8"/>
    </i>
    <i r="1">
      <x v="31"/>
    </i>
    <i>
      <x v="8"/>
    </i>
    <i r="1">
      <x v="21"/>
    </i>
    <i r="1">
      <x v="57"/>
    </i>
    <i r="1">
      <x v="62"/>
    </i>
    <i>
      <x v="9"/>
    </i>
    <i r="1">
      <x v="3"/>
    </i>
    <i r="1">
      <x v="16"/>
    </i>
    <i>
      <x v="10"/>
    </i>
    <i r="1">
      <x v="70"/>
    </i>
    <i r="1">
      <x v="71"/>
    </i>
    <i>
      <x v="11"/>
    </i>
    <i r="1">
      <x v="1"/>
    </i>
    <i r="1">
      <x v="6"/>
    </i>
    <i r="1">
      <x v="30"/>
    </i>
    <i r="1">
      <x v="33"/>
    </i>
    <i r="1">
      <x v="34"/>
    </i>
    <i r="1">
      <x v="44"/>
    </i>
    <i>
      <x v="12"/>
    </i>
    <i r="1">
      <x v="56"/>
    </i>
    <i r="1">
      <x v="59"/>
    </i>
    <i>
      <x v="13"/>
    </i>
    <i r="1">
      <x v="42"/>
    </i>
    <i r="1">
      <x v="66"/>
    </i>
    <i>
      <x v="14"/>
    </i>
    <i r="1">
      <x v="9"/>
    </i>
    <i r="1">
      <x v="12"/>
    </i>
    <i r="1">
      <x v="14"/>
    </i>
    <i r="1">
      <x v="24"/>
    </i>
    <i>
      <x v="15"/>
    </i>
    <i r="1">
      <x v="4"/>
    </i>
    <i r="1">
      <x v="20"/>
    </i>
    <i r="1">
      <x v="25"/>
    </i>
    <i r="1">
      <x v="45"/>
    </i>
    <i r="1">
      <x v="47"/>
    </i>
    <i r="1">
      <x v="61"/>
    </i>
    <i>
      <x v="16"/>
    </i>
    <i r="1">
      <x v="11"/>
    </i>
    <i r="1">
      <x v="27"/>
    </i>
    <i r="1">
      <x v="60"/>
    </i>
    <i r="1">
      <x v="63"/>
    </i>
    <i>
      <x v="17"/>
    </i>
    <i r="1">
      <x/>
    </i>
    <i r="1">
      <x v="5"/>
    </i>
    <i r="1">
      <x v="13"/>
    </i>
    <i r="1">
      <x v="26"/>
    </i>
    <i>
      <x v="18"/>
    </i>
    <i r="1">
      <x v="55"/>
    </i>
    <i>
      <x v="19"/>
    </i>
    <i r="1">
      <x v="15"/>
    </i>
    <i r="1">
      <x v="18"/>
    </i>
    <i r="1">
      <x v="19"/>
    </i>
    <i r="1">
      <x v="48"/>
    </i>
    <i>
      <x v="20"/>
    </i>
    <i r="1">
      <x v="36"/>
    </i>
    <i r="1">
      <x v="46"/>
    </i>
    <i r="1">
      <x v="69"/>
    </i>
    <i>
      <x v="21"/>
    </i>
    <i r="1">
      <x v="10"/>
    </i>
    <i r="1">
      <x v="17"/>
    </i>
    <i r="1">
      <x v="64"/>
    </i>
    <i>
      <x v="22"/>
    </i>
    <i r="1">
      <x v="43"/>
    </i>
    <i r="1">
      <x v="54"/>
    </i>
    <i r="1">
      <x v="73"/>
    </i>
    <i>
      <x v="23"/>
    </i>
    <i r="1">
      <x v="53"/>
    </i>
    <i r="1">
      <x v="58"/>
    </i>
    <i>
      <x v="24"/>
    </i>
    <i r="1">
      <x v="23"/>
    </i>
    <i r="1">
      <x v="32"/>
    </i>
    <i r="1">
      <x v="41"/>
    </i>
    <i r="1"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TA TOTAL" fld="4" baseField="0" baseItem="0"/>
    <dataField name="Soma de TOTAL VENDAS" fld="7" baseField="0" baseItem="0"/>
  </dataFields>
  <formats count="2"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5267-6386-481B-8CD9-E91DD29D2D46}" name="Tabela dinâmica2" cacheId="0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outline="1" outlineData="1" multipleFieldFilters="0" rowHeaderCaption="LOJA">
  <location ref="A3:G102" firstHeaderRow="0" firstDataRow="1" firstDataCol="1" rowPageCount="1" colPageCount="1"/>
  <pivotFields count="16">
    <pivotField showAll="0"/>
    <pivotField axis="axisRow" showAll="0">
      <items count="76">
        <item x="51"/>
        <item x="27"/>
        <item x="9"/>
        <item x="23"/>
        <item x="44"/>
        <item x="53"/>
        <item x="28"/>
        <item x="5"/>
        <item x="19"/>
        <item x="38"/>
        <item x="65"/>
        <item x="50"/>
        <item x="37"/>
        <item x="52"/>
        <item x="39"/>
        <item x="57"/>
        <item x="24"/>
        <item x="63"/>
        <item x="56"/>
        <item x="58"/>
        <item x="45"/>
        <item x="20"/>
        <item x="4"/>
        <item x="71"/>
        <item x="40"/>
        <item x="41"/>
        <item x="54"/>
        <item x="47"/>
        <item x="14"/>
        <item x="11"/>
        <item x="30"/>
        <item x="18"/>
        <item x="72"/>
        <item x="31"/>
        <item x="29"/>
        <item x="16"/>
        <item x="61"/>
        <item x="15"/>
        <item x="6"/>
        <item x="17"/>
        <item x="7"/>
        <item x="74"/>
        <item x="36"/>
        <item x="68"/>
        <item x="32"/>
        <item x="43"/>
        <item x="62"/>
        <item x="42"/>
        <item x="59"/>
        <item x="0"/>
        <item x="1"/>
        <item x="10"/>
        <item x="13"/>
        <item x="70"/>
        <item x="66"/>
        <item x="55"/>
        <item x="34"/>
        <item x="21"/>
        <item x="69"/>
        <item x="33"/>
        <item x="49"/>
        <item x="46"/>
        <item x="22"/>
        <item x="48"/>
        <item x="64"/>
        <item x="3"/>
        <item x="35"/>
        <item x="2"/>
        <item x="8"/>
        <item x="60"/>
        <item x="25"/>
        <item x="26"/>
        <item x="73"/>
        <item x="67"/>
        <item x="12"/>
        <item t="default"/>
      </items>
    </pivotField>
    <pivotField axis="axisPage" multipleItemSelectionAllowed="1" showAll="0">
      <items count="6">
        <item x="2"/>
        <item x="1"/>
        <item x="3"/>
        <item x="4"/>
        <item h="1" x="0"/>
        <item t="default"/>
      </items>
    </pivotField>
    <pivotField axis="axisRow" showAll="0">
      <items count="26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3"/>
    <field x="1"/>
  </rowFields>
  <rowItems count="99">
    <i>
      <x v="1"/>
    </i>
    <i r="1">
      <x v="50"/>
    </i>
    <i r="1">
      <x v="65"/>
    </i>
    <i r="1">
      <x v="67"/>
    </i>
    <i>
      <x v="2"/>
    </i>
    <i r="1">
      <x v="7"/>
    </i>
    <i r="1">
      <x v="22"/>
    </i>
    <i>
      <x v="3"/>
    </i>
    <i r="1">
      <x v="2"/>
    </i>
    <i r="1">
      <x v="29"/>
    </i>
    <i r="1">
      <x v="38"/>
    </i>
    <i r="1">
      <x v="40"/>
    </i>
    <i r="1">
      <x v="51"/>
    </i>
    <i r="1">
      <x v="68"/>
    </i>
    <i>
      <x v="4"/>
    </i>
    <i r="1">
      <x v="52"/>
    </i>
    <i r="1">
      <x v="74"/>
    </i>
    <i>
      <x v="5"/>
    </i>
    <i r="1">
      <x v="28"/>
    </i>
    <i r="1">
      <x v="37"/>
    </i>
    <i>
      <x v="6"/>
    </i>
    <i r="1">
      <x v="35"/>
    </i>
    <i r="1">
      <x v="39"/>
    </i>
    <i>
      <x v="7"/>
    </i>
    <i r="1">
      <x v="8"/>
    </i>
    <i r="1">
      <x v="31"/>
    </i>
    <i>
      <x v="8"/>
    </i>
    <i r="1">
      <x v="21"/>
    </i>
    <i r="1">
      <x v="57"/>
    </i>
    <i r="1">
      <x v="62"/>
    </i>
    <i>
      <x v="9"/>
    </i>
    <i r="1">
      <x v="3"/>
    </i>
    <i r="1">
      <x v="16"/>
    </i>
    <i>
      <x v="10"/>
    </i>
    <i r="1">
      <x v="70"/>
    </i>
    <i r="1">
      <x v="71"/>
    </i>
    <i>
      <x v="11"/>
    </i>
    <i r="1">
      <x v="1"/>
    </i>
    <i r="1">
      <x v="6"/>
    </i>
    <i r="1">
      <x v="30"/>
    </i>
    <i r="1">
      <x v="33"/>
    </i>
    <i r="1">
      <x v="34"/>
    </i>
    <i r="1">
      <x v="44"/>
    </i>
    <i>
      <x v="12"/>
    </i>
    <i r="1">
      <x v="56"/>
    </i>
    <i r="1">
      <x v="59"/>
    </i>
    <i>
      <x v="13"/>
    </i>
    <i r="1">
      <x v="42"/>
    </i>
    <i r="1">
      <x v="66"/>
    </i>
    <i>
      <x v="14"/>
    </i>
    <i r="1">
      <x v="9"/>
    </i>
    <i r="1">
      <x v="12"/>
    </i>
    <i r="1">
      <x v="14"/>
    </i>
    <i r="1">
      <x v="24"/>
    </i>
    <i>
      <x v="15"/>
    </i>
    <i r="1">
      <x v="4"/>
    </i>
    <i r="1">
      <x v="20"/>
    </i>
    <i r="1">
      <x v="25"/>
    </i>
    <i r="1">
      <x v="45"/>
    </i>
    <i r="1">
      <x v="47"/>
    </i>
    <i r="1">
      <x v="61"/>
    </i>
    <i>
      <x v="16"/>
    </i>
    <i r="1">
      <x v="11"/>
    </i>
    <i r="1">
      <x v="27"/>
    </i>
    <i r="1">
      <x v="60"/>
    </i>
    <i r="1">
      <x v="63"/>
    </i>
    <i>
      <x v="17"/>
    </i>
    <i r="1">
      <x/>
    </i>
    <i r="1">
      <x v="5"/>
    </i>
    <i r="1">
      <x v="13"/>
    </i>
    <i r="1">
      <x v="26"/>
    </i>
    <i>
      <x v="18"/>
    </i>
    <i r="1">
      <x v="55"/>
    </i>
    <i>
      <x v="19"/>
    </i>
    <i r="1">
      <x v="15"/>
    </i>
    <i r="1">
      <x v="18"/>
    </i>
    <i r="1">
      <x v="19"/>
    </i>
    <i r="1">
      <x v="48"/>
    </i>
    <i>
      <x v="20"/>
    </i>
    <i r="1">
      <x v="36"/>
    </i>
    <i r="1">
      <x v="46"/>
    </i>
    <i r="1">
      <x v="69"/>
    </i>
    <i>
      <x v="21"/>
    </i>
    <i r="1">
      <x v="10"/>
    </i>
    <i r="1">
      <x v="17"/>
    </i>
    <i r="1">
      <x v="64"/>
    </i>
    <i>
      <x v="22"/>
    </i>
    <i r="1">
      <x v="43"/>
    </i>
    <i r="1">
      <x v="54"/>
    </i>
    <i r="1">
      <x v="73"/>
    </i>
    <i>
      <x v="23"/>
    </i>
    <i r="1">
      <x v="53"/>
    </i>
    <i r="1">
      <x v="58"/>
    </i>
    <i>
      <x v="24"/>
    </i>
    <i r="1">
      <x v="23"/>
    </i>
    <i r="1">
      <x v="32"/>
    </i>
    <i r="1">
      <x v="41"/>
    </i>
    <i r="1">
      <x v="7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COTA" fld="4" baseField="0" baseItem="0" numFmtId="164"/>
    <dataField name="VENDAS" fld="7" baseField="0" baseItem="0" numFmtId="164"/>
    <dataField name="% VENDAS" fld="13" baseField="3" baseItem="1" numFmtId="9"/>
    <dataField name="VENDAS FORA DA POLÍTICA" fld="12" baseField="1" baseItem="67" numFmtId="164"/>
    <dataField name="VENDAS ATUALIZADAS" fld="14" baseField="3" baseItem="1" numFmtId="164"/>
    <dataField name="% COTA ATUAL" fld="15" baseField="1" baseItem="67" numFmtId="9"/>
  </dataFields>
  <formats count="183">
    <format dxfId="18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1">
      <pivotArea dataOnly="0" labelOnly="1" outline="0" fieldPosition="0">
        <references count="1">
          <reference field="2" count="0"/>
        </references>
      </pivotArea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3"/>
          </reference>
          <reference field="3" count="1">
            <x v="1"/>
          </reference>
        </references>
      </pivotArea>
    </format>
    <format dxfId="174">
      <pivotArea collapsedLevelsAreSubtotals="1" fieldPosition="0">
        <references count="3">
          <reference field="4294967294" count="1" selected="0">
            <x v="3"/>
          </reference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3"/>
          </reference>
          <reference field="3" count="1">
            <x v="3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3"/>
          </reference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3"/>
          </reference>
          <reference field="3" count="1">
            <x v="18"/>
          </reference>
        </references>
      </pivotArea>
    </format>
    <format dxfId="170">
      <pivotArea collapsedLevelsAreSubtotals="1" fieldPosition="0">
        <references count="3">
          <reference field="4294967294" count="1" selected="0">
            <x v="3"/>
          </reference>
          <reference field="1" count="1">
            <x v="55"/>
          </reference>
          <reference field="3" count="1" selected="0">
            <x v="18"/>
          </reference>
        </references>
      </pivotArea>
    </format>
    <format dxfId="169">
      <pivotArea outline="0" fieldPosition="0">
        <references count="1">
          <reference field="4294967294" count="1">
            <x v="4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66">
      <pivotArea outline="0" fieldPosition="0">
        <references count="1">
          <reference field="4294967294" count="1">
            <x v="2"/>
          </reference>
        </references>
      </pivotArea>
    </format>
    <format dxfId="165">
      <pivotArea outline="0" fieldPosition="0">
        <references count="1">
          <reference field="4294967294" count="1">
            <x v="5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3" type="button" dataOnly="0" labelOnly="1" outline="0" axis="axisRow" fieldPosition="0"/>
    </format>
    <format dxfId="159">
      <pivotArea dataOnly="0" labelOnly="1" fieldPosition="0">
        <references count="1">
          <reference field="3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2"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156">
      <pivotArea dataOnly="0" labelOnly="1" fieldPosition="0">
        <references count="2">
          <reference field="1" count="2">
            <x v="7"/>
            <x v="22"/>
          </reference>
          <reference field="3" count="1" selected="0">
            <x v="2"/>
          </reference>
        </references>
      </pivotArea>
    </format>
    <format dxfId="155">
      <pivotArea dataOnly="0" labelOnly="1" fieldPosition="0">
        <references count="2"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154">
      <pivotArea dataOnly="0" labelOnly="1" fieldPosition="0">
        <references count="2">
          <reference field="1" count="2">
            <x v="52"/>
            <x v="74"/>
          </reference>
          <reference field="3" count="1" selected="0">
            <x v="4"/>
          </reference>
        </references>
      </pivotArea>
    </format>
    <format dxfId="153">
      <pivotArea dataOnly="0" labelOnly="1" fieldPosition="0">
        <references count="2">
          <reference field="1" count="2">
            <x v="28"/>
            <x v="37"/>
          </reference>
          <reference field="3" count="1" selected="0">
            <x v="5"/>
          </reference>
        </references>
      </pivotArea>
    </format>
    <format dxfId="152">
      <pivotArea dataOnly="0" labelOnly="1" fieldPosition="0">
        <references count="2">
          <reference field="1" count="2">
            <x v="35"/>
            <x v="39"/>
          </reference>
          <reference field="3" count="1" selected="0">
            <x v="6"/>
          </reference>
        </references>
      </pivotArea>
    </format>
    <format dxfId="151">
      <pivotArea dataOnly="0" labelOnly="1" fieldPosition="0">
        <references count="2">
          <reference field="1" count="2">
            <x v="8"/>
            <x v="31"/>
          </reference>
          <reference field="3" count="1" selected="0">
            <x v="7"/>
          </reference>
        </references>
      </pivotArea>
    </format>
    <format dxfId="150">
      <pivotArea dataOnly="0" labelOnly="1" fieldPosition="0">
        <references count="2">
          <reference field="1" count="3">
            <x v="21"/>
            <x v="57"/>
            <x v="62"/>
          </reference>
          <reference field="3" count="1" selected="0">
            <x v="8"/>
          </reference>
        </references>
      </pivotArea>
    </format>
    <format dxfId="149">
      <pivotArea dataOnly="0" labelOnly="1" fieldPosition="0">
        <references count="2">
          <reference field="1" count="2">
            <x v="3"/>
            <x v="16"/>
          </reference>
          <reference field="3" count="1" selected="0">
            <x v="9"/>
          </reference>
        </references>
      </pivotArea>
    </format>
    <format dxfId="148">
      <pivotArea dataOnly="0" labelOnly="1" fieldPosition="0">
        <references count="2">
          <reference field="1" count="2">
            <x v="70"/>
            <x v="71"/>
          </reference>
          <reference field="3" count="1" selected="0">
            <x v="10"/>
          </reference>
        </references>
      </pivotArea>
    </format>
    <format dxfId="147">
      <pivotArea dataOnly="0" labelOnly="1" fieldPosition="0">
        <references count="2">
          <reference field="1" count="6">
            <x v="1"/>
            <x v="6"/>
            <x v="30"/>
            <x v="33"/>
            <x v="34"/>
            <x v="44"/>
          </reference>
          <reference field="3" count="1" selected="0">
            <x v="11"/>
          </reference>
        </references>
      </pivotArea>
    </format>
    <format dxfId="146">
      <pivotArea dataOnly="0" labelOnly="1" fieldPosition="0">
        <references count="2">
          <reference field="1" count="2">
            <x v="56"/>
            <x v="59"/>
          </reference>
          <reference field="3" count="1" selected="0">
            <x v="12"/>
          </reference>
        </references>
      </pivotArea>
    </format>
    <format dxfId="145">
      <pivotArea dataOnly="0" labelOnly="1" fieldPosition="0">
        <references count="2">
          <reference field="1" count="2">
            <x v="42"/>
            <x v="66"/>
          </reference>
          <reference field="3" count="1" selected="0">
            <x v="13"/>
          </reference>
        </references>
      </pivotArea>
    </format>
    <format dxfId="144">
      <pivotArea dataOnly="0" labelOnly="1" fieldPosition="0">
        <references count="2">
          <reference field="1" count="4">
            <x v="9"/>
            <x v="12"/>
            <x v="14"/>
            <x v="24"/>
          </reference>
          <reference field="3" count="1" selected="0">
            <x v="14"/>
          </reference>
        </references>
      </pivotArea>
    </format>
    <format dxfId="143">
      <pivotArea dataOnly="0" labelOnly="1" fieldPosition="0">
        <references count="2">
          <reference field="1" count="6">
            <x v="4"/>
            <x v="20"/>
            <x v="25"/>
            <x v="45"/>
            <x v="47"/>
            <x v="61"/>
          </reference>
          <reference field="3" count="1" selected="0">
            <x v="15"/>
          </reference>
        </references>
      </pivotArea>
    </format>
    <format dxfId="142">
      <pivotArea dataOnly="0" labelOnly="1" fieldPosition="0">
        <references count="2">
          <reference field="1" count="4">
            <x v="11"/>
            <x v="27"/>
            <x v="60"/>
            <x v="63"/>
          </reference>
          <reference field="3" count="1" selected="0">
            <x v="16"/>
          </reference>
        </references>
      </pivotArea>
    </format>
    <format dxfId="141">
      <pivotArea dataOnly="0" labelOnly="1" fieldPosition="0">
        <references count="2">
          <reference field="1" count="4">
            <x v="0"/>
            <x v="5"/>
            <x v="13"/>
            <x v="26"/>
          </reference>
          <reference field="3" count="1" selected="0">
            <x v="17"/>
          </reference>
        </references>
      </pivotArea>
    </format>
    <format dxfId="140">
      <pivotArea dataOnly="0" labelOnly="1" fieldPosition="0">
        <references count="2">
          <reference field="1" count="1">
            <x v="55"/>
          </reference>
          <reference field="3" count="1" selected="0">
            <x v="18"/>
          </reference>
        </references>
      </pivotArea>
    </format>
    <format dxfId="139">
      <pivotArea dataOnly="0" labelOnly="1" fieldPosition="0">
        <references count="2">
          <reference field="1" count="4">
            <x v="15"/>
            <x v="18"/>
            <x v="19"/>
            <x v="48"/>
          </reference>
          <reference field="3" count="1" selected="0">
            <x v="19"/>
          </reference>
        </references>
      </pivotArea>
    </format>
    <format dxfId="138">
      <pivotArea dataOnly="0" labelOnly="1" fieldPosition="0">
        <references count="2">
          <reference field="1" count="3">
            <x v="36"/>
            <x v="46"/>
            <x v="69"/>
          </reference>
          <reference field="3" count="1" selected="0">
            <x v="20"/>
          </reference>
        </references>
      </pivotArea>
    </format>
    <format dxfId="137">
      <pivotArea dataOnly="0" labelOnly="1" fieldPosition="0">
        <references count="2">
          <reference field="1" count="3">
            <x v="10"/>
            <x v="17"/>
            <x v="64"/>
          </reference>
          <reference field="3" count="1" selected="0">
            <x v="21"/>
          </reference>
        </references>
      </pivotArea>
    </format>
    <format dxfId="136">
      <pivotArea dataOnly="0" labelOnly="1" fieldPosition="0">
        <references count="2">
          <reference field="1" count="3">
            <x v="43"/>
            <x v="54"/>
            <x v="73"/>
          </reference>
          <reference field="3" count="1" selected="0">
            <x v="22"/>
          </reference>
        </references>
      </pivotArea>
    </format>
    <format dxfId="135">
      <pivotArea dataOnly="0" labelOnly="1" fieldPosition="0">
        <references count="2">
          <reference field="1" count="2">
            <x v="53"/>
            <x v="58"/>
          </reference>
          <reference field="3" count="1" selected="0">
            <x v="23"/>
          </reference>
        </references>
      </pivotArea>
    </format>
    <format dxfId="134">
      <pivotArea dataOnly="0" labelOnly="1" fieldPosition="0">
        <references count="2">
          <reference field="1" count="4">
            <x v="23"/>
            <x v="32"/>
            <x v="41"/>
            <x v="72"/>
          </reference>
          <reference field="3" count="1" selected="0">
            <x v="24"/>
          </reference>
        </references>
      </pivotArea>
    </format>
    <format dxfId="1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2">
      <pivotArea collapsedLevelsAreSubtotals="1" fieldPosition="0">
        <references count="1">
          <reference field="3" count="1">
            <x v="1"/>
          </reference>
        </references>
      </pivotArea>
    </format>
    <format dxfId="131">
      <pivotArea collapsedLevelsAreSubtotals="1" fieldPosition="0">
        <references count="1">
          <reference field="3" count="1">
            <x v="3"/>
          </reference>
        </references>
      </pivotArea>
    </format>
    <format dxfId="130">
      <pivotArea collapsedLevelsAreSubtotals="1" fieldPosition="0">
        <references count="1">
          <reference field="3" count="1">
            <x v="18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3"/>
          </reference>
          <reference field="3" count="1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3"/>
          </reference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3"/>
          </reference>
          <reference field="3" count="1">
            <x v="3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3"/>
          </reference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3"/>
          </reference>
          <reference field="3" count="1">
            <x v="18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3"/>
          </reference>
          <reference field="1" count="1">
            <x v="55"/>
          </reference>
          <reference field="3" count="1" selected="0">
            <x v="18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3" type="button" dataOnly="0" labelOnly="1" outline="0" axis="axisRow" fieldPosition="0"/>
    </format>
    <format dxfId="119">
      <pivotArea dataOnly="0" labelOnly="1" fieldPosition="0">
        <references count="1">
          <reference field="3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2"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116">
      <pivotArea dataOnly="0" labelOnly="1" fieldPosition="0">
        <references count="2">
          <reference field="1" count="2">
            <x v="7"/>
            <x v="22"/>
          </reference>
          <reference field="3" count="1" selected="0">
            <x v="2"/>
          </reference>
        </references>
      </pivotArea>
    </format>
    <format dxfId="115">
      <pivotArea dataOnly="0" labelOnly="1" fieldPosition="0">
        <references count="2"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114">
      <pivotArea dataOnly="0" labelOnly="1" fieldPosition="0">
        <references count="2">
          <reference field="1" count="2">
            <x v="52"/>
            <x v="74"/>
          </reference>
          <reference field="3" count="1" selected="0">
            <x v="4"/>
          </reference>
        </references>
      </pivotArea>
    </format>
    <format dxfId="113">
      <pivotArea dataOnly="0" labelOnly="1" fieldPosition="0">
        <references count="2">
          <reference field="1" count="2">
            <x v="28"/>
            <x v="37"/>
          </reference>
          <reference field="3" count="1" selected="0">
            <x v="5"/>
          </reference>
        </references>
      </pivotArea>
    </format>
    <format dxfId="112">
      <pivotArea dataOnly="0" labelOnly="1" fieldPosition="0">
        <references count="2">
          <reference field="1" count="2">
            <x v="35"/>
            <x v="39"/>
          </reference>
          <reference field="3" count="1" selected="0">
            <x v="6"/>
          </reference>
        </references>
      </pivotArea>
    </format>
    <format dxfId="111">
      <pivotArea dataOnly="0" labelOnly="1" fieldPosition="0">
        <references count="2">
          <reference field="1" count="2">
            <x v="8"/>
            <x v="31"/>
          </reference>
          <reference field="3" count="1" selected="0">
            <x v="7"/>
          </reference>
        </references>
      </pivotArea>
    </format>
    <format dxfId="110">
      <pivotArea dataOnly="0" labelOnly="1" fieldPosition="0">
        <references count="2">
          <reference field="1" count="3">
            <x v="21"/>
            <x v="57"/>
            <x v="62"/>
          </reference>
          <reference field="3" count="1" selected="0">
            <x v="8"/>
          </reference>
        </references>
      </pivotArea>
    </format>
    <format dxfId="109">
      <pivotArea dataOnly="0" labelOnly="1" fieldPosition="0">
        <references count="2">
          <reference field="1" count="2">
            <x v="3"/>
            <x v="16"/>
          </reference>
          <reference field="3" count="1" selected="0">
            <x v="9"/>
          </reference>
        </references>
      </pivotArea>
    </format>
    <format dxfId="108">
      <pivotArea dataOnly="0" labelOnly="1" fieldPosition="0">
        <references count="2">
          <reference field="1" count="2">
            <x v="70"/>
            <x v="71"/>
          </reference>
          <reference field="3" count="1" selected="0">
            <x v="10"/>
          </reference>
        </references>
      </pivotArea>
    </format>
    <format dxfId="107">
      <pivotArea dataOnly="0" labelOnly="1" fieldPosition="0">
        <references count="2">
          <reference field="1" count="6">
            <x v="1"/>
            <x v="6"/>
            <x v="30"/>
            <x v="33"/>
            <x v="34"/>
            <x v="44"/>
          </reference>
          <reference field="3" count="1" selected="0">
            <x v="11"/>
          </reference>
        </references>
      </pivotArea>
    </format>
    <format dxfId="106">
      <pivotArea dataOnly="0" labelOnly="1" fieldPosition="0">
        <references count="2">
          <reference field="1" count="2">
            <x v="56"/>
            <x v="59"/>
          </reference>
          <reference field="3" count="1" selected="0">
            <x v="12"/>
          </reference>
        </references>
      </pivotArea>
    </format>
    <format dxfId="105">
      <pivotArea dataOnly="0" labelOnly="1" fieldPosition="0">
        <references count="2">
          <reference field="1" count="2">
            <x v="42"/>
            <x v="66"/>
          </reference>
          <reference field="3" count="1" selected="0">
            <x v="13"/>
          </reference>
        </references>
      </pivotArea>
    </format>
    <format dxfId="104">
      <pivotArea dataOnly="0" labelOnly="1" fieldPosition="0">
        <references count="2">
          <reference field="1" count="4">
            <x v="9"/>
            <x v="12"/>
            <x v="14"/>
            <x v="24"/>
          </reference>
          <reference field="3" count="1" selected="0">
            <x v="14"/>
          </reference>
        </references>
      </pivotArea>
    </format>
    <format dxfId="103">
      <pivotArea dataOnly="0" labelOnly="1" fieldPosition="0">
        <references count="2">
          <reference field="1" count="6">
            <x v="4"/>
            <x v="20"/>
            <x v="25"/>
            <x v="45"/>
            <x v="47"/>
            <x v="61"/>
          </reference>
          <reference field="3" count="1" selected="0">
            <x v="15"/>
          </reference>
        </references>
      </pivotArea>
    </format>
    <format dxfId="102">
      <pivotArea dataOnly="0" labelOnly="1" fieldPosition="0">
        <references count="2">
          <reference field="1" count="4">
            <x v="11"/>
            <x v="27"/>
            <x v="60"/>
            <x v="63"/>
          </reference>
          <reference field="3" count="1" selected="0">
            <x v="16"/>
          </reference>
        </references>
      </pivotArea>
    </format>
    <format dxfId="101">
      <pivotArea dataOnly="0" labelOnly="1" fieldPosition="0">
        <references count="2">
          <reference field="1" count="4">
            <x v="0"/>
            <x v="5"/>
            <x v="13"/>
            <x v="26"/>
          </reference>
          <reference field="3" count="1" selected="0">
            <x v="17"/>
          </reference>
        </references>
      </pivotArea>
    </format>
    <format dxfId="100">
      <pivotArea dataOnly="0" labelOnly="1" fieldPosition="0">
        <references count="2">
          <reference field="1" count="1">
            <x v="55"/>
          </reference>
          <reference field="3" count="1" selected="0">
            <x v="18"/>
          </reference>
        </references>
      </pivotArea>
    </format>
    <format dxfId="99">
      <pivotArea dataOnly="0" labelOnly="1" fieldPosition="0">
        <references count="2">
          <reference field="1" count="4">
            <x v="15"/>
            <x v="18"/>
            <x v="19"/>
            <x v="48"/>
          </reference>
          <reference field="3" count="1" selected="0">
            <x v="19"/>
          </reference>
        </references>
      </pivotArea>
    </format>
    <format dxfId="98">
      <pivotArea dataOnly="0" labelOnly="1" fieldPosition="0">
        <references count="2">
          <reference field="1" count="3">
            <x v="36"/>
            <x v="46"/>
            <x v="69"/>
          </reference>
          <reference field="3" count="1" selected="0">
            <x v="20"/>
          </reference>
        </references>
      </pivotArea>
    </format>
    <format dxfId="97">
      <pivotArea dataOnly="0" labelOnly="1" fieldPosition="0">
        <references count="2">
          <reference field="1" count="3">
            <x v="10"/>
            <x v="17"/>
            <x v="64"/>
          </reference>
          <reference field="3" count="1" selected="0">
            <x v="21"/>
          </reference>
        </references>
      </pivotArea>
    </format>
    <format dxfId="96">
      <pivotArea dataOnly="0" labelOnly="1" fieldPosition="0">
        <references count="2">
          <reference field="1" count="3">
            <x v="43"/>
            <x v="54"/>
            <x v="73"/>
          </reference>
          <reference field="3" count="1" selected="0">
            <x v="22"/>
          </reference>
        </references>
      </pivotArea>
    </format>
    <format dxfId="95">
      <pivotArea dataOnly="0" labelOnly="1" fieldPosition="0">
        <references count="2">
          <reference field="1" count="2">
            <x v="53"/>
            <x v="58"/>
          </reference>
          <reference field="3" count="1" selected="0">
            <x v="23"/>
          </reference>
        </references>
      </pivotArea>
    </format>
    <format dxfId="94">
      <pivotArea dataOnly="0" labelOnly="1" fieldPosition="0">
        <references count="2">
          <reference field="1" count="4">
            <x v="23"/>
            <x v="32"/>
            <x v="41"/>
            <x v="72"/>
          </reference>
          <reference field="3" count="1" selected="0">
            <x v="24"/>
          </reference>
        </references>
      </pivotArea>
    </format>
    <format dxfId="9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3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2"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86">
      <pivotArea dataOnly="0" labelOnly="1" fieldPosition="0">
        <references count="2">
          <reference field="1" count="2">
            <x v="7"/>
            <x v="22"/>
          </reference>
          <reference field="3" count="1" selected="0">
            <x v="2"/>
          </reference>
        </references>
      </pivotArea>
    </format>
    <format dxfId="85">
      <pivotArea dataOnly="0" labelOnly="1" fieldPosition="0">
        <references count="2"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84">
      <pivotArea dataOnly="0" labelOnly="1" fieldPosition="0">
        <references count="2">
          <reference field="1" count="2">
            <x v="52"/>
            <x v="74"/>
          </reference>
          <reference field="3" count="1" selected="0">
            <x v="4"/>
          </reference>
        </references>
      </pivotArea>
    </format>
    <format dxfId="83">
      <pivotArea dataOnly="0" labelOnly="1" fieldPosition="0">
        <references count="2">
          <reference field="1" count="2">
            <x v="28"/>
            <x v="37"/>
          </reference>
          <reference field="3" count="1" selected="0">
            <x v="5"/>
          </reference>
        </references>
      </pivotArea>
    </format>
    <format dxfId="82">
      <pivotArea dataOnly="0" labelOnly="1" fieldPosition="0">
        <references count="2">
          <reference field="1" count="2">
            <x v="35"/>
            <x v="39"/>
          </reference>
          <reference field="3" count="1" selected="0">
            <x v="6"/>
          </reference>
        </references>
      </pivotArea>
    </format>
    <format dxfId="81">
      <pivotArea dataOnly="0" labelOnly="1" fieldPosition="0">
        <references count="2">
          <reference field="1" count="2">
            <x v="8"/>
            <x v="31"/>
          </reference>
          <reference field="3" count="1" selected="0">
            <x v="7"/>
          </reference>
        </references>
      </pivotArea>
    </format>
    <format dxfId="80">
      <pivotArea dataOnly="0" labelOnly="1" fieldPosition="0">
        <references count="2">
          <reference field="1" count="3">
            <x v="21"/>
            <x v="57"/>
            <x v="62"/>
          </reference>
          <reference field="3" count="1" selected="0">
            <x v="8"/>
          </reference>
        </references>
      </pivotArea>
    </format>
    <format dxfId="79">
      <pivotArea dataOnly="0" labelOnly="1" fieldPosition="0">
        <references count="2">
          <reference field="1" count="2">
            <x v="3"/>
            <x v="16"/>
          </reference>
          <reference field="3" count="1" selected="0">
            <x v="9"/>
          </reference>
        </references>
      </pivotArea>
    </format>
    <format dxfId="78">
      <pivotArea dataOnly="0" labelOnly="1" fieldPosition="0">
        <references count="2">
          <reference field="1" count="2">
            <x v="70"/>
            <x v="71"/>
          </reference>
          <reference field="3" count="1" selected="0">
            <x v="10"/>
          </reference>
        </references>
      </pivotArea>
    </format>
    <format dxfId="77">
      <pivotArea dataOnly="0" labelOnly="1" fieldPosition="0">
        <references count="2">
          <reference field="1" count="6">
            <x v="1"/>
            <x v="6"/>
            <x v="30"/>
            <x v="33"/>
            <x v="34"/>
            <x v="44"/>
          </reference>
          <reference field="3" count="1" selected="0">
            <x v="11"/>
          </reference>
        </references>
      </pivotArea>
    </format>
    <format dxfId="76">
      <pivotArea dataOnly="0" labelOnly="1" fieldPosition="0">
        <references count="2">
          <reference field="1" count="2">
            <x v="56"/>
            <x v="59"/>
          </reference>
          <reference field="3" count="1" selected="0">
            <x v="12"/>
          </reference>
        </references>
      </pivotArea>
    </format>
    <format dxfId="75">
      <pivotArea dataOnly="0" labelOnly="1" fieldPosition="0">
        <references count="2">
          <reference field="1" count="2">
            <x v="42"/>
            <x v="66"/>
          </reference>
          <reference field="3" count="1" selected="0">
            <x v="13"/>
          </reference>
        </references>
      </pivotArea>
    </format>
    <format dxfId="74">
      <pivotArea dataOnly="0" labelOnly="1" fieldPosition="0">
        <references count="2">
          <reference field="1" count="4">
            <x v="9"/>
            <x v="12"/>
            <x v="14"/>
            <x v="24"/>
          </reference>
          <reference field="3" count="1" selected="0">
            <x v="14"/>
          </reference>
        </references>
      </pivotArea>
    </format>
    <format dxfId="73">
      <pivotArea dataOnly="0" labelOnly="1" fieldPosition="0">
        <references count="2">
          <reference field="1" count="6">
            <x v="4"/>
            <x v="20"/>
            <x v="25"/>
            <x v="45"/>
            <x v="47"/>
            <x v="61"/>
          </reference>
          <reference field="3" count="1" selected="0">
            <x v="15"/>
          </reference>
        </references>
      </pivotArea>
    </format>
    <format dxfId="72">
      <pivotArea dataOnly="0" labelOnly="1" fieldPosition="0">
        <references count="2">
          <reference field="1" count="4">
            <x v="11"/>
            <x v="27"/>
            <x v="60"/>
            <x v="63"/>
          </reference>
          <reference field="3" count="1" selected="0">
            <x v="16"/>
          </reference>
        </references>
      </pivotArea>
    </format>
    <format dxfId="71">
      <pivotArea dataOnly="0" labelOnly="1" fieldPosition="0">
        <references count="2">
          <reference field="1" count="4">
            <x v="0"/>
            <x v="5"/>
            <x v="13"/>
            <x v="26"/>
          </reference>
          <reference field="3" count="1" selected="0">
            <x v="17"/>
          </reference>
        </references>
      </pivotArea>
    </format>
    <format dxfId="70">
      <pivotArea dataOnly="0" labelOnly="1" fieldPosition="0">
        <references count="2">
          <reference field="1" count="1">
            <x v="55"/>
          </reference>
          <reference field="3" count="1" selected="0">
            <x v="18"/>
          </reference>
        </references>
      </pivotArea>
    </format>
    <format dxfId="69">
      <pivotArea dataOnly="0" labelOnly="1" fieldPosition="0">
        <references count="2">
          <reference field="1" count="4">
            <x v="15"/>
            <x v="18"/>
            <x v="19"/>
            <x v="48"/>
          </reference>
          <reference field="3" count="1" selected="0">
            <x v="19"/>
          </reference>
        </references>
      </pivotArea>
    </format>
    <format dxfId="68">
      <pivotArea dataOnly="0" labelOnly="1" fieldPosition="0">
        <references count="2">
          <reference field="1" count="3">
            <x v="36"/>
            <x v="46"/>
            <x v="69"/>
          </reference>
          <reference field="3" count="1" selected="0">
            <x v="20"/>
          </reference>
        </references>
      </pivotArea>
    </format>
    <format dxfId="67">
      <pivotArea dataOnly="0" labelOnly="1" fieldPosition="0">
        <references count="2">
          <reference field="1" count="3">
            <x v="10"/>
            <x v="17"/>
            <x v="64"/>
          </reference>
          <reference field="3" count="1" selected="0">
            <x v="21"/>
          </reference>
        </references>
      </pivotArea>
    </format>
    <format dxfId="66">
      <pivotArea dataOnly="0" labelOnly="1" fieldPosition="0">
        <references count="2">
          <reference field="1" count="3">
            <x v="43"/>
            <x v="54"/>
            <x v="73"/>
          </reference>
          <reference field="3" count="1" selected="0">
            <x v="22"/>
          </reference>
        </references>
      </pivotArea>
    </format>
    <format dxfId="65">
      <pivotArea dataOnly="0" labelOnly="1" fieldPosition="0">
        <references count="2">
          <reference field="1" count="2">
            <x v="53"/>
            <x v="58"/>
          </reference>
          <reference field="3" count="1" selected="0">
            <x v="23"/>
          </reference>
        </references>
      </pivotArea>
    </format>
    <format dxfId="64">
      <pivotArea dataOnly="0" labelOnly="1" fieldPosition="0">
        <references count="2">
          <reference field="1" count="4">
            <x v="23"/>
            <x v="32"/>
            <x v="41"/>
            <x v="72"/>
          </reference>
          <reference field="3" count="1" selected="0">
            <x v="24"/>
          </reference>
        </references>
      </pivotArea>
    </format>
    <format dxfId="6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3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1" count="3">
            <x v="50"/>
            <x v="65"/>
            <x v="67"/>
          </reference>
          <reference field="3" count="1" selected="0">
            <x v="1"/>
          </reference>
        </references>
      </pivotArea>
    </format>
    <format dxfId="56">
      <pivotArea dataOnly="0" labelOnly="1" fieldPosition="0">
        <references count="2">
          <reference field="1" count="2">
            <x v="7"/>
            <x v="22"/>
          </reference>
          <reference field="3" count="1" selected="0">
            <x v="2"/>
          </reference>
        </references>
      </pivotArea>
    </format>
    <format dxfId="55">
      <pivotArea dataOnly="0" labelOnly="1" fieldPosition="0">
        <references count="2"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54">
      <pivotArea dataOnly="0" labelOnly="1" fieldPosition="0">
        <references count="2">
          <reference field="1" count="2">
            <x v="52"/>
            <x v="74"/>
          </reference>
          <reference field="3" count="1" selected="0">
            <x v="4"/>
          </reference>
        </references>
      </pivotArea>
    </format>
    <format dxfId="53">
      <pivotArea dataOnly="0" labelOnly="1" fieldPosition="0">
        <references count="2">
          <reference field="1" count="2">
            <x v="28"/>
            <x v="37"/>
          </reference>
          <reference field="3" count="1" selected="0">
            <x v="5"/>
          </reference>
        </references>
      </pivotArea>
    </format>
    <format dxfId="52">
      <pivotArea dataOnly="0" labelOnly="1" fieldPosition="0">
        <references count="2">
          <reference field="1" count="2">
            <x v="35"/>
            <x v="39"/>
          </reference>
          <reference field="3" count="1" selected="0">
            <x v="6"/>
          </reference>
        </references>
      </pivotArea>
    </format>
    <format dxfId="51">
      <pivotArea dataOnly="0" labelOnly="1" fieldPosition="0">
        <references count="2">
          <reference field="1" count="2">
            <x v="8"/>
            <x v="31"/>
          </reference>
          <reference field="3" count="1" selected="0">
            <x v="7"/>
          </reference>
        </references>
      </pivotArea>
    </format>
    <format dxfId="50">
      <pivotArea dataOnly="0" labelOnly="1" fieldPosition="0">
        <references count="2">
          <reference field="1" count="3">
            <x v="21"/>
            <x v="57"/>
            <x v="62"/>
          </reference>
          <reference field="3" count="1" selected="0">
            <x v="8"/>
          </reference>
        </references>
      </pivotArea>
    </format>
    <format dxfId="49">
      <pivotArea dataOnly="0" labelOnly="1" fieldPosition="0">
        <references count="2">
          <reference field="1" count="2">
            <x v="3"/>
            <x v="16"/>
          </reference>
          <reference field="3" count="1" selected="0">
            <x v="9"/>
          </reference>
        </references>
      </pivotArea>
    </format>
    <format dxfId="48">
      <pivotArea dataOnly="0" labelOnly="1" fieldPosition="0">
        <references count="2">
          <reference field="1" count="2">
            <x v="70"/>
            <x v="71"/>
          </reference>
          <reference field="3" count="1" selected="0">
            <x v="10"/>
          </reference>
        </references>
      </pivotArea>
    </format>
    <format dxfId="47">
      <pivotArea dataOnly="0" labelOnly="1" fieldPosition="0">
        <references count="2">
          <reference field="1" count="6">
            <x v="1"/>
            <x v="6"/>
            <x v="30"/>
            <x v="33"/>
            <x v="34"/>
            <x v="44"/>
          </reference>
          <reference field="3" count="1" selected="0">
            <x v="11"/>
          </reference>
        </references>
      </pivotArea>
    </format>
    <format dxfId="46">
      <pivotArea dataOnly="0" labelOnly="1" fieldPosition="0">
        <references count="2">
          <reference field="1" count="2">
            <x v="56"/>
            <x v="59"/>
          </reference>
          <reference field="3" count="1" selected="0">
            <x v="12"/>
          </reference>
        </references>
      </pivotArea>
    </format>
    <format dxfId="45">
      <pivotArea dataOnly="0" labelOnly="1" fieldPosition="0">
        <references count="2">
          <reference field="1" count="2">
            <x v="42"/>
            <x v="66"/>
          </reference>
          <reference field="3" count="1" selected="0">
            <x v="13"/>
          </reference>
        </references>
      </pivotArea>
    </format>
    <format dxfId="44">
      <pivotArea dataOnly="0" labelOnly="1" fieldPosition="0">
        <references count="2">
          <reference field="1" count="4">
            <x v="9"/>
            <x v="12"/>
            <x v="14"/>
            <x v="24"/>
          </reference>
          <reference field="3" count="1" selected="0">
            <x v="14"/>
          </reference>
        </references>
      </pivotArea>
    </format>
    <format dxfId="43">
      <pivotArea dataOnly="0" labelOnly="1" fieldPosition="0">
        <references count="2">
          <reference field="1" count="6">
            <x v="4"/>
            <x v="20"/>
            <x v="25"/>
            <x v="45"/>
            <x v="47"/>
            <x v="61"/>
          </reference>
          <reference field="3" count="1" selected="0">
            <x v="15"/>
          </reference>
        </references>
      </pivotArea>
    </format>
    <format dxfId="42">
      <pivotArea dataOnly="0" labelOnly="1" fieldPosition="0">
        <references count="2">
          <reference field="1" count="4">
            <x v="11"/>
            <x v="27"/>
            <x v="60"/>
            <x v="63"/>
          </reference>
          <reference field="3" count="1" selected="0">
            <x v="16"/>
          </reference>
        </references>
      </pivotArea>
    </format>
    <format dxfId="41">
      <pivotArea dataOnly="0" labelOnly="1" fieldPosition="0">
        <references count="2">
          <reference field="1" count="4">
            <x v="0"/>
            <x v="5"/>
            <x v="13"/>
            <x v="26"/>
          </reference>
          <reference field="3" count="1" selected="0">
            <x v="17"/>
          </reference>
        </references>
      </pivotArea>
    </format>
    <format dxfId="40">
      <pivotArea dataOnly="0" labelOnly="1" fieldPosition="0">
        <references count="2">
          <reference field="1" count="1">
            <x v="55"/>
          </reference>
          <reference field="3" count="1" selected="0">
            <x v="18"/>
          </reference>
        </references>
      </pivotArea>
    </format>
    <format dxfId="39">
      <pivotArea dataOnly="0" labelOnly="1" fieldPosition="0">
        <references count="2">
          <reference field="1" count="4">
            <x v="15"/>
            <x v="18"/>
            <x v="19"/>
            <x v="48"/>
          </reference>
          <reference field="3" count="1" selected="0">
            <x v="19"/>
          </reference>
        </references>
      </pivotArea>
    </format>
    <format dxfId="38">
      <pivotArea dataOnly="0" labelOnly="1" fieldPosition="0">
        <references count="2">
          <reference field="1" count="3">
            <x v="36"/>
            <x v="46"/>
            <x v="69"/>
          </reference>
          <reference field="3" count="1" selected="0">
            <x v="20"/>
          </reference>
        </references>
      </pivotArea>
    </format>
    <format dxfId="37">
      <pivotArea dataOnly="0" labelOnly="1" fieldPosition="0">
        <references count="2">
          <reference field="1" count="3">
            <x v="10"/>
            <x v="17"/>
            <x v="64"/>
          </reference>
          <reference field="3" count="1" selected="0">
            <x v="21"/>
          </reference>
        </references>
      </pivotArea>
    </format>
    <format dxfId="36">
      <pivotArea dataOnly="0" labelOnly="1" fieldPosition="0">
        <references count="2">
          <reference field="1" count="3">
            <x v="43"/>
            <x v="54"/>
            <x v="73"/>
          </reference>
          <reference field="3" count="1" selected="0">
            <x v="22"/>
          </reference>
        </references>
      </pivotArea>
    </format>
    <format dxfId="35">
      <pivotArea dataOnly="0" labelOnly="1" fieldPosition="0">
        <references count="2">
          <reference field="1" count="2">
            <x v="53"/>
            <x v="58"/>
          </reference>
          <reference field="3" count="1" selected="0">
            <x v="23"/>
          </reference>
        </references>
      </pivotArea>
    </format>
    <format dxfId="34">
      <pivotArea dataOnly="0" labelOnly="1" fieldPosition="0">
        <references count="2">
          <reference field="1" count="4">
            <x v="23"/>
            <x v="32"/>
            <x v="41"/>
            <x v="72"/>
          </reference>
          <reference field="3" count="1" selected="0">
            <x v="24"/>
          </reference>
        </references>
      </pivotArea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2">
      <pivotArea collapsedLevelsAreSubtotals="1" fieldPosition="0">
        <references count="1">
          <reference field="3" count="1">
            <x v="1"/>
          </reference>
        </references>
      </pivotArea>
    </format>
    <format dxfId="31">
      <pivotArea collapsedLevelsAreSubtotals="1" fieldPosition="0">
        <references count="1">
          <reference field="3" count="1">
            <x v="2"/>
          </reference>
        </references>
      </pivotArea>
    </format>
    <format dxfId="30">
      <pivotArea collapsedLevelsAreSubtotals="1" fieldPosition="0">
        <references count="1">
          <reference field="3" count="1">
            <x v="3"/>
          </reference>
        </references>
      </pivotArea>
    </format>
    <format dxfId="29">
      <pivotArea collapsedLevelsAreSubtotals="1" fieldPosition="0">
        <references count="1">
          <reference field="3" count="1">
            <x v="4"/>
          </reference>
        </references>
      </pivotArea>
    </format>
    <format dxfId="28">
      <pivotArea collapsedLevelsAreSubtotals="1" fieldPosition="0">
        <references count="1">
          <reference field="3" count="1">
            <x v="5"/>
          </reference>
        </references>
      </pivotArea>
    </format>
    <format dxfId="27">
      <pivotArea collapsedLevelsAreSubtotals="1" fieldPosition="0">
        <references count="1">
          <reference field="3" count="1">
            <x v="6"/>
          </reference>
        </references>
      </pivotArea>
    </format>
    <format dxfId="26">
      <pivotArea collapsedLevelsAreSubtotals="1" fieldPosition="0">
        <references count="1">
          <reference field="3" count="1">
            <x v="7"/>
          </reference>
        </references>
      </pivotArea>
    </format>
    <format dxfId="25">
      <pivotArea collapsedLevelsAreSubtotals="1" fieldPosition="0">
        <references count="1">
          <reference field="3" count="1">
            <x v="8"/>
          </reference>
        </references>
      </pivotArea>
    </format>
    <format dxfId="24">
      <pivotArea collapsedLevelsAreSubtotals="1" fieldPosition="0">
        <references count="1">
          <reference field="3" count="1">
            <x v="9"/>
          </reference>
        </references>
      </pivotArea>
    </format>
    <format dxfId="23">
      <pivotArea collapsedLevelsAreSubtotals="1" fieldPosition="0">
        <references count="1">
          <reference field="3" count="1">
            <x v="10"/>
          </reference>
        </references>
      </pivotArea>
    </format>
    <format dxfId="22">
      <pivotArea collapsedLevelsAreSubtotals="1" fieldPosition="0">
        <references count="1">
          <reference field="3" count="1">
            <x v="11"/>
          </reference>
        </references>
      </pivotArea>
    </format>
    <format dxfId="21">
      <pivotArea collapsedLevelsAreSubtotals="1" fieldPosition="0">
        <references count="1">
          <reference field="3" count="1">
            <x v="12"/>
          </reference>
        </references>
      </pivotArea>
    </format>
    <format dxfId="20">
      <pivotArea collapsedLevelsAreSubtotals="1" fieldPosition="0">
        <references count="1">
          <reference field="3" count="1">
            <x v="13"/>
          </reference>
        </references>
      </pivotArea>
    </format>
    <format dxfId="19">
      <pivotArea collapsedLevelsAreSubtotals="1" fieldPosition="0">
        <references count="1">
          <reference field="3" count="1">
            <x v="14"/>
          </reference>
        </references>
      </pivotArea>
    </format>
    <format dxfId="18">
      <pivotArea collapsedLevelsAreSubtotals="1" fieldPosition="0">
        <references count="1">
          <reference field="3" count="1">
            <x v="15"/>
          </reference>
        </references>
      </pivotArea>
    </format>
    <format dxfId="17">
      <pivotArea collapsedLevelsAreSubtotals="1" fieldPosition="0">
        <references count="1">
          <reference field="3" count="1">
            <x v="16"/>
          </reference>
        </references>
      </pivotArea>
    </format>
    <format dxfId="16">
      <pivotArea collapsedLevelsAreSubtotals="1" fieldPosition="0">
        <references count="1">
          <reference field="3" count="1">
            <x v="17"/>
          </reference>
        </references>
      </pivotArea>
    </format>
    <format dxfId="15">
      <pivotArea collapsedLevelsAreSubtotals="1" fieldPosition="0">
        <references count="1">
          <reference field="3" count="1">
            <x v="18"/>
          </reference>
        </references>
      </pivotArea>
    </format>
    <format dxfId="14">
      <pivotArea collapsedLevelsAreSubtotals="1" fieldPosition="0">
        <references count="1">
          <reference field="3" count="1">
            <x v="19"/>
          </reference>
        </references>
      </pivotArea>
    </format>
    <format dxfId="13">
      <pivotArea collapsedLevelsAreSubtotals="1" fieldPosition="0">
        <references count="1">
          <reference field="3" count="1">
            <x v="20"/>
          </reference>
        </references>
      </pivotArea>
    </format>
    <format dxfId="12">
      <pivotArea collapsedLevelsAreSubtotals="1" fieldPosition="0">
        <references count="1">
          <reference field="3" count="1">
            <x v="21"/>
          </reference>
        </references>
      </pivotArea>
    </format>
    <format dxfId="11">
      <pivotArea collapsedLevelsAreSubtotals="1" fieldPosition="0">
        <references count="1">
          <reference field="3" count="1">
            <x v="22"/>
          </reference>
        </references>
      </pivotArea>
    </format>
    <format dxfId="10">
      <pivotArea collapsedLevelsAreSubtotals="1" fieldPosition="0">
        <references count="1">
          <reference field="3" count="1">
            <x v="23"/>
          </reference>
        </references>
      </pivotArea>
    </format>
    <format dxfId="9">
      <pivotArea collapsedLevelsAreSubtotals="1" fieldPosition="0">
        <references count="1">
          <reference field="3" count="1">
            <x v="24"/>
          </reference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collapsedLevelsAreSubtotals="1" fieldPosition="0">
        <references count="3">
          <reference field="4294967294" count="1" selected="0">
            <x v="5"/>
          </reference>
          <reference field="1" count="2">
            <x v="7"/>
            <x v="22"/>
          </reference>
          <reference field="3" count="1" selected="0">
            <x v="2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5"/>
          </reference>
          <reference field="1" count="6">
            <x v="2"/>
            <x v="29"/>
            <x v="38"/>
            <x v="40"/>
            <x v="51"/>
            <x v="68"/>
          </reference>
          <reference field="3" count="1" selected="0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5"/>
          </reference>
          <reference field="1" count="2">
            <x v="52"/>
            <x v="74"/>
          </reference>
          <reference field="3" count="1" selected="0">
            <x v="4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5"/>
          </reference>
          <reference field="1" count="2">
            <x v="28"/>
            <x v="37"/>
          </reference>
          <reference field="3" count="1" selected="0">
            <x v="5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5"/>
          </reference>
          <reference field="1" count="2">
            <x v="35"/>
            <x v="39"/>
          </reference>
          <reference field="3" count="1" selected="0">
            <x v="6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onditionalFormats count="4">
    <conditionalFormat priority="15">
      <pivotAreas count="48"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50"/>
              <x v="65"/>
              <x v="67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7"/>
              <x v="22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2"/>
              <x v="29"/>
              <x v="38"/>
              <x v="40"/>
              <x v="51"/>
              <x v="68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2"/>
              <x v="74"/>
            </reference>
            <reference field="3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28"/>
              <x v="37"/>
            </reference>
            <reference field="3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35"/>
              <x v="39"/>
            </reference>
            <reference field="3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8"/>
              <x v="31"/>
            </reference>
            <reference field="3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21"/>
              <x v="57"/>
              <x v="62"/>
            </reference>
            <reference field="3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3"/>
              <x v="16"/>
            </reference>
            <reference field="3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70"/>
              <x v="71"/>
            </reference>
            <reference field="3" count="1" selected="0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1"/>
              <x v="6"/>
              <x v="30"/>
              <x v="33"/>
              <x v="34"/>
              <x v="44"/>
            </reference>
            <reference field="3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6"/>
              <x v="59"/>
            </reference>
            <reference field="3" count="1" selected="0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42"/>
              <x v="66"/>
            </reference>
            <reference field="3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9"/>
              <x v="12"/>
              <x v="14"/>
              <x v="24"/>
            </reference>
            <reference field="3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4"/>
              <x v="20"/>
              <x v="25"/>
              <x v="45"/>
              <x v="47"/>
              <x v="61"/>
            </reference>
            <reference field="3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11"/>
              <x v="27"/>
              <x v="60"/>
              <x v="63"/>
            </reference>
            <reference field="3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0"/>
              <x v="5"/>
              <x v="13"/>
              <x v="26"/>
            </reference>
            <reference field="3" count="1" selected="0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">
              <x v="55"/>
            </reference>
            <reference field="3" count="1" selected="0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15"/>
              <x v="18"/>
              <x v="19"/>
              <x v="48"/>
            </reference>
            <reference field="3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36"/>
              <x v="46"/>
              <x v="69"/>
            </reference>
            <reference field="3" count="1" selected="0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10"/>
              <x v="17"/>
              <x v="64"/>
            </reference>
            <reference field="3" count="1" selected="0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43"/>
              <x v="54"/>
              <x v="73"/>
            </reference>
            <reference field="3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3"/>
              <x v="58"/>
            </reference>
            <reference field="3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23"/>
              <x v="32"/>
              <x v="41"/>
              <x v="72"/>
            </reference>
            <reference field="3" count="1" selected="0">
              <x v="24"/>
            </reference>
          </references>
        </pivotArea>
      </pivotAreas>
    </conditionalFormat>
    <conditionalFormat priority="16">
      <pivotAreas count="48"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50"/>
              <x v="65"/>
              <x v="67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7"/>
              <x v="22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2"/>
              <x v="29"/>
              <x v="38"/>
              <x v="40"/>
              <x v="51"/>
              <x v="68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2"/>
              <x v="74"/>
            </reference>
            <reference field="3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28"/>
              <x v="37"/>
            </reference>
            <reference field="3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35"/>
              <x v="39"/>
            </reference>
            <reference field="3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8"/>
              <x v="31"/>
            </reference>
            <reference field="3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21"/>
              <x v="57"/>
              <x v="62"/>
            </reference>
            <reference field="3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3"/>
              <x v="16"/>
            </reference>
            <reference field="3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70"/>
              <x v="71"/>
            </reference>
            <reference field="3" count="1" selected="0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1"/>
              <x v="6"/>
              <x v="30"/>
              <x v="33"/>
              <x v="34"/>
              <x v="44"/>
            </reference>
            <reference field="3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6"/>
              <x v="59"/>
            </reference>
            <reference field="3" count="1" selected="0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42"/>
              <x v="66"/>
            </reference>
            <reference field="3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9"/>
              <x v="12"/>
              <x v="14"/>
              <x v="24"/>
            </reference>
            <reference field="3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6">
              <x v="4"/>
              <x v="20"/>
              <x v="25"/>
              <x v="45"/>
              <x v="47"/>
              <x v="61"/>
            </reference>
            <reference field="3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11"/>
              <x v="27"/>
              <x v="60"/>
              <x v="63"/>
            </reference>
            <reference field="3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0"/>
              <x v="5"/>
              <x v="13"/>
              <x v="26"/>
            </reference>
            <reference field="3" count="1" selected="0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">
              <x v="55"/>
            </reference>
            <reference field="3" count="1" selected="0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15"/>
              <x v="18"/>
              <x v="19"/>
              <x v="48"/>
            </reference>
            <reference field="3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36"/>
              <x v="46"/>
              <x v="69"/>
            </reference>
            <reference field="3" count="1" selected="0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10"/>
              <x v="17"/>
              <x v="64"/>
            </reference>
            <reference field="3" count="1" selected="0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3">
              <x v="43"/>
              <x v="54"/>
              <x v="73"/>
            </reference>
            <reference field="3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">
              <x v="53"/>
              <x v="58"/>
            </reference>
            <reference field="3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3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4">
              <x v="23"/>
              <x v="32"/>
              <x v="41"/>
              <x v="72"/>
            </reference>
            <reference field="3" count="1" selected="0">
              <x v="24"/>
            </reference>
          </references>
        </pivotArea>
      </pivotAreas>
    </conditionalFormat>
    <conditionalFormat priority="14">
      <pivotAreas count="48"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50"/>
              <x v="65"/>
              <x v="67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7"/>
              <x v="22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2"/>
              <x v="29"/>
              <x v="38"/>
              <x v="40"/>
              <x v="51"/>
              <x v="68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2"/>
              <x v="74"/>
            </reference>
            <reference field="3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28"/>
              <x v="37"/>
            </reference>
            <reference field="3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35"/>
              <x v="39"/>
            </reference>
            <reference field="3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8"/>
              <x v="31"/>
            </reference>
            <reference field="3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21"/>
              <x v="57"/>
              <x v="62"/>
            </reference>
            <reference field="3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3"/>
              <x v="16"/>
            </reference>
            <reference field="3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70"/>
              <x v="71"/>
            </reference>
            <reference field="3" count="1" selected="0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1"/>
              <x v="6"/>
              <x v="30"/>
              <x v="33"/>
              <x v="34"/>
              <x v="44"/>
            </reference>
            <reference field="3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6"/>
              <x v="59"/>
            </reference>
            <reference field="3" count="1" selected="0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42"/>
              <x v="66"/>
            </reference>
            <reference field="3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9"/>
              <x v="12"/>
              <x v="14"/>
              <x v="24"/>
            </reference>
            <reference field="3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4"/>
              <x v="20"/>
              <x v="25"/>
              <x v="45"/>
              <x v="47"/>
              <x v="61"/>
            </reference>
            <reference field="3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11"/>
              <x v="27"/>
              <x v="60"/>
              <x v="63"/>
            </reference>
            <reference field="3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0"/>
              <x v="5"/>
              <x v="13"/>
              <x v="26"/>
            </reference>
            <reference field="3" count="1" selected="0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1">
              <x v="55"/>
            </reference>
            <reference field="3" count="1" selected="0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15"/>
              <x v="18"/>
              <x v="19"/>
              <x v="48"/>
            </reference>
            <reference field="3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36"/>
              <x v="46"/>
              <x v="69"/>
            </reference>
            <reference field="3" count="1" selected="0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10"/>
              <x v="17"/>
              <x v="64"/>
            </reference>
            <reference field="3" count="1" selected="0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43"/>
              <x v="54"/>
              <x v="73"/>
            </reference>
            <reference field="3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3"/>
              <x v="58"/>
            </reference>
            <reference field="3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23"/>
              <x v="32"/>
              <x v="41"/>
              <x v="72"/>
            </reference>
            <reference field="3" count="1" selected="0">
              <x v="24"/>
            </reference>
          </references>
        </pivotArea>
      </pivotAreas>
    </conditionalFormat>
    <conditionalFormat priority="13">
      <pivotAreas count="48"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50"/>
              <x v="65"/>
              <x v="67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7"/>
              <x v="22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2"/>
              <x v="29"/>
              <x v="38"/>
              <x v="40"/>
              <x v="51"/>
              <x v="68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2"/>
              <x v="74"/>
            </reference>
            <reference field="3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28"/>
              <x v="37"/>
            </reference>
            <reference field="3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35"/>
              <x v="39"/>
            </reference>
            <reference field="3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8"/>
              <x v="31"/>
            </reference>
            <reference field="3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21"/>
              <x v="57"/>
              <x v="62"/>
            </reference>
            <reference field="3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3"/>
              <x v="16"/>
            </reference>
            <reference field="3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70"/>
              <x v="71"/>
            </reference>
            <reference field="3" count="1" selected="0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1"/>
              <x v="6"/>
              <x v="30"/>
              <x v="33"/>
              <x v="34"/>
              <x v="44"/>
            </reference>
            <reference field="3" count="1" selected="0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6"/>
              <x v="59"/>
            </reference>
            <reference field="3" count="1" selected="0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42"/>
              <x v="66"/>
            </reference>
            <reference field="3" count="1" selected="0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9"/>
              <x v="12"/>
              <x v="14"/>
              <x v="24"/>
            </reference>
            <reference field="3" count="1" selected="0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6">
              <x v="4"/>
              <x v="20"/>
              <x v="25"/>
              <x v="45"/>
              <x v="47"/>
              <x v="61"/>
            </reference>
            <reference field="3" count="1" selected="0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11"/>
              <x v="27"/>
              <x v="60"/>
              <x v="63"/>
            </reference>
            <reference field="3" count="1" selected="0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0"/>
              <x v="5"/>
              <x v="13"/>
              <x v="26"/>
            </reference>
            <reference field="3" count="1" selected="0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1">
              <x v="55"/>
            </reference>
            <reference field="3" count="1" selected="0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15"/>
              <x v="18"/>
              <x v="19"/>
              <x v="48"/>
            </reference>
            <reference field="3" count="1" selected="0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36"/>
              <x v="46"/>
              <x v="69"/>
            </reference>
            <reference field="3" count="1" selected="0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10"/>
              <x v="17"/>
              <x v="64"/>
            </reference>
            <reference field="3" count="1" selected="0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3">
              <x v="43"/>
              <x v="54"/>
              <x v="73"/>
            </reference>
            <reference field="3" count="1" selected="0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2">
              <x v="53"/>
              <x v="58"/>
            </reference>
            <reference field="3" count="1" selected="0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3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" count="4">
              <x v="23"/>
              <x v="32"/>
              <x v="41"/>
              <x v="72"/>
            </reference>
            <reference field="3" count="1" selected="0"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0EB64-026B-4921-AE32-41E99AFB3449}" name="Tabela1" displayName="Tabela1" ref="A1:M76" totalsRowShown="0" headerRowDxfId="201" dataDxfId="200">
  <autoFilter ref="A1:M76" xr:uid="{F570EB64-026B-4921-AE32-41E99AFB3449}"/>
  <sortState xmlns:xlrd2="http://schemas.microsoft.com/office/spreadsheetml/2017/richdata2" ref="A2:L76">
    <sortCondition ref="D1:D76"/>
  </sortState>
  <tableColumns count="13">
    <tableColumn id="1" xr3:uid="{3C4AA4CD-DCDF-4F0B-82E3-80E92C6D3983}" name="CODIGO" dataDxfId="199"/>
    <tableColumn id="2" xr3:uid="{ED0CE738-23B4-4784-9765-530B3E9E826E}" name="VENDEDOR" dataDxfId="198"/>
    <tableColumn id="13" xr3:uid="{B9B18D9D-14FA-43AE-91A1-EE5EC174431D}" name="GESTOR" dataDxfId="197"/>
    <tableColumn id="3" xr3:uid="{92C3E141-4B3E-48EA-8FE3-D1124F10DECF}" name="LOJA" dataDxfId="196"/>
    <tableColumn id="4" xr3:uid="{323B37A4-2FD1-45D0-AEC8-65EE1C75CD77}" name="COTA TOTAL" dataDxfId="195"/>
    <tableColumn id="5" xr3:uid="{15B892D5-8855-4762-A77D-BCFCCA8EB637}" name="COTA DIA" dataDxfId="194"/>
    <tableColumn id="6" xr3:uid="{194D185A-3838-4E8C-AC5D-336C0404E286}" name="QUANT VENDAS" dataDxfId="193"/>
    <tableColumn id="7" xr3:uid="{6AE69CC4-2058-4B5B-B9B2-7F04F4D8B5AF}" name="TOTAL VENDAS" dataDxfId="192"/>
    <tableColumn id="8" xr3:uid="{D17845BC-DBA8-4A13-BD7A-52DE7F0537B6}" name=" %CQ" dataDxfId="191"/>
    <tableColumn id="9" xr3:uid="{0A4B9963-8E92-4761-90DE-81D1D3CB0000}" name="SALDO COTA TOTAL" dataDxfId="190"/>
    <tableColumn id="10" xr3:uid="{0C1C08ED-3ED7-4BC8-917B-9294404E6EB1}" name="SALDO COTA DIA" dataDxfId="189"/>
    <tableColumn id="11" xr3:uid="{5A9EA3B5-F14F-40C5-B98F-3B82838992A5}" name="TICK MEDIO" dataDxfId="188"/>
    <tableColumn id="12" xr3:uid="{80DA11E9-39C3-47AF-AB5C-517855B9F333}" name="VFR" dataDxfId="18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6884B7F-E809-41E0-865C-75B7BEBF50E8}">
  <we:reference id="wa200004935" version="6.0.0.0" store="pt-BR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B130-36C9-48B2-B911-911D2FB48B61}">
  <dimension ref="A1:R103"/>
  <sheetViews>
    <sheetView topLeftCell="A28" workbookViewId="0">
      <selection activeCell="M38" sqref="M38"/>
    </sheetView>
  </sheetViews>
  <sheetFormatPr defaultRowHeight="13.5" x14ac:dyDescent="0.25"/>
  <cols>
    <col min="1" max="1" width="9.85546875" style="1" bestFit="1" customWidth="1"/>
    <col min="2" max="2" width="15.28515625" style="1" bestFit="1" customWidth="1"/>
    <col min="3" max="3" width="15.28515625" style="1" customWidth="1"/>
    <col min="4" max="4" width="7" style="1" bestFit="1" customWidth="1"/>
    <col min="5" max="5" width="12.7109375" style="1" bestFit="1" customWidth="1"/>
    <col min="6" max="6" width="10.5703125" style="1" hidden="1" customWidth="1"/>
    <col min="7" max="7" width="15.42578125" style="1" hidden="1" customWidth="1"/>
    <col min="8" max="8" width="14.7109375" style="1" bestFit="1" customWidth="1"/>
    <col min="9" max="9" width="7.42578125" style="1" bestFit="1" customWidth="1"/>
    <col min="10" max="10" width="18.42578125" style="1" hidden="1" customWidth="1"/>
    <col min="11" max="11" width="16.28515625" style="1" hidden="1" customWidth="1"/>
    <col min="12" max="12" width="12.5703125" style="1" hidden="1" customWidth="1"/>
    <col min="13" max="13" width="11.28515625" style="9" bestFit="1" customWidth="1"/>
    <col min="14" max="15" width="9.140625" style="1"/>
    <col min="16" max="16" width="21.140625" style="1" bestFit="1" customWidth="1"/>
    <col min="17" max="17" width="22" style="6" bestFit="1" customWidth="1"/>
    <col min="18" max="18" width="24.42578125" style="6" bestFit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0" t="s">
        <v>90</v>
      </c>
    </row>
    <row r="2" spans="1:18" ht="15" x14ac:dyDescent="0.25">
      <c r="A2" s="1">
        <v>0</v>
      </c>
      <c r="B2" s="1" t="s">
        <v>15</v>
      </c>
      <c r="D2" s="1">
        <v>0</v>
      </c>
      <c r="E2" s="1">
        <v>0</v>
      </c>
      <c r="F2" s="1">
        <v>0</v>
      </c>
      <c r="G2" s="1">
        <v>1</v>
      </c>
      <c r="H2" s="1">
        <v>540</v>
      </c>
      <c r="J2" s="1">
        <v>540</v>
      </c>
      <c r="P2" s="3" t="s">
        <v>86</v>
      </c>
      <c r="Q2" s="7" t="s">
        <v>88</v>
      </c>
      <c r="R2" s="7" t="s">
        <v>89</v>
      </c>
    </row>
    <row r="3" spans="1:18" ht="15" x14ac:dyDescent="0.25">
      <c r="A3" s="1">
        <v>6440</v>
      </c>
      <c r="B3" s="1" t="s">
        <v>45</v>
      </c>
      <c r="C3" s="1" t="s">
        <v>92</v>
      </c>
      <c r="D3" s="1">
        <v>1</v>
      </c>
      <c r="E3" s="2">
        <v>46666</v>
      </c>
      <c r="F3" s="2">
        <v>1728</v>
      </c>
      <c r="G3" s="1">
        <v>20</v>
      </c>
      <c r="H3" s="2">
        <v>24701</v>
      </c>
      <c r="I3" s="1">
        <v>53</v>
      </c>
      <c r="J3" s="2">
        <v>-21965</v>
      </c>
      <c r="K3" s="2">
        <v>1464</v>
      </c>
      <c r="L3" s="2">
        <v>1235</v>
      </c>
      <c r="M3" s="9">
        <v>0</v>
      </c>
      <c r="P3" s="4">
        <v>1</v>
      </c>
      <c r="Q3" s="7">
        <v>139998</v>
      </c>
      <c r="R3" s="7">
        <v>78855</v>
      </c>
    </row>
    <row r="4" spans="1:18" ht="15" x14ac:dyDescent="0.25">
      <c r="A4" s="1">
        <v>18139</v>
      </c>
      <c r="B4" s="1" t="s">
        <v>52</v>
      </c>
      <c r="C4" s="1" t="s">
        <v>92</v>
      </c>
      <c r="D4" s="1">
        <v>1</v>
      </c>
      <c r="E4" s="2">
        <v>46666</v>
      </c>
      <c r="F4" s="2">
        <v>1728</v>
      </c>
      <c r="G4" s="1">
        <v>22</v>
      </c>
      <c r="H4" s="2">
        <v>26689</v>
      </c>
      <c r="I4" s="1">
        <v>57</v>
      </c>
      <c r="J4" s="2">
        <v>-19977</v>
      </c>
      <c r="K4" s="2">
        <v>1332</v>
      </c>
      <c r="L4" s="2">
        <v>1213</v>
      </c>
      <c r="M4" s="9">
        <v>0</v>
      </c>
      <c r="P4" s="5" t="s">
        <v>45</v>
      </c>
      <c r="Q4" s="7">
        <v>46666</v>
      </c>
      <c r="R4" s="7">
        <v>24701</v>
      </c>
    </row>
    <row r="5" spans="1:18" ht="15" x14ac:dyDescent="0.25">
      <c r="A5" s="1">
        <v>13722</v>
      </c>
      <c r="B5" s="1" t="s">
        <v>53</v>
      </c>
      <c r="C5" s="1" t="s">
        <v>92</v>
      </c>
      <c r="D5" s="1">
        <v>1</v>
      </c>
      <c r="E5" s="2">
        <v>46666</v>
      </c>
      <c r="F5" s="2">
        <v>1728</v>
      </c>
      <c r="G5" s="1">
        <v>22</v>
      </c>
      <c r="H5" s="2">
        <v>27465</v>
      </c>
      <c r="I5" s="1">
        <v>59</v>
      </c>
      <c r="J5" s="2">
        <v>-19201</v>
      </c>
      <c r="K5" s="2">
        <v>1280</v>
      </c>
      <c r="L5" s="2">
        <v>1248</v>
      </c>
      <c r="M5" s="9">
        <v>-180</v>
      </c>
      <c r="P5" s="5" t="s">
        <v>53</v>
      </c>
      <c r="Q5" s="7">
        <v>46666</v>
      </c>
      <c r="R5" s="7">
        <v>27465</v>
      </c>
    </row>
    <row r="6" spans="1:18" ht="15" x14ac:dyDescent="0.25">
      <c r="A6" s="1">
        <v>17795</v>
      </c>
      <c r="B6" s="1" t="s">
        <v>41</v>
      </c>
      <c r="C6" s="1" t="s">
        <v>93</v>
      </c>
      <c r="D6" s="1">
        <v>4</v>
      </c>
      <c r="E6" s="2">
        <v>60000</v>
      </c>
      <c r="F6" s="2">
        <v>2222</v>
      </c>
      <c r="G6" s="1">
        <v>14</v>
      </c>
      <c r="H6" s="2">
        <v>20985</v>
      </c>
      <c r="I6" s="1">
        <v>35</v>
      </c>
      <c r="J6" s="2">
        <v>-39015</v>
      </c>
      <c r="K6" s="2">
        <v>2601</v>
      </c>
      <c r="L6" s="2">
        <v>1499</v>
      </c>
      <c r="M6" s="9">
        <v>0</v>
      </c>
      <c r="P6" s="5" t="s">
        <v>52</v>
      </c>
      <c r="Q6" s="7">
        <v>46666</v>
      </c>
      <c r="R6" s="7">
        <v>26689</v>
      </c>
    </row>
    <row r="7" spans="1:18" ht="15" x14ac:dyDescent="0.25">
      <c r="A7" s="1">
        <v>388</v>
      </c>
      <c r="B7" s="1" t="s">
        <v>65</v>
      </c>
      <c r="C7" s="1" t="s">
        <v>93</v>
      </c>
      <c r="D7" s="1">
        <v>4</v>
      </c>
      <c r="E7" s="2">
        <v>60000</v>
      </c>
      <c r="F7" s="2">
        <v>2222</v>
      </c>
      <c r="G7" s="1">
        <v>23</v>
      </c>
      <c r="H7" s="2">
        <v>34063</v>
      </c>
      <c r="I7" s="1">
        <v>57</v>
      </c>
      <c r="J7" s="2">
        <v>-25937</v>
      </c>
      <c r="K7" s="2">
        <v>1729</v>
      </c>
      <c r="L7" s="2">
        <v>1481</v>
      </c>
      <c r="M7" s="9">
        <v>-900</v>
      </c>
      <c r="P7" s="4">
        <v>4</v>
      </c>
      <c r="Q7" s="7">
        <v>120000</v>
      </c>
      <c r="R7" s="7">
        <v>55048</v>
      </c>
    </row>
    <row r="8" spans="1:18" ht="15" x14ac:dyDescent="0.25">
      <c r="A8" s="1">
        <v>1295</v>
      </c>
      <c r="B8" s="1" t="s">
        <v>11</v>
      </c>
      <c r="C8" s="1" t="s">
        <v>92</v>
      </c>
      <c r="D8" s="1">
        <v>5</v>
      </c>
      <c r="E8" s="1">
        <v>0</v>
      </c>
      <c r="F8" s="1">
        <v>0</v>
      </c>
      <c r="G8" s="1">
        <v>3</v>
      </c>
      <c r="H8" s="1">
        <v>40</v>
      </c>
      <c r="J8" s="1">
        <v>40</v>
      </c>
      <c r="M8" s="9">
        <v>0</v>
      </c>
      <c r="P8" s="5" t="s">
        <v>65</v>
      </c>
      <c r="Q8" s="7">
        <v>60000</v>
      </c>
      <c r="R8" s="7">
        <v>34063</v>
      </c>
    </row>
    <row r="9" spans="1:18" ht="15" x14ac:dyDescent="0.25">
      <c r="A9" s="1">
        <v>7480</v>
      </c>
      <c r="B9" s="1" t="s">
        <v>48</v>
      </c>
      <c r="C9" s="1" t="s">
        <v>92</v>
      </c>
      <c r="D9" s="1">
        <v>5</v>
      </c>
      <c r="E9" s="2">
        <v>70600</v>
      </c>
      <c r="F9" s="2">
        <v>2615</v>
      </c>
      <c r="G9" s="1">
        <v>15</v>
      </c>
      <c r="H9" s="2">
        <v>25180</v>
      </c>
      <c r="I9" s="1">
        <v>36</v>
      </c>
      <c r="J9" s="2">
        <v>-45420</v>
      </c>
      <c r="K9" s="2">
        <v>3028</v>
      </c>
      <c r="L9" s="2">
        <v>1679</v>
      </c>
      <c r="M9" s="9">
        <v>-600</v>
      </c>
      <c r="P9" s="5" t="s">
        <v>41</v>
      </c>
      <c r="Q9" s="7">
        <v>60000</v>
      </c>
      <c r="R9" s="7">
        <v>20985</v>
      </c>
    </row>
    <row r="10" spans="1:18" ht="15" x14ac:dyDescent="0.25">
      <c r="A10" s="1">
        <v>18244</v>
      </c>
      <c r="B10" s="1" t="s">
        <v>54</v>
      </c>
      <c r="C10" s="1" t="s">
        <v>92</v>
      </c>
      <c r="D10" s="1">
        <v>5</v>
      </c>
      <c r="E10" s="2">
        <v>70600</v>
      </c>
      <c r="F10" s="2">
        <v>2615</v>
      </c>
      <c r="G10" s="1">
        <v>23</v>
      </c>
      <c r="H10" s="2">
        <v>27663</v>
      </c>
      <c r="I10" s="1">
        <v>39</v>
      </c>
      <c r="J10" s="2">
        <v>-42937</v>
      </c>
      <c r="K10" s="2">
        <v>2862</v>
      </c>
      <c r="L10" s="2">
        <v>1203</v>
      </c>
      <c r="M10" s="9">
        <v>0</v>
      </c>
      <c r="P10" s="4">
        <v>5</v>
      </c>
      <c r="Q10" s="7">
        <v>350000</v>
      </c>
      <c r="R10" s="7">
        <v>174615</v>
      </c>
    </row>
    <row r="11" spans="1:18" ht="15" x14ac:dyDescent="0.25">
      <c r="A11" s="1">
        <v>18333</v>
      </c>
      <c r="B11" s="1" t="s">
        <v>55</v>
      </c>
      <c r="C11" s="1" t="s">
        <v>92</v>
      </c>
      <c r="D11" s="1">
        <v>5</v>
      </c>
      <c r="E11" s="2">
        <v>67600</v>
      </c>
      <c r="F11" s="2">
        <v>2504</v>
      </c>
      <c r="G11" s="1">
        <v>20</v>
      </c>
      <c r="H11" s="2">
        <v>28012</v>
      </c>
      <c r="I11" s="1">
        <v>41</v>
      </c>
      <c r="J11" s="2">
        <v>-39588</v>
      </c>
      <c r="K11" s="2">
        <v>2639</v>
      </c>
      <c r="L11" s="2">
        <v>1401</v>
      </c>
      <c r="M11" s="9">
        <v>-2900</v>
      </c>
      <c r="P11" s="5" t="s">
        <v>55</v>
      </c>
      <c r="Q11" s="7">
        <v>67600</v>
      </c>
      <c r="R11" s="7">
        <v>28012</v>
      </c>
    </row>
    <row r="12" spans="1:18" ht="15" x14ac:dyDescent="0.25">
      <c r="A12" s="1">
        <v>3824</v>
      </c>
      <c r="B12" s="1" t="s">
        <v>72</v>
      </c>
      <c r="C12" s="1" t="s">
        <v>92</v>
      </c>
      <c r="D12" s="1">
        <v>5</v>
      </c>
      <c r="E12" s="2">
        <v>70600</v>
      </c>
      <c r="F12" s="2">
        <v>2615</v>
      </c>
      <c r="G12" s="1">
        <v>24</v>
      </c>
      <c r="H12" s="2">
        <v>42290</v>
      </c>
      <c r="I12" s="1">
        <v>60</v>
      </c>
      <c r="J12" s="2">
        <v>-28310</v>
      </c>
      <c r="K12" s="2">
        <v>1887</v>
      </c>
      <c r="L12" s="2">
        <v>1762</v>
      </c>
      <c r="M12" s="9">
        <v>0</v>
      </c>
      <c r="P12" s="5" t="s">
        <v>79</v>
      </c>
      <c r="Q12" s="7">
        <v>70600</v>
      </c>
      <c r="R12" s="7">
        <v>51430</v>
      </c>
    </row>
    <row r="13" spans="1:18" ht="15" x14ac:dyDescent="0.25">
      <c r="A13" s="1">
        <v>5452</v>
      </c>
      <c r="B13" s="1" t="s">
        <v>79</v>
      </c>
      <c r="C13" s="1" t="s">
        <v>92</v>
      </c>
      <c r="D13" s="1">
        <v>5</v>
      </c>
      <c r="E13" s="2">
        <v>70600</v>
      </c>
      <c r="F13" s="2">
        <v>2615</v>
      </c>
      <c r="G13" s="1">
        <v>26</v>
      </c>
      <c r="H13" s="2">
        <v>51430</v>
      </c>
      <c r="I13" s="1">
        <v>73</v>
      </c>
      <c r="J13" s="2">
        <v>-19170</v>
      </c>
      <c r="K13" s="2">
        <v>1278</v>
      </c>
      <c r="L13" s="2">
        <v>1978</v>
      </c>
      <c r="M13" s="9">
        <v>0</v>
      </c>
      <c r="P13" s="5" t="s">
        <v>11</v>
      </c>
      <c r="Q13" s="7">
        <v>0</v>
      </c>
      <c r="R13" s="7">
        <v>40</v>
      </c>
    </row>
    <row r="14" spans="1:18" ht="15" x14ac:dyDescent="0.25">
      <c r="A14" s="1">
        <v>18287</v>
      </c>
      <c r="B14" s="1" t="s">
        <v>29</v>
      </c>
      <c r="C14" s="1" t="s">
        <v>95</v>
      </c>
      <c r="D14" s="1">
        <v>6</v>
      </c>
      <c r="E14" s="2">
        <v>70000</v>
      </c>
      <c r="F14" s="2">
        <v>2593</v>
      </c>
      <c r="G14" s="1">
        <v>16</v>
      </c>
      <c r="H14" s="2">
        <v>16267</v>
      </c>
      <c r="I14" s="1">
        <v>23</v>
      </c>
      <c r="J14" s="2">
        <v>-53733</v>
      </c>
      <c r="K14" s="2">
        <v>3582</v>
      </c>
      <c r="L14" s="2">
        <v>1017</v>
      </c>
      <c r="M14" s="9">
        <v>-1000</v>
      </c>
      <c r="P14" s="5" t="s">
        <v>48</v>
      </c>
      <c r="Q14" s="7">
        <v>70600</v>
      </c>
      <c r="R14" s="7">
        <v>25180</v>
      </c>
    </row>
    <row r="15" spans="1:18" ht="15" x14ac:dyDescent="0.25">
      <c r="A15" s="1">
        <v>16497</v>
      </c>
      <c r="B15" s="1" t="s">
        <v>42</v>
      </c>
      <c r="C15" s="1" t="s">
        <v>95</v>
      </c>
      <c r="D15" s="1">
        <v>6</v>
      </c>
      <c r="E15" s="2">
        <v>70000</v>
      </c>
      <c r="F15" s="2">
        <v>2593</v>
      </c>
      <c r="G15" s="1">
        <v>20</v>
      </c>
      <c r="H15" s="2">
        <v>21372</v>
      </c>
      <c r="I15" s="1">
        <v>31</v>
      </c>
      <c r="J15" s="2">
        <v>-48628</v>
      </c>
      <c r="K15" s="2">
        <v>3242</v>
      </c>
      <c r="L15" s="2">
        <v>1069</v>
      </c>
      <c r="M15" s="9">
        <v>-8390</v>
      </c>
      <c r="P15" s="5" t="s">
        <v>72</v>
      </c>
      <c r="Q15" s="7">
        <v>70600</v>
      </c>
      <c r="R15" s="7">
        <v>42290</v>
      </c>
    </row>
    <row r="16" spans="1:18" ht="15" x14ac:dyDescent="0.25">
      <c r="A16" s="1">
        <v>15679</v>
      </c>
      <c r="B16" s="1" t="s">
        <v>67</v>
      </c>
      <c r="C16" s="1" t="s">
        <v>93</v>
      </c>
      <c r="D16" s="1">
        <v>7</v>
      </c>
      <c r="E16" s="2">
        <v>70000</v>
      </c>
      <c r="F16" s="2">
        <v>2593</v>
      </c>
      <c r="G16" s="1">
        <v>36</v>
      </c>
      <c r="H16" s="2">
        <v>35850</v>
      </c>
      <c r="I16" s="1">
        <v>51</v>
      </c>
      <c r="J16" s="2">
        <v>-34150</v>
      </c>
      <c r="K16" s="2">
        <v>2277</v>
      </c>
      <c r="L16" s="1">
        <v>996</v>
      </c>
      <c r="M16" s="9">
        <v>-500</v>
      </c>
      <c r="P16" s="5" t="s">
        <v>54</v>
      </c>
      <c r="Q16" s="7">
        <v>70600</v>
      </c>
      <c r="R16" s="7">
        <v>27663</v>
      </c>
    </row>
    <row r="17" spans="1:18" ht="15" x14ac:dyDescent="0.25">
      <c r="A17" s="1">
        <v>6610</v>
      </c>
      <c r="B17" s="1" t="s">
        <v>73</v>
      </c>
      <c r="C17" s="1" t="s">
        <v>93</v>
      </c>
      <c r="D17" s="1">
        <v>7</v>
      </c>
      <c r="E17" s="2">
        <v>60000</v>
      </c>
      <c r="F17" s="2">
        <v>2222</v>
      </c>
      <c r="G17" s="1">
        <v>25</v>
      </c>
      <c r="H17" s="2">
        <v>42870</v>
      </c>
      <c r="I17" s="1">
        <v>71</v>
      </c>
      <c r="J17" s="2">
        <v>-17130</v>
      </c>
      <c r="K17" s="2">
        <v>1142</v>
      </c>
      <c r="L17" s="2">
        <v>1715</v>
      </c>
      <c r="M17" s="9">
        <v>0</v>
      </c>
      <c r="P17" s="4">
        <v>6</v>
      </c>
      <c r="Q17" s="7">
        <v>140000</v>
      </c>
      <c r="R17" s="7">
        <v>37639</v>
      </c>
    </row>
    <row r="18" spans="1:18" ht="15" x14ac:dyDescent="0.25">
      <c r="A18" s="1">
        <v>16128</v>
      </c>
      <c r="B18" s="1" t="s">
        <v>26</v>
      </c>
      <c r="C18" s="1" t="s">
        <v>94</v>
      </c>
      <c r="D18" s="1">
        <v>8</v>
      </c>
      <c r="E18" s="2">
        <v>30000</v>
      </c>
      <c r="F18" s="2">
        <v>1111</v>
      </c>
      <c r="G18" s="1">
        <v>10</v>
      </c>
      <c r="H18" s="2">
        <v>15050</v>
      </c>
      <c r="I18" s="1">
        <v>50</v>
      </c>
      <c r="J18" s="2">
        <v>-14950</v>
      </c>
      <c r="K18" s="1">
        <v>997</v>
      </c>
      <c r="L18" s="2">
        <v>1505</v>
      </c>
      <c r="M18" s="9">
        <v>0</v>
      </c>
      <c r="P18" s="5" t="s">
        <v>42</v>
      </c>
      <c r="Q18" s="7">
        <v>70000</v>
      </c>
      <c r="R18" s="7">
        <v>21372</v>
      </c>
    </row>
    <row r="19" spans="1:18" ht="15" x14ac:dyDescent="0.25">
      <c r="A19" s="1">
        <v>17140</v>
      </c>
      <c r="B19" s="1" t="s">
        <v>27</v>
      </c>
      <c r="C19" s="1" t="s">
        <v>94</v>
      </c>
      <c r="D19" s="1">
        <v>8</v>
      </c>
      <c r="E19" s="2">
        <v>30000</v>
      </c>
      <c r="F19" s="2">
        <v>1111</v>
      </c>
      <c r="G19" s="1">
        <v>12</v>
      </c>
      <c r="H19" s="2">
        <v>15398</v>
      </c>
      <c r="I19" s="1">
        <v>51</v>
      </c>
      <c r="J19" s="2">
        <v>-14602</v>
      </c>
      <c r="K19" s="1">
        <v>973</v>
      </c>
      <c r="L19" s="2">
        <v>1283</v>
      </c>
      <c r="M19" s="9">
        <v>0</v>
      </c>
      <c r="P19" s="5" t="s">
        <v>29</v>
      </c>
      <c r="Q19" s="7">
        <v>70000</v>
      </c>
      <c r="R19" s="7">
        <v>16267</v>
      </c>
    </row>
    <row r="20" spans="1:18" ht="15" x14ac:dyDescent="0.25">
      <c r="A20" s="1">
        <v>13005</v>
      </c>
      <c r="B20" s="1" t="s">
        <v>30</v>
      </c>
      <c r="C20" s="1" t="s">
        <v>93</v>
      </c>
      <c r="D20" s="1">
        <v>9</v>
      </c>
      <c r="E20" s="2">
        <v>45000</v>
      </c>
      <c r="F20" s="2">
        <v>1667</v>
      </c>
      <c r="G20" s="1">
        <v>14</v>
      </c>
      <c r="H20" s="2">
        <v>16410</v>
      </c>
      <c r="I20" s="1">
        <v>36</v>
      </c>
      <c r="J20" s="2">
        <v>-28590</v>
      </c>
      <c r="K20" s="2">
        <v>1906</v>
      </c>
      <c r="L20" s="2">
        <v>1172</v>
      </c>
      <c r="M20" s="9">
        <v>-900</v>
      </c>
      <c r="P20" s="4">
        <v>7</v>
      </c>
      <c r="Q20" s="7">
        <v>130000</v>
      </c>
      <c r="R20" s="7">
        <v>78720</v>
      </c>
    </row>
    <row r="21" spans="1:18" ht="15" x14ac:dyDescent="0.25">
      <c r="A21" s="1">
        <v>12971</v>
      </c>
      <c r="B21" s="1" t="s">
        <v>35</v>
      </c>
      <c r="C21" s="1" t="s">
        <v>93</v>
      </c>
      <c r="D21" s="1">
        <v>9</v>
      </c>
      <c r="E21" s="2">
        <v>45000</v>
      </c>
      <c r="F21" s="2">
        <v>1667</v>
      </c>
      <c r="G21" s="1">
        <v>16</v>
      </c>
      <c r="H21" s="2">
        <v>18010</v>
      </c>
      <c r="I21" s="1">
        <v>40</v>
      </c>
      <c r="J21" s="2">
        <v>-26990</v>
      </c>
      <c r="K21" s="2">
        <v>1799</v>
      </c>
      <c r="L21" s="2">
        <v>1126</v>
      </c>
      <c r="M21" s="9">
        <v>-1400</v>
      </c>
      <c r="P21" s="5" t="s">
        <v>67</v>
      </c>
      <c r="Q21" s="7">
        <v>70000</v>
      </c>
      <c r="R21" s="7">
        <v>35850</v>
      </c>
    </row>
    <row r="22" spans="1:18" ht="15" x14ac:dyDescent="0.25">
      <c r="A22" s="1">
        <v>17850</v>
      </c>
      <c r="B22" s="1" t="s">
        <v>18</v>
      </c>
      <c r="C22" s="1" t="s">
        <v>94</v>
      </c>
      <c r="D22" s="1">
        <v>10</v>
      </c>
      <c r="E22" s="2">
        <v>33333</v>
      </c>
      <c r="F22" s="2">
        <v>1235</v>
      </c>
      <c r="G22" s="1">
        <v>1</v>
      </c>
      <c r="H22" s="2">
        <v>2950</v>
      </c>
      <c r="I22" s="1">
        <v>9</v>
      </c>
      <c r="J22" s="2">
        <v>-30383</v>
      </c>
      <c r="K22" s="2">
        <v>2026</v>
      </c>
      <c r="L22" s="2">
        <v>2950</v>
      </c>
      <c r="M22" s="9">
        <v>0</v>
      </c>
      <c r="P22" s="5" t="s">
        <v>73</v>
      </c>
      <c r="Q22" s="7">
        <v>60000</v>
      </c>
      <c r="R22" s="7">
        <v>42870</v>
      </c>
    </row>
    <row r="23" spans="1:18" ht="15" x14ac:dyDescent="0.25">
      <c r="A23" s="1">
        <v>15172</v>
      </c>
      <c r="B23" s="1" t="s">
        <v>38</v>
      </c>
      <c r="C23" s="1" t="s">
        <v>94</v>
      </c>
      <c r="D23" s="1">
        <v>10</v>
      </c>
      <c r="E23" s="2">
        <v>33333</v>
      </c>
      <c r="F23" s="2">
        <v>1235</v>
      </c>
      <c r="G23" s="1">
        <v>16</v>
      </c>
      <c r="H23" s="2">
        <v>19020</v>
      </c>
      <c r="I23" s="1">
        <v>57</v>
      </c>
      <c r="J23" s="2">
        <v>-14313</v>
      </c>
      <c r="K23" s="1">
        <v>954</v>
      </c>
      <c r="L23" s="2">
        <v>1189</v>
      </c>
      <c r="M23" s="9">
        <v>0</v>
      </c>
      <c r="P23" s="4">
        <v>8</v>
      </c>
      <c r="Q23" s="7">
        <v>60000</v>
      </c>
      <c r="R23" s="7">
        <v>30448</v>
      </c>
    </row>
    <row r="24" spans="1:18" ht="15" x14ac:dyDescent="0.25">
      <c r="A24" s="1">
        <v>13919</v>
      </c>
      <c r="B24" s="1" t="s">
        <v>50</v>
      </c>
      <c r="C24" s="1" t="s">
        <v>94</v>
      </c>
      <c r="D24" s="1">
        <v>10</v>
      </c>
      <c r="E24" s="2">
        <v>33334</v>
      </c>
      <c r="F24" s="2">
        <v>1235</v>
      </c>
      <c r="G24" s="1">
        <v>20</v>
      </c>
      <c r="H24" s="2">
        <v>25530</v>
      </c>
      <c r="I24" s="1">
        <v>77</v>
      </c>
      <c r="J24" s="2">
        <v>-7804</v>
      </c>
      <c r="K24" s="1">
        <v>520</v>
      </c>
      <c r="L24" s="2">
        <v>1277</v>
      </c>
      <c r="M24" s="9">
        <v>0</v>
      </c>
      <c r="P24" s="5" t="s">
        <v>26</v>
      </c>
      <c r="Q24" s="7">
        <v>30000</v>
      </c>
      <c r="R24" s="7">
        <v>15050</v>
      </c>
    </row>
    <row r="25" spans="1:18" ht="15" x14ac:dyDescent="0.25">
      <c r="A25" s="1">
        <v>16659</v>
      </c>
      <c r="B25" s="1" t="s">
        <v>33</v>
      </c>
      <c r="C25" s="1" t="s">
        <v>94</v>
      </c>
      <c r="D25" s="1">
        <v>11</v>
      </c>
      <c r="E25" s="2">
        <v>40000</v>
      </c>
      <c r="F25" s="2">
        <v>1481</v>
      </c>
      <c r="G25" s="1">
        <v>12</v>
      </c>
      <c r="H25" s="2">
        <v>17170</v>
      </c>
      <c r="I25" s="1">
        <v>43</v>
      </c>
      <c r="J25" s="2">
        <v>-22830</v>
      </c>
      <c r="K25" s="2">
        <v>1522</v>
      </c>
      <c r="L25" s="2">
        <v>1431</v>
      </c>
      <c r="M25" s="9">
        <v>0</v>
      </c>
      <c r="P25" s="5" t="s">
        <v>27</v>
      </c>
      <c r="Q25" s="7">
        <v>30000</v>
      </c>
      <c r="R25" s="7">
        <v>15398</v>
      </c>
    </row>
    <row r="26" spans="1:18" ht="15" x14ac:dyDescent="0.25">
      <c r="A26" s="1">
        <v>17353</v>
      </c>
      <c r="B26" s="1" t="s">
        <v>56</v>
      </c>
      <c r="C26" s="1" t="s">
        <v>94</v>
      </c>
      <c r="D26" s="1">
        <v>11</v>
      </c>
      <c r="E26" s="2">
        <v>40000</v>
      </c>
      <c r="F26" s="2">
        <v>1481</v>
      </c>
      <c r="G26" s="1">
        <v>16</v>
      </c>
      <c r="H26" s="2">
        <v>28620</v>
      </c>
      <c r="I26" s="1">
        <v>72</v>
      </c>
      <c r="J26" s="2">
        <v>-11380</v>
      </c>
      <c r="K26" s="1">
        <v>759</v>
      </c>
      <c r="L26" s="2">
        <v>1789</v>
      </c>
      <c r="M26" s="9">
        <v>0</v>
      </c>
      <c r="P26" s="4">
        <v>9</v>
      </c>
      <c r="Q26" s="7">
        <v>90000</v>
      </c>
      <c r="R26" s="7">
        <v>34420</v>
      </c>
    </row>
    <row r="27" spans="1:18" ht="15" x14ac:dyDescent="0.25">
      <c r="A27" s="1">
        <v>18104</v>
      </c>
      <c r="B27" s="1" t="s">
        <v>69</v>
      </c>
      <c r="C27" s="1" t="s">
        <v>95</v>
      </c>
      <c r="D27" s="1">
        <v>12</v>
      </c>
      <c r="E27" s="2">
        <v>80000</v>
      </c>
      <c r="F27" s="2">
        <v>2963</v>
      </c>
      <c r="G27" s="1">
        <v>25</v>
      </c>
      <c r="H27" s="2">
        <v>36739</v>
      </c>
      <c r="I27" s="1">
        <v>46</v>
      </c>
      <c r="J27" s="2">
        <v>-43261</v>
      </c>
      <c r="K27" s="2">
        <v>2884</v>
      </c>
      <c r="L27" s="2">
        <v>1470</v>
      </c>
      <c r="M27" s="9">
        <v>0</v>
      </c>
      <c r="P27" s="5" t="s">
        <v>35</v>
      </c>
      <c r="Q27" s="7">
        <v>45000</v>
      </c>
      <c r="R27" s="7">
        <v>18010</v>
      </c>
    </row>
    <row r="28" spans="1:18" ht="15" x14ac:dyDescent="0.25">
      <c r="A28" s="1">
        <v>15059</v>
      </c>
      <c r="B28" s="1" t="s">
        <v>76</v>
      </c>
      <c r="C28" s="1" t="s">
        <v>95</v>
      </c>
      <c r="D28" s="1">
        <v>12</v>
      </c>
      <c r="E28" s="2">
        <v>80000</v>
      </c>
      <c r="F28" s="2">
        <v>2963</v>
      </c>
      <c r="G28" s="1">
        <v>43</v>
      </c>
      <c r="H28" s="2">
        <v>47495</v>
      </c>
      <c r="I28" s="1">
        <v>59</v>
      </c>
      <c r="J28" s="2">
        <v>-32505</v>
      </c>
      <c r="K28" s="2">
        <v>2167</v>
      </c>
      <c r="L28" s="2">
        <v>1105</v>
      </c>
      <c r="M28" s="9">
        <v>0</v>
      </c>
      <c r="P28" s="5" t="s">
        <v>30</v>
      </c>
      <c r="Q28" s="7">
        <v>45000</v>
      </c>
      <c r="R28" s="7">
        <v>16410</v>
      </c>
    </row>
    <row r="29" spans="1:18" ht="15" x14ac:dyDescent="0.25">
      <c r="A29" s="1">
        <v>16985</v>
      </c>
      <c r="B29" s="1" t="s">
        <v>71</v>
      </c>
      <c r="C29" s="1" t="s">
        <v>93</v>
      </c>
      <c r="D29" s="1">
        <v>14</v>
      </c>
      <c r="E29" s="2">
        <v>84000</v>
      </c>
      <c r="F29" s="2">
        <v>3111</v>
      </c>
      <c r="G29" s="1">
        <v>25</v>
      </c>
      <c r="H29" s="2">
        <v>39220</v>
      </c>
      <c r="I29" s="1">
        <v>47</v>
      </c>
      <c r="J29" s="2">
        <v>-44780</v>
      </c>
      <c r="K29" s="2">
        <v>2985</v>
      </c>
      <c r="L29" s="2">
        <v>1569</v>
      </c>
      <c r="M29" s="9">
        <v>0</v>
      </c>
      <c r="P29" s="4">
        <v>10</v>
      </c>
      <c r="Q29" s="7">
        <v>100000</v>
      </c>
      <c r="R29" s="7">
        <v>47500</v>
      </c>
    </row>
    <row r="30" spans="1:18" ht="15" x14ac:dyDescent="0.25">
      <c r="A30" s="1">
        <v>15849</v>
      </c>
      <c r="B30" s="1" t="s">
        <v>80</v>
      </c>
      <c r="C30" s="1" t="s">
        <v>93</v>
      </c>
      <c r="D30" s="1">
        <v>14</v>
      </c>
      <c r="E30" s="2">
        <v>84000</v>
      </c>
      <c r="F30" s="2">
        <v>3111</v>
      </c>
      <c r="G30" s="1">
        <v>29</v>
      </c>
      <c r="H30" s="2">
        <v>52880</v>
      </c>
      <c r="I30" s="1">
        <v>63</v>
      </c>
      <c r="J30" s="2">
        <v>-31120</v>
      </c>
      <c r="K30" s="2">
        <v>2075</v>
      </c>
      <c r="L30" s="2">
        <v>1823</v>
      </c>
      <c r="M30" s="9">
        <v>0</v>
      </c>
      <c r="P30" s="5" t="s">
        <v>18</v>
      </c>
      <c r="Q30" s="7">
        <v>33333</v>
      </c>
      <c r="R30" s="7">
        <v>2950</v>
      </c>
    </row>
    <row r="31" spans="1:18" ht="15" x14ac:dyDescent="0.25">
      <c r="A31" s="1">
        <v>15652</v>
      </c>
      <c r="B31" s="1" t="s">
        <v>81</v>
      </c>
      <c r="C31" s="1" t="s">
        <v>93</v>
      </c>
      <c r="D31" s="1">
        <v>14</v>
      </c>
      <c r="E31" s="2">
        <v>84000</v>
      </c>
      <c r="F31" s="2">
        <v>3111</v>
      </c>
      <c r="G31" s="1">
        <v>32</v>
      </c>
      <c r="H31" s="2">
        <v>53874</v>
      </c>
      <c r="I31" s="1">
        <v>64</v>
      </c>
      <c r="J31" s="2">
        <v>-30126</v>
      </c>
      <c r="K31" s="2">
        <v>2008</v>
      </c>
      <c r="L31" s="2">
        <v>1684</v>
      </c>
      <c r="M31" s="9">
        <v>0</v>
      </c>
      <c r="P31" s="5" t="s">
        <v>38</v>
      </c>
      <c r="Q31" s="7">
        <v>33333</v>
      </c>
      <c r="R31" s="7">
        <v>19020</v>
      </c>
    </row>
    <row r="32" spans="1:18" ht="15" x14ac:dyDescent="0.25">
      <c r="A32" s="1">
        <v>7560</v>
      </c>
      <c r="B32" s="1" t="s">
        <v>82</v>
      </c>
      <c r="C32" s="1" t="s">
        <v>93</v>
      </c>
      <c r="D32" s="1">
        <v>14</v>
      </c>
      <c r="E32" s="2">
        <v>84000</v>
      </c>
      <c r="F32" s="2">
        <v>3111</v>
      </c>
      <c r="G32" s="1">
        <v>25</v>
      </c>
      <c r="H32" s="2">
        <v>56120</v>
      </c>
      <c r="I32" s="1">
        <v>67</v>
      </c>
      <c r="J32" s="2">
        <v>-27880</v>
      </c>
      <c r="K32" s="2">
        <v>1859</v>
      </c>
      <c r="L32" s="2">
        <v>2245</v>
      </c>
      <c r="M32" s="9">
        <v>-1800</v>
      </c>
      <c r="P32" s="5" t="s">
        <v>50</v>
      </c>
      <c r="Q32" s="7">
        <v>33334</v>
      </c>
      <c r="R32" s="7">
        <v>25530</v>
      </c>
    </row>
    <row r="33" spans="1:18" ht="15" x14ac:dyDescent="0.25">
      <c r="A33" s="1">
        <v>12300</v>
      </c>
      <c r="B33" s="1" t="s">
        <v>84</v>
      </c>
      <c r="C33" s="1" t="s">
        <v>93</v>
      </c>
      <c r="D33" s="1">
        <v>14</v>
      </c>
      <c r="E33" s="2">
        <v>84000</v>
      </c>
      <c r="F33" s="2">
        <v>3111</v>
      </c>
      <c r="G33" s="1">
        <v>27</v>
      </c>
      <c r="H33" s="2">
        <v>70310</v>
      </c>
      <c r="I33" s="1">
        <v>84</v>
      </c>
      <c r="J33" s="2">
        <v>-13690</v>
      </c>
      <c r="K33" s="1">
        <v>913</v>
      </c>
      <c r="L33" s="2">
        <v>2604</v>
      </c>
      <c r="M33" s="9">
        <v>-1250</v>
      </c>
      <c r="P33" s="4">
        <v>11</v>
      </c>
      <c r="Q33" s="7">
        <v>80000</v>
      </c>
      <c r="R33" s="7">
        <v>45790</v>
      </c>
    </row>
    <row r="34" spans="1:18" ht="15" x14ac:dyDescent="0.25">
      <c r="A34" s="1">
        <v>13021</v>
      </c>
      <c r="B34" s="1" t="s">
        <v>85</v>
      </c>
      <c r="C34" s="1" t="s">
        <v>93</v>
      </c>
      <c r="D34" s="1">
        <v>14</v>
      </c>
      <c r="E34" s="2">
        <v>84000</v>
      </c>
      <c r="F34" s="2">
        <v>3111</v>
      </c>
      <c r="G34" s="1">
        <v>40</v>
      </c>
      <c r="H34" s="2">
        <v>70710</v>
      </c>
      <c r="I34" s="1">
        <v>84</v>
      </c>
      <c r="J34" s="2">
        <v>-13290</v>
      </c>
      <c r="K34" s="1">
        <v>886</v>
      </c>
      <c r="L34" s="2">
        <v>1768</v>
      </c>
      <c r="M34" s="9">
        <v>-4550</v>
      </c>
      <c r="P34" s="5" t="s">
        <v>33</v>
      </c>
      <c r="Q34" s="7">
        <v>40000</v>
      </c>
      <c r="R34" s="7">
        <v>17170</v>
      </c>
    </row>
    <row r="35" spans="1:18" ht="15" x14ac:dyDescent="0.25">
      <c r="A35" s="1">
        <v>18228</v>
      </c>
      <c r="B35" s="1" t="s">
        <v>22</v>
      </c>
      <c r="C35" s="1" t="s">
        <v>95</v>
      </c>
      <c r="D35" s="1">
        <v>15</v>
      </c>
      <c r="E35" s="2">
        <v>35000</v>
      </c>
      <c r="F35" s="2">
        <v>1296</v>
      </c>
      <c r="G35" s="1">
        <v>5</v>
      </c>
      <c r="H35" s="2">
        <v>10400</v>
      </c>
      <c r="I35" s="1">
        <v>30</v>
      </c>
      <c r="J35" s="2">
        <v>-24600</v>
      </c>
      <c r="K35" s="2">
        <v>1640</v>
      </c>
      <c r="L35" s="2">
        <v>2080</v>
      </c>
      <c r="M35" s="9">
        <v>-1700</v>
      </c>
      <c r="P35" s="5" t="s">
        <v>56</v>
      </c>
      <c r="Q35" s="7">
        <v>40000</v>
      </c>
      <c r="R35" s="7">
        <v>28620</v>
      </c>
    </row>
    <row r="36" spans="1:18" ht="15" x14ac:dyDescent="0.25">
      <c r="A36" s="1">
        <v>16560</v>
      </c>
      <c r="B36" s="1" t="s">
        <v>40</v>
      </c>
      <c r="C36" s="1" t="s">
        <v>95</v>
      </c>
      <c r="D36" s="1">
        <v>15</v>
      </c>
      <c r="E36" s="2">
        <v>35000</v>
      </c>
      <c r="F36" s="2">
        <v>1296</v>
      </c>
      <c r="G36" s="1">
        <v>15</v>
      </c>
      <c r="H36" s="2">
        <v>19340</v>
      </c>
      <c r="I36" s="1">
        <v>55</v>
      </c>
      <c r="J36" s="2">
        <v>-15660</v>
      </c>
      <c r="K36" s="2">
        <v>1044</v>
      </c>
      <c r="L36" s="2">
        <v>1289</v>
      </c>
      <c r="M36" s="9">
        <v>-830</v>
      </c>
      <c r="P36" s="4">
        <v>12</v>
      </c>
      <c r="Q36" s="7">
        <v>160000</v>
      </c>
      <c r="R36" s="7">
        <v>84234</v>
      </c>
    </row>
    <row r="37" spans="1:18" ht="15" x14ac:dyDescent="0.25">
      <c r="A37" s="1">
        <v>18325</v>
      </c>
      <c r="B37" s="1" t="s">
        <v>34</v>
      </c>
      <c r="C37" s="1" t="s">
        <v>93</v>
      </c>
      <c r="D37" s="1">
        <v>16</v>
      </c>
      <c r="E37" s="2">
        <v>25000</v>
      </c>
      <c r="F37" s="1">
        <v>926</v>
      </c>
      <c r="G37" s="1">
        <v>16</v>
      </c>
      <c r="H37" s="2">
        <v>17841</v>
      </c>
      <c r="I37" s="1">
        <v>71</v>
      </c>
      <c r="J37" s="2">
        <v>-7159</v>
      </c>
      <c r="K37" s="1">
        <v>477</v>
      </c>
      <c r="L37" s="2">
        <v>1115</v>
      </c>
      <c r="M37" s="9">
        <v>0</v>
      </c>
      <c r="P37" s="5" t="s">
        <v>69</v>
      </c>
      <c r="Q37" s="7">
        <v>80000</v>
      </c>
      <c r="R37" s="7">
        <v>36739</v>
      </c>
    </row>
    <row r="38" spans="1:18" ht="15" x14ac:dyDescent="0.25">
      <c r="A38" s="1">
        <v>18210</v>
      </c>
      <c r="B38" s="1" t="s">
        <v>46</v>
      </c>
      <c r="C38" s="1" t="s">
        <v>93</v>
      </c>
      <c r="D38" s="1">
        <v>16</v>
      </c>
      <c r="E38" s="2">
        <v>45000</v>
      </c>
      <c r="F38" s="2">
        <v>1667</v>
      </c>
      <c r="G38" s="1">
        <v>21</v>
      </c>
      <c r="H38" s="2">
        <v>24823</v>
      </c>
      <c r="I38" s="1">
        <v>55</v>
      </c>
      <c r="J38" s="2">
        <v>-20177</v>
      </c>
      <c r="K38" s="2">
        <v>1345</v>
      </c>
      <c r="L38" s="2">
        <v>1182</v>
      </c>
      <c r="M38" s="9">
        <v>-480</v>
      </c>
      <c r="P38" s="5" t="s">
        <v>76</v>
      </c>
      <c r="Q38" s="7">
        <v>80000</v>
      </c>
      <c r="R38" s="7">
        <v>47495</v>
      </c>
    </row>
    <row r="39" spans="1:18" ht="15" x14ac:dyDescent="0.25">
      <c r="A39" s="1">
        <v>18040</v>
      </c>
      <c r="B39" s="1" t="s">
        <v>16</v>
      </c>
      <c r="C39" s="1" t="s">
        <v>93</v>
      </c>
      <c r="D39" s="1">
        <v>17</v>
      </c>
      <c r="E39" s="2">
        <v>2600</v>
      </c>
      <c r="F39" s="1">
        <v>96</v>
      </c>
      <c r="G39" s="1">
        <v>1</v>
      </c>
      <c r="H39" s="2">
        <v>2600</v>
      </c>
      <c r="I39" s="1">
        <v>100</v>
      </c>
      <c r="J39" s="1">
        <v>0</v>
      </c>
      <c r="L39" s="2">
        <v>2600</v>
      </c>
      <c r="M39" s="9">
        <v>0</v>
      </c>
      <c r="P39" s="4">
        <v>14</v>
      </c>
      <c r="Q39" s="7">
        <v>504000</v>
      </c>
      <c r="R39" s="7">
        <v>343114</v>
      </c>
    </row>
    <row r="40" spans="1:18" ht="15" x14ac:dyDescent="0.25">
      <c r="A40" s="1">
        <v>18341</v>
      </c>
      <c r="B40" s="1" t="s">
        <v>19</v>
      </c>
      <c r="C40" s="1" t="s">
        <v>93</v>
      </c>
      <c r="D40" s="1">
        <v>17</v>
      </c>
      <c r="E40" s="2">
        <v>20000</v>
      </c>
      <c r="F40" s="1">
        <v>741</v>
      </c>
      <c r="G40" s="1">
        <v>3</v>
      </c>
      <c r="H40" s="2">
        <v>3384</v>
      </c>
      <c r="I40" s="1">
        <v>17</v>
      </c>
      <c r="J40" s="2">
        <v>-16616</v>
      </c>
      <c r="K40" s="2">
        <v>1108</v>
      </c>
      <c r="L40" s="2">
        <v>1128</v>
      </c>
      <c r="M40" s="9">
        <v>0</v>
      </c>
      <c r="P40" s="5" t="s">
        <v>71</v>
      </c>
      <c r="Q40" s="7">
        <v>84000</v>
      </c>
      <c r="R40" s="7">
        <v>39220</v>
      </c>
    </row>
    <row r="41" spans="1:18" ht="15" x14ac:dyDescent="0.25">
      <c r="A41" s="1">
        <v>17019</v>
      </c>
      <c r="B41" s="1" t="s">
        <v>24</v>
      </c>
      <c r="C41" s="1" t="s">
        <v>93</v>
      </c>
      <c r="D41" s="1">
        <v>17</v>
      </c>
      <c r="E41" s="2">
        <v>37000</v>
      </c>
      <c r="F41" s="2">
        <v>1370</v>
      </c>
      <c r="G41" s="1">
        <v>10</v>
      </c>
      <c r="H41" s="2">
        <v>14517</v>
      </c>
      <c r="I41" s="1">
        <v>39</v>
      </c>
      <c r="J41" s="2">
        <v>-22483</v>
      </c>
      <c r="K41" s="2">
        <v>1499</v>
      </c>
      <c r="L41" s="2">
        <v>1452</v>
      </c>
      <c r="M41" s="9">
        <v>0</v>
      </c>
      <c r="P41" s="5" t="s">
        <v>80</v>
      </c>
      <c r="Q41" s="7">
        <v>84000</v>
      </c>
      <c r="R41" s="7">
        <v>52880</v>
      </c>
    </row>
    <row r="42" spans="1:18" ht="15" x14ac:dyDescent="0.25">
      <c r="A42" s="1">
        <v>15946</v>
      </c>
      <c r="B42" s="1" t="s">
        <v>44</v>
      </c>
      <c r="C42" s="1" t="s">
        <v>93</v>
      </c>
      <c r="D42" s="1">
        <v>17</v>
      </c>
      <c r="E42" s="2">
        <v>37000</v>
      </c>
      <c r="F42" s="2">
        <v>1370</v>
      </c>
      <c r="G42" s="1">
        <v>10</v>
      </c>
      <c r="H42" s="2">
        <v>24259</v>
      </c>
      <c r="I42" s="1">
        <v>66</v>
      </c>
      <c r="J42" s="2">
        <v>-12741</v>
      </c>
      <c r="K42" s="1">
        <v>849</v>
      </c>
      <c r="L42" s="2">
        <v>2426</v>
      </c>
      <c r="M42" s="9">
        <v>0</v>
      </c>
      <c r="P42" s="5" t="s">
        <v>82</v>
      </c>
      <c r="Q42" s="7">
        <v>84000</v>
      </c>
      <c r="R42" s="7">
        <v>56120</v>
      </c>
    </row>
    <row r="43" spans="1:18" ht="15" x14ac:dyDescent="0.25">
      <c r="A43" s="1">
        <v>18082</v>
      </c>
      <c r="B43" s="1" t="s">
        <v>57</v>
      </c>
      <c r="C43" s="1" t="s">
        <v>95</v>
      </c>
      <c r="D43" s="1">
        <v>18</v>
      </c>
      <c r="E43" s="2">
        <v>91666</v>
      </c>
      <c r="F43" s="2">
        <v>3395</v>
      </c>
      <c r="G43" s="1">
        <v>13</v>
      </c>
      <c r="H43" s="2">
        <v>29020</v>
      </c>
      <c r="I43" s="1">
        <v>32</v>
      </c>
      <c r="J43" s="2">
        <v>-62646</v>
      </c>
      <c r="K43" s="2">
        <v>4176</v>
      </c>
      <c r="L43" s="2">
        <v>2232</v>
      </c>
      <c r="M43" s="9">
        <v>0</v>
      </c>
      <c r="P43" s="5" t="s">
        <v>84</v>
      </c>
      <c r="Q43" s="7">
        <v>84000</v>
      </c>
      <c r="R43" s="7">
        <v>70310</v>
      </c>
    </row>
    <row r="44" spans="1:18" ht="15" x14ac:dyDescent="0.25">
      <c r="A44" s="1">
        <v>11266</v>
      </c>
      <c r="B44" s="1" t="s">
        <v>58</v>
      </c>
      <c r="C44" s="1" t="s">
        <v>95</v>
      </c>
      <c r="D44" s="1">
        <v>18</v>
      </c>
      <c r="E44" s="2">
        <v>91666</v>
      </c>
      <c r="F44" s="2">
        <v>3395</v>
      </c>
      <c r="G44" s="1">
        <v>20</v>
      </c>
      <c r="H44" s="2">
        <v>29112</v>
      </c>
      <c r="I44" s="1">
        <v>32</v>
      </c>
      <c r="J44" s="2">
        <v>-62554</v>
      </c>
      <c r="K44" s="2">
        <v>4170</v>
      </c>
      <c r="L44" s="2">
        <v>1456</v>
      </c>
      <c r="M44" s="9">
        <v>0</v>
      </c>
      <c r="P44" s="5" t="s">
        <v>81</v>
      </c>
      <c r="Q44" s="7">
        <v>84000</v>
      </c>
      <c r="R44" s="7">
        <v>53874</v>
      </c>
    </row>
    <row r="45" spans="1:18" ht="15" x14ac:dyDescent="0.25">
      <c r="A45" s="1">
        <v>17418</v>
      </c>
      <c r="B45" s="1" t="s">
        <v>70</v>
      </c>
      <c r="C45" s="1" t="s">
        <v>95</v>
      </c>
      <c r="D45" s="1">
        <v>18</v>
      </c>
      <c r="E45" s="2">
        <v>91666</v>
      </c>
      <c r="F45" s="2">
        <v>3395</v>
      </c>
      <c r="G45" s="1">
        <v>22</v>
      </c>
      <c r="H45" s="2">
        <v>38891</v>
      </c>
      <c r="I45" s="1">
        <v>42</v>
      </c>
      <c r="J45" s="2">
        <v>-52775</v>
      </c>
      <c r="K45" s="2">
        <v>3518</v>
      </c>
      <c r="L45" s="2">
        <v>1768</v>
      </c>
      <c r="M45" s="9">
        <v>-2524</v>
      </c>
      <c r="P45" s="5" t="s">
        <v>85</v>
      </c>
      <c r="Q45" s="7">
        <v>84000</v>
      </c>
      <c r="R45" s="7">
        <v>70710</v>
      </c>
    </row>
    <row r="46" spans="1:18" ht="15" x14ac:dyDescent="0.25">
      <c r="A46" s="1">
        <v>16810</v>
      </c>
      <c r="B46" s="1" t="s">
        <v>74</v>
      </c>
      <c r="C46" s="1" t="s">
        <v>95</v>
      </c>
      <c r="D46" s="1">
        <v>18</v>
      </c>
      <c r="E46" s="2">
        <v>91666</v>
      </c>
      <c r="F46" s="2">
        <v>3395</v>
      </c>
      <c r="G46" s="1">
        <v>24</v>
      </c>
      <c r="H46" s="2">
        <v>44300</v>
      </c>
      <c r="I46" s="1">
        <v>48</v>
      </c>
      <c r="J46" s="2">
        <v>-47366</v>
      </c>
      <c r="K46" s="2">
        <v>3158</v>
      </c>
      <c r="L46" s="2">
        <v>1846</v>
      </c>
      <c r="M46" s="9">
        <v>-2940</v>
      </c>
      <c r="P46" s="4">
        <v>15</v>
      </c>
      <c r="Q46" s="7">
        <v>70000</v>
      </c>
      <c r="R46" s="7">
        <v>29740</v>
      </c>
    </row>
    <row r="47" spans="1:18" ht="15" x14ac:dyDescent="0.25">
      <c r="A47" s="1">
        <v>17116</v>
      </c>
      <c r="B47" s="1" t="s">
        <v>77</v>
      </c>
      <c r="C47" s="1" t="s">
        <v>95</v>
      </c>
      <c r="D47" s="1">
        <v>18</v>
      </c>
      <c r="E47" s="2">
        <v>91666</v>
      </c>
      <c r="F47" s="2">
        <v>3395</v>
      </c>
      <c r="G47" s="1">
        <v>24</v>
      </c>
      <c r="H47" s="2">
        <v>49306</v>
      </c>
      <c r="I47" s="1">
        <v>54</v>
      </c>
      <c r="J47" s="2">
        <v>-42360</v>
      </c>
      <c r="K47" s="2">
        <v>2824</v>
      </c>
      <c r="L47" s="2">
        <v>2054</v>
      </c>
      <c r="M47" s="9">
        <v>-3587</v>
      </c>
      <c r="P47" s="5" t="s">
        <v>40</v>
      </c>
      <c r="Q47" s="7">
        <v>35000</v>
      </c>
      <c r="R47" s="7">
        <v>19340</v>
      </c>
    </row>
    <row r="48" spans="1:18" ht="15" x14ac:dyDescent="0.25">
      <c r="A48" s="1">
        <v>6750</v>
      </c>
      <c r="B48" s="1" t="s">
        <v>83</v>
      </c>
      <c r="C48" s="1" t="s">
        <v>95</v>
      </c>
      <c r="D48" s="1">
        <v>18</v>
      </c>
      <c r="E48" s="2">
        <v>91666</v>
      </c>
      <c r="F48" s="2">
        <v>3395</v>
      </c>
      <c r="G48" s="1">
        <v>27</v>
      </c>
      <c r="H48" s="2">
        <v>68678</v>
      </c>
      <c r="I48" s="1">
        <v>75</v>
      </c>
      <c r="J48" s="2">
        <v>-22988</v>
      </c>
      <c r="K48" s="2">
        <v>1533</v>
      </c>
      <c r="L48" s="2">
        <v>2544</v>
      </c>
      <c r="M48" s="9">
        <v>0</v>
      </c>
      <c r="P48" s="5" t="s">
        <v>22</v>
      </c>
      <c r="Q48" s="7">
        <v>35000</v>
      </c>
      <c r="R48" s="7">
        <v>10400</v>
      </c>
    </row>
    <row r="49" spans="1:18" ht="15" x14ac:dyDescent="0.25">
      <c r="A49" s="1">
        <v>13617</v>
      </c>
      <c r="B49" s="1" t="s">
        <v>36</v>
      </c>
      <c r="C49" s="1" t="s">
        <v>95</v>
      </c>
      <c r="D49" s="1">
        <v>19</v>
      </c>
      <c r="E49" s="2">
        <v>62500</v>
      </c>
      <c r="F49" s="2">
        <v>2315</v>
      </c>
      <c r="G49" s="1">
        <v>12</v>
      </c>
      <c r="H49" s="2">
        <v>18342</v>
      </c>
      <c r="I49" s="1">
        <v>29</v>
      </c>
      <c r="J49" s="2">
        <v>-44158</v>
      </c>
      <c r="K49" s="2">
        <v>2944</v>
      </c>
      <c r="L49" s="2">
        <v>1529</v>
      </c>
      <c r="M49" s="9">
        <v>0</v>
      </c>
      <c r="P49" s="4">
        <v>16</v>
      </c>
      <c r="Q49" s="7">
        <v>70000</v>
      </c>
      <c r="R49" s="7">
        <v>42664</v>
      </c>
    </row>
    <row r="50" spans="1:18" ht="15" x14ac:dyDescent="0.25">
      <c r="A50" s="1">
        <v>17477</v>
      </c>
      <c r="B50" s="1" t="s">
        <v>47</v>
      </c>
      <c r="C50" s="1" t="s">
        <v>95</v>
      </c>
      <c r="D50" s="1">
        <v>19</v>
      </c>
      <c r="E50" s="2">
        <v>62500</v>
      </c>
      <c r="F50" s="2">
        <v>2315</v>
      </c>
      <c r="G50" s="1">
        <v>16</v>
      </c>
      <c r="H50" s="2">
        <v>25134</v>
      </c>
      <c r="I50" s="1">
        <v>40</v>
      </c>
      <c r="J50" s="2">
        <v>-37366</v>
      </c>
      <c r="K50" s="2">
        <v>2491</v>
      </c>
      <c r="L50" s="2">
        <v>1571</v>
      </c>
      <c r="M50" s="9">
        <v>-2000</v>
      </c>
      <c r="P50" s="5" t="s">
        <v>46</v>
      </c>
      <c r="Q50" s="7">
        <v>45000</v>
      </c>
      <c r="R50" s="7">
        <v>24823</v>
      </c>
    </row>
    <row r="51" spans="1:18" ht="15" x14ac:dyDescent="0.25">
      <c r="A51" s="1">
        <v>18090</v>
      </c>
      <c r="B51" s="1" t="s">
        <v>60</v>
      </c>
      <c r="C51" s="1" t="s">
        <v>95</v>
      </c>
      <c r="D51" s="1">
        <v>19</v>
      </c>
      <c r="E51" s="2">
        <v>62500</v>
      </c>
      <c r="F51" s="2">
        <v>2315</v>
      </c>
      <c r="G51" s="1">
        <v>19</v>
      </c>
      <c r="H51" s="2">
        <v>30316</v>
      </c>
      <c r="I51" s="1">
        <v>49</v>
      </c>
      <c r="J51" s="2">
        <v>-32184</v>
      </c>
      <c r="K51" s="2">
        <v>2146</v>
      </c>
      <c r="L51" s="2">
        <v>1596</v>
      </c>
      <c r="M51" s="9">
        <v>-1395</v>
      </c>
      <c r="P51" s="5" t="s">
        <v>34</v>
      </c>
      <c r="Q51" s="7">
        <v>25000</v>
      </c>
      <c r="R51" s="7">
        <v>17841</v>
      </c>
    </row>
    <row r="52" spans="1:18" ht="15" x14ac:dyDescent="0.25">
      <c r="A52" s="1">
        <v>15350</v>
      </c>
      <c r="B52" s="1" t="s">
        <v>66</v>
      </c>
      <c r="C52" s="1" t="s">
        <v>95</v>
      </c>
      <c r="D52" s="1">
        <v>19</v>
      </c>
      <c r="E52" s="2">
        <v>62500</v>
      </c>
      <c r="F52" s="2">
        <v>2315</v>
      </c>
      <c r="G52" s="1">
        <v>20</v>
      </c>
      <c r="H52" s="2">
        <v>34579</v>
      </c>
      <c r="I52" s="1">
        <v>55</v>
      </c>
      <c r="J52" s="2">
        <v>-27921</v>
      </c>
      <c r="K52" s="2">
        <v>1861</v>
      </c>
      <c r="L52" s="2">
        <v>1729</v>
      </c>
      <c r="M52" s="9">
        <v>0</v>
      </c>
      <c r="P52" s="4">
        <v>17</v>
      </c>
      <c r="Q52" s="7">
        <v>96600</v>
      </c>
      <c r="R52" s="7">
        <v>44760</v>
      </c>
    </row>
    <row r="53" spans="1:18" ht="15" x14ac:dyDescent="0.25">
      <c r="A53" s="1">
        <v>4413</v>
      </c>
      <c r="B53" s="1" t="s">
        <v>12</v>
      </c>
      <c r="C53" s="1" t="s">
        <v>93</v>
      </c>
      <c r="D53" s="1">
        <v>20</v>
      </c>
      <c r="E53" s="1">
        <v>0</v>
      </c>
      <c r="F53" s="1">
        <v>0</v>
      </c>
      <c r="G53" s="1">
        <v>1</v>
      </c>
      <c r="H53" s="1">
        <v>50</v>
      </c>
      <c r="J53" s="1">
        <v>50</v>
      </c>
      <c r="M53" s="9">
        <v>0</v>
      </c>
      <c r="P53" s="5" t="s">
        <v>19</v>
      </c>
      <c r="Q53" s="7">
        <v>20000</v>
      </c>
      <c r="R53" s="7">
        <v>3384</v>
      </c>
    </row>
    <row r="54" spans="1:18" ht="15" x14ac:dyDescent="0.25">
      <c r="A54" s="1">
        <v>14834</v>
      </c>
      <c r="B54" s="1" t="s">
        <v>28</v>
      </c>
      <c r="C54" s="1" t="s">
        <v>93</v>
      </c>
      <c r="D54" s="1">
        <v>20</v>
      </c>
      <c r="E54" s="2">
        <v>48670</v>
      </c>
      <c r="F54" s="2">
        <v>1803</v>
      </c>
      <c r="G54" s="1">
        <v>11</v>
      </c>
      <c r="H54" s="2">
        <v>15530</v>
      </c>
      <c r="I54" s="1">
        <v>32</v>
      </c>
      <c r="J54" s="2">
        <v>-33140</v>
      </c>
      <c r="K54" s="2">
        <v>2209</v>
      </c>
      <c r="L54" s="2">
        <v>1412</v>
      </c>
      <c r="M54" s="9">
        <v>0</v>
      </c>
      <c r="P54" s="5" t="s">
        <v>16</v>
      </c>
      <c r="Q54" s="7">
        <v>2600</v>
      </c>
      <c r="R54" s="7">
        <v>2600</v>
      </c>
    </row>
    <row r="55" spans="1:18" ht="15" x14ac:dyDescent="0.25">
      <c r="A55" s="1">
        <v>12904</v>
      </c>
      <c r="B55" s="1" t="s">
        <v>63</v>
      </c>
      <c r="C55" s="1" t="s">
        <v>93</v>
      </c>
      <c r="D55" s="1">
        <v>20</v>
      </c>
      <c r="E55" s="2">
        <v>48670</v>
      </c>
      <c r="F55" s="2">
        <v>1803</v>
      </c>
      <c r="G55" s="1">
        <v>19</v>
      </c>
      <c r="H55" s="2">
        <v>32895</v>
      </c>
      <c r="I55" s="1">
        <v>68</v>
      </c>
      <c r="J55" s="2">
        <v>-15775</v>
      </c>
      <c r="K55" s="2">
        <v>1052</v>
      </c>
      <c r="L55" s="2">
        <v>1731</v>
      </c>
      <c r="M55" s="9">
        <v>0</v>
      </c>
      <c r="P55" s="5" t="s">
        <v>24</v>
      </c>
      <c r="Q55" s="7">
        <v>37000</v>
      </c>
      <c r="R55" s="7">
        <v>14517</v>
      </c>
    </row>
    <row r="56" spans="1:18" ht="15" x14ac:dyDescent="0.25">
      <c r="A56" s="1">
        <v>18198</v>
      </c>
      <c r="B56" s="1" t="s">
        <v>78</v>
      </c>
      <c r="C56" s="1" t="s">
        <v>93</v>
      </c>
      <c r="D56" s="1">
        <v>20</v>
      </c>
      <c r="E56" s="2">
        <v>48670</v>
      </c>
      <c r="F56" s="2">
        <v>1803</v>
      </c>
      <c r="G56" s="1">
        <v>25</v>
      </c>
      <c r="H56" s="2">
        <v>50549</v>
      </c>
      <c r="I56" s="1">
        <v>104</v>
      </c>
      <c r="J56" s="2">
        <v>1879</v>
      </c>
      <c r="L56" s="2">
        <v>2022</v>
      </c>
      <c r="M56" s="9">
        <v>0</v>
      </c>
      <c r="P56" s="5" t="s">
        <v>44</v>
      </c>
      <c r="Q56" s="7">
        <v>37000</v>
      </c>
      <c r="R56" s="7">
        <v>24259</v>
      </c>
    </row>
    <row r="57" spans="1:18" ht="15" x14ac:dyDescent="0.25">
      <c r="A57" s="1">
        <v>205</v>
      </c>
      <c r="B57" s="1" t="s">
        <v>20</v>
      </c>
      <c r="C57" s="1" t="s">
        <v>92</v>
      </c>
      <c r="D57" s="1">
        <v>21</v>
      </c>
      <c r="E57" s="2">
        <v>12000</v>
      </c>
      <c r="F57" s="1">
        <v>444</v>
      </c>
      <c r="G57" s="1">
        <v>8</v>
      </c>
      <c r="H57" s="2">
        <v>5500</v>
      </c>
      <c r="I57" s="1">
        <v>46</v>
      </c>
      <c r="J57" s="2">
        <v>-6500</v>
      </c>
      <c r="K57" s="1">
        <v>433</v>
      </c>
      <c r="L57" s="1">
        <v>688</v>
      </c>
      <c r="M57" s="9">
        <v>-2870</v>
      </c>
      <c r="P57" s="4">
        <v>18</v>
      </c>
      <c r="Q57" s="7">
        <v>549996</v>
      </c>
      <c r="R57" s="7">
        <v>259307</v>
      </c>
    </row>
    <row r="58" spans="1:18" ht="15" x14ac:dyDescent="0.25">
      <c r="A58" s="1">
        <v>5371</v>
      </c>
      <c r="B58" s="1" t="s">
        <v>13</v>
      </c>
      <c r="C58" s="1" t="s">
        <v>93</v>
      </c>
      <c r="D58" s="1">
        <v>23</v>
      </c>
      <c r="E58" s="1">
        <v>0</v>
      </c>
      <c r="F58" s="1">
        <v>0</v>
      </c>
      <c r="G58" s="1">
        <v>0</v>
      </c>
      <c r="H58" s="1">
        <v>130</v>
      </c>
      <c r="J58" s="1">
        <v>130</v>
      </c>
      <c r="M58" s="9">
        <v>0</v>
      </c>
      <c r="P58" s="5" t="s">
        <v>74</v>
      </c>
      <c r="Q58" s="7">
        <v>91666</v>
      </c>
      <c r="R58" s="7">
        <v>44300</v>
      </c>
    </row>
    <row r="59" spans="1:18" ht="15" x14ac:dyDescent="0.25">
      <c r="A59" s="1">
        <v>16934</v>
      </c>
      <c r="B59" s="1" t="s">
        <v>39</v>
      </c>
      <c r="C59" s="1" t="s">
        <v>93</v>
      </c>
      <c r="D59" s="1">
        <v>23</v>
      </c>
      <c r="E59" s="2">
        <v>50000</v>
      </c>
      <c r="F59" s="2">
        <v>1852</v>
      </c>
      <c r="G59" s="1">
        <v>9</v>
      </c>
      <c r="H59" s="2">
        <v>19159</v>
      </c>
      <c r="I59" s="1">
        <v>38</v>
      </c>
      <c r="J59" s="2">
        <v>-30841</v>
      </c>
      <c r="K59" s="2">
        <v>2056</v>
      </c>
      <c r="L59" s="2">
        <v>2129</v>
      </c>
      <c r="M59" s="9">
        <v>0</v>
      </c>
      <c r="P59" s="5" t="s">
        <v>77</v>
      </c>
      <c r="Q59" s="7">
        <v>91666</v>
      </c>
      <c r="R59" s="7">
        <v>49306</v>
      </c>
    </row>
    <row r="60" spans="1:18" ht="15" x14ac:dyDescent="0.25">
      <c r="A60" s="1">
        <v>18236</v>
      </c>
      <c r="B60" s="1" t="s">
        <v>51</v>
      </c>
      <c r="C60" s="1" t="s">
        <v>93</v>
      </c>
      <c r="D60" s="1">
        <v>23</v>
      </c>
      <c r="E60" s="2">
        <v>50000</v>
      </c>
      <c r="F60" s="2">
        <v>1852</v>
      </c>
      <c r="G60" s="1">
        <v>13</v>
      </c>
      <c r="H60" s="2">
        <v>26150</v>
      </c>
      <c r="I60" s="1">
        <v>52</v>
      </c>
      <c r="J60" s="2">
        <v>-23850</v>
      </c>
      <c r="K60" s="2">
        <v>1590</v>
      </c>
      <c r="L60" s="2">
        <v>2012</v>
      </c>
      <c r="M60" s="9">
        <v>0</v>
      </c>
      <c r="P60" s="5" t="s">
        <v>57</v>
      </c>
      <c r="Q60" s="7">
        <v>91666</v>
      </c>
      <c r="R60" s="7">
        <v>29020</v>
      </c>
    </row>
    <row r="61" spans="1:18" ht="15" x14ac:dyDescent="0.25">
      <c r="A61" s="1">
        <v>15717</v>
      </c>
      <c r="B61" s="1" t="s">
        <v>62</v>
      </c>
      <c r="C61" s="1" t="s">
        <v>93</v>
      </c>
      <c r="D61" s="1">
        <v>23</v>
      </c>
      <c r="E61" s="2">
        <v>60000</v>
      </c>
      <c r="F61" s="2">
        <v>2222</v>
      </c>
      <c r="G61" s="1">
        <v>20</v>
      </c>
      <c r="H61" s="2">
        <v>32498</v>
      </c>
      <c r="I61" s="1">
        <v>54</v>
      </c>
      <c r="J61" s="2">
        <v>-27502</v>
      </c>
      <c r="K61" s="2">
        <v>1833</v>
      </c>
      <c r="L61" s="2">
        <v>1625</v>
      </c>
      <c r="M61" s="9">
        <v>-5739</v>
      </c>
      <c r="P61" s="5" t="s">
        <v>70</v>
      </c>
      <c r="Q61" s="7">
        <v>91666</v>
      </c>
      <c r="R61" s="7">
        <v>38891</v>
      </c>
    </row>
    <row r="62" spans="1:18" ht="15" x14ac:dyDescent="0.25">
      <c r="A62" s="1">
        <v>16527</v>
      </c>
      <c r="B62" s="1" t="s">
        <v>17</v>
      </c>
      <c r="C62" s="1" t="s">
        <v>95</v>
      </c>
      <c r="D62" s="1">
        <v>24</v>
      </c>
      <c r="E62" s="1">
        <v>0</v>
      </c>
      <c r="F62" s="1">
        <v>0</v>
      </c>
      <c r="G62" s="1">
        <v>3</v>
      </c>
      <c r="H62" s="2">
        <v>2830</v>
      </c>
      <c r="J62" s="2">
        <v>2830</v>
      </c>
      <c r="M62" s="9">
        <v>-1000</v>
      </c>
      <c r="P62" s="5" t="s">
        <v>58</v>
      </c>
      <c r="Q62" s="7">
        <v>91666</v>
      </c>
      <c r="R62" s="7">
        <v>29112</v>
      </c>
    </row>
    <row r="63" spans="1:18" ht="15" x14ac:dyDescent="0.25">
      <c r="A63" s="1">
        <v>16489</v>
      </c>
      <c r="B63" s="1" t="s">
        <v>21</v>
      </c>
      <c r="C63" s="1" t="s">
        <v>95</v>
      </c>
      <c r="D63" s="1">
        <v>24</v>
      </c>
      <c r="E63" s="2">
        <v>40000</v>
      </c>
      <c r="F63" s="2">
        <v>1481</v>
      </c>
      <c r="G63" s="1">
        <v>6</v>
      </c>
      <c r="H63" s="2">
        <v>6880</v>
      </c>
      <c r="I63" s="1">
        <v>17</v>
      </c>
      <c r="J63" s="2">
        <v>-33120</v>
      </c>
      <c r="K63" s="2">
        <v>2208</v>
      </c>
      <c r="L63" s="2">
        <v>1147</v>
      </c>
      <c r="M63" s="9">
        <v>-2130</v>
      </c>
      <c r="P63" s="5" t="s">
        <v>83</v>
      </c>
      <c r="Q63" s="7">
        <v>91666</v>
      </c>
      <c r="R63" s="7">
        <v>68678</v>
      </c>
    </row>
    <row r="64" spans="1:18" ht="15" x14ac:dyDescent="0.25">
      <c r="A64" s="1">
        <v>15156</v>
      </c>
      <c r="B64" s="1" t="s">
        <v>31</v>
      </c>
      <c r="C64" s="1" t="s">
        <v>95</v>
      </c>
      <c r="D64" s="1">
        <v>24</v>
      </c>
      <c r="E64" s="2">
        <v>40000</v>
      </c>
      <c r="F64" s="2">
        <v>1481</v>
      </c>
      <c r="G64" s="1">
        <v>12</v>
      </c>
      <c r="H64" s="2">
        <v>16477</v>
      </c>
      <c r="I64" s="1">
        <v>41</v>
      </c>
      <c r="J64" s="2">
        <v>-23523</v>
      </c>
      <c r="K64" s="2">
        <v>1568</v>
      </c>
      <c r="L64" s="2">
        <v>1373</v>
      </c>
      <c r="M64" s="9">
        <v>-180</v>
      </c>
      <c r="P64" s="4">
        <v>19</v>
      </c>
      <c r="Q64" s="7">
        <v>250000</v>
      </c>
      <c r="R64" s="7">
        <v>108371</v>
      </c>
    </row>
    <row r="65" spans="1:18" ht="15" x14ac:dyDescent="0.25">
      <c r="A65" s="1">
        <v>18007</v>
      </c>
      <c r="B65" s="1" t="s">
        <v>23</v>
      </c>
      <c r="C65" s="1" t="s">
        <v>95</v>
      </c>
      <c r="D65" s="1">
        <v>25</v>
      </c>
      <c r="E65" s="2">
        <v>46666</v>
      </c>
      <c r="F65" s="2">
        <v>1728</v>
      </c>
      <c r="G65" s="1">
        <v>5</v>
      </c>
      <c r="H65" s="2">
        <v>12858</v>
      </c>
      <c r="I65" s="1">
        <v>28</v>
      </c>
      <c r="J65" s="2">
        <v>-33808</v>
      </c>
      <c r="K65" s="2">
        <v>2254</v>
      </c>
      <c r="L65" s="2">
        <v>2572</v>
      </c>
      <c r="M65" s="9">
        <v>0</v>
      </c>
      <c r="P65" s="5" t="s">
        <v>66</v>
      </c>
      <c r="Q65" s="7">
        <v>62500</v>
      </c>
      <c r="R65" s="7">
        <v>34579</v>
      </c>
    </row>
    <row r="66" spans="1:18" ht="15" x14ac:dyDescent="0.25">
      <c r="A66" s="1">
        <v>18252</v>
      </c>
      <c r="B66" s="1" t="s">
        <v>59</v>
      </c>
      <c r="C66" s="1" t="s">
        <v>95</v>
      </c>
      <c r="D66" s="1">
        <v>25</v>
      </c>
      <c r="E66" s="2">
        <v>46666</v>
      </c>
      <c r="F66" s="2">
        <v>1728</v>
      </c>
      <c r="G66" s="1">
        <v>20</v>
      </c>
      <c r="H66" s="2">
        <v>29910</v>
      </c>
      <c r="I66" s="1">
        <v>64</v>
      </c>
      <c r="J66" s="2">
        <v>-16756</v>
      </c>
      <c r="K66" s="2">
        <v>1117</v>
      </c>
      <c r="L66" s="2">
        <v>1496</v>
      </c>
      <c r="M66" s="9">
        <v>-5870</v>
      </c>
      <c r="P66" s="5" t="s">
        <v>36</v>
      </c>
      <c r="Q66" s="7">
        <v>62500</v>
      </c>
      <c r="R66" s="7">
        <v>18342</v>
      </c>
    </row>
    <row r="67" spans="1:18" ht="15" x14ac:dyDescent="0.25">
      <c r="A67" s="1">
        <v>14788</v>
      </c>
      <c r="B67" s="1" t="s">
        <v>61</v>
      </c>
      <c r="C67" s="1" t="s">
        <v>95</v>
      </c>
      <c r="D67" s="1">
        <v>25</v>
      </c>
      <c r="E67" s="2">
        <v>46666</v>
      </c>
      <c r="F67" s="2">
        <v>1728</v>
      </c>
      <c r="G67" s="1">
        <v>27</v>
      </c>
      <c r="H67" s="2">
        <v>30525</v>
      </c>
      <c r="I67" s="1">
        <v>65</v>
      </c>
      <c r="J67" s="2">
        <v>-16141</v>
      </c>
      <c r="K67" s="2">
        <v>1076</v>
      </c>
      <c r="L67" s="2">
        <v>1131</v>
      </c>
      <c r="M67" s="9">
        <v>-2000</v>
      </c>
      <c r="P67" s="5" t="s">
        <v>60</v>
      </c>
      <c r="Q67" s="7">
        <v>62500</v>
      </c>
      <c r="R67" s="7">
        <v>30316</v>
      </c>
    </row>
    <row r="68" spans="1:18" ht="15" x14ac:dyDescent="0.25">
      <c r="A68" s="1">
        <v>18295</v>
      </c>
      <c r="B68" s="1" t="s">
        <v>14</v>
      </c>
      <c r="C68" s="1" t="s">
        <v>95</v>
      </c>
      <c r="D68" s="1">
        <v>26</v>
      </c>
      <c r="E68" s="2">
        <v>46666</v>
      </c>
      <c r="F68" s="2">
        <v>1728</v>
      </c>
      <c r="G68" s="1">
        <v>1</v>
      </c>
      <c r="H68" s="1">
        <v>290</v>
      </c>
      <c r="I68" s="1">
        <v>1</v>
      </c>
      <c r="J68" s="2">
        <v>-46376</v>
      </c>
      <c r="K68" s="2">
        <v>3092</v>
      </c>
      <c r="L68" s="1">
        <v>290</v>
      </c>
      <c r="M68" s="9">
        <v>0</v>
      </c>
      <c r="P68" s="5" t="s">
        <v>47</v>
      </c>
      <c r="Q68" s="7">
        <v>62500</v>
      </c>
      <c r="R68" s="7">
        <v>25134</v>
      </c>
    </row>
    <row r="69" spans="1:18" ht="15" x14ac:dyDescent="0.25">
      <c r="A69" s="1">
        <v>15873</v>
      </c>
      <c r="B69" s="1" t="s">
        <v>37</v>
      </c>
      <c r="C69" s="1" t="s">
        <v>95</v>
      </c>
      <c r="D69" s="1">
        <v>26</v>
      </c>
      <c r="E69" s="2">
        <v>46666</v>
      </c>
      <c r="F69" s="2">
        <v>1728</v>
      </c>
      <c r="G69" s="1">
        <v>11</v>
      </c>
      <c r="H69" s="2">
        <v>18675</v>
      </c>
      <c r="I69" s="1">
        <v>40</v>
      </c>
      <c r="J69" s="2">
        <v>-27991</v>
      </c>
      <c r="K69" s="2">
        <v>1866</v>
      </c>
      <c r="L69" s="2">
        <v>1698</v>
      </c>
      <c r="M69" s="9">
        <v>-1500</v>
      </c>
      <c r="P69" s="4">
        <v>20</v>
      </c>
      <c r="Q69" s="7">
        <v>146010</v>
      </c>
      <c r="R69" s="7">
        <v>99024</v>
      </c>
    </row>
    <row r="70" spans="1:18" ht="15" x14ac:dyDescent="0.25">
      <c r="A70" s="1">
        <v>16160</v>
      </c>
      <c r="B70" s="1" t="s">
        <v>49</v>
      </c>
      <c r="C70" s="1" t="s">
        <v>95</v>
      </c>
      <c r="D70" s="1">
        <v>26</v>
      </c>
      <c r="E70" s="2">
        <v>46666</v>
      </c>
      <c r="F70" s="2">
        <v>1728</v>
      </c>
      <c r="G70" s="1">
        <v>18</v>
      </c>
      <c r="H70" s="2">
        <v>25480</v>
      </c>
      <c r="I70" s="1">
        <v>55</v>
      </c>
      <c r="J70" s="2">
        <v>-21186</v>
      </c>
      <c r="K70" s="2">
        <v>1412</v>
      </c>
      <c r="L70" s="2">
        <v>1416</v>
      </c>
      <c r="M70" s="9">
        <v>-2000</v>
      </c>
      <c r="P70" s="5" t="s">
        <v>12</v>
      </c>
      <c r="Q70" s="7">
        <v>0</v>
      </c>
      <c r="R70" s="7">
        <v>50</v>
      </c>
    </row>
    <row r="71" spans="1:18" ht="15" x14ac:dyDescent="0.25">
      <c r="A71" s="1">
        <v>17892</v>
      </c>
      <c r="B71" s="1" t="s">
        <v>25</v>
      </c>
      <c r="C71" s="1" t="s">
        <v>94</v>
      </c>
      <c r="D71" s="1">
        <v>27</v>
      </c>
      <c r="E71" s="2">
        <v>30000</v>
      </c>
      <c r="F71" s="2">
        <v>1111</v>
      </c>
      <c r="G71" s="1">
        <v>11</v>
      </c>
      <c r="H71" s="2">
        <v>14537</v>
      </c>
      <c r="I71" s="1">
        <v>48</v>
      </c>
      <c r="J71" s="2">
        <v>-15463</v>
      </c>
      <c r="K71" s="2">
        <v>1031</v>
      </c>
      <c r="L71" s="2">
        <v>1322</v>
      </c>
      <c r="M71" s="9">
        <v>0</v>
      </c>
      <c r="P71" s="5" t="s">
        <v>63</v>
      </c>
      <c r="Q71" s="7">
        <v>48670</v>
      </c>
      <c r="R71" s="7">
        <v>32895</v>
      </c>
    </row>
    <row r="72" spans="1:18" ht="15" x14ac:dyDescent="0.25">
      <c r="A72" s="1">
        <v>17728</v>
      </c>
      <c r="B72" s="1" t="s">
        <v>43</v>
      </c>
      <c r="C72" s="1" t="s">
        <v>94</v>
      </c>
      <c r="D72" s="1">
        <v>27</v>
      </c>
      <c r="E72" s="2">
        <v>30000</v>
      </c>
      <c r="F72" s="2">
        <v>1111</v>
      </c>
      <c r="G72" s="1">
        <v>12</v>
      </c>
      <c r="H72" s="2">
        <v>21566</v>
      </c>
      <c r="I72" s="1">
        <v>72</v>
      </c>
      <c r="J72" s="2">
        <v>-8434</v>
      </c>
      <c r="K72" s="1">
        <v>562</v>
      </c>
      <c r="L72" s="2">
        <v>1797</v>
      </c>
      <c r="M72" s="9">
        <v>0</v>
      </c>
      <c r="P72" s="5" t="s">
        <v>28</v>
      </c>
      <c r="Q72" s="7">
        <v>48670</v>
      </c>
      <c r="R72" s="7">
        <v>15530</v>
      </c>
    </row>
    <row r="73" spans="1:18" ht="15" x14ac:dyDescent="0.25">
      <c r="A73" s="1">
        <v>16276</v>
      </c>
      <c r="B73" s="1" t="s">
        <v>32</v>
      </c>
      <c r="C73" s="1" t="s">
        <v>93</v>
      </c>
      <c r="D73" s="1">
        <v>28</v>
      </c>
      <c r="E73" s="2">
        <v>60000</v>
      </c>
      <c r="F73" s="2">
        <v>2222</v>
      </c>
      <c r="G73" s="1">
        <v>9</v>
      </c>
      <c r="H73" s="2">
        <v>17046</v>
      </c>
      <c r="I73" s="1">
        <v>28</v>
      </c>
      <c r="J73" s="2">
        <v>-42954</v>
      </c>
      <c r="K73" s="2">
        <v>2864</v>
      </c>
      <c r="L73" s="2">
        <v>1894</v>
      </c>
      <c r="M73" s="9">
        <v>0</v>
      </c>
      <c r="P73" s="5" t="s">
        <v>78</v>
      </c>
      <c r="Q73" s="7">
        <v>48670</v>
      </c>
      <c r="R73" s="7">
        <v>50549</v>
      </c>
    </row>
    <row r="74" spans="1:18" ht="15" x14ac:dyDescent="0.25">
      <c r="A74" s="1">
        <v>17124</v>
      </c>
      <c r="B74" s="1" t="s">
        <v>64</v>
      </c>
      <c r="C74" s="1" t="s">
        <v>93</v>
      </c>
      <c r="D74" s="1">
        <v>28</v>
      </c>
      <c r="E74" s="2">
        <v>60000</v>
      </c>
      <c r="F74" s="2">
        <v>2222</v>
      </c>
      <c r="G74" s="1">
        <v>11</v>
      </c>
      <c r="H74" s="2">
        <v>33340</v>
      </c>
      <c r="I74" s="1">
        <v>56</v>
      </c>
      <c r="J74" s="2">
        <v>-26660</v>
      </c>
      <c r="K74" s="2">
        <v>1777</v>
      </c>
      <c r="L74" s="2">
        <v>3031</v>
      </c>
      <c r="M74" s="9">
        <v>-2000</v>
      </c>
      <c r="P74" s="4">
        <v>21</v>
      </c>
      <c r="Q74" s="7">
        <v>12000</v>
      </c>
      <c r="R74" s="7">
        <v>5500</v>
      </c>
    </row>
    <row r="75" spans="1:18" ht="15" x14ac:dyDescent="0.25">
      <c r="A75" s="1">
        <v>16322</v>
      </c>
      <c r="B75" s="1" t="s">
        <v>68</v>
      </c>
      <c r="C75" s="1" t="s">
        <v>93</v>
      </c>
      <c r="D75" s="1">
        <v>28</v>
      </c>
      <c r="E75" s="2">
        <v>60000</v>
      </c>
      <c r="F75" s="2">
        <v>2222</v>
      </c>
      <c r="G75" s="1">
        <v>19</v>
      </c>
      <c r="H75" s="2">
        <v>35986</v>
      </c>
      <c r="I75" s="1">
        <v>60</v>
      </c>
      <c r="J75" s="2">
        <v>-24014</v>
      </c>
      <c r="K75" s="2">
        <v>1601</v>
      </c>
      <c r="L75" s="2">
        <v>1894</v>
      </c>
      <c r="M75" s="9">
        <v>-2000</v>
      </c>
      <c r="P75" s="5" t="s">
        <v>20</v>
      </c>
      <c r="Q75" s="7">
        <v>12000</v>
      </c>
      <c r="R75" s="7">
        <v>5500</v>
      </c>
    </row>
    <row r="76" spans="1:18" ht="15" x14ac:dyDescent="0.25">
      <c r="A76" s="1">
        <v>16314</v>
      </c>
      <c r="B76" s="1" t="s">
        <v>75</v>
      </c>
      <c r="C76" s="1" t="s">
        <v>93</v>
      </c>
      <c r="D76" s="1">
        <v>28</v>
      </c>
      <c r="E76" s="2">
        <v>60000</v>
      </c>
      <c r="F76" s="2">
        <v>2222</v>
      </c>
      <c r="G76" s="1">
        <v>19</v>
      </c>
      <c r="H76" s="2">
        <v>44680</v>
      </c>
      <c r="I76" s="1">
        <v>74</v>
      </c>
      <c r="J76" s="2">
        <v>-15320</v>
      </c>
      <c r="K76" s="2">
        <v>1021</v>
      </c>
      <c r="L76" s="2">
        <v>2352</v>
      </c>
      <c r="M76" s="9">
        <v>-1100</v>
      </c>
      <c r="P76" s="4">
        <v>23</v>
      </c>
      <c r="Q76" s="7">
        <v>160000</v>
      </c>
      <c r="R76" s="7">
        <v>77937</v>
      </c>
    </row>
    <row r="77" spans="1:18" ht="15" x14ac:dyDescent="0.25">
      <c r="P77" s="5" t="s">
        <v>39</v>
      </c>
      <c r="Q77" s="7">
        <v>50000</v>
      </c>
      <c r="R77" s="7">
        <v>19159</v>
      </c>
    </row>
    <row r="78" spans="1:18" ht="15" x14ac:dyDescent="0.25">
      <c r="P78" s="5" t="s">
        <v>13</v>
      </c>
      <c r="Q78" s="7">
        <v>0</v>
      </c>
      <c r="R78" s="7">
        <v>130</v>
      </c>
    </row>
    <row r="79" spans="1:18" ht="15" x14ac:dyDescent="0.25">
      <c r="P79" s="5" t="s">
        <v>51</v>
      </c>
      <c r="Q79" s="7">
        <v>50000</v>
      </c>
      <c r="R79" s="7">
        <v>26150</v>
      </c>
    </row>
    <row r="80" spans="1:18" ht="15" x14ac:dyDescent="0.25">
      <c r="P80" s="5" t="s">
        <v>62</v>
      </c>
      <c r="Q80" s="7">
        <v>60000</v>
      </c>
      <c r="R80" s="7">
        <v>32498</v>
      </c>
    </row>
    <row r="81" spans="16:18" ht="15" x14ac:dyDescent="0.25">
      <c r="P81" s="4">
        <v>24</v>
      </c>
      <c r="Q81" s="7">
        <v>80000</v>
      </c>
      <c r="R81" s="7">
        <v>26187</v>
      </c>
    </row>
    <row r="82" spans="16:18" ht="15" x14ac:dyDescent="0.25">
      <c r="P82" s="5" t="s">
        <v>21</v>
      </c>
      <c r="Q82" s="7">
        <v>40000</v>
      </c>
      <c r="R82" s="7">
        <v>6880</v>
      </c>
    </row>
    <row r="83" spans="16:18" ht="15" x14ac:dyDescent="0.25">
      <c r="P83" s="5" t="s">
        <v>31</v>
      </c>
      <c r="Q83" s="7">
        <v>40000</v>
      </c>
      <c r="R83" s="7">
        <v>16477</v>
      </c>
    </row>
    <row r="84" spans="16:18" ht="15" x14ac:dyDescent="0.25">
      <c r="P84" s="5" t="s">
        <v>17</v>
      </c>
      <c r="Q84" s="7">
        <v>0</v>
      </c>
      <c r="R84" s="7">
        <v>2830</v>
      </c>
    </row>
    <row r="85" spans="16:18" ht="15" x14ac:dyDescent="0.25">
      <c r="P85" s="4">
        <v>25</v>
      </c>
      <c r="Q85" s="7">
        <v>139998</v>
      </c>
      <c r="R85" s="7">
        <v>73293</v>
      </c>
    </row>
    <row r="86" spans="16:18" ht="15" x14ac:dyDescent="0.25">
      <c r="P86" s="5" t="s">
        <v>61</v>
      </c>
      <c r="Q86" s="7">
        <v>46666</v>
      </c>
      <c r="R86" s="7">
        <v>30525</v>
      </c>
    </row>
    <row r="87" spans="16:18" ht="15" x14ac:dyDescent="0.25">
      <c r="P87" s="5" t="s">
        <v>23</v>
      </c>
      <c r="Q87" s="7">
        <v>46666</v>
      </c>
      <c r="R87" s="7">
        <v>12858</v>
      </c>
    </row>
    <row r="88" spans="16:18" ht="15" x14ac:dyDescent="0.25">
      <c r="P88" s="5" t="s">
        <v>59</v>
      </c>
      <c r="Q88" s="7">
        <v>46666</v>
      </c>
      <c r="R88" s="7">
        <v>29910</v>
      </c>
    </row>
    <row r="89" spans="16:18" ht="15" x14ac:dyDescent="0.25">
      <c r="P89" s="4">
        <v>26</v>
      </c>
      <c r="Q89" s="7">
        <v>139998</v>
      </c>
      <c r="R89" s="7">
        <v>44445</v>
      </c>
    </row>
    <row r="90" spans="16:18" ht="15" x14ac:dyDescent="0.25">
      <c r="P90" s="5" t="s">
        <v>49</v>
      </c>
      <c r="Q90" s="7">
        <v>46666</v>
      </c>
      <c r="R90" s="7">
        <v>25480</v>
      </c>
    </row>
    <row r="91" spans="16:18" ht="15" x14ac:dyDescent="0.25">
      <c r="P91" s="5" t="s">
        <v>14</v>
      </c>
      <c r="Q91" s="7">
        <v>46666</v>
      </c>
      <c r="R91" s="7">
        <v>290</v>
      </c>
    </row>
    <row r="92" spans="16:18" ht="15" x14ac:dyDescent="0.25">
      <c r="P92" s="5" t="s">
        <v>37</v>
      </c>
      <c r="Q92" s="7">
        <v>46666</v>
      </c>
      <c r="R92" s="7">
        <v>18675</v>
      </c>
    </row>
    <row r="93" spans="16:18" ht="15" x14ac:dyDescent="0.25">
      <c r="P93" s="4">
        <v>27</v>
      </c>
      <c r="Q93" s="7">
        <v>60000</v>
      </c>
      <c r="R93" s="7">
        <v>36103</v>
      </c>
    </row>
    <row r="94" spans="16:18" ht="15" x14ac:dyDescent="0.25">
      <c r="P94" s="5" t="s">
        <v>43</v>
      </c>
      <c r="Q94" s="7">
        <v>30000</v>
      </c>
      <c r="R94" s="7">
        <v>21566</v>
      </c>
    </row>
    <row r="95" spans="16:18" ht="15" x14ac:dyDescent="0.25">
      <c r="P95" s="5" t="s">
        <v>25</v>
      </c>
      <c r="Q95" s="7">
        <v>30000</v>
      </c>
      <c r="R95" s="7">
        <v>14537</v>
      </c>
    </row>
    <row r="96" spans="16:18" ht="15" x14ac:dyDescent="0.25">
      <c r="P96" s="4">
        <v>28</v>
      </c>
      <c r="Q96" s="7">
        <v>240000</v>
      </c>
      <c r="R96" s="7">
        <v>131052</v>
      </c>
    </row>
    <row r="97" spans="16:18" ht="15" x14ac:dyDescent="0.25">
      <c r="P97" s="5" t="s">
        <v>32</v>
      </c>
      <c r="Q97" s="7">
        <v>60000</v>
      </c>
      <c r="R97" s="7">
        <v>17046</v>
      </c>
    </row>
    <row r="98" spans="16:18" ht="15" x14ac:dyDescent="0.25">
      <c r="P98" s="5" t="s">
        <v>64</v>
      </c>
      <c r="Q98" s="7">
        <v>60000</v>
      </c>
      <c r="R98" s="7">
        <v>33340</v>
      </c>
    </row>
    <row r="99" spans="16:18" ht="15" x14ac:dyDescent="0.25">
      <c r="P99" s="5" t="s">
        <v>75</v>
      </c>
      <c r="Q99" s="7">
        <v>60000</v>
      </c>
      <c r="R99" s="7">
        <v>44680</v>
      </c>
    </row>
    <row r="100" spans="16:18" ht="15" x14ac:dyDescent="0.25">
      <c r="P100" s="5" t="s">
        <v>68</v>
      </c>
      <c r="Q100" s="7">
        <v>60000</v>
      </c>
      <c r="R100" s="7">
        <v>35986</v>
      </c>
    </row>
    <row r="101" spans="16:18" ht="15" x14ac:dyDescent="0.25">
      <c r="P101" s="4" t="s">
        <v>87</v>
      </c>
      <c r="Q101" s="7">
        <v>3888600</v>
      </c>
      <c r="R101" s="7">
        <v>1988766</v>
      </c>
    </row>
    <row r="102" spans="16:18" ht="15" x14ac:dyDescent="0.25">
      <c r="P102"/>
      <c r="Q102"/>
      <c r="R102"/>
    </row>
    <row r="103" spans="16:18" ht="15" x14ac:dyDescent="0.25">
      <c r="P103"/>
      <c r="Q103"/>
      <c r="R103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5D16-1185-4610-B1F0-050F77B4457F}">
  <sheetPr>
    <pageSetUpPr fitToPage="1"/>
  </sheetPr>
  <dimension ref="A1:J102"/>
  <sheetViews>
    <sheetView showGridLines="0" tabSelected="1" zoomScale="85" zoomScaleNormal="85" workbookViewId="0">
      <selection activeCell="E6" sqref="E6"/>
    </sheetView>
  </sheetViews>
  <sheetFormatPr defaultRowHeight="15" x14ac:dyDescent="0.25"/>
  <cols>
    <col min="1" max="1" width="21.140625" bestFit="1" customWidth="1"/>
    <col min="2" max="2" width="16.7109375" style="35" bestFit="1" customWidth="1"/>
    <col min="3" max="3" width="16" style="35" bestFit="1" customWidth="1"/>
    <col min="4" max="4" width="15" style="11" bestFit="1" customWidth="1"/>
    <col min="5" max="5" width="30.5703125" style="13" bestFit="1" customWidth="1"/>
    <col min="6" max="6" width="25" style="35" bestFit="1" customWidth="1"/>
    <col min="7" max="7" width="18.7109375" style="13" bestFit="1" customWidth="1"/>
    <col min="8" max="8" width="15.28515625" style="12" bestFit="1" customWidth="1"/>
    <col min="9" max="9" width="11.5703125" style="36" bestFit="1" customWidth="1"/>
    <col min="10" max="10" width="15.85546875" style="12" bestFit="1" customWidth="1"/>
  </cols>
  <sheetData>
    <row r="1" spans="1:10" x14ac:dyDescent="0.25">
      <c r="A1" s="26" t="s">
        <v>91</v>
      </c>
      <c r="B1" s="27" t="s">
        <v>105</v>
      </c>
    </row>
    <row r="3" spans="1:10" x14ac:dyDescent="0.25">
      <c r="A3" s="26" t="s">
        <v>2</v>
      </c>
      <c r="B3" s="27" t="s">
        <v>96</v>
      </c>
      <c r="C3" s="27" t="s">
        <v>97</v>
      </c>
      <c r="D3" s="28" t="s">
        <v>100</v>
      </c>
      <c r="E3" s="28" t="s">
        <v>101</v>
      </c>
      <c r="F3" s="27" t="s">
        <v>98</v>
      </c>
      <c r="G3" s="28" t="s">
        <v>99</v>
      </c>
      <c r="H3" s="8" t="s">
        <v>102</v>
      </c>
      <c r="I3" s="8" t="s">
        <v>103</v>
      </c>
      <c r="J3" s="8" t="s">
        <v>104</v>
      </c>
    </row>
    <row r="4" spans="1:10" x14ac:dyDescent="0.25">
      <c r="A4" s="33">
        <v>1</v>
      </c>
      <c r="B4" s="24">
        <v>139998</v>
      </c>
      <c r="C4" s="24">
        <v>78855</v>
      </c>
      <c r="D4" s="23">
        <v>0.56325804654352207</v>
      </c>
      <c r="E4" s="25">
        <v>-180</v>
      </c>
      <c r="F4" s="24">
        <v>78675</v>
      </c>
      <c r="G4" s="23">
        <v>0.56197231389019842</v>
      </c>
      <c r="H4" s="21" t="str">
        <f t="shared" ref="H4" si="0">IF(G4&gt;=48%,"SIM","NÃO")</f>
        <v>SIM</v>
      </c>
      <c r="I4" s="37">
        <f t="shared" ref="I4" si="1">IF(AND(G4&gt;=48%, G4&lt;=55%), 70, IF(AND(G4&gt;=56%, G4&lt;=69%), 90, IF(AND(G4&gt;=70%, G4&lt;=200%), 120, 0)))</f>
        <v>90</v>
      </c>
      <c r="J4" s="38">
        <f>SUM(I4:I7)</f>
        <v>340</v>
      </c>
    </row>
    <row r="5" spans="1:10" x14ac:dyDescent="0.25">
      <c r="A5" s="32" t="s">
        <v>45</v>
      </c>
      <c r="B5" s="27">
        <v>46666</v>
      </c>
      <c r="C5" s="27">
        <v>24701</v>
      </c>
      <c r="D5" s="30">
        <v>0.52931470449577855</v>
      </c>
      <c r="E5" s="31">
        <v>0</v>
      </c>
      <c r="F5" s="27">
        <v>24701</v>
      </c>
      <c r="G5" s="30">
        <v>0.52931470449577855</v>
      </c>
      <c r="H5" s="14" t="str">
        <f t="shared" ref="H5:H68" si="2">IF(G5&gt;=48%,"SIM","NÃO")</f>
        <v>SIM</v>
      </c>
      <c r="I5" s="39">
        <f t="shared" ref="I5:I68" si="3">IF(AND(G5&gt;=48%, G5&lt;=55%), 70, IF(AND(G5&gt;=56%, G5&lt;=69%), 90, IF(AND(G5&gt;=70%, G5&lt;=200%), 120, 0)))</f>
        <v>70</v>
      </c>
      <c r="J5" s="40"/>
    </row>
    <row r="6" spans="1:10" x14ac:dyDescent="0.25">
      <c r="A6" s="32" t="s">
        <v>53</v>
      </c>
      <c r="B6" s="27">
        <v>46666</v>
      </c>
      <c r="C6" s="27">
        <v>27465</v>
      </c>
      <c r="D6" s="30">
        <v>0.58854412205888651</v>
      </c>
      <c r="E6" s="31">
        <v>-180</v>
      </c>
      <c r="F6" s="27">
        <v>27285</v>
      </c>
      <c r="G6" s="30">
        <v>0.58468692409891565</v>
      </c>
      <c r="H6" s="14" t="str">
        <f t="shared" si="2"/>
        <v>SIM</v>
      </c>
      <c r="I6" s="39">
        <f t="shared" si="3"/>
        <v>90</v>
      </c>
      <c r="J6" s="40"/>
    </row>
    <row r="7" spans="1:10" x14ac:dyDescent="0.25">
      <c r="A7" s="32" t="s">
        <v>52</v>
      </c>
      <c r="B7" s="27">
        <v>46666</v>
      </c>
      <c r="C7" s="27">
        <v>26689</v>
      </c>
      <c r="D7" s="30">
        <v>0.57191531307590104</v>
      </c>
      <c r="E7" s="31">
        <v>0</v>
      </c>
      <c r="F7" s="27">
        <v>26689</v>
      </c>
      <c r="G7" s="30">
        <v>0.57191531307590104</v>
      </c>
      <c r="H7" s="14" t="str">
        <f t="shared" si="2"/>
        <v>SIM</v>
      </c>
      <c r="I7" s="39">
        <f t="shared" si="3"/>
        <v>90</v>
      </c>
      <c r="J7" s="40"/>
    </row>
    <row r="8" spans="1:10" x14ac:dyDescent="0.25">
      <c r="A8" s="33">
        <v>4</v>
      </c>
      <c r="B8" s="24">
        <v>120000</v>
      </c>
      <c r="C8" s="24">
        <v>55048</v>
      </c>
      <c r="D8" s="23">
        <v>0.45873333333333333</v>
      </c>
      <c r="E8" s="24">
        <v>-900</v>
      </c>
      <c r="F8" s="24">
        <v>54148</v>
      </c>
      <c r="G8" s="23">
        <v>0.45123333333333332</v>
      </c>
      <c r="H8" s="22" t="str">
        <f t="shared" si="2"/>
        <v>NÃO</v>
      </c>
      <c r="I8" s="37">
        <f t="shared" si="3"/>
        <v>0</v>
      </c>
      <c r="J8" s="38">
        <f>SUM(I8:I10)</f>
        <v>0</v>
      </c>
    </row>
    <row r="9" spans="1:10" x14ac:dyDescent="0.25">
      <c r="A9" s="32" t="s">
        <v>65</v>
      </c>
      <c r="B9" s="27">
        <v>60000</v>
      </c>
      <c r="C9" s="27">
        <v>34063</v>
      </c>
      <c r="D9" s="30">
        <v>0.56771666666666665</v>
      </c>
      <c r="E9" s="27">
        <v>-900</v>
      </c>
      <c r="F9" s="27">
        <v>33163</v>
      </c>
      <c r="G9" s="34">
        <v>0.55271666666666663</v>
      </c>
      <c r="H9" s="14" t="str">
        <f t="shared" si="2"/>
        <v>SIM</v>
      </c>
      <c r="I9" s="39">
        <f t="shared" si="3"/>
        <v>0</v>
      </c>
      <c r="J9" s="40"/>
    </row>
    <row r="10" spans="1:10" x14ac:dyDescent="0.25">
      <c r="A10" s="32" t="s">
        <v>41</v>
      </c>
      <c r="B10" s="27">
        <v>60000</v>
      </c>
      <c r="C10" s="27">
        <v>20985</v>
      </c>
      <c r="D10" s="30">
        <v>0.34975000000000001</v>
      </c>
      <c r="E10" s="27">
        <v>0</v>
      </c>
      <c r="F10" s="27">
        <v>20985</v>
      </c>
      <c r="G10" s="34">
        <v>0.34975000000000001</v>
      </c>
      <c r="H10" s="15" t="str">
        <f t="shared" si="2"/>
        <v>NÃO</v>
      </c>
      <c r="I10" s="39">
        <f t="shared" si="3"/>
        <v>0</v>
      </c>
      <c r="J10" s="40"/>
    </row>
    <row r="11" spans="1:10" x14ac:dyDescent="0.25">
      <c r="A11" s="33">
        <v>5</v>
      </c>
      <c r="B11" s="24">
        <v>350000</v>
      </c>
      <c r="C11" s="24">
        <v>174615</v>
      </c>
      <c r="D11" s="23">
        <v>0.49890000000000001</v>
      </c>
      <c r="E11" s="25">
        <v>-3500</v>
      </c>
      <c r="F11" s="24">
        <v>171115</v>
      </c>
      <c r="G11" s="23">
        <v>0.4889</v>
      </c>
      <c r="H11" s="21" t="str">
        <f t="shared" si="2"/>
        <v>SIM</v>
      </c>
      <c r="I11" s="37">
        <f t="shared" si="3"/>
        <v>70</v>
      </c>
      <c r="J11" s="38">
        <f>SUM(I11:I17)</f>
        <v>280</v>
      </c>
    </row>
    <row r="12" spans="1:10" x14ac:dyDescent="0.25">
      <c r="A12" s="32" t="s">
        <v>55</v>
      </c>
      <c r="B12" s="27">
        <v>67600</v>
      </c>
      <c r="C12" s="27">
        <v>28012</v>
      </c>
      <c r="D12" s="30">
        <v>0.41437869822485207</v>
      </c>
      <c r="E12" s="31">
        <v>-2900</v>
      </c>
      <c r="F12" s="27">
        <v>25112</v>
      </c>
      <c r="G12" s="34">
        <v>0.37147928994082841</v>
      </c>
      <c r="H12" s="15" t="str">
        <f t="shared" si="2"/>
        <v>NÃO</v>
      </c>
      <c r="I12" s="39">
        <f t="shared" si="3"/>
        <v>0</v>
      </c>
      <c r="J12" s="40"/>
    </row>
    <row r="13" spans="1:10" x14ac:dyDescent="0.25">
      <c r="A13" s="32" t="s">
        <v>79</v>
      </c>
      <c r="B13" s="27">
        <v>70600</v>
      </c>
      <c r="C13" s="27">
        <v>51430</v>
      </c>
      <c r="D13" s="30">
        <v>0.72847025495750706</v>
      </c>
      <c r="E13" s="31">
        <v>0</v>
      </c>
      <c r="F13" s="27">
        <v>51430</v>
      </c>
      <c r="G13" s="34">
        <v>0.72847025495750706</v>
      </c>
      <c r="H13" s="14" t="str">
        <f t="shared" si="2"/>
        <v>SIM</v>
      </c>
      <c r="I13" s="39">
        <f t="shared" si="3"/>
        <v>120</v>
      </c>
      <c r="J13" s="40"/>
    </row>
    <row r="14" spans="1:10" x14ac:dyDescent="0.25">
      <c r="A14" s="32" t="s">
        <v>11</v>
      </c>
      <c r="B14" s="27">
        <v>0</v>
      </c>
      <c r="C14" s="27">
        <v>40</v>
      </c>
      <c r="D14" s="30"/>
      <c r="E14" s="31">
        <v>0</v>
      </c>
      <c r="F14" s="27">
        <v>40</v>
      </c>
      <c r="G14" s="34"/>
      <c r="H14" s="15" t="str">
        <f t="shared" si="2"/>
        <v>NÃO</v>
      </c>
      <c r="I14" s="39">
        <f t="shared" si="3"/>
        <v>0</v>
      </c>
      <c r="J14" s="40"/>
    </row>
    <row r="15" spans="1:10" x14ac:dyDescent="0.25">
      <c r="A15" s="32" t="s">
        <v>48</v>
      </c>
      <c r="B15" s="27">
        <v>70600</v>
      </c>
      <c r="C15" s="27">
        <v>25180</v>
      </c>
      <c r="D15" s="30">
        <v>0.35665722379603398</v>
      </c>
      <c r="E15" s="31">
        <v>-600</v>
      </c>
      <c r="F15" s="27">
        <v>24580</v>
      </c>
      <c r="G15" s="34">
        <v>0.3481586402266289</v>
      </c>
      <c r="H15" s="15" t="str">
        <f t="shared" si="2"/>
        <v>NÃO</v>
      </c>
      <c r="I15" s="39">
        <f t="shared" si="3"/>
        <v>0</v>
      </c>
      <c r="J15" s="40"/>
    </row>
    <row r="16" spans="1:10" x14ac:dyDescent="0.25">
      <c r="A16" s="32" t="s">
        <v>72</v>
      </c>
      <c r="B16" s="27">
        <v>70600</v>
      </c>
      <c r="C16" s="27">
        <v>42290</v>
      </c>
      <c r="D16" s="30">
        <v>0.59900849858356942</v>
      </c>
      <c r="E16" s="31">
        <v>0</v>
      </c>
      <c r="F16" s="27">
        <v>42290</v>
      </c>
      <c r="G16" s="34">
        <v>0.59900849858356942</v>
      </c>
      <c r="H16" s="14" t="str">
        <f t="shared" si="2"/>
        <v>SIM</v>
      </c>
      <c r="I16" s="39">
        <f t="shared" si="3"/>
        <v>90</v>
      </c>
      <c r="J16" s="40"/>
    </row>
    <row r="17" spans="1:10" x14ac:dyDescent="0.25">
      <c r="A17" s="32" t="s">
        <v>54</v>
      </c>
      <c r="B17" s="27">
        <v>70600</v>
      </c>
      <c r="C17" s="27">
        <v>27663</v>
      </c>
      <c r="D17" s="30">
        <v>0.39182719546742212</v>
      </c>
      <c r="E17" s="31">
        <v>0</v>
      </c>
      <c r="F17" s="27">
        <v>27663</v>
      </c>
      <c r="G17" s="34">
        <v>0.39182719546742212</v>
      </c>
      <c r="H17" s="15" t="str">
        <f t="shared" si="2"/>
        <v>NÃO</v>
      </c>
      <c r="I17" s="39">
        <f t="shared" si="3"/>
        <v>0</v>
      </c>
      <c r="J17" s="40"/>
    </row>
    <row r="18" spans="1:10" x14ac:dyDescent="0.25">
      <c r="A18" s="33">
        <v>6</v>
      </c>
      <c r="B18" s="24">
        <v>140000</v>
      </c>
      <c r="C18" s="24">
        <v>37639</v>
      </c>
      <c r="D18" s="23">
        <v>0.26884999999999998</v>
      </c>
      <c r="E18" s="24">
        <v>-9390</v>
      </c>
      <c r="F18" s="24">
        <v>28249</v>
      </c>
      <c r="G18" s="23">
        <v>0.20177857142857142</v>
      </c>
      <c r="H18" s="22" t="str">
        <f t="shared" si="2"/>
        <v>NÃO</v>
      </c>
      <c r="I18" s="37">
        <f t="shared" si="3"/>
        <v>0</v>
      </c>
      <c r="J18" s="38">
        <f>SUM(I18:I20)</f>
        <v>0</v>
      </c>
    </row>
    <row r="19" spans="1:10" x14ac:dyDescent="0.25">
      <c r="A19" s="32" t="s">
        <v>42</v>
      </c>
      <c r="B19" s="27">
        <v>70000</v>
      </c>
      <c r="C19" s="27">
        <v>21372</v>
      </c>
      <c r="D19" s="30">
        <v>0.3053142857142857</v>
      </c>
      <c r="E19" s="27">
        <v>-8390</v>
      </c>
      <c r="F19" s="27">
        <v>12982</v>
      </c>
      <c r="G19" s="34">
        <v>0.18545714285714285</v>
      </c>
      <c r="H19" s="15" t="str">
        <f t="shared" si="2"/>
        <v>NÃO</v>
      </c>
      <c r="I19" s="39">
        <f t="shared" si="3"/>
        <v>0</v>
      </c>
      <c r="J19" s="40"/>
    </row>
    <row r="20" spans="1:10" x14ac:dyDescent="0.25">
      <c r="A20" s="32" t="s">
        <v>29</v>
      </c>
      <c r="B20" s="27">
        <v>70000</v>
      </c>
      <c r="C20" s="27">
        <v>16267</v>
      </c>
      <c r="D20" s="30">
        <v>0.23238571428571428</v>
      </c>
      <c r="E20" s="27">
        <v>-1000</v>
      </c>
      <c r="F20" s="27">
        <v>15267</v>
      </c>
      <c r="G20" s="34">
        <v>0.21809999999999999</v>
      </c>
      <c r="H20" s="15" t="str">
        <f t="shared" si="2"/>
        <v>NÃO</v>
      </c>
      <c r="I20" s="39">
        <f t="shared" si="3"/>
        <v>0</v>
      </c>
      <c r="J20" s="40"/>
    </row>
    <row r="21" spans="1:10" x14ac:dyDescent="0.25">
      <c r="A21" s="33">
        <v>7</v>
      </c>
      <c r="B21" s="24">
        <v>130000</v>
      </c>
      <c r="C21" s="24">
        <v>78720</v>
      </c>
      <c r="D21" s="23">
        <v>0.60553846153846158</v>
      </c>
      <c r="E21" s="24">
        <v>-500</v>
      </c>
      <c r="F21" s="24">
        <v>78220</v>
      </c>
      <c r="G21" s="23">
        <v>0.60169230769230764</v>
      </c>
      <c r="H21" s="21" t="str">
        <f t="shared" si="2"/>
        <v>SIM</v>
      </c>
      <c r="I21" s="37">
        <f t="shared" si="3"/>
        <v>90</v>
      </c>
      <c r="J21" s="38">
        <f>SUM(I21:I23)</f>
        <v>280</v>
      </c>
    </row>
    <row r="22" spans="1:10" x14ac:dyDescent="0.25">
      <c r="A22" s="32" t="s">
        <v>67</v>
      </c>
      <c r="B22" s="27">
        <v>70000</v>
      </c>
      <c r="C22" s="27">
        <v>35850</v>
      </c>
      <c r="D22" s="30">
        <v>0.51214285714285712</v>
      </c>
      <c r="E22" s="27">
        <v>-500</v>
      </c>
      <c r="F22" s="27">
        <v>35350</v>
      </c>
      <c r="G22" s="34">
        <v>0.505</v>
      </c>
      <c r="H22" s="14" t="str">
        <f t="shared" si="2"/>
        <v>SIM</v>
      </c>
      <c r="I22" s="39">
        <f t="shared" si="3"/>
        <v>70</v>
      </c>
      <c r="J22" s="40"/>
    </row>
    <row r="23" spans="1:10" x14ac:dyDescent="0.25">
      <c r="A23" s="32" t="s">
        <v>73</v>
      </c>
      <c r="B23" s="27">
        <v>60000</v>
      </c>
      <c r="C23" s="27">
        <v>42870</v>
      </c>
      <c r="D23" s="30">
        <v>0.71450000000000002</v>
      </c>
      <c r="E23" s="27">
        <v>0</v>
      </c>
      <c r="F23" s="27">
        <v>42870</v>
      </c>
      <c r="G23" s="34">
        <v>0.71450000000000002</v>
      </c>
      <c r="H23" s="14" t="str">
        <f t="shared" si="2"/>
        <v>SIM</v>
      </c>
      <c r="I23" s="39">
        <f t="shared" si="3"/>
        <v>120</v>
      </c>
      <c r="J23" s="40"/>
    </row>
    <row r="24" spans="1:10" x14ac:dyDescent="0.25">
      <c r="A24" s="33">
        <v>8</v>
      </c>
      <c r="B24" s="24">
        <v>60000</v>
      </c>
      <c r="C24" s="24">
        <v>30448</v>
      </c>
      <c r="D24" s="23">
        <v>0.50746666666666662</v>
      </c>
      <c r="E24" s="24">
        <v>0</v>
      </c>
      <c r="F24" s="24">
        <v>30448</v>
      </c>
      <c r="G24" s="23">
        <v>0.50746666666666662</v>
      </c>
      <c r="H24" s="21" t="str">
        <f t="shared" si="2"/>
        <v>SIM</v>
      </c>
      <c r="I24" s="37">
        <f t="shared" si="3"/>
        <v>70</v>
      </c>
      <c r="J24" s="38">
        <f>SUM(I24:I26)</f>
        <v>210</v>
      </c>
    </row>
    <row r="25" spans="1:10" x14ac:dyDescent="0.25">
      <c r="A25" s="32" t="s">
        <v>26</v>
      </c>
      <c r="B25" s="27">
        <v>30000</v>
      </c>
      <c r="C25" s="27">
        <v>15050</v>
      </c>
      <c r="D25" s="30">
        <v>0.50166666666666671</v>
      </c>
      <c r="E25" s="27">
        <v>0</v>
      </c>
      <c r="F25" s="27">
        <v>15050</v>
      </c>
      <c r="G25" s="34">
        <v>0.50166666666666671</v>
      </c>
      <c r="H25" s="14" t="str">
        <f t="shared" si="2"/>
        <v>SIM</v>
      </c>
      <c r="I25" s="39">
        <f t="shared" si="3"/>
        <v>70</v>
      </c>
      <c r="J25" s="40"/>
    </row>
    <row r="26" spans="1:10" x14ac:dyDescent="0.25">
      <c r="A26" s="32" t="s">
        <v>27</v>
      </c>
      <c r="B26" s="27">
        <v>30000</v>
      </c>
      <c r="C26" s="27">
        <v>15398</v>
      </c>
      <c r="D26" s="30">
        <v>0.51326666666666665</v>
      </c>
      <c r="E26" s="27">
        <v>0</v>
      </c>
      <c r="F26" s="27">
        <v>15398</v>
      </c>
      <c r="G26" s="34">
        <v>0.51326666666666665</v>
      </c>
      <c r="H26" s="14" t="str">
        <f t="shared" si="2"/>
        <v>SIM</v>
      </c>
      <c r="I26" s="39">
        <f t="shared" si="3"/>
        <v>70</v>
      </c>
      <c r="J26" s="40"/>
    </row>
    <row r="27" spans="1:10" x14ac:dyDescent="0.25">
      <c r="A27" s="33">
        <v>9</v>
      </c>
      <c r="B27" s="24">
        <v>90000</v>
      </c>
      <c r="C27" s="24">
        <v>34420</v>
      </c>
      <c r="D27" s="23">
        <v>0.38244444444444442</v>
      </c>
      <c r="E27" s="24">
        <v>-2300</v>
      </c>
      <c r="F27" s="24">
        <v>32120</v>
      </c>
      <c r="G27" s="23">
        <v>0.35688888888888887</v>
      </c>
      <c r="H27" s="22" t="str">
        <f t="shared" si="2"/>
        <v>NÃO</v>
      </c>
      <c r="I27" s="37">
        <f t="shared" si="3"/>
        <v>0</v>
      </c>
      <c r="J27" s="38">
        <f>SUM(I27:I29)</f>
        <v>0</v>
      </c>
    </row>
    <row r="28" spans="1:10" x14ac:dyDescent="0.25">
      <c r="A28" s="32" t="s">
        <v>35</v>
      </c>
      <c r="B28" s="27">
        <v>45000</v>
      </c>
      <c r="C28" s="27">
        <v>18010</v>
      </c>
      <c r="D28" s="30">
        <v>0.4002222222222222</v>
      </c>
      <c r="E28" s="27">
        <v>-1400</v>
      </c>
      <c r="F28" s="27">
        <v>16610</v>
      </c>
      <c r="G28" s="30">
        <v>0.36911111111111111</v>
      </c>
      <c r="H28" s="16" t="str">
        <f t="shared" si="2"/>
        <v>NÃO</v>
      </c>
      <c r="I28" s="36">
        <f t="shared" si="3"/>
        <v>0</v>
      </c>
    </row>
    <row r="29" spans="1:10" x14ac:dyDescent="0.25">
      <c r="A29" s="32" t="s">
        <v>30</v>
      </c>
      <c r="B29" s="27">
        <v>45000</v>
      </c>
      <c r="C29" s="27">
        <v>16410</v>
      </c>
      <c r="D29" s="30">
        <v>0.36466666666666664</v>
      </c>
      <c r="E29" s="27">
        <v>-900</v>
      </c>
      <c r="F29" s="27">
        <v>15510</v>
      </c>
      <c r="G29" s="30">
        <v>0.34466666666666668</v>
      </c>
      <c r="H29" s="16" t="str">
        <f t="shared" si="2"/>
        <v>NÃO</v>
      </c>
      <c r="I29" s="36">
        <f t="shared" si="3"/>
        <v>0</v>
      </c>
    </row>
    <row r="30" spans="1:10" x14ac:dyDescent="0.25">
      <c r="A30" s="33">
        <v>10</v>
      </c>
      <c r="B30" s="24">
        <v>100000</v>
      </c>
      <c r="C30" s="24">
        <v>47500</v>
      </c>
      <c r="D30" s="23">
        <v>0.47499999999999998</v>
      </c>
      <c r="E30" s="24">
        <v>0</v>
      </c>
      <c r="F30" s="24">
        <v>47500</v>
      </c>
      <c r="G30" s="23">
        <v>0.47499999999999998</v>
      </c>
      <c r="H30" s="22" t="str">
        <f t="shared" si="2"/>
        <v>NÃO</v>
      </c>
      <c r="I30" s="37">
        <f t="shared" si="3"/>
        <v>0</v>
      </c>
      <c r="J30" s="38">
        <f>SUM(I30:I33)</f>
        <v>210</v>
      </c>
    </row>
    <row r="31" spans="1:10" x14ac:dyDescent="0.25">
      <c r="A31" s="32" t="s">
        <v>18</v>
      </c>
      <c r="B31" s="27">
        <v>33333</v>
      </c>
      <c r="C31" s="27">
        <v>2950</v>
      </c>
      <c r="D31" s="30">
        <v>8.8500885008850089E-2</v>
      </c>
      <c r="E31" s="27">
        <v>0</v>
      </c>
      <c r="F31" s="27">
        <v>2950</v>
      </c>
      <c r="G31" s="30">
        <v>8.8500885008850089E-2</v>
      </c>
      <c r="H31" s="16" t="str">
        <f t="shared" si="2"/>
        <v>NÃO</v>
      </c>
      <c r="I31" s="36">
        <f t="shared" si="3"/>
        <v>0</v>
      </c>
    </row>
    <row r="32" spans="1:10" x14ac:dyDescent="0.25">
      <c r="A32" s="32" t="s">
        <v>38</v>
      </c>
      <c r="B32" s="27">
        <v>33333</v>
      </c>
      <c r="C32" s="27">
        <v>19020</v>
      </c>
      <c r="D32" s="30">
        <v>0.57060570605706062</v>
      </c>
      <c r="E32" s="27">
        <v>0</v>
      </c>
      <c r="F32" s="27">
        <v>19020</v>
      </c>
      <c r="G32" s="30">
        <v>0.57060570605706062</v>
      </c>
      <c r="H32" s="17" t="str">
        <f t="shared" si="2"/>
        <v>SIM</v>
      </c>
      <c r="I32" s="36">
        <f t="shared" si="3"/>
        <v>90</v>
      </c>
    </row>
    <row r="33" spans="1:10" x14ac:dyDescent="0.25">
      <c r="A33" s="32" t="s">
        <v>50</v>
      </c>
      <c r="B33" s="27">
        <v>33334</v>
      </c>
      <c r="C33" s="27">
        <v>25530</v>
      </c>
      <c r="D33" s="30">
        <v>0.76588468230635387</v>
      </c>
      <c r="E33" s="27">
        <v>0</v>
      </c>
      <c r="F33" s="27">
        <v>25530</v>
      </c>
      <c r="G33" s="30">
        <v>0.76588468230635387</v>
      </c>
      <c r="H33" s="17" t="str">
        <f t="shared" si="2"/>
        <v>SIM</v>
      </c>
      <c r="I33" s="36">
        <f t="shared" si="3"/>
        <v>120</v>
      </c>
    </row>
    <row r="34" spans="1:10" x14ac:dyDescent="0.25">
      <c r="A34" s="33">
        <v>11</v>
      </c>
      <c r="B34" s="24">
        <v>80000</v>
      </c>
      <c r="C34" s="24">
        <v>45790</v>
      </c>
      <c r="D34" s="23">
        <v>0.57237499999999997</v>
      </c>
      <c r="E34" s="24">
        <v>0</v>
      </c>
      <c r="F34" s="24">
        <v>45790</v>
      </c>
      <c r="G34" s="23">
        <v>0.57237499999999997</v>
      </c>
      <c r="H34" s="21" t="str">
        <f t="shared" si="2"/>
        <v>SIM</v>
      </c>
      <c r="I34" s="37">
        <f t="shared" si="3"/>
        <v>90</v>
      </c>
      <c r="J34" s="38">
        <f>SUM(I34:I36)</f>
        <v>210</v>
      </c>
    </row>
    <row r="35" spans="1:10" x14ac:dyDescent="0.25">
      <c r="A35" s="32" t="s">
        <v>33</v>
      </c>
      <c r="B35" s="27">
        <v>40000</v>
      </c>
      <c r="C35" s="27">
        <v>17170</v>
      </c>
      <c r="D35" s="30">
        <v>0.42925000000000002</v>
      </c>
      <c r="E35" s="27">
        <v>0</v>
      </c>
      <c r="F35" s="27">
        <v>17170</v>
      </c>
      <c r="G35" s="30">
        <v>0.42925000000000002</v>
      </c>
      <c r="H35" s="16" t="str">
        <f t="shared" si="2"/>
        <v>NÃO</v>
      </c>
      <c r="I35" s="36">
        <f t="shared" si="3"/>
        <v>0</v>
      </c>
    </row>
    <row r="36" spans="1:10" x14ac:dyDescent="0.25">
      <c r="A36" s="32" t="s">
        <v>56</v>
      </c>
      <c r="B36" s="27">
        <v>40000</v>
      </c>
      <c r="C36" s="27">
        <v>28620</v>
      </c>
      <c r="D36" s="30">
        <v>0.71550000000000002</v>
      </c>
      <c r="E36" s="27">
        <v>0</v>
      </c>
      <c r="F36" s="27">
        <v>28620</v>
      </c>
      <c r="G36" s="30">
        <v>0.71550000000000002</v>
      </c>
      <c r="H36" s="17" t="str">
        <f t="shared" si="2"/>
        <v>SIM</v>
      </c>
      <c r="I36" s="36">
        <f t="shared" si="3"/>
        <v>120</v>
      </c>
    </row>
    <row r="37" spans="1:10" x14ac:dyDescent="0.25">
      <c r="A37" s="33">
        <v>12</v>
      </c>
      <c r="B37" s="24">
        <v>160000</v>
      </c>
      <c r="C37" s="24">
        <v>84234</v>
      </c>
      <c r="D37" s="23">
        <v>0.52646250000000006</v>
      </c>
      <c r="E37" s="24">
        <v>0</v>
      </c>
      <c r="F37" s="24">
        <v>84234</v>
      </c>
      <c r="G37" s="23">
        <v>0.52646250000000006</v>
      </c>
      <c r="H37" s="21" t="str">
        <f t="shared" si="2"/>
        <v>SIM</v>
      </c>
      <c r="I37" s="37">
        <f t="shared" si="3"/>
        <v>70</v>
      </c>
      <c r="J37" s="38">
        <f>SUM(I37:I39)</f>
        <v>160</v>
      </c>
    </row>
    <row r="38" spans="1:10" x14ac:dyDescent="0.25">
      <c r="A38" s="32" t="s">
        <v>69</v>
      </c>
      <c r="B38" s="27">
        <v>80000</v>
      </c>
      <c r="C38" s="27">
        <v>36739</v>
      </c>
      <c r="D38" s="30">
        <v>0.45923750000000002</v>
      </c>
      <c r="E38" s="27">
        <v>0</v>
      </c>
      <c r="F38" s="27">
        <v>36739</v>
      </c>
      <c r="G38" s="30">
        <v>0.45923750000000002</v>
      </c>
      <c r="H38" s="16" t="str">
        <f t="shared" si="2"/>
        <v>NÃO</v>
      </c>
      <c r="I38" s="36">
        <f t="shared" si="3"/>
        <v>0</v>
      </c>
    </row>
    <row r="39" spans="1:10" x14ac:dyDescent="0.25">
      <c r="A39" s="32" t="s">
        <v>76</v>
      </c>
      <c r="B39" s="27">
        <v>80000</v>
      </c>
      <c r="C39" s="27">
        <v>47495</v>
      </c>
      <c r="D39" s="30">
        <v>0.59368750000000003</v>
      </c>
      <c r="E39" s="27">
        <v>0</v>
      </c>
      <c r="F39" s="27">
        <v>47495</v>
      </c>
      <c r="G39" s="30">
        <v>0.59368750000000003</v>
      </c>
      <c r="H39" s="17" t="str">
        <f t="shared" si="2"/>
        <v>SIM</v>
      </c>
      <c r="I39" s="36">
        <f t="shared" si="3"/>
        <v>90</v>
      </c>
    </row>
    <row r="40" spans="1:10" x14ac:dyDescent="0.25">
      <c r="A40" s="33">
        <v>14</v>
      </c>
      <c r="B40" s="24">
        <v>504000</v>
      </c>
      <c r="C40" s="24">
        <v>343114</v>
      </c>
      <c r="D40" s="23">
        <v>0.68078174603174602</v>
      </c>
      <c r="E40" s="24">
        <v>-7600</v>
      </c>
      <c r="F40" s="24">
        <v>335514</v>
      </c>
      <c r="G40" s="23">
        <v>0.66570238095238099</v>
      </c>
      <c r="H40" s="21" t="str">
        <f t="shared" si="2"/>
        <v>SIM</v>
      </c>
      <c r="I40" s="37">
        <f t="shared" si="3"/>
        <v>90</v>
      </c>
      <c r="J40" s="38">
        <f>SUM(I40:I46)</f>
        <v>600</v>
      </c>
    </row>
    <row r="41" spans="1:10" x14ac:dyDescent="0.25">
      <c r="A41" s="32" t="s">
        <v>71</v>
      </c>
      <c r="B41" s="27">
        <v>84000</v>
      </c>
      <c r="C41" s="27">
        <v>39220</v>
      </c>
      <c r="D41" s="30">
        <v>0.46690476190476188</v>
      </c>
      <c r="E41" s="27">
        <v>0</v>
      </c>
      <c r="F41" s="27">
        <v>39220</v>
      </c>
      <c r="G41" s="30">
        <v>0.46690476190476188</v>
      </c>
      <c r="H41" s="16" t="str">
        <f t="shared" si="2"/>
        <v>NÃO</v>
      </c>
      <c r="I41" s="36">
        <f t="shared" si="3"/>
        <v>0</v>
      </c>
    </row>
    <row r="42" spans="1:10" x14ac:dyDescent="0.25">
      <c r="A42" s="32" t="s">
        <v>80</v>
      </c>
      <c r="B42" s="27">
        <v>84000</v>
      </c>
      <c r="C42" s="27">
        <v>52880</v>
      </c>
      <c r="D42" s="30">
        <v>0.62952380952380949</v>
      </c>
      <c r="E42" s="27">
        <v>0</v>
      </c>
      <c r="F42" s="27">
        <v>52880</v>
      </c>
      <c r="G42" s="30">
        <v>0.62952380952380949</v>
      </c>
      <c r="H42" s="17" t="str">
        <f t="shared" si="2"/>
        <v>SIM</v>
      </c>
      <c r="I42" s="36">
        <f t="shared" si="3"/>
        <v>90</v>
      </c>
    </row>
    <row r="43" spans="1:10" x14ac:dyDescent="0.25">
      <c r="A43" s="32" t="s">
        <v>82</v>
      </c>
      <c r="B43" s="27">
        <v>84000</v>
      </c>
      <c r="C43" s="27">
        <v>56120</v>
      </c>
      <c r="D43" s="30">
        <v>0.66809523809523808</v>
      </c>
      <c r="E43" s="27">
        <v>-1800</v>
      </c>
      <c r="F43" s="27">
        <v>54320</v>
      </c>
      <c r="G43" s="30">
        <v>0.64666666666666661</v>
      </c>
      <c r="H43" s="17" t="str">
        <f t="shared" si="2"/>
        <v>SIM</v>
      </c>
      <c r="I43" s="36">
        <f t="shared" si="3"/>
        <v>90</v>
      </c>
    </row>
    <row r="44" spans="1:10" x14ac:dyDescent="0.25">
      <c r="A44" s="32" t="s">
        <v>84</v>
      </c>
      <c r="B44" s="27">
        <v>84000</v>
      </c>
      <c r="C44" s="27">
        <v>70310</v>
      </c>
      <c r="D44" s="30">
        <v>0.8370238095238095</v>
      </c>
      <c r="E44" s="27">
        <v>-1250</v>
      </c>
      <c r="F44" s="27">
        <v>69060</v>
      </c>
      <c r="G44" s="30">
        <v>0.82214285714285718</v>
      </c>
      <c r="H44" s="17" t="str">
        <f t="shared" si="2"/>
        <v>SIM</v>
      </c>
      <c r="I44" s="36">
        <f t="shared" si="3"/>
        <v>120</v>
      </c>
    </row>
    <row r="45" spans="1:10" x14ac:dyDescent="0.25">
      <c r="A45" s="32" t="s">
        <v>81</v>
      </c>
      <c r="B45" s="27">
        <v>84000</v>
      </c>
      <c r="C45" s="27">
        <v>53874</v>
      </c>
      <c r="D45" s="30">
        <v>0.64135714285714285</v>
      </c>
      <c r="E45" s="27">
        <v>0</v>
      </c>
      <c r="F45" s="27">
        <v>53874</v>
      </c>
      <c r="G45" s="30">
        <v>0.64135714285714285</v>
      </c>
      <c r="H45" s="17" t="str">
        <f t="shared" si="2"/>
        <v>SIM</v>
      </c>
      <c r="I45" s="36">
        <f t="shared" si="3"/>
        <v>90</v>
      </c>
    </row>
    <row r="46" spans="1:10" x14ac:dyDescent="0.25">
      <c r="A46" s="32" t="s">
        <v>85</v>
      </c>
      <c r="B46" s="27">
        <v>84000</v>
      </c>
      <c r="C46" s="27">
        <v>70710</v>
      </c>
      <c r="D46" s="30">
        <v>0.84178571428571425</v>
      </c>
      <c r="E46" s="27">
        <v>-4550</v>
      </c>
      <c r="F46" s="27">
        <v>66160</v>
      </c>
      <c r="G46" s="30">
        <v>0.78761904761904766</v>
      </c>
      <c r="H46" s="17" t="str">
        <f t="shared" si="2"/>
        <v>SIM</v>
      </c>
      <c r="I46" s="36">
        <f t="shared" si="3"/>
        <v>120</v>
      </c>
    </row>
    <row r="47" spans="1:10" x14ac:dyDescent="0.25">
      <c r="A47" s="33">
        <v>15</v>
      </c>
      <c r="B47" s="24">
        <v>70000</v>
      </c>
      <c r="C47" s="24">
        <v>29740</v>
      </c>
      <c r="D47" s="23">
        <v>0.42485714285714288</v>
      </c>
      <c r="E47" s="24">
        <v>-2530</v>
      </c>
      <c r="F47" s="24">
        <v>27210</v>
      </c>
      <c r="G47" s="23">
        <v>0.38871428571428573</v>
      </c>
      <c r="H47" s="22" t="str">
        <f t="shared" si="2"/>
        <v>NÃO</v>
      </c>
      <c r="I47" s="37">
        <f t="shared" si="3"/>
        <v>0</v>
      </c>
      <c r="J47" s="38">
        <f>SUM(I47:I49)</f>
        <v>70</v>
      </c>
    </row>
    <row r="48" spans="1:10" x14ac:dyDescent="0.25">
      <c r="A48" s="32" t="s">
        <v>40</v>
      </c>
      <c r="B48" s="27">
        <v>35000</v>
      </c>
      <c r="C48" s="27">
        <v>19340</v>
      </c>
      <c r="D48" s="30">
        <v>0.5525714285714286</v>
      </c>
      <c r="E48" s="27">
        <v>-830</v>
      </c>
      <c r="F48" s="27">
        <v>18510</v>
      </c>
      <c r="G48" s="30">
        <v>0.5288571428571428</v>
      </c>
      <c r="H48" s="17" t="str">
        <f t="shared" si="2"/>
        <v>SIM</v>
      </c>
      <c r="I48" s="36">
        <f t="shared" si="3"/>
        <v>70</v>
      </c>
    </row>
    <row r="49" spans="1:10" x14ac:dyDescent="0.25">
      <c r="A49" s="32" t="s">
        <v>22</v>
      </c>
      <c r="B49" s="27">
        <v>35000</v>
      </c>
      <c r="C49" s="27">
        <v>10400</v>
      </c>
      <c r="D49" s="30">
        <v>0.29714285714285715</v>
      </c>
      <c r="E49" s="27">
        <v>-1700</v>
      </c>
      <c r="F49" s="27">
        <v>8700</v>
      </c>
      <c r="G49" s="30">
        <v>0.24857142857142858</v>
      </c>
      <c r="H49" s="16" t="str">
        <f t="shared" si="2"/>
        <v>NÃO</v>
      </c>
      <c r="I49" s="36">
        <f t="shared" si="3"/>
        <v>0</v>
      </c>
    </row>
    <row r="50" spans="1:10" x14ac:dyDescent="0.25">
      <c r="A50" s="33">
        <v>16</v>
      </c>
      <c r="B50" s="24">
        <v>70000</v>
      </c>
      <c r="C50" s="24">
        <v>42664</v>
      </c>
      <c r="D50" s="23">
        <v>0.6094857142857143</v>
      </c>
      <c r="E50" s="24">
        <v>-480</v>
      </c>
      <c r="F50" s="24">
        <v>42184</v>
      </c>
      <c r="G50" s="23">
        <v>0.6026285714285714</v>
      </c>
      <c r="H50" s="21" t="str">
        <f t="shared" si="2"/>
        <v>SIM</v>
      </c>
      <c r="I50" s="37">
        <f t="shared" si="3"/>
        <v>90</v>
      </c>
      <c r="J50" s="38">
        <f>SUM(I50:I52)</f>
        <v>280</v>
      </c>
    </row>
    <row r="51" spans="1:10" x14ac:dyDescent="0.25">
      <c r="A51" s="32" t="s">
        <v>46</v>
      </c>
      <c r="B51" s="27">
        <v>45000</v>
      </c>
      <c r="C51" s="27">
        <v>24823</v>
      </c>
      <c r="D51" s="30">
        <v>0.55162222222222224</v>
      </c>
      <c r="E51" s="27">
        <v>-480</v>
      </c>
      <c r="F51" s="27">
        <v>24343</v>
      </c>
      <c r="G51" s="30">
        <v>0.54095555555555552</v>
      </c>
      <c r="H51" s="17" t="str">
        <f t="shared" si="2"/>
        <v>SIM</v>
      </c>
      <c r="I51" s="36">
        <f t="shared" si="3"/>
        <v>70</v>
      </c>
    </row>
    <row r="52" spans="1:10" x14ac:dyDescent="0.25">
      <c r="A52" s="32" t="s">
        <v>34</v>
      </c>
      <c r="B52" s="27">
        <v>25000</v>
      </c>
      <c r="C52" s="27">
        <v>17841</v>
      </c>
      <c r="D52" s="30">
        <v>0.71364000000000005</v>
      </c>
      <c r="E52" s="27">
        <v>0</v>
      </c>
      <c r="F52" s="27">
        <v>17841</v>
      </c>
      <c r="G52" s="30">
        <v>0.71364000000000005</v>
      </c>
      <c r="H52" s="17" t="str">
        <f t="shared" si="2"/>
        <v>SIM</v>
      </c>
      <c r="I52" s="36">
        <f t="shared" si="3"/>
        <v>120</v>
      </c>
    </row>
    <row r="53" spans="1:10" x14ac:dyDescent="0.25">
      <c r="A53" s="33">
        <v>17</v>
      </c>
      <c r="B53" s="24">
        <v>96600</v>
      </c>
      <c r="C53" s="24">
        <v>44760</v>
      </c>
      <c r="D53" s="23">
        <v>0.46335403726708074</v>
      </c>
      <c r="E53" s="24">
        <v>0</v>
      </c>
      <c r="F53" s="24">
        <v>44760</v>
      </c>
      <c r="G53" s="23">
        <v>0.46335403726708074</v>
      </c>
      <c r="H53" s="22" t="str">
        <f t="shared" si="2"/>
        <v>NÃO</v>
      </c>
      <c r="I53" s="37">
        <f t="shared" si="3"/>
        <v>0</v>
      </c>
      <c r="J53" s="38">
        <f>SUM(I53:I57)</f>
        <v>210</v>
      </c>
    </row>
    <row r="54" spans="1:10" x14ac:dyDescent="0.25">
      <c r="A54" s="32" t="s">
        <v>19</v>
      </c>
      <c r="B54" s="27">
        <v>20000</v>
      </c>
      <c r="C54" s="27">
        <v>3384</v>
      </c>
      <c r="D54" s="30">
        <v>0.16919999999999999</v>
      </c>
      <c r="E54" s="27">
        <v>0</v>
      </c>
      <c r="F54" s="27">
        <v>3384</v>
      </c>
      <c r="G54" s="30">
        <v>0.16919999999999999</v>
      </c>
      <c r="H54" s="16" t="str">
        <f t="shared" si="2"/>
        <v>NÃO</v>
      </c>
      <c r="I54" s="36">
        <f t="shared" si="3"/>
        <v>0</v>
      </c>
    </row>
    <row r="55" spans="1:10" x14ac:dyDescent="0.25">
      <c r="A55" s="32" t="s">
        <v>16</v>
      </c>
      <c r="B55" s="27">
        <v>2600</v>
      </c>
      <c r="C55" s="27">
        <v>2600</v>
      </c>
      <c r="D55" s="30">
        <v>1</v>
      </c>
      <c r="E55" s="27">
        <v>0</v>
      </c>
      <c r="F55" s="27">
        <v>2600</v>
      </c>
      <c r="G55" s="30">
        <v>1</v>
      </c>
      <c r="H55" s="17" t="str">
        <f t="shared" si="2"/>
        <v>SIM</v>
      </c>
      <c r="I55" s="36">
        <f t="shared" si="3"/>
        <v>120</v>
      </c>
    </row>
    <row r="56" spans="1:10" x14ac:dyDescent="0.25">
      <c r="A56" s="32" t="s">
        <v>24</v>
      </c>
      <c r="B56" s="27">
        <v>37000</v>
      </c>
      <c r="C56" s="27">
        <v>14517</v>
      </c>
      <c r="D56" s="30">
        <v>0.39235135135135135</v>
      </c>
      <c r="E56" s="27">
        <v>0</v>
      </c>
      <c r="F56" s="27">
        <v>14517</v>
      </c>
      <c r="G56" s="30">
        <v>0.39235135135135135</v>
      </c>
      <c r="H56" s="16" t="str">
        <f t="shared" si="2"/>
        <v>NÃO</v>
      </c>
      <c r="I56" s="36">
        <f t="shared" si="3"/>
        <v>0</v>
      </c>
    </row>
    <row r="57" spans="1:10" x14ac:dyDescent="0.25">
      <c r="A57" s="32" t="s">
        <v>44</v>
      </c>
      <c r="B57" s="27">
        <v>37000</v>
      </c>
      <c r="C57" s="27">
        <v>24259</v>
      </c>
      <c r="D57" s="30">
        <v>0.65564864864864869</v>
      </c>
      <c r="E57" s="27">
        <v>0</v>
      </c>
      <c r="F57" s="27">
        <v>24259</v>
      </c>
      <c r="G57" s="30">
        <v>0.65564864864864869</v>
      </c>
      <c r="H57" s="17" t="str">
        <f t="shared" si="2"/>
        <v>SIM</v>
      </c>
      <c r="I57" s="36">
        <f t="shared" si="3"/>
        <v>90</v>
      </c>
    </row>
    <row r="58" spans="1:10" x14ac:dyDescent="0.25">
      <c r="A58" s="33">
        <v>18</v>
      </c>
      <c r="B58" s="24">
        <v>549996</v>
      </c>
      <c r="C58" s="24">
        <v>259307</v>
      </c>
      <c r="D58" s="23">
        <v>0.47147070160510257</v>
      </c>
      <c r="E58" s="24">
        <v>-9051</v>
      </c>
      <c r="F58" s="24">
        <v>250256</v>
      </c>
      <c r="G58" s="23">
        <v>0.45501421828522387</v>
      </c>
      <c r="H58" s="22" t="str">
        <f t="shared" si="2"/>
        <v>NÃO</v>
      </c>
      <c r="I58" s="37">
        <f t="shared" si="3"/>
        <v>0</v>
      </c>
      <c r="J58" s="38">
        <f>SUM(I58:I64)</f>
        <v>190</v>
      </c>
    </row>
    <row r="59" spans="1:10" x14ac:dyDescent="0.25">
      <c r="A59" s="32" t="s">
        <v>74</v>
      </c>
      <c r="B59" s="27">
        <v>91666</v>
      </c>
      <c r="C59" s="27">
        <v>44300</v>
      </c>
      <c r="D59" s="30">
        <v>0.4832762420090328</v>
      </c>
      <c r="E59" s="27">
        <v>-2940</v>
      </c>
      <c r="F59" s="27">
        <v>41360</v>
      </c>
      <c r="G59" s="30">
        <v>0.45120328147841077</v>
      </c>
      <c r="H59" s="16" t="str">
        <f t="shared" si="2"/>
        <v>NÃO</v>
      </c>
      <c r="I59" s="36">
        <f t="shared" si="3"/>
        <v>0</v>
      </c>
    </row>
    <row r="60" spans="1:10" x14ac:dyDescent="0.25">
      <c r="A60" s="32" t="s">
        <v>77</v>
      </c>
      <c r="B60" s="27">
        <v>91666</v>
      </c>
      <c r="C60" s="27">
        <v>49306</v>
      </c>
      <c r="D60" s="30">
        <v>0.53788754827307839</v>
      </c>
      <c r="E60" s="27">
        <v>-3587</v>
      </c>
      <c r="F60" s="27">
        <v>45719</v>
      </c>
      <c r="G60" s="30">
        <v>0.49875635459166978</v>
      </c>
      <c r="H60" s="17" t="str">
        <f t="shared" si="2"/>
        <v>SIM</v>
      </c>
      <c r="I60" s="36">
        <f t="shared" si="3"/>
        <v>70</v>
      </c>
    </row>
    <row r="61" spans="1:10" x14ac:dyDescent="0.25">
      <c r="A61" s="32" t="s">
        <v>57</v>
      </c>
      <c r="B61" s="27">
        <v>91666</v>
      </c>
      <c r="C61" s="27">
        <v>29020</v>
      </c>
      <c r="D61" s="30">
        <v>0.31658412061178626</v>
      </c>
      <c r="E61" s="27">
        <v>0</v>
      </c>
      <c r="F61" s="27">
        <v>29020</v>
      </c>
      <c r="G61" s="30">
        <v>0.31658412061178626</v>
      </c>
      <c r="H61" s="16" t="str">
        <f t="shared" si="2"/>
        <v>NÃO</v>
      </c>
      <c r="I61" s="36">
        <f t="shared" si="3"/>
        <v>0</v>
      </c>
    </row>
    <row r="62" spans="1:10" x14ac:dyDescent="0.25">
      <c r="A62" s="32" t="s">
        <v>70</v>
      </c>
      <c r="B62" s="27">
        <v>91666</v>
      </c>
      <c r="C62" s="27">
        <v>38891</v>
      </c>
      <c r="D62" s="30">
        <v>0.42426854013483734</v>
      </c>
      <c r="E62" s="27">
        <v>-2524</v>
      </c>
      <c r="F62" s="27">
        <v>36367</v>
      </c>
      <c r="G62" s="30">
        <v>0.39673379442759582</v>
      </c>
      <c r="H62" s="16" t="str">
        <f t="shared" si="2"/>
        <v>NÃO</v>
      </c>
      <c r="I62" s="36">
        <f t="shared" si="3"/>
        <v>0</v>
      </c>
    </row>
    <row r="63" spans="1:10" x14ac:dyDescent="0.25">
      <c r="A63" s="32" t="s">
        <v>58</v>
      </c>
      <c r="B63" s="27">
        <v>91666</v>
      </c>
      <c r="C63" s="27">
        <v>29112</v>
      </c>
      <c r="D63" s="30">
        <v>0.3175877642746493</v>
      </c>
      <c r="E63" s="27">
        <v>0</v>
      </c>
      <c r="F63" s="27">
        <v>29112</v>
      </c>
      <c r="G63" s="30">
        <v>0.3175877642746493</v>
      </c>
      <c r="H63" s="16" t="str">
        <f t="shared" si="2"/>
        <v>NÃO</v>
      </c>
      <c r="I63" s="36">
        <f t="shared" si="3"/>
        <v>0</v>
      </c>
    </row>
    <row r="64" spans="1:10" x14ac:dyDescent="0.25">
      <c r="A64" s="32" t="s">
        <v>83</v>
      </c>
      <c r="B64" s="27">
        <v>91666</v>
      </c>
      <c r="C64" s="27">
        <v>68678</v>
      </c>
      <c r="D64" s="30">
        <v>0.74921999432723152</v>
      </c>
      <c r="E64" s="27">
        <v>0</v>
      </c>
      <c r="F64" s="27">
        <v>68678</v>
      </c>
      <c r="G64" s="30">
        <v>0.74921999432723152</v>
      </c>
      <c r="H64" s="17" t="str">
        <f t="shared" si="2"/>
        <v>SIM</v>
      </c>
      <c r="I64" s="36">
        <f t="shared" si="3"/>
        <v>120</v>
      </c>
    </row>
    <row r="65" spans="1:10" x14ac:dyDescent="0.25">
      <c r="A65" s="33">
        <v>19</v>
      </c>
      <c r="B65" s="24">
        <v>250000</v>
      </c>
      <c r="C65" s="24">
        <v>108371</v>
      </c>
      <c r="D65" s="23">
        <v>0.43348399999999998</v>
      </c>
      <c r="E65" s="24">
        <v>-3395</v>
      </c>
      <c r="F65" s="24">
        <v>104976</v>
      </c>
      <c r="G65" s="23">
        <v>0.419904</v>
      </c>
      <c r="H65" s="22" t="str">
        <f t="shared" si="2"/>
        <v>NÃO</v>
      </c>
      <c r="I65" s="37">
        <f t="shared" si="3"/>
        <v>0</v>
      </c>
      <c r="J65" s="38">
        <f>SUM(I65:I69)</f>
        <v>0</v>
      </c>
    </row>
    <row r="66" spans="1:10" x14ac:dyDescent="0.25">
      <c r="A66" s="32" t="s">
        <v>66</v>
      </c>
      <c r="B66" s="27">
        <v>62500</v>
      </c>
      <c r="C66" s="27">
        <v>34579</v>
      </c>
      <c r="D66" s="30">
        <v>0.55326399999999998</v>
      </c>
      <c r="E66" s="27">
        <v>0</v>
      </c>
      <c r="F66" s="27">
        <v>34579</v>
      </c>
      <c r="G66" s="30">
        <v>0.55326399999999998</v>
      </c>
      <c r="H66" s="17" t="str">
        <f t="shared" si="2"/>
        <v>SIM</v>
      </c>
      <c r="I66" s="36">
        <f t="shared" si="3"/>
        <v>0</v>
      </c>
    </row>
    <row r="67" spans="1:10" x14ac:dyDescent="0.25">
      <c r="A67" s="32" t="s">
        <v>36</v>
      </c>
      <c r="B67" s="27">
        <v>62500</v>
      </c>
      <c r="C67" s="27">
        <v>18342</v>
      </c>
      <c r="D67" s="30">
        <v>0.29347200000000001</v>
      </c>
      <c r="E67" s="27">
        <v>0</v>
      </c>
      <c r="F67" s="27">
        <v>18342</v>
      </c>
      <c r="G67" s="30">
        <v>0.29347200000000001</v>
      </c>
      <c r="H67" s="16" t="str">
        <f t="shared" si="2"/>
        <v>NÃO</v>
      </c>
      <c r="I67" s="36">
        <f t="shared" si="3"/>
        <v>0</v>
      </c>
    </row>
    <row r="68" spans="1:10" x14ac:dyDescent="0.25">
      <c r="A68" s="32" t="s">
        <v>60</v>
      </c>
      <c r="B68" s="27">
        <v>62500</v>
      </c>
      <c r="C68" s="27">
        <v>30316</v>
      </c>
      <c r="D68" s="30">
        <v>0.48505599999999999</v>
      </c>
      <c r="E68" s="27">
        <v>-1395</v>
      </c>
      <c r="F68" s="27">
        <v>28921</v>
      </c>
      <c r="G68" s="30">
        <v>0.46273599999999998</v>
      </c>
      <c r="H68" s="16" t="str">
        <f t="shared" si="2"/>
        <v>NÃO</v>
      </c>
      <c r="I68" s="36">
        <f t="shared" si="3"/>
        <v>0</v>
      </c>
    </row>
    <row r="69" spans="1:10" x14ac:dyDescent="0.25">
      <c r="A69" s="32" t="s">
        <v>47</v>
      </c>
      <c r="B69" s="27">
        <v>62500</v>
      </c>
      <c r="C69" s="27">
        <v>25134</v>
      </c>
      <c r="D69" s="30">
        <v>0.402144</v>
      </c>
      <c r="E69" s="27">
        <v>-2000</v>
      </c>
      <c r="F69" s="27">
        <v>23134</v>
      </c>
      <c r="G69" s="30">
        <v>0.37014399999999997</v>
      </c>
      <c r="H69" s="16" t="str">
        <f t="shared" ref="H69:H101" si="4">IF(G69&gt;=48%,"SIM","NÃO")</f>
        <v>NÃO</v>
      </c>
      <c r="I69" s="36">
        <f t="shared" ref="I69:I101" si="5">IF(AND(G69&gt;=48%, G69&lt;=55%), 70, IF(AND(G69&gt;=56%, G69&lt;=69%), 90, IF(AND(G69&gt;=70%, G69&lt;=200%), 120, 0)))</f>
        <v>0</v>
      </c>
    </row>
    <row r="70" spans="1:10" x14ac:dyDescent="0.25">
      <c r="A70" s="33">
        <v>20</v>
      </c>
      <c r="B70" s="24">
        <v>146010</v>
      </c>
      <c r="C70" s="24">
        <v>99024</v>
      </c>
      <c r="D70" s="23">
        <v>0.67820012327922741</v>
      </c>
      <c r="E70" s="24">
        <v>0</v>
      </c>
      <c r="F70" s="24">
        <v>99024</v>
      </c>
      <c r="G70" s="23">
        <v>0.67820012327922741</v>
      </c>
      <c r="H70" s="21" t="str">
        <f t="shared" ref="H70" si="6">IF(G70&gt;=48%,"SIM","NÃO")</f>
        <v>SIM</v>
      </c>
      <c r="I70" s="37">
        <f t="shared" ref="I70" si="7">IF(AND(G70&gt;=48%, G70&lt;=55%), 70, IF(AND(G70&gt;=56%, G70&lt;=69%), 90, IF(AND(G70&gt;=70%, G70&lt;=200%), 120, 0)))</f>
        <v>90</v>
      </c>
      <c r="J70" s="38">
        <f>SUM(I70:I74)</f>
        <v>300</v>
      </c>
    </row>
    <row r="71" spans="1:10" x14ac:dyDescent="0.25">
      <c r="A71" s="32" t="s">
        <v>12</v>
      </c>
      <c r="B71" s="27">
        <v>0</v>
      </c>
      <c r="C71" s="27">
        <v>50</v>
      </c>
      <c r="D71" s="30"/>
      <c r="E71" s="27">
        <v>0</v>
      </c>
      <c r="F71" s="27">
        <v>50</v>
      </c>
      <c r="G71" s="30"/>
      <c r="H71" s="16" t="str">
        <f t="shared" si="4"/>
        <v>NÃO</v>
      </c>
      <c r="I71" s="36">
        <f t="shared" si="5"/>
        <v>0</v>
      </c>
    </row>
    <row r="72" spans="1:10" x14ac:dyDescent="0.25">
      <c r="A72" s="32" t="s">
        <v>63</v>
      </c>
      <c r="B72" s="27">
        <v>48670</v>
      </c>
      <c r="C72" s="27">
        <v>32895</v>
      </c>
      <c r="D72" s="30">
        <v>0.67587836449558247</v>
      </c>
      <c r="E72" s="27">
        <v>0</v>
      </c>
      <c r="F72" s="27">
        <v>32895</v>
      </c>
      <c r="G72" s="30">
        <v>0.67587836449558247</v>
      </c>
      <c r="H72" s="17" t="str">
        <f t="shared" si="4"/>
        <v>SIM</v>
      </c>
      <c r="I72" s="36">
        <f t="shared" si="5"/>
        <v>90</v>
      </c>
    </row>
    <row r="73" spans="1:10" x14ac:dyDescent="0.25">
      <c r="A73" s="32" t="s">
        <v>28</v>
      </c>
      <c r="B73" s="27">
        <v>48670</v>
      </c>
      <c r="C73" s="27">
        <v>15530</v>
      </c>
      <c r="D73" s="30">
        <v>0.31908773371686872</v>
      </c>
      <c r="E73" s="27">
        <v>0</v>
      </c>
      <c r="F73" s="27">
        <v>15530</v>
      </c>
      <c r="G73" s="30">
        <v>0.31908773371686872</v>
      </c>
      <c r="H73" s="16" t="str">
        <f t="shared" si="4"/>
        <v>NÃO</v>
      </c>
      <c r="I73" s="36">
        <f t="shared" si="5"/>
        <v>0</v>
      </c>
    </row>
    <row r="74" spans="1:10" x14ac:dyDescent="0.25">
      <c r="A74" s="32" t="s">
        <v>78</v>
      </c>
      <c r="B74" s="27">
        <v>48670</v>
      </c>
      <c r="C74" s="27">
        <v>50549</v>
      </c>
      <c r="D74" s="30">
        <v>1.038606944729813</v>
      </c>
      <c r="E74" s="27">
        <v>0</v>
      </c>
      <c r="F74" s="27">
        <v>50549</v>
      </c>
      <c r="G74" s="30">
        <v>1.038606944729813</v>
      </c>
      <c r="H74" s="17" t="str">
        <f t="shared" si="4"/>
        <v>SIM</v>
      </c>
      <c r="I74" s="36">
        <f t="shared" si="5"/>
        <v>120</v>
      </c>
    </row>
    <row r="75" spans="1:10" x14ac:dyDescent="0.25">
      <c r="A75" s="33">
        <v>21</v>
      </c>
      <c r="B75" s="24">
        <v>12000</v>
      </c>
      <c r="C75" s="24">
        <v>5500</v>
      </c>
      <c r="D75" s="23">
        <v>0.45833333333333331</v>
      </c>
      <c r="E75" s="25">
        <v>-2870</v>
      </c>
      <c r="F75" s="24">
        <v>2630</v>
      </c>
      <c r="G75" s="23">
        <v>0.21916666666666668</v>
      </c>
      <c r="H75" s="22" t="str">
        <f t="shared" ref="H75" si="8">IF(G75&gt;=48%,"SIM","NÃO")</f>
        <v>NÃO</v>
      </c>
      <c r="I75" s="37">
        <f t="shared" ref="I75" si="9">IF(AND(G75&gt;=48%, G75&lt;=55%), 70, IF(AND(G75&gt;=56%, G75&lt;=69%), 90, IF(AND(G75&gt;=70%, G75&lt;=200%), 120, 0)))</f>
        <v>0</v>
      </c>
      <c r="J75" s="38">
        <f>SUM(I75:I76)</f>
        <v>0</v>
      </c>
    </row>
    <row r="76" spans="1:10" x14ac:dyDescent="0.25">
      <c r="A76" s="32" t="s">
        <v>20</v>
      </c>
      <c r="B76" s="27">
        <v>12000</v>
      </c>
      <c r="C76" s="27">
        <v>5500</v>
      </c>
      <c r="D76" s="30">
        <v>0.45833333333333331</v>
      </c>
      <c r="E76" s="31">
        <v>-2870</v>
      </c>
      <c r="F76" s="27">
        <v>2630</v>
      </c>
      <c r="G76" s="30">
        <v>0.21916666666666668</v>
      </c>
      <c r="H76" s="16" t="str">
        <f t="shared" si="4"/>
        <v>NÃO</v>
      </c>
      <c r="I76" s="36">
        <f t="shared" si="5"/>
        <v>0</v>
      </c>
    </row>
    <row r="77" spans="1:10" x14ac:dyDescent="0.25">
      <c r="A77" s="33">
        <v>23</v>
      </c>
      <c r="B77" s="24">
        <v>160000</v>
      </c>
      <c r="C77" s="24">
        <v>77937</v>
      </c>
      <c r="D77" s="23">
        <v>0.48710625000000002</v>
      </c>
      <c r="E77" s="24">
        <v>-5739</v>
      </c>
      <c r="F77" s="24">
        <v>72198</v>
      </c>
      <c r="G77" s="23">
        <v>0.45123750000000001</v>
      </c>
      <c r="H77" s="22" t="str">
        <f t="shared" ref="H77" si="10">IF(G77&gt;=48%,"SIM","NÃO")</f>
        <v>NÃO</v>
      </c>
      <c r="I77" s="37">
        <f t="shared" ref="I77" si="11">IF(AND(G77&gt;=48%, G77&lt;=55%), 70, IF(AND(G77&gt;=56%, G77&lt;=69%), 90, IF(AND(G77&gt;=70%, G77&lt;=200%), 120, 0)))</f>
        <v>0</v>
      </c>
      <c r="J77" s="38">
        <f>SUM(I77:I81)</f>
        <v>70</v>
      </c>
    </row>
    <row r="78" spans="1:10" x14ac:dyDescent="0.25">
      <c r="A78" s="32" t="s">
        <v>39</v>
      </c>
      <c r="B78" s="27">
        <v>50000</v>
      </c>
      <c r="C78" s="27">
        <v>19159</v>
      </c>
      <c r="D78" s="30">
        <v>0.38318000000000002</v>
      </c>
      <c r="E78" s="27">
        <v>0</v>
      </c>
      <c r="F78" s="27">
        <v>19159</v>
      </c>
      <c r="G78" s="30">
        <v>0.38318000000000002</v>
      </c>
      <c r="H78" s="16" t="str">
        <f t="shared" si="4"/>
        <v>NÃO</v>
      </c>
      <c r="I78" s="36">
        <f t="shared" si="5"/>
        <v>0</v>
      </c>
    </row>
    <row r="79" spans="1:10" x14ac:dyDescent="0.25">
      <c r="A79" s="32" t="s">
        <v>13</v>
      </c>
      <c r="B79" s="27">
        <v>0</v>
      </c>
      <c r="C79" s="27">
        <v>130</v>
      </c>
      <c r="D79" s="30"/>
      <c r="E79" s="27">
        <v>0</v>
      </c>
      <c r="F79" s="27">
        <v>130</v>
      </c>
      <c r="G79" s="30"/>
      <c r="H79" s="16" t="str">
        <f t="shared" si="4"/>
        <v>NÃO</v>
      </c>
      <c r="I79" s="36">
        <f t="shared" si="5"/>
        <v>0</v>
      </c>
    </row>
    <row r="80" spans="1:10" x14ac:dyDescent="0.25">
      <c r="A80" s="32" t="s">
        <v>51</v>
      </c>
      <c r="B80" s="27">
        <v>50000</v>
      </c>
      <c r="C80" s="27">
        <v>26150</v>
      </c>
      <c r="D80" s="30">
        <v>0.52300000000000002</v>
      </c>
      <c r="E80" s="27">
        <v>0</v>
      </c>
      <c r="F80" s="27">
        <v>26150</v>
      </c>
      <c r="G80" s="30">
        <v>0.52300000000000002</v>
      </c>
      <c r="H80" s="17" t="str">
        <f t="shared" si="4"/>
        <v>SIM</v>
      </c>
      <c r="I80" s="36">
        <f t="shared" si="5"/>
        <v>70</v>
      </c>
    </row>
    <row r="81" spans="1:10" x14ac:dyDescent="0.25">
      <c r="A81" s="32" t="s">
        <v>62</v>
      </c>
      <c r="B81" s="27">
        <v>60000</v>
      </c>
      <c r="C81" s="27">
        <v>32498</v>
      </c>
      <c r="D81" s="30">
        <v>0.5416333333333333</v>
      </c>
      <c r="E81" s="27">
        <v>-5739</v>
      </c>
      <c r="F81" s="27">
        <v>26759</v>
      </c>
      <c r="G81" s="30">
        <v>0.44598333333333334</v>
      </c>
      <c r="H81" s="16" t="str">
        <f t="shared" si="4"/>
        <v>NÃO</v>
      </c>
      <c r="I81" s="36">
        <f t="shared" si="5"/>
        <v>0</v>
      </c>
    </row>
    <row r="82" spans="1:10" x14ac:dyDescent="0.25">
      <c r="A82" s="33">
        <v>24</v>
      </c>
      <c r="B82" s="24">
        <v>80000</v>
      </c>
      <c r="C82" s="24">
        <v>26187</v>
      </c>
      <c r="D82" s="23">
        <v>0.3273375</v>
      </c>
      <c r="E82" s="24">
        <v>-3310</v>
      </c>
      <c r="F82" s="24">
        <v>22877</v>
      </c>
      <c r="G82" s="23">
        <v>0.28596250000000001</v>
      </c>
      <c r="H82" s="22" t="str">
        <f t="shared" ref="H82" si="12">IF(G82&gt;=48%,"SIM","NÃO")</f>
        <v>NÃO</v>
      </c>
      <c r="I82" s="37">
        <f t="shared" ref="I82" si="13">IF(AND(G82&gt;=48%, G82&lt;=55%), 70, IF(AND(G82&gt;=56%, G82&lt;=69%), 90, IF(AND(G82&gt;=70%, G82&lt;=200%), 120, 0)))</f>
        <v>0</v>
      </c>
      <c r="J82" s="38">
        <f>SUM(I82:I85)</f>
        <v>0</v>
      </c>
    </row>
    <row r="83" spans="1:10" x14ac:dyDescent="0.25">
      <c r="A83" s="32" t="s">
        <v>21</v>
      </c>
      <c r="B83" s="27">
        <v>40000</v>
      </c>
      <c r="C83" s="27">
        <v>6880</v>
      </c>
      <c r="D83" s="30">
        <v>0.17199999999999999</v>
      </c>
      <c r="E83" s="27">
        <v>-2130</v>
      </c>
      <c r="F83" s="27">
        <v>4750</v>
      </c>
      <c r="G83" s="30">
        <v>0.11874999999999999</v>
      </c>
      <c r="H83" s="16" t="str">
        <f t="shared" si="4"/>
        <v>NÃO</v>
      </c>
      <c r="I83" s="36">
        <f t="shared" si="5"/>
        <v>0</v>
      </c>
    </row>
    <row r="84" spans="1:10" x14ac:dyDescent="0.25">
      <c r="A84" s="32" t="s">
        <v>31</v>
      </c>
      <c r="B84" s="27">
        <v>40000</v>
      </c>
      <c r="C84" s="27">
        <v>16477</v>
      </c>
      <c r="D84" s="30">
        <v>0.41192499999999999</v>
      </c>
      <c r="E84" s="27">
        <v>-180</v>
      </c>
      <c r="F84" s="27">
        <v>16297</v>
      </c>
      <c r="G84" s="30">
        <v>0.40742499999999998</v>
      </c>
      <c r="H84" s="16" t="str">
        <f t="shared" si="4"/>
        <v>NÃO</v>
      </c>
      <c r="I84" s="36">
        <f t="shared" si="5"/>
        <v>0</v>
      </c>
    </row>
    <row r="85" spans="1:10" x14ac:dyDescent="0.25">
      <c r="A85" s="32" t="s">
        <v>17</v>
      </c>
      <c r="B85" s="27">
        <v>0</v>
      </c>
      <c r="C85" s="27">
        <v>2830</v>
      </c>
      <c r="D85" s="30"/>
      <c r="E85" s="27">
        <v>-1000</v>
      </c>
      <c r="F85" s="27">
        <v>1830</v>
      </c>
      <c r="G85" s="30"/>
      <c r="H85" s="16" t="str">
        <f t="shared" si="4"/>
        <v>NÃO</v>
      </c>
      <c r="I85" s="36">
        <f t="shared" si="5"/>
        <v>0</v>
      </c>
    </row>
    <row r="86" spans="1:10" x14ac:dyDescent="0.25">
      <c r="A86" s="33">
        <v>25</v>
      </c>
      <c r="B86" s="24">
        <v>139998</v>
      </c>
      <c r="C86" s="24">
        <v>73293</v>
      </c>
      <c r="D86" s="23">
        <v>0.52352890755582226</v>
      </c>
      <c r="E86" s="24">
        <v>-7870</v>
      </c>
      <c r="F86" s="24">
        <v>65423</v>
      </c>
      <c r="G86" s="23">
        <v>0.46731381876883954</v>
      </c>
      <c r="H86" s="22" t="str">
        <f t="shared" ref="H86" si="14">IF(G86&gt;=48%,"SIM","NÃO")</f>
        <v>NÃO</v>
      </c>
      <c r="I86" s="37">
        <f t="shared" ref="I86" si="15">IF(AND(G86&gt;=48%, G86&lt;=55%), 70, IF(AND(G86&gt;=56%, G86&lt;=69%), 90, IF(AND(G86&gt;=70%, G86&lt;=200%), 120, 0)))</f>
        <v>0</v>
      </c>
      <c r="J86" s="38">
        <f>SUM(I86:I89)</f>
        <v>160</v>
      </c>
    </row>
    <row r="87" spans="1:10" x14ac:dyDescent="0.25">
      <c r="A87" s="32" t="s">
        <v>61</v>
      </c>
      <c r="B87" s="27">
        <v>46666</v>
      </c>
      <c r="C87" s="27">
        <v>30525</v>
      </c>
      <c r="D87" s="30">
        <v>0.65411648737839112</v>
      </c>
      <c r="E87" s="27">
        <v>-2000</v>
      </c>
      <c r="F87" s="27">
        <v>28525</v>
      </c>
      <c r="G87" s="30">
        <v>0.61125873226760385</v>
      </c>
      <c r="H87" s="17" t="str">
        <f t="shared" si="4"/>
        <v>SIM</v>
      </c>
      <c r="I87" s="36">
        <f t="shared" si="5"/>
        <v>90</v>
      </c>
    </row>
    <row r="88" spans="1:10" x14ac:dyDescent="0.25">
      <c r="A88" s="32" t="s">
        <v>23</v>
      </c>
      <c r="B88" s="27">
        <v>46666</v>
      </c>
      <c r="C88" s="27">
        <v>12858</v>
      </c>
      <c r="D88" s="30">
        <v>0.27553250760725151</v>
      </c>
      <c r="E88" s="27">
        <v>0</v>
      </c>
      <c r="F88" s="27">
        <v>12858</v>
      </c>
      <c r="G88" s="30">
        <v>0.27553250760725151</v>
      </c>
      <c r="H88" s="16" t="str">
        <f t="shared" si="4"/>
        <v>NÃO</v>
      </c>
      <c r="I88" s="36">
        <f t="shared" si="5"/>
        <v>0</v>
      </c>
    </row>
    <row r="89" spans="1:10" x14ac:dyDescent="0.25">
      <c r="A89" s="32" t="s">
        <v>59</v>
      </c>
      <c r="B89" s="27">
        <v>46666</v>
      </c>
      <c r="C89" s="27">
        <v>29910</v>
      </c>
      <c r="D89" s="30">
        <v>0.640937727681824</v>
      </c>
      <c r="E89" s="27">
        <v>-5870</v>
      </c>
      <c r="F89" s="27">
        <v>24040</v>
      </c>
      <c r="G89" s="30">
        <v>0.51515021643166325</v>
      </c>
      <c r="H89" s="17" t="str">
        <f t="shared" si="4"/>
        <v>SIM</v>
      </c>
      <c r="I89" s="36">
        <f t="shared" si="5"/>
        <v>70</v>
      </c>
    </row>
    <row r="90" spans="1:10" x14ac:dyDescent="0.25">
      <c r="A90" s="33">
        <v>26</v>
      </c>
      <c r="B90" s="24">
        <v>139998</v>
      </c>
      <c r="C90" s="24">
        <v>44445</v>
      </c>
      <c r="D90" s="23">
        <v>0.31746882098315693</v>
      </c>
      <c r="E90" s="24">
        <v>-3500</v>
      </c>
      <c r="F90" s="24">
        <v>40945</v>
      </c>
      <c r="G90" s="23">
        <v>0.29246846383519765</v>
      </c>
      <c r="H90" s="22" t="str">
        <f t="shared" ref="H90" si="16">IF(G90&gt;=48%,"SIM","NÃO")</f>
        <v>NÃO</v>
      </c>
      <c r="I90" s="37">
        <f t="shared" ref="I90" si="17">IF(AND(G90&gt;=48%, G90&lt;=55%), 70, IF(AND(G90&gt;=56%, G90&lt;=69%), 90, IF(AND(G90&gt;=70%, G90&lt;=200%), 120, 0)))</f>
        <v>0</v>
      </c>
      <c r="J90" s="38">
        <f>SUM(I90:I93)</f>
        <v>70</v>
      </c>
    </row>
    <row r="91" spans="1:10" x14ac:dyDescent="0.25">
      <c r="A91" s="32" t="s">
        <v>49</v>
      </c>
      <c r="B91" s="27">
        <v>46666</v>
      </c>
      <c r="C91" s="27">
        <v>25480</v>
      </c>
      <c r="D91" s="30">
        <v>0.54600780011143013</v>
      </c>
      <c r="E91" s="27">
        <v>-2000</v>
      </c>
      <c r="F91" s="27">
        <v>23480</v>
      </c>
      <c r="G91" s="30">
        <v>0.50315004500064286</v>
      </c>
      <c r="H91" s="17" t="str">
        <f t="shared" si="4"/>
        <v>SIM</v>
      </c>
      <c r="I91" s="36">
        <f t="shared" si="5"/>
        <v>70</v>
      </c>
    </row>
    <row r="92" spans="1:10" x14ac:dyDescent="0.25">
      <c r="A92" s="32" t="s">
        <v>14</v>
      </c>
      <c r="B92" s="27">
        <v>46666</v>
      </c>
      <c r="C92" s="27">
        <v>290</v>
      </c>
      <c r="D92" s="30">
        <v>6.214374491064158E-3</v>
      </c>
      <c r="E92" s="27">
        <v>0</v>
      </c>
      <c r="F92" s="27">
        <v>290</v>
      </c>
      <c r="G92" s="30">
        <v>6.214374491064158E-3</v>
      </c>
      <c r="H92" s="16" t="str">
        <f t="shared" si="4"/>
        <v>NÃO</v>
      </c>
      <c r="I92" s="36">
        <f t="shared" si="5"/>
        <v>0</v>
      </c>
    </row>
    <row r="93" spans="1:10" x14ac:dyDescent="0.25">
      <c r="A93" s="32" t="s">
        <v>37</v>
      </c>
      <c r="B93" s="27">
        <v>46666</v>
      </c>
      <c r="C93" s="27">
        <v>18675</v>
      </c>
      <c r="D93" s="30">
        <v>0.40018428834697639</v>
      </c>
      <c r="E93" s="27">
        <v>-1500</v>
      </c>
      <c r="F93" s="27">
        <v>17175</v>
      </c>
      <c r="G93" s="30">
        <v>0.36804097201388591</v>
      </c>
      <c r="H93" s="16" t="str">
        <f t="shared" si="4"/>
        <v>NÃO</v>
      </c>
      <c r="I93" s="36">
        <f t="shared" si="5"/>
        <v>0</v>
      </c>
    </row>
    <row r="94" spans="1:10" x14ac:dyDescent="0.25">
      <c r="A94" s="33">
        <v>27</v>
      </c>
      <c r="B94" s="24">
        <v>60000</v>
      </c>
      <c r="C94" s="24">
        <v>36103</v>
      </c>
      <c r="D94" s="23">
        <v>0.60171666666666668</v>
      </c>
      <c r="E94" s="24">
        <v>0</v>
      </c>
      <c r="F94" s="24">
        <v>36103</v>
      </c>
      <c r="G94" s="23">
        <v>0.60171666666666668</v>
      </c>
      <c r="H94" s="21" t="str">
        <f t="shared" ref="H94" si="18">IF(G94&gt;=48%,"SIM","NÃO")</f>
        <v>SIM</v>
      </c>
      <c r="I94" s="37">
        <f t="shared" ref="I94" si="19">IF(AND(G94&gt;=48%, G94&lt;=55%), 70, IF(AND(G94&gt;=56%, G94&lt;=69%), 90, IF(AND(G94&gt;=70%, G94&lt;=200%), 120, 0)))</f>
        <v>90</v>
      </c>
      <c r="J94" s="38">
        <f>SUM(I94:I96)</f>
        <v>280</v>
      </c>
    </row>
    <row r="95" spans="1:10" x14ac:dyDescent="0.25">
      <c r="A95" s="32" t="s">
        <v>43</v>
      </c>
      <c r="B95" s="27">
        <v>30000</v>
      </c>
      <c r="C95" s="27">
        <v>21566</v>
      </c>
      <c r="D95" s="30">
        <v>0.71886666666666665</v>
      </c>
      <c r="E95" s="27">
        <v>0</v>
      </c>
      <c r="F95" s="27">
        <v>21566</v>
      </c>
      <c r="G95" s="30">
        <v>0.71886666666666665</v>
      </c>
      <c r="H95" s="17" t="str">
        <f t="shared" si="4"/>
        <v>SIM</v>
      </c>
      <c r="I95" s="36">
        <f t="shared" si="5"/>
        <v>120</v>
      </c>
    </row>
    <row r="96" spans="1:10" x14ac:dyDescent="0.25">
      <c r="A96" s="32" t="s">
        <v>25</v>
      </c>
      <c r="B96" s="27">
        <v>30000</v>
      </c>
      <c r="C96" s="27">
        <v>14537</v>
      </c>
      <c r="D96" s="30">
        <v>0.48456666666666665</v>
      </c>
      <c r="E96" s="27">
        <v>0</v>
      </c>
      <c r="F96" s="27">
        <v>14537</v>
      </c>
      <c r="G96" s="30">
        <v>0.48456666666666665</v>
      </c>
      <c r="H96" s="17" t="str">
        <f t="shared" si="4"/>
        <v>SIM</v>
      </c>
      <c r="I96" s="36">
        <f t="shared" si="5"/>
        <v>70</v>
      </c>
    </row>
    <row r="97" spans="1:10" x14ac:dyDescent="0.25">
      <c r="A97" s="33">
        <v>28</v>
      </c>
      <c r="B97" s="24">
        <v>240000</v>
      </c>
      <c r="C97" s="24">
        <v>131052</v>
      </c>
      <c r="D97" s="23">
        <v>0.54605000000000004</v>
      </c>
      <c r="E97" s="24">
        <v>-5100</v>
      </c>
      <c r="F97" s="24">
        <v>125952</v>
      </c>
      <c r="G97" s="23">
        <v>0.52480000000000004</v>
      </c>
      <c r="H97" s="21" t="str">
        <f t="shared" ref="H97" si="20">IF(G97&gt;=48%,"SIM","NÃO")</f>
        <v>SIM</v>
      </c>
      <c r="I97" s="37">
        <f t="shared" ref="I97" si="21">IF(AND(G97&gt;=48%, G97&lt;=55%), 70, IF(AND(G97&gt;=56%, G97&lt;=69%), 90, IF(AND(G97&gt;=70%, G97&lt;=200%), 120, 0)))</f>
        <v>70</v>
      </c>
      <c r="J97" s="38">
        <f>SUM(I97:I101)</f>
        <v>350</v>
      </c>
    </row>
    <row r="98" spans="1:10" x14ac:dyDescent="0.25">
      <c r="A98" s="32" t="s">
        <v>32</v>
      </c>
      <c r="B98" s="27">
        <v>60000</v>
      </c>
      <c r="C98" s="27">
        <v>17046</v>
      </c>
      <c r="D98" s="30">
        <v>0.28410000000000002</v>
      </c>
      <c r="E98" s="27">
        <v>0</v>
      </c>
      <c r="F98" s="27">
        <v>17046</v>
      </c>
      <c r="G98" s="30">
        <v>0.28410000000000002</v>
      </c>
      <c r="H98" s="16" t="str">
        <f t="shared" si="4"/>
        <v>NÃO</v>
      </c>
      <c r="I98" s="36">
        <f t="shared" si="5"/>
        <v>0</v>
      </c>
    </row>
    <row r="99" spans="1:10" x14ac:dyDescent="0.25">
      <c r="A99" s="32" t="s">
        <v>64</v>
      </c>
      <c r="B99" s="27">
        <v>60000</v>
      </c>
      <c r="C99" s="27">
        <v>33340</v>
      </c>
      <c r="D99" s="30">
        <v>0.55566666666666664</v>
      </c>
      <c r="E99" s="27">
        <v>-2000</v>
      </c>
      <c r="F99" s="27">
        <v>31340</v>
      </c>
      <c r="G99" s="30">
        <v>0.52233333333333332</v>
      </c>
      <c r="H99" s="17" t="str">
        <f t="shared" si="4"/>
        <v>SIM</v>
      </c>
      <c r="I99" s="36">
        <f t="shared" si="5"/>
        <v>70</v>
      </c>
    </row>
    <row r="100" spans="1:10" x14ac:dyDescent="0.25">
      <c r="A100" s="32" t="s">
        <v>75</v>
      </c>
      <c r="B100" s="27">
        <v>60000</v>
      </c>
      <c r="C100" s="27">
        <v>44680</v>
      </c>
      <c r="D100" s="30">
        <v>0.7446666666666667</v>
      </c>
      <c r="E100" s="27">
        <v>-1100</v>
      </c>
      <c r="F100" s="27">
        <v>43580</v>
      </c>
      <c r="G100" s="30">
        <v>0.72633333333333339</v>
      </c>
      <c r="H100" s="17" t="str">
        <f t="shared" si="4"/>
        <v>SIM</v>
      </c>
      <c r="I100" s="36">
        <f t="shared" si="5"/>
        <v>120</v>
      </c>
    </row>
    <row r="101" spans="1:10" x14ac:dyDescent="0.25">
      <c r="A101" s="32" t="s">
        <v>68</v>
      </c>
      <c r="B101" s="27">
        <v>60000</v>
      </c>
      <c r="C101" s="27">
        <v>35986</v>
      </c>
      <c r="D101" s="30">
        <v>0.59976666666666667</v>
      </c>
      <c r="E101" s="27">
        <v>-2000</v>
      </c>
      <c r="F101" s="27">
        <v>33986</v>
      </c>
      <c r="G101" s="30">
        <v>0.56643333333333334</v>
      </c>
      <c r="H101" s="18" t="str">
        <f t="shared" si="4"/>
        <v>SIM</v>
      </c>
      <c r="I101" s="41">
        <f t="shared" si="5"/>
        <v>90</v>
      </c>
      <c r="J101" s="42"/>
    </row>
    <row r="102" spans="1:10" x14ac:dyDescent="0.25">
      <c r="A102" s="29" t="s">
        <v>87</v>
      </c>
      <c r="B102" s="27">
        <v>3888600</v>
      </c>
      <c r="C102" s="27">
        <v>1988766</v>
      </c>
      <c r="D102" s="30">
        <v>0.51143496374016351</v>
      </c>
      <c r="E102" s="27">
        <v>-68215</v>
      </c>
      <c r="F102" s="27">
        <v>1920551</v>
      </c>
      <c r="G102" s="30">
        <v>0.49389266059764442</v>
      </c>
      <c r="H102" s="19"/>
      <c r="I102" s="20"/>
      <c r="J102" s="20">
        <f>SUM(J4:J101)</f>
        <v>4270</v>
      </c>
    </row>
  </sheetData>
  <autoFilter ref="A3:J102" xr:uid="{2DE35D16-1185-4610-B1F0-050F77B4457F}"/>
  <conditionalFormatting pivot="1" sqref="D4 D5:D7 D8 D9:D10 D11 D12:D17 D18 D19:D20 D21 D22:D23 D24 D25:D26 D27 D28:D29 D30 D31:D33 D34 D35:D36 D37 D38:D39 D40 D41:D46 D47 D48:D49 D50 D51:D52 D53 D54:D57 D58 D59:D64 D65 D66:D69 D70 D71:D74 D75 D76 D77 D78:D81 D82 D83:D85 D86 D87:D89 D90 D91:D93 D94 D95:D96 D97 D98:D101">
    <cfRule type="cellIs" dxfId="186" priority="16" operator="between">
      <formula>0</formula>
      <formula>0.47</formula>
    </cfRule>
  </conditionalFormatting>
  <conditionalFormatting pivot="1" sqref="D4 D5:D7 D8 D9:D10 D11 D12:D17 D18 D19:D20 D21 D22:D23 D24 D25:D26 D27 D28:D29 D30 D31:D33 D34 D35:D36 D37 D38:D39 D40 D41:D46 D47 D48:D49 D50 D51:D52 D53 D54:D57 D58 D59:D64 D65 D66:D69 D70 D71:D74 D75 D76 D77 D78:D81 D82 D83:D85 D86 D87:D89 D90 D91:D93 D94 D95:D96 D97 D98:D101">
    <cfRule type="cellIs" dxfId="185" priority="15" operator="between">
      <formula>0.48</formula>
      <formula>1</formula>
    </cfRule>
  </conditionalFormatting>
  <conditionalFormatting pivot="1" sqref="G4 G5:G7 G8 G9:G10 G11 G12:G17 G18 G19:G20 G21 G22:G23 G24 G25:G26 G27 G28:G29 G30 G31:G33 G34 G35:G36 G37 G38:G39 G40 G41:G46 G47 G48:G49 G50 G51:G52 G53 G54:G57 G58 G59:G64 G65 G66:G69 G70 G71:G74 G75 G76 G77 G78:G81 G82 G83:G85 G86 G87:G89 G90 G91:G93 G94 G95:G96 G97 G98:G101">
    <cfRule type="cellIs" dxfId="184" priority="14" operator="between">
      <formula>0</formula>
      <formula>0.47</formula>
    </cfRule>
  </conditionalFormatting>
  <conditionalFormatting pivot="1" sqref="G4 G5:G7 G8 G9:G10 G11 G12:G17 G18 G19:G20 G21 G22:G23 G24 G25:G26 G27 G28:G29 G30 G31:G33 G34 G35:G36 G37 G38:G39 G40 G41:G46 G47 G48:G49 G50 G51:G52 G53 G54:G57 G58 G59:G64 G65 G66:G69 G70 G71:G74 G75 G76 G77 G78:G81 G82 G83:G85 G86 G87:G89 G90 G91:G93 G94 G95:G96 G97 G98:G101">
    <cfRule type="cellIs" dxfId="183" priority="13" operator="between">
      <formula>0.48</formula>
      <formula>1</formula>
    </cfRule>
  </conditionalFormatting>
  <printOptions horizontalCentered="1"/>
  <pageMargins left="0.11811023622047245" right="0.11811023622047245" top="0.11811023622047245" bottom="0.11811023622047245" header="0.31496062992125984" footer="0.31496062992125984"/>
  <pageSetup paperSize="9" scale="3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DesVend</vt:lpstr>
      <vt:lpstr>AUDITORIA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Lidio</dc:creator>
  <cp:lastModifiedBy>Escritorio</cp:lastModifiedBy>
  <cp:lastPrinted>2025-07-15T22:00:06Z</cp:lastPrinted>
  <dcterms:created xsi:type="dcterms:W3CDTF">2025-07-15T11:26:10Z</dcterms:created>
  <dcterms:modified xsi:type="dcterms:W3CDTF">2025-07-17T13:43:41Z</dcterms:modified>
</cp:coreProperties>
</file>