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DE\2021\INVOICE\KWITANSI\"/>
    </mc:Choice>
  </mc:AlternateContent>
  <bookViews>
    <workbookView xWindow="0" yWindow="0" windowWidth="20490" windowHeight="7650" firstSheet="6" activeTab="8"/>
  </bookViews>
  <sheets>
    <sheet name="Pos Log Serang 260721" sheetId="1" r:id="rId1"/>
    <sheet name="Pos Log Serang&amp;cilegon 27280721" sheetId="3" r:id="rId2"/>
    <sheet name="Pos Log Cilegon&amp;Serang 290721" sheetId="4" r:id="rId3"/>
    <sheet name="Pos Log Cilegon dan Serang 3007" sheetId="5" r:id="rId4"/>
    <sheet name="Pos Log Serang 010821" sheetId="8" r:id="rId5"/>
    <sheet name="Pos Log Cilegon 020821" sheetId="9" r:id="rId6"/>
    <sheet name="Pos Log Cilegon 030821" sheetId="10" r:id="rId7"/>
    <sheet name="Pos Log Cilegon 040821" sheetId="11" r:id="rId8"/>
    <sheet name="Pos Log Cilegon 050821" sheetId="12" r:id="rId9"/>
    <sheet name="Rekap DP" sheetId="14" r:id="rId10"/>
    <sheet name="Rumus Terbilang" sheetId="2" r:id="rId11"/>
    <sheet name="Rumus Terbilang (2)" sheetId="7" r:id="rId12"/>
  </sheets>
  <externalReferences>
    <externalReference r:id="rId13"/>
  </externalReferences>
  <definedNames>
    <definedName name="idxRatusan" localSheetId="9">{"";"seratus";"dua ratus";"tiga ratus";"empat ratus";"lima ratus";"enam ratus";"tujuh ratus";"delapan ratus";"sembilan ratus"}</definedName>
    <definedName name="idxRatusan">{"";"seratus";"dua ratus";"tiga ratus";"empat ratus";"lima ratus";"enam ratus";"tujuh ratus";"delapan ratus";"sembilan ratus"}</definedName>
    <definedName name="idxSatuSampaiDuaPuluh" localSheetId="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>{"";"satu";"dua";"tiga";"empat";"lima ";"enam";"tujuh";"delapan";"sembilan";"sepuluh";"sebelas";"dua belas";"tiga belas";"empat belas";"lima belas";"enam belas";"tujuh belas";"delapan belas";"sembilan belas";"dua puluh"}</definedName>
    <definedName name="InvoiceTotal">[1]Invoice!$E$37</definedName>
    <definedName name="juta" localSheetId="5">" "&amp;INDEX([0]!idxRatusan,--LEFT(TEXT(RIGHT('Pos Log Cilegon 020821'!nilai,9),REPT("0",9)),1)+1)&amp;" "&amp;IF((--MID(TEXT(RIGHT('Pos Log Cilegon 020821'!nilai,9),REPT("0",9)),2,2)+1)&lt;=20,IF(--LEFT(TEXT(RIGHT('Pos Log Cilegon 020821'!nilai,9),REPT("0",9)),3)=1," satu juta",INDEX([0]!idxSatuSampaiDuaPuluh,--LEFT(TEXT(RIGHT('Pos Log Cilegon 020821'!nilai,8),REPT("0",8)),2)+1)),INDEX([0]!idxSatuSampaiDuaPuluh,--LEFT(RIGHT('Pos Log Cilegon 020821'!nilai,8),1)+1)&amp;" puluh "&amp;INDEX([0]!idxSatuSampaiDuaPuluh,--LEFT(RIGHT('Pos Log Cilegon 020821'!nilai,7),1)+1))&amp;IF(OR(LEN('Pos Log Cilegon 020821'!nilai)&lt;=6,--LEFT(TEXT(RIGHT('Pos Log Cilegon 020821'!nilai,9),REPT("0",9)),3)={0;1}),""," juta")</definedName>
    <definedName name="juta" localSheetId="6">" "&amp;INDEX([0]!idxRatusan,--LEFT(TEXT(RIGHT('Pos Log Cilegon 030821'!nilai,9),REPT("0",9)),1)+1)&amp;" "&amp;IF((--MID(TEXT(RIGHT('Pos Log Cilegon 030821'!nilai,9),REPT("0",9)),2,2)+1)&lt;=20,IF(--LEFT(TEXT(RIGHT('Pos Log Cilegon 030821'!nilai,9),REPT("0",9)),3)=1," satu juta",INDEX([0]!idxSatuSampaiDuaPuluh,--LEFT(TEXT(RIGHT('Pos Log Cilegon 030821'!nilai,8),REPT("0",8)),2)+1)),INDEX([0]!idxSatuSampaiDuaPuluh,--LEFT(RIGHT('Pos Log Cilegon 030821'!nilai,8),1)+1)&amp;" puluh "&amp;INDEX([0]!idxSatuSampaiDuaPuluh,--LEFT(RIGHT('Pos Log Cilegon 030821'!nilai,7),1)+1))&amp;IF(OR(LEN('Pos Log Cilegon 030821'!nilai)&lt;=6,--LEFT(TEXT(RIGHT('Pos Log Cilegon 030821'!nilai,9),REPT("0",9)),3)={0;1}),""," juta")</definedName>
    <definedName name="juta" localSheetId="7">" "&amp;INDEX([0]!idxRatusan,--LEFT(TEXT(RIGHT('Pos Log Cilegon 040821'!nilai,9),REPT("0",9)),1)+1)&amp;" "&amp;IF((--MID(TEXT(RIGHT('Pos Log Cilegon 040821'!nilai,9),REPT("0",9)),2,2)+1)&lt;=20,IF(--LEFT(TEXT(RIGHT('Pos Log Cilegon 040821'!nilai,9),REPT("0",9)),3)=1," satu juta",INDEX([0]!idxSatuSampaiDuaPuluh,--LEFT(TEXT(RIGHT('Pos Log Cilegon 040821'!nilai,8),REPT("0",8)),2)+1)),INDEX([0]!idxSatuSampaiDuaPuluh,--LEFT(RIGHT('Pos Log Cilegon 040821'!nilai,8),1)+1)&amp;" puluh "&amp;INDEX([0]!idxSatuSampaiDuaPuluh,--LEFT(RIGHT('Pos Log Cilegon 040821'!nilai,7),1)+1))&amp;IF(OR(LEN('Pos Log Cilegon 040821'!nilai)&lt;=6,--LEFT(TEXT(RIGHT('Pos Log Cilegon 040821'!nilai,9),REPT("0",9)),3)={0;1}),""," juta")</definedName>
    <definedName name="juta" localSheetId="8">" "&amp;INDEX([0]!idxRatusan,--LEFT(TEXT(RIGHT('Pos Log Cilegon 050821'!nilai,9),REPT("0",9)),1)+1)&amp;" "&amp;IF((--MID(TEXT(RIGHT('Pos Log Cilegon 050821'!nilai,9),REPT("0",9)),2,2)+1)&lt;=20,IF(--LEFT(TEXT(RIGHT('Pos Log Cilegon 050821'!nilai,9),REPT("0",9)),3)=1," satu juta",INDEX([0]!idxSatuSampaiDuaPuluh,--LEFT(TEXT(RIGHT('Pos Log Cilegon 050821'!nilai,8),REPT("0",8)),2)+1)),INDEX([0]!idxSatuSampaiDuaPuluh,--LEFT(RIGHT('Pos Log Cilegon 050821'!nilai,8),1)+1)&amp;" puluh "&amp;INDEX([0]!idxSatuSampaiDuaPuluh,--LEFT(RIGHT('Pos Log Cilegon 050821'!nilai,7),1)+1))&amp;IF(OR(LEN('Pos Log Cilegon 050821'!nilai)&lt;=6,--LEFT(TEXT(RIGHT('Pos Log Cilegon 050821'!nilai,9),REPT("0",9)),3)={0;1}),""," juta")</definedName>
    <definedName name="juta" localSheetId="3">" "&amp;INDEX([0]!idxRatusan,--LEFT(TEXT(RIGHT('Pos Log Cilegon dan Serang 3007'!nilai,9),REPT("0",9)),1)+1)&amp;" "&amp;IF((--MID(TEXT(RIGHT('Pos Log Cilegon dan Serang 3007'!nilai,9),REPT("0",9)),2,2)+1)&lt;=20,IF(--LEFT(TEXT(RIGHT('Pos Log Cilegon dan Serang 3007'!nilai,9),REPT("0",9)),3)=1," satu juta",INDEX([0]!idxSatuSampaiDuaPuluh,--LEFT(TEXT(RIGHT('Pos Log Cilegon dan Serang 3007'!nilai,8),REPT("0",8)),2)+1)),INDEX([0]!idxSatuSampaiDuaPuluh,--LEFT(RIGHT('Pos Log Cilegon dan Serang 3007'!nilai,8),1)+1)&amp;" puluh "&amp;INDEX([0]!idxSatuSampaiDuaPuluh,--LEFT(RIGHT('Pos Log Cilegon dan Serang 3007'!nilai,7),1)+1))&amp;IF(OR(LEN('Pos Log Cilegon dan Serang 3007'!nilai)&lt;=6,--LEFT(TEXT(RIGHT('Pos Log Cilegon dan Serang 3007'!nilai,9),REPT("0",9)),3)={0;1}),""," juta")</definedName>
    <definedName name="juta" localSheetId="2">" "&amp;INDEX([0]!idxRatusan,--LEFT(TEXT(RIGHT('Pos Log Cilegon&amp;Serang 290721'!nilai,9),REPT("0",9)),1)+1)&amp;" "&amp;IF((--MID(TEXT(RIGHT('Pos Log Cilegon&amp;Serang 290721'!nilai,9),REPT("0",9)),2,2)+1)&lt;=20,IF(--LEFT(TEXT(RIGHT('Pos Log Cilegon&amp;Serang 290721'!nilai,9),REPT("0",9)),3)=1," satu juta",INDEX([0]!idxSatuSampaiDuaPuluh,--LEFT(TEXT(RIGHT('Pos Log Cilegon&amp;Serang 290721'!nilai,8),REPT("0",8)),2)+1)),INDEX([0]!idxSatuSampaiDuaPuluh,--LEFT(RIGHT('Pos Log Cilegon&amp;Serang 290721'!nilai,8),1)+1)&amp;" puluh "&amp;INDEX([0]!idxSatuSampaiDuaPuluh,--LEFT(RIGHT('Pos Log Cilegon&amp;Serang 290721'!nilai,7),1)+1))&amp;IF(OR(LEN('Pos Log Cilegon&amp;Serang 290721'!nilai)&lt;=6,--LEFT(TEXT(RIGHT('Pos Log Cilegon&amp;Serang 290721'!nilai,9),REPT("0",9)),3)={0;1}),""," juta")</definedName>
    <definedName name="juta" localSheetId="4">" "&amp;INDEX([0]!idxRatusan,--LEFT(TEXT(RIGHT('Pos Log Serang 010821'!nilai,9),REPT("0",9)),1)+1)&amp;" "&amp;IF((--MID(TEXT(RIGHT('Pos Log Serang 010821'!nilai,9),REPT("0",9)),2,2)+1)&lt;=20,IF(--LEFT(TEXT(RIGHT('Pos Log Serang 010821'!nilai,9),REPT("0",9)),3)=1," satu juta",INDEX([0]!idxSatuSampaiDuaPuluh,--LEFT(TEXT(RIGHT('Pos Log Serang 010821'!nilai,8),REPT("0",8)),2)+1)),INDEX([0]!idxSatuSampaiDuaPuluh,--LEFT(RIGHT('Pos Log Serang 010821'!nilai,8),1)+1)&amp;" puluh "&amp;INDEX([0]!idxSatuSampaiDuaPuluh,--LEFT(RIGHT('Pos Log Serang 010821'!nilai,7),1)+1))&amp;IF(OR(LEN('Pos Log Serang 010821'!nilai)&lt;=6,--LEFT(TEXT(RIGHT('Pos Log Serang 010821'!nilai,9),REPT("0",9)),3)={0;1}),""," juta")</definedName>
    <definedName name="juta" localSheetId="1">" "&amp;INDEX([0]!idxRatusan,--LEFT(TEXT(RIGHT('Pos Log Serang&amp;cilegon 27280721'!nilai,9),REPT("0",9)),1)+1)&amp;" "&amp;IF((--MID(TEXT(RIGHT('Pos Log Serang&amp;cilegon 27280721'!nilai,9),REPT("0",9)),2,2)+1)&lt;=20,IF(--LEFT(TEXT(RIGHT('Pos Log Serang&amp;cilegon 27280721'!nilai,9),REPT("0",9)),3)=1," satu juta",INDEX([0]!idxSatuSampaiDuaPuluh,--LEFT(TEXT(RIGHT('Pos Log Serang&amp;cilegon 27280721'!nilai,8),REPT("0",8)),2)+1)),INDEX([0]!idxSatuSampaiDuaPuluh,--LEFT(RIGHT('Pos Log Serang&amp;cilegon 27280721'!nilai,8),1)+1)&amp;" puluh "&amp;INDEX([0]!idxSatuSampaiDuaPuluh,--LEFT(RIGHT('Pos Log Serang&amp;cilegon 27280721'!nilai,7),1)+1))&amp;IF(OR(LEN('Pos Log Serang&amp;cilegon 27280721'!nilai)&lt;=6,--LEFT(TEXT(RIGHT('Pos Log Serang&amp;cilegon 27280721'!nilai,9),REPT("0",9)),3)={0;1}),""," juta")</definedName>
    <definedName name="juta" localSheetId="9">" "&amp;INDEX('Rekap DP'!idxRatusan,--LEFT(TEXT(RIGHT(nilai,9),REPT("0",9)),1)+1)&amp;" "&amp;IF((--MID(TEXT(RIGHT(nilai,9),REPT("0",9)),2,2)+1)&lt;=20,IF(--LEFT(TEXT(RIGHT(nilai,9),REPT("0",9)),3)=1," satu juta",INDEX('Rekap DP'!idxSatuSampaiDuaPuluh,--LEFT(TEXT(RIGHT(nilai,8),REPT("0",8)),2)+1)),INDEX('Rekap DP'!idxSatuSampaiDuaPuluh,--LEFT(RIGHT(nilai,8),1)+1)&amp;" puluh "&amp;INDEX('Rekap DP'!idxSatuSampaiDuaPuluh,--LEFT(RIGHT(nilai,7),1)+1))&amp;IF(OR(LEN(nilai)&lt;=6,--LEFT(TEXT(RIGHT(nilai,9),REPT("0",9)),3)={0;1}),""," juta")</definedName>
    <definedName name="juta">" "&amp;INDEX(idxRatusan,--LEFT(TEXT(RIGHT(nilai,9),REPT("0",9)),1)+1)&amp;" "&amp;IF((--MID(TEXT(RIGHT(nilai,9),REPT("0",9)),2,2)+1)&lt;=20,IF(--LEFT(TEXT(RIGHT(nilai,9),REPT("0",9)),3)=1," satu juta",INDEX(idxSatuSampaiDuaPuluh,--LEFT(TEXT(RIGHT(nilai,8),REPT("0",8)),2)+1)),INDEX(idxSatuSampaiDuaPuluh,--LEFT(RIGHT(nilai,8),1)+1)&amp;"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juta")</definedName>
    <definedName name="juta2" localSheetId="5">" "&amp;INDEX([0]!idxRatusan,--LEFT(TEXT(RIGHT('Pos Log Cilegon 020821'!nilai,9),REPT("0",9)),1)+1)&amp;" "&amp;IF((--MID(TEXT(RIGHT('Pos Log Cilegon 020821'!nilai,9),REPT("0",9)),2,2)+1)&lt;=20,IF(--LEFT(TEXT(RIGHT('Pos Log Cilegon 020821'!nilai,9),REPT("0",9)),3)=1," satu juta / ",INDEX([0]!idxSatuSampaiDuaPuluh,--LEFT(TEXT(RIGHT('Pos Log Cilegon 020821'!nilai,8),REPT("0",8)),2)+1)),INDEX([0]!idxSatuSampaiDuaPuluh,--LEFT(RIGHT('Pos Log Cilegon 020821'!nilai,8),1)+1)&amp;" puluh "&amp;INDEX([0]!idxSatuSampaiDuaPuluh,--LEFT(RIGHT('Pos Log Cilegon 020821'!nilai,7),1)+1))&amp;IF(OR(LEN('Pos Log Cilegon 020821'!nilai)&lt;=6,--LEFT(TEXT(RIGHT('Pos Log Cilegon 020821'!nilai,9),REPT("0",9)),3)={0;1}),""," juta / ")</definedName>
    <definedName name="juta2" localSheetId="6">" "&amp;INDEX([0]!idxRatusan,--LEFT(TEXT(RIGHT('Pos Log Cilegon 030821'!nilai,9),REPT("0",9)),1)+1)&amp;" "&amp;IF((--MID(TEXT(RIGHT('Pos Log Cilegon 030821'!nilai,9),REPT("0",9)),2,2)+1)&lt;=20,IF(--LEFT(TEXT(RIGHT('Pos Log Cilegon 030821'!nilai,9),REPT("0",9)),3)=1," satu juta / ",INDEX([0]!idxSatuSampaiDuaPuluh,--LEFT(TEXT(RIGHT('Pos Log Cilegon 030821'!nilai,8),REPT("0",8)),2)+1)),INDEX([0]!idxSatuSampaiDuaPuluh,--LEFT(RIGHT('Pos Log Cilegon 030821'!nilai,8),1)+1)&amp;" puluh "&amp;INDEX([0]!idxSatuSampaiDuaPuluh,--LEFT(RIGHT('Pos Log Cilegon 030821'!nilai,7),1)+1))&amp;IF(OR(LEN('Pos Log Cilegon 030821'!nilai)&lt;=6,--LEFT(TEXT(RIGHT('Pos Log Cilegon 030821'!nilai,9),REPT("0",9)),3)={0;1}),""," juta / ")</definedName>
    <definedName name="juta2" localSheetId="7">" "&amp;INDEX([0]!idxRatusan,--LEFT(TEXT(RIGHT('Pos Log Cilegon 040821'!nilai,9),REPT("0",9)),1)+1)&amp;" "&amp;IF((--MID(TEXT(RIGHT('Pos Log Cilegon 040821'!nilai,9),REPT("0",9)),2,2)+1)&lt;=20,IF(--LEFT(TEXT(RIGHT('Pos Log Cilegon 040821'!nilai,9),REPT("0",9)),3)=1," satu juta / ",INDEX([0]!idxSatuSampaiDuaPuluh,--LEFT(TEXT(RIGHT('Pos Log Cilegon 040821'!nilai,8),REPT("0",8)),2)+1)),INDEX([0]!idxSatuSampaiDuaPuluh,--LEFT(RIGHT('Pos Log Cilegon 040821'!nilai,8),1)+1)&amp;" puluh "&amp;INDEX([0]!idxSatuSampaiDuaPuluh,--LEFT(RIGHT('Pos Log Cilegon 040821'!nilai,7),1)+1))&amp;IF(OR(LEN('Pos Log Cilegon 040821'!nilai)&lt;=6,--LEFT(TEXT(RIGHT('Pos Log Cilegon 040821'!nilai,9),REPT("0",9)),3)={0;1}),""," juta / ")</definedName>
    <definedName name="juta2" localSheetId="8">" "&amp;INDEX([0]!idxRatusan,--LEFT(TEXT(RIGHT('Pos Log Cilegon 050821'!nilai,9),REPT("0",9)),1)+1)&amp;" "&amp;IF((--MID(TEXT(RIGHT('Pos Log Cilegon 050821'!nilai,9),REPT("0",9)),2,2)+1)&lt;=20,IF(--LEFT(TEXT(RIGHT('Pos Log Cilegon 050821'!nilai,9),REPT("0",9)),3)=1," satu juta / ",INDEX([0]!idxSatuSampaiDuaPuluh,--LEFT(TEXT(RIGHT('Pos Log Cilegon 050821'!nilai,8),REPT("0",8)),2)+1)),INDEX([0]!idxSatuSampaiDuaPuluh,--LEFT(RIGHT('Pos Log Cilegon 050821'!nilai,8),1)+1)&amp;" puluh "&amp;INDEX([0]!idxSatuSampaiDuaPuluh,--LEFT(RIGHT('Pos Log Cilegon 050821'!nilai,7),1)+1))&amp;IF(OR(LEN('Pos Log Cilegon 050821'!nilai)&lt;=6,--LEFT(TEXT(RIGHT('Pos Log Cilegon 050821'!nilai,9),REPT("0",9)),3)={0;1}),""," juta / ")</definedName>
    <definedName name="juta2" localSheetId="3">" "&amp;INDEX([0]!idxRatusan,--LEFT(TEXT(RIGHT('Pos Log Cilegon dan Serang 3007'!nilai,9),REPT("0",9)),1)+1)&amp;" "&amp;IF((--MID(TEXT(RIGHT('Pos Log Cilegon dan Serang 3007'!nilai,9),REPT("0",9)),2,2)+1)&lt;=20,IF(--LEFT(TEXT(RIGHT('Pos Log Cilegon dan Serang 3007'!nilai,9),REPT("0",9)),3)=1," satu juta / ",INDEX([0]!idxSatuSampaiDuaPuluh,--LEFT(TEXT(RIGHT('Pos Log Cilegon dan Serang 3007'!nilai,8),REPT("0",8)),2)+1)),INDEX([0]!idxSatuSampaiDuaPuluh,--LEFT(RIGHT('Pos Log Cilegon dan Serang 3007'!nilai,8),1)+1)&amp;" puluh "&amp;INDEX([0]!idxSatuSampaiDuaPuluh,--LEFT(RIGHT('Pos Log Cilegon dan Serang 3007'!nilai,7),1)+1))&amp;IF(OR(LEN('Pos Log Cilegon dan Serang 3007'!nilai)&lt;=6,--LEFT(TEXT(RIGHT('Pos Log Cilegon dan Serang 3007'!nilai,9),REPT("0",9)),3)={0;1}),""," juta / ")</definedName>
    <definedName name="juta2" localSheetId="2">" "&amp;INDEX([0]!idxRatusan,--LEFT(TEXT(RIGHT('Pos Log Cilegon&amp;Serang 290721'!nilai,9),REPT("0",9)),1)+1)&amp;" "&amp;IF((--MID(TEXT(RIGHT('Pos Log Cilegon&amp;Serang 290721'!nilai,9),REPT("0",9)),2,2)+1)&lt;=20,IF(--LEFT(TEXT(RIGHT('Pos Log Cilegon&amp;Serang 290721'!nilai,9),REPT("0",9)),3)=1," satu juta / ",INDEX([0]!idxSatuSampaiDuaPuluh,--LEFT(TEXT(RIGHT('Pos Log Cilegon&amp;Serang 290721'!nilai,8),REPT("0",8)),2)+1)),INDEX([0]!idxSatuSampaiDuaPuluh,--LEFT(RIGHT('Pos Log Cilegon&amp;Serang 290721'!nilai,8),1)+1)&amp;" puluh "&amp;INDEX([0]!idxSatuSampaiDuaPuluh,--LEFT(RIGHT('Pos Log Cilegon&amp;Serang 290721'!nilai,7),1)+1))&amp;IF(OR(LEN('Pos Log Cilegon&amp;Serang 290721'!nilai)&lt;=6,--LEFT(TEXT(RIGHT('Pos Log Cilegon&amp;Serang 290721'!nilai,9),REPT("0",9)),3)={0;1}),""," juta / ")</definedName>
    <definedName name="juta2" localSheetId="4">" "&amp;INDEX([0]!idxRatusan,--LEFT(TEXT(RIGHT('Pos Log Serang 010821'!nilai,9),REPT("0",9)),1)+1)&amp;" "&amp;IF((--MID(TEXT(RIGHT('Pos Log Serang 010821'!nilai,9),REPT("0",9)),2,2)+1)&lt;=20,IF(--LEFT(TEXT(RIGHT('Pos Log Serang 010821'!nilai,9),REPT("0",9)),3)=1," satu juta / ",INDEX([0]!idxSatuSampaiDuaPuluh,--LEFT(TEXT(RIGHT('Pos Log Serang 010821'!nilai,8),REPT("0",8)),2)+1)),INDEX([0]!idxSatuSampaiDuaPuluh,--LEFT(RIGHT('Pos Log Serang 010821'!nilai,8),1)+1)&amp;" puluh "&amp;INDEX([0]!idxSatuSampaiDuaPuluh,--LEFT(RIGHT('Pos Log Serang 010821'!nilai,7),1)+1))&amp;IF(OR(LEN('Pos Log Serang 010821'!nilai)&lt;=6,--LEFT(TEXT(RIGHT('Pos Log Serang 010821'!nilai,9),REPT("0",9)),3)={0;1}),""," juta / ")</definedName>
    <definedName name="juta2" localSheetId="1">" "&amp;INDEX([0]!idxRatusan,--LEFT(TEXT(RIGHT('Pos Log Serang&amp;cilegon 27280721'!nilai,9),REPT("0",9)),1)+1)&amp;" "&amp;IF((--MID(TEXT(RIGHT('Pos Log Serang&amp;cilegon 27280721'!nilai,9),REPT("0",9)),2,2)+1)&lt;=20,IF(--LEFT(TEXT(RIGHT('Pos Log Serang&amp;cilegon 27280721'!nilai,9),REPT("0",9)),3)=1," satu juta / ",INDEX([0]!idxSatuSampaiDuaPuluh,--LEFT(TEXT(RIGHT('Pos Log Serang&amp;cilegon 27280721'!nilai,8),REPT("0",8)),2)+1)),INDEX([0]!idxSatuSampaiDuaPuluh,--LEFT(RIGHT('Pos Log Serang&amp;cilegon 27280721'!nilai,8),1)+1)&amp;" puluh "&amp;INDEX([0]!idxSatuSampaiDuaPuluh,--LEFT(RIGHT('Pos Log Serang&amp;cilegon 27280721'!nilai,7),1)+1))&amp;IF(OR(LEN('Pos Log Serang&amp;cilegon 27280721'!nilai)&lt;=6,--LEFT(TEXT(RIGHT('Pos Log Serang&amp;cilegon 27280721'!nilai,9),REPT("0",9)),3)={0;1}),""," juta / ")</definedName>
    <definedName name="juta2" localSheetId="9">" "&amp;INDEX('Rekap DP'!idxRatusan,--LEFT(TEXT(RIGHT(nilai,9),REPT("0",9)),1)+1)&amp;" "&amp;IF((--MID(TEXT(RIGHT(nilai,9),REPT("0",9)),2,2)+1)&lt;=20,IF(--LEFT(TEXT(RIGHT(nilai,9),REPT("0",9)),3)=1," satu juta / ",INDEX('Rekap DP'!idxSatuSampaiDuaPuluh,--LEFT(TEXT(RIGHT(nilai,8),REPT("0",8)),2)+1)),INDEX('Rekap DP'!idxSatuSampaiDuaPuluh,--LEFT(RIGHT(nilai,8),1)+1)&amp;" puluh "&amp;INDEX('Rekap DP'!idxSatuSampaiDuaPuluh,--LEFT(RIGHT(nilai,7),1)+1))&amp;IF(OR(LEN(nilai)&lt;=6,--LEFT(TEXT(RIGHT(nilai,9),REPT("0",9)),3)={0;1}),""," juta / ")</definedName>
    <definedName name="juta2">" "&amp;INDEX(idxRatusan,--LEFT(TEXT(RIGHT(nilai,9),REPT("0",9)),1)+1)&amp;" "&amp;IF((--MID(TEXT(RIGHT(nilai,9),REPT("0",9)),2,2)+1)&lt;=20,IF(--LEFT(TEXT(RIGHT(nilai,9),REPT("0",9)),3)=1," satu juta / 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 / ")</definedName>
    <definedName name="juta3" localSheetId="5">" "&amp;INDEX([0]!idxRatusan,--LEFT(TEXT(RIGHT('Pos Log Cilegon 020821'!XFD1,9),REPT("0",9)),1)+1)&amp;" "&amp;IF((--MID(TEXT(RIGHT('Pos Log Cilegon 020821'!XFD1,9),REPT("0",9)),2,2)+1)&lt;=20,IF(--LEFT(TEXT(RIGHT('Pos Log Cilegon 020821'!XFD1,9),REPT("0",9)),3)=1," satu juta",INDEX([0]!idxSatuSampaiDuaPuluh,--LEFT(TEXT(RIGHT('Pos Log Cilegon 020821'!XFD1,8),REPT("0",8)),2)+1)),INDEX([0]!idxSatuSampaiDuaPuluh,--LEFT(RIGHT('Pos Log Cilegon 020821'!XFD1,8),1)+1)&amp;" puluh "&amp;INDEX([0]!idxSatuSampaiDuaPuluh,--LEFT(RIGHT('Pos Log Cilegon 020821'!XFD1,7),1)+1))&amp;IF(OR(LEN('Pos Log Cilegon 020821'!XFD1)&lt;=6,--LEFT(TEXT(RIGHT('Pos Log Cilegon 020821'!XFD1,9),REPT("0",9)),3)={0;1}),""," juta")</definedName>
    <definedName name="juta3" localSheetId="6">" "&amp;INDEX([0]!idxRatusan,--LEFT(TEXT(RIGHT('Pos Log Cilegon 030821'!XFD1,9),REPT("0",9)),1)+1)&amp;" "&amp;IF((--MID(TEXT(RIGHT('Pos Log Cilegon 030821'!XFD1,9),REPT("0",9)),2,2)+1)&lt;=20,IF(--LEFT(TEXT(RIGHT('Pos Log Cilegon 030821'!XFD1,9),REPT("0",9)),3)=1," satu juta",INDEX([0]!idxSatuSampaiDuaPuluh,--LEFT(TEXT(RIGHT('Pos Log Cilegon 030821'!XFD1,8),REPT("0",8)),2)+1)),INDEX([0]!idxSatuSampaiDuaPuluh,--LEFT(RIGHT('Pos Log Cilegon 030821'!XFD1,8),1)+1)&amp;" puluh "&amp;INDEX([0]!idxSatuSampaiDuaPuluh,--LEFT(RIGHT('Pos Log Cilegon 030821'!XFD1,7),1)+1))&amp;IF(OR(LEN('Pos Log Cilegon 030821'!XFD1)&lt;=6,--LEFT(TEXT(RIGHT('Pos Log Cilegon 030821'!XFD1,9),REPT("0",9)),3)={0;1}),""," juta")</definedName>
    <definedName name="juta3" localSheetId="7">" "&amp;INDEX([0]!idxRatusan,--LEFT(TEXT(RIGHT('Pos Log Cilegon 040821'!XFD1,9),REPT("0",9)),1)+1)&amp;" "&amp;IF((--MID(TEXT(RIGHT('Pos Log Cilegon 040821'!XFD1,9),REPT("0",9)),2,2)+1)&lt;=20,IF(--LEFT(TEXT(RIGHT('Pos Log Cilegon 040821'!XFD1,9),REPT("0",9)),3)=1," satu juta",INDEX([0]!idxSatuSampaiDuaPuluh,--LEFT(TEXT(RIGHT('Pos Log Cilegon 040821'!XFD1,8),REPT("0",8)),2)+1)),INDEX([0]!idxSatuSampaiDuaPuluh,--LEFT(RIGHT('Pos Log Cilegon 040821'!XFD1,8),1)+1)&amp;" puluh "&amp;INDEX([0]!idxSatuSampaiDuaPuluh,--LEFT(RIGHT('Pos Log Cilegon 040821'!XFD1,7),1)+1))&amp;IF(OR(LEN('Pos Log Cilegon 040821'!XFD1)&lt;=6,--LEFT(TEXT(RIGHT('Pos Log Cilegon 040821'!XFD1,9),REPT("0",9)),3)={0;1}),""," juta")</definedName>
    <definedName name="juta3" localSheetId="8">" "&amp;INDEX([0]!idxRatusan,--LEFT(TEXT(RIGHT('Pos Log Cilegon 050821'!XFD1,9),REPT("0",9)),1)+1)&amp;" "&amp;IF((--MID(TEXT(RIGHT('Pos Log Cilegon 050821'!XFD1,9),REPT("0",9)),2,2)+1)&lt;=20,IF(--LEFT(TEXT(RIGHT('Pos Log Cilegon 050821'!XFD1,9),REPT("0",9)),3)=1," satu juta",INDEX([0]!idxSatuSampaiDuaPuluh,--LEFT(TEXT(RIGHT('Pos Log Cilegon 050821'!XFD1,8),REPT("0",8)),2)+1)),INDEX([0]!idxSatuSampaiDuaPuluh,--LEFT(RIGHT('Pos Log Cilegon 050821'!XFD1,8),1)+1)&amp;" puluh "&amp;INDEX([0]!idxSatuSampaiDuaPuluh,--LEFT(RIGHT('Pos Log Cilegon 050821'!XFD1,7),1)+1))&amp;IF(OR(LEN('Pos Log Cilegon 050821'!XFD1)&lt;=6,--LEFT(TEXT(RIGHT('Pos Log Cilegon 050821'!XFD1,9),REPT("0",9)),3)={0;1}),""," juta")</definedName>
    <definedName name="juta3" localSheetId="3">" "&amp;INDEX([0]!idxRatusan,--LEFT(TEXT(RIGHT('Pos Log Cilegon dan Serang 3007'!XFD1,9),REPT("0",9)),1)+1)&amp;" "&amp;IF((--MID(TEXT(RIGHT('Pos Log Cilegon dan Serang 3007'!XFD1,9),REPT("0",9)),2,2)+1)&lt;=20,IF(--LEFT(TEXT(RIGHT('Pos Log Cilegon dan Serang 3007'!XFD1,9),REPT("0",9)),3)=1," satu juta",INDEX([0]!idxSatuSampaiDuaPuluh,--LEFT(TEXT(RIGHT('Pos Log Cilegon dan Serang 3007'!XFD1,8),REPT("0",8)),2)+1)),INDEX([0]!idxSatuSampaiDuaPuluh,--LEFT(RIGHT('Pos Log Cilegon dan Serang 3007'!XFD1,8),1)+1)&amp;" puluh "&amp;INDEX([0]!idxSatuSampaiDuaPuluh,--LEFT(RIGHT('Pos Log Cilegon dan Serang 3007'!XFD1,7),1)+1))&amp;IF(OR(LEN('Pos Log Cilegon dan Serang 3007'!XFD1)&lt;=6,--LEFT(TEXT(RIGHT('Pos Log Cilegon dan Serang 3007'!XFD1,9),REPT("0",9)),3)={0;1}),""," juta")</definedName>
    <definedName name="juta3" localSheetId="2">" "&amp;INDEX([0]!idxRatusan,--LEFT(TEXT(RIGHT('Pos Log Cilegon&amp;Serang 290721'!XFD1,9),REPT("0",9)),1)+1)&amp;" "&amp;IF((--MID(TEXT(RIGHT('Pos Log Cilegon&amp;Serang 290721'!XFD1,9),REPT("0",9)),2,2)+1)&lt;=20,IF(--LEFT(TEXT(RIGHT('Pos Log Cilegon&amp;Serang 290721'!XFD1,9),REPT("0",9)),3)=1," satu juta",INDEX([0]!idxSatuSampaiDuaPuluh,--LEFT(TEXT(RIGHT('Pos Log Cilegon&amp;Serang 290721'!XFD1,8),REPT("0",8)),2)+1)),INDEX([0]!idxSatuSampaiDuaPuluh,--LEFT(RIGHT('Pos Log Cilegon&amp;Serang 290721'!XFD1,8),1)+1)&amp;" puluh "&amp;INDEX([0]!idxSatuSampaiDuaPuluh,--LEFT(RIGHT('Pos Log Cilegon&amp;Serang 290721'!XFD1,7),1)+1))&amp;IF(OR(LEN('Pos Log Cilegon&amp;Serang 290721'!XFD1)&lt;=6,--LEFT(TEXT(RIGHT('Pos Log Cilegon&amp;Serang 290721'!XFD1,9),REPT("0",9)),3)={0;1}),""," juta")</definedName>
    <definedName name="juta3" localSheetId="4">" "&amp;INDEX([0]!idxRatusan,--LEFT(TEXT(RIGHT('Pos Log Serang 010821'!XFD1,9),REPT("0",9)),1)+1)&amp;" "&amp;IF((--MID(TEXT(RIGHT('Pos Log Serang 010821'!XFD1,9),REPT("0",9)),2,2)+1)&lt;=20,IF(--LEFT(TEXT(RIGHT('Pos Log Serang 010821'!XFD1,9),REPT("0",9)),3)=1," satu juta",INDEX([0]!idxSatuSampaiDuaPuluh,--LEFT(TEXT(RIGHT('Pos Log Serang 010821'!XFD1,8),REPT("0",8)),2)+1)),INDEX([0]!idxSatuSampaiDuaPuluh,--LEFT(RIGHT('Pos Log Serang 010821'!XFD1,8),1)+1)&amp;" puluh "&amp;INDEX([0]!idxSatuSampaiDuaPuluh,--LEFT(RIGHT('Pos Log Serang 010821'!XFD1,7),1)+1))&amp;IF(OR(LEN('Pos Log Serang 010821'!XFD1)&lt;=6,--LEFT(TEXT(RIGHT('Pos Log Serang 010821'!XFD1,9),REPT("0",9)),3)={0;1}),""," juta")</definedName>
    <definedName name="juta3" localSheetId="1">" "&amp;INDEX([0]!idxRatusan,--LEFT(TEXT(RIGHT('Pos Log Serang&amp;cilegon 27280721'!XFD1,9),REPT("0",9)),1)+1)&amp;" "&amp;IF((--MID(TEXT(RIGHT('Pos Log Serang&amp;cilegon 27280721'!XFD1,9),REPT("0",9)),2,2)+1)&lt;=20,IF(--LEFT(TEXT(RIGHT('Pos Log Serang&amp;cilegon 27280721'!XFD1,9),REPT("0",9)),3)=1," satu juta",INDEX([0]!idxSatuSampaiDuaPuluh,--LEFT(TEXT(RIGHT('Pos Log Serang&amp;cilegon 27280721'!XFD1,8),REPT("0",8)),2)+1)),INDEX([0]!idxSatuSampaiDuaPuluh,--LEFT(RIGHT('Pos Log Serang&amp;cilegon 27280721'!XFD1,8),1)+1)&amp;" puluh "&amp;INDEX([0]!idxSatuSampaiDuaPuluh,--LEFT(RIGHT('Pos Log Serang&amp;cilegon 27280721'!XFD1,7),1)+1))&amp;IF(OR(LEN('Pos Log Serang&amp;cilegon 27280721'!XFD1)&lt;=6,--LEFT(TEXT(RIGHT('Pos Log Serang&amp;cilegon 27280721'!XFD1,9),REPT("0",9)),3)={0;1}),""," juta")</definedName>
    <definedName name="juta3" localSheetId="9">" "&amp;INDEX('Rekap DP'!idxRatusan,--LEFT(TEXT(RIGHT('Pos Log Serang 260721'!XFD1,9),REPT("0",9)),1)+1)&amp;" "&amp;IF((--MID(TEXT(RIGHT('Pos Log Serang 260721'!XFD1,9),REPT("0",9)),2,2)+1)&lt;=20,IF(--LEFT(TEXT(RIGHT('Pos Log Serang 260721'!XFD1,9),REPT("0",9)),3)=1," satu juta",INDEX('Rekap DP'!idxSatuSampaiDuaPuluh,--LEFT(TEXT(RIGHT('Pos Log Serang 260721'!XFD1,8),REPT("0",8)),2)+1)),INDEX('Rekap DP'!idxSatuSampaiDuaPuluh,--LEFT(RIGHT('Pos Log Serang 260721'!XFD1,8),1)+1)&amp;" puluh "&amp;INDEX('Rekap DP'!idxSatuSampaiDuaPuluh,--LEFT(RIGHT('Pos Log Serang 260721'!XFD1,7),1)+1))&amp;IF(OR(LEN('Pos Log Serang 260721'!XFD1)&lt;=6,--LEFT(TEXT(RIGHT('Pos Log Serang 260721'!XFD1,9),REPT("0",9)),3)={0;1}),""," juta")</definedName>
    <definedName name="juta3">" "&amp;INDEX(idxRatusan,--LEFT(TEXT(RIGHT('Pos Log Serang 260721'!XFD1,9),REPT("0",9)),1)+1)&amp;" "&amp;IF((--MID(TEXT(RIGHT('Pos Log Serang 260721'!XFD1,9),REPT("0",9)),2,2)+1)&lt;=20,IF(--LEFT(TEXT(RIGHT('Pos Log Serang 260721'!XFD1,9),REPT("0",9)),3)=1," satu juta",INDEX(idxSatuSampaiDuaPuluh,--LEFT(TEXT(RIGHT('Pos Log Serang 260721'!XFD1,8),REPT("0",8)),2)+1)),INDEX(idxSatuSampaiDuaPuluh,--LEFT(RIGHT('Pos Log Serang 260721'!XFD1,8),1)+1)&amp;" puluh "&amp;INDEX(idxSatuSampaiDuaPuluh,--LEFT(RIGHT('Pos Log Serang 260721'!XFD1,7),1)+1))&amp;IF(OR(LEN('Pos Log Serang 260721'!XFD1)&lt;=6,--LEFT(TEXT(RIGHT('Pos Log Serang 260721'!XFD1,9),REPT("0",9)),3)={0;1}),""," juta")</definedName>
    <definedName name="juta4" localSheetId="5">" "&amp;INDEX([0]!idxRatusan,--LEFT(TEXT(RIGHT('Pos Log Cilegon 020821'!XFD1,9),REPT("0",9)),1)+1)&amp;" "&amp;IF((--MID(TEXT(RIGHT('Pos Log Cilegon 020821'!XFD1,9),REPT("0",9)),2,2)+1)&lt;=20,IF(--LEFT(TEXT(RIGHT('Pos Log Cilegon 020821'!XFD1,9),REPT("0",9)),3)=1," satu juta / ",INDEX([0]!idxSatuSampaiDuaPuluh,--LEFT(TEXT(RIGHT('Pos Log Cilegon 020821'!XFD1,8),REPT("0",8)),2)+1)),INDEX([0]!idxSatuSampaiDuaPuluh,--LEFT(RIGHT('Pos Log Cilegon 020821'!XFD1,8),1)+1)&amp;" puluh "&amp;INDEX([0]!idxSatuSampaiDuaPuluh,--LEFT(RIGHT('Pos Log Cilegon 020821'!XFD1,7),1)+1))&amp;IF(OR(LEN('Pos Log Cilegon 020821'!XFD1)&lt;=6,--LEFT(TEXT(RIGHT('Pos Log Cilegon 020821'!XFD1,9),REPT("0",9)),3)={0;1}),""," juta / ")</definedName>
    <definedName name="juta4" localSheetId="6">" "&amp;INDEX([0]!idxRatusan,--LEFT(TEXT(RIGHT('Pos Log Cilegon 030821'!XFD1,9),REPT("0",9)),1)+1)&amp;" "&amp;IF((--MID(TEXT(RIGHT('Pos Log Cilegon 030821'!XFD1,9),REPT("0",9)),2,2)+1)&lt;=20,IF(--LEFT(TEXT(RIGHT('Pos Log Cilegon 030821'!XFD1,9),REPT("0",9)),3)=1," satu juta / ",INDEX([0]!idxSatuSampaiDuaPuluh,--LEFT(TEXT(RIGHT('Pos Log Cilegon 030821'!XFD1,8),REPT("0",8)),2)+1)),INDEX([0]!idxSatuSampaiDuaPuluh,--LEFT(RIGHT('Pos Log Cilegon 030821'!XFD1,8),1)+1)&amp;" puluh "&amp;INDEX([0]!idxSatuSampaiDuaPuluh,--LEFT(RIGHT('Pos Log Cilegon 030821'!XFD1,7),1)+1))&amp;IF(OR(LEN('Pos Log Cilegon 030821'!XFD1)&lt;=6,--LEFT(TEXT(RIGHT('Pos Log Cilegon 030821'!XFD1,9),REPT("0",9)),3)={0;1}),""," juta / ")</definedName>
    <definedName name="juta4" localSheetId="7">" "&amp;INDEX([0]!idxRatusan,--LEFT(TEXT(RIGHT('Pos Log Cilegon 040821'!XFD1,9),REPT("0",9)),1)+1)&amp;" "&amp;IF((--MID(TEXT(RIGHT('Pos Log Cilegon 040821'!XFD1,9),REPT("0",9)),2,2)+1)&lt;=20,IF(--LEFT(TEXT(RIGHT('Pos Log Cilegon 040821'!XFD1,9),REPT("0",9)),3)=1," satu juta / ",INDEX([0]!idxSatuSampaiDuaPuluh,--LEFT(TEXT(RIGHT('Pos Log Cilegon 040821'!XFD1,8),REPT("0",8)),2)+1)),INDEX([0]!idxSatuSampaiDuaPuluh,--LEFT(RIGHT('Pos Log Cilegon 040821'!XFD1,8),1)+1)&amp;" puluh "&amp;INDEX([0]!idxSatuSampaiDuaPuluh,--LEFT(RIGHT('Pos Log Cilegon 040821'!XFD1,7),1)+1))&amp;IF(OR(LEN('Pos Log Cilegon 040821'!XFD1)&lt;=6,--LEFT(TEXT(RIGHT('Pos Log Cilegon 040821'!XFD1,9),REPT("0",9)),3)={0;1}),""," juta / ")</definedName>
    <definedName name="juta4" localSheetId="8">" "&amp;INDEX([0]!idxRatusan,--LEFT(TEXT(RIGHT('Pos Log Cilegon 050821'!XFD1,9),REPT("0",9)),1)+1)&amp;" "&amp;IF((--MID(TEXT(RIGHT('Pos Log Cilegon 050821'!XFD1,9),REPT("0",9)),2,2)+1)&lt;=20,IF(--LEFT(TEXT(RIGHT('Pos Log Cilegon 050821'!XFD1,9),REPT("0",9)),3)=1," satu juta / ",INDEX([0]!idxSatuSampaiDuaPuluh,--LEFT(TEXT(RIGHT('Pos Log Cilegon 050821'!XFD1,8),REPT("0",8)),2)+1)),INDEX([0]!idxSatuSampaiDuaPuluh,--LEFT(RIGHT('Pos Log Cilegon 050821'!XFD1,8),1)+1)&amp;" puluh "&amp;INDEX([0]!idxSatuSampaiDuaPuluh,--LEFT(RIGHT('Pos Log Cilegon 050821'!XFD1,7),1)+1))&amp;IF(OR(LEN('Pos Log Cilegon 050821'!XFD1)&lt;=6,--LEFT(TEXT(RIGHT('Pos Log Cilegon 050821'!XFD1,9),REPT("0",9)),3)={0;1}),""," juta / ")</definedName>
    <definedName name="juta4" localSheetId="3">" "&amp;INDEX([0]!idxRatusan,--LEFT(TEXT(RIGHT('Pos Log Cilegon dan Serang 3007'!XFD1,9),REPT("0",9)),1)+1)&amp;" "&amp;IF((--MID(TEXT(RIGHT('Pos Log Cilegon dan Serang 3007'!XFD1,9),REPT("0",9)),2,2)+1)&lt;=20,IF(--LEFT(TEXT(RIGHT('Pos Log Cilegon dan Serang 3007'!XFD1,9),REPT("0",9)),3)=1," satu juta / ",INDEX([0]!idxSatuSampaiDuaPuluh,--LEFT(TEXT(RIGHT('Pos Log Cilegon dan Serang 3007'!XFD1,8),REPT("0",8)),2)+1)),INDEX([0]!idxSatuSampaiDuaPuluh,--LEFT(RIGHT('Pos Log Cilegon dan Serang 3007'!XFD1,8),1)+1)&amp;" puluh "&amp;INDEX([0]!idxSatuSampaiDuaPuluh,--LEFT(RIGHT('Pos Log Cilegon dan Serang 3007'!XFD1,7),1)+1))&amp;IF(OR(LEN('Pos Log Cilegon dan Serang 3007'!XFD1)&lt;=6,--LEFT(TEXT(RIGHT('Pos Log Cilegon dan Serang 3007'!XFD1,9),REPT("0",9)),3)={0;1}),""," juta / ")</definedName>
    <definedName name="juta4" localSheetId="2">" "&amp;INDEX([0]!idxRatusan,--LEFT(TEXT(RIGHT('Pos Log Cilegon&amp;Serang 290721'!XFD1,9),REPT("0",9)),1)+1)&amp;" "&amp;IF((--MID(TEXT(RIGHT('Pos Log Cilegon&amp;Serang 290721'!XFD1,9),REPT("0",9)),2,2)+1)&lt;=20,IF(--LEFT(TEXT(RIGHT('Pos Log Cilegon&amp;Serang 290721'!XFD1,9),REPT("0",9)),3)=1," satu juta / ",INDEX([0]!idxSatuSampaiDuaPuluh,--LEFT(TEXT(RIGHT('Pos Log Cilegon&amp;Serang 290721'!XFD1,8),REPT("0",8)),2)+1)),INDEX([0]!idxSatuSampaiDuaPuluh,--LEFT(RIGHT('Pos Log Cilegon&amp;Serang 290721'!XFD1,8),1)+1)&amp;" puluh "&amp;INDEX([0]!idxSatuSampaiDuaPuluh,--LEFT(RIGHT('Pos Log Cilegon&amp;Serang 290721'!XFD1,7),1)+1))&amp;IF(OR(LEN('Pos Log Cilegon&amp;Serang 290721'!XFD1)&lt;=6,--LEFT(TEXT(RIGHT('Pos Log Cilegon&amp;Serang 290721'!XFD1,9),REPT("0",9)),3)={0;1}),""," juta / ")</definedName>
    <definedName name="juta4" localSheetId="4">" "&amp;INDEX([0]!idxRatusan,--LEFT(TEXT(RIGHT('Pos Log Serang 010821'!XFD1,9),REPT("0",9)),1)+1)&amp;" "&amp;IF((--MID(TEXT(RIGHT('Pos Log Serang 010821'!XFD1,9),REPT("0",9)),2,2)+1)&lt;=20,IF(--LEFT(TEXT(RIGHT('Pos Log Serang 010821'!XFD1,9),REPT("0",9)),3)=1," satu juta / ",INDEX([0]!idxSatuSampaiDuaPuluh,--LEFT(TEXT(RIGHT('Pos Log Serang 010821'!XFD1,8),REPT("0",8)),2)+1)),INDEX([0]!idxSatuSampaiDuaPuluh,--LEFT(RIGHT('Pos Log Serang 010821'!XFD1,8),1)+1)&amp;" puluh "&amp;INDEX([0]!idxSatuSampaiDuaPuluh,--LEFT(RIGHT('Pos Log Serang 010821'!XFD1,7),1)+1))&amp;IF(OR(LEN('Pos Log Serang 010821'!XFD1)&lt;=6,--LEFT(TEXT(RIGHT('Pos Log Serang 010821'!XFD1,9),REPT("0",9)),3)={0;1}),""," juta / ")</definedName>
    <definedName name="juta4" localSheetId="1">" "&amp;INDEX([0]!idxRatusan,--LEFT(TEXT(RIGHT('Pos Log Serang&amp;cilegon 27280721'!XFD1,9),REPT("0",9)),1)+1)&amp;" "&amp;IF((--MID(TEXT(RIGHT('Pos Log Serang&amp;cilegon 27280721'!XFD1,9),REPT("0",9)),2,2)+1)&lt;=20,IF(--LEFT(TEXT(RIGHT('Pos Log Serang&amp;cilegon 27280721'!XFD1,9),REPT("0",9)),3)=1," satu juta / ",INDEX([0]!idxSatuSampaiDuaPuluh,--LEFT(TEXT(RIGHT('Pos Log Serang&amp;cilegon 27280721'!XFD1,8),REPT("0",8)),2)+1)),INDEX([0]!idxSatuSampaiDuaPuluh,--LEFT(RIGHT('Pos Log Serang&amp;cilegon 27280721'!XFD1,8),1)+1)&amp;" puluh "&amp;INDEX([0]!idxSatuSampaiDuaPuluh,--LEFT(RIGHT('Pos Log Serang&amp;cilegon 27280721'!XFD1,7),1)+1))&amp;IF(OR(LEN('Pos Log Serang&amp;cilegon 27280721'!XFD1)&lt;=6,--LEFT(TEXT(RIGHT('Pos Log Serang&amp;cilegon 27280721'!XFD1,9),REPT("0",9)),3)={0;1}),""," juta / ")</definedName>
    <definedName name="juta4" localSheetId="9">" "&amp;INDEX('Rekap DP'!idxRatusan,--LEFT(TEXT(RIGHT('Pos Log Serang 260721'!XFD1,9),REPT("0",9)),1)+1)&amp;" "&amp;IF((--MID(TEXT(RIGHT('Pos Log Serang 260721'!XFD1,9),REPT("0",9)),2,2)+1)&lt;=20,IF(--LEFT(TEXT(RIGHT('Pos Log Serang 260721'!XFD1,9),REPT("0",9)),3)=1," satu juta / ",INDEX('Rekap DP'!idxSatuSampaiDuaPuluh,--LEFT(TEXT(RIGHT('Pos Log Serang 260721'!XFD1,8),REPT("0",8)),2)+1)),INDEX('Rekap DP'!idxSatuSampaiDuaPuluh,--LEFT(RIGHT('Pos Log Serang 260721'!XFD1,8),1)+1)&amp;" puluh "&amp;INDEX('Rekap DP'!idxSatuSampaiDuaPuluh,--LEFT(RIGHT('Pos Log Serang 260721'!XFD1,7),1)+1))&amp;IF(OR(LEN('Pos Log Serang 260721'!XFD1)&lt;=6,--LEFT(TEXT(RIGHT('Pos Log Serang 260721'!XFD1,9),REPT("0",9)),3)={0;1}),""," juta / ")</definedName>
    <definedName name="juta4">" "&amp;INDEX(idxRatusan,--LEFT(TEXT(RIGHT('Pos Log Serang 260721'!XFD1,9),REPT("0",9)),1)+1)&amp;" "&amp;IF((--MID(TEXT(RIGHT('Pos Log Serang 260721'!XFD1,9),REPT("0",9)),2,2)+1)&lt;=20,IF(--LEFT(TEXT(RIGHT('Pos Log Serang 260721'!XFD1,9),REPT("0",9)),3)=1," satu juta / ",INDEX(idxSatuSampaiDuaPuluh,--LEFT(TEXT(RIGHT('Pos Log Serang 260721'!XFD1,8),REPT("0",8)),2)+1)),INDEX(idxSatuSampaiDuaPuluh,--LEFT(RIGHT('Pos Log Serang 260721'!XFD1,8),1)+1)&amp;" puluh "&amp;INDEX(idxSatuSampaiDuaPuluh,--LEFT(RIGHT('Pos Log Serang 260721'!XFD1,7),1)+1))&amp;IF(OR(LEN('Pos Log Serang 260721'!XFD1)&lt;=6,--LEFT(TEXT(RIGHT('Pos Log Serang 260721'!XFD1,9),REPT("0",9)),3)={0;1}),""," juta / ")</definedName>
    <definedName name="milyar" localSheetId="5">" "&amp;INDEX([0]!idxRatusan,--LEFT(TEXT(RIGHT('Pos Log Cilegon 020821'!nilai,12),REPT("0",12)),1)+1)&amp;" "&amp;IF((--MID(TEXT(RIGHT('Pos Log Cilegon 020821'!nilai,12),REPT("0",12)),2,2)+1)&lt;=20,IF(--LEFT(TEXT(RIGHT('Pos Log Cilegon 020821'!nilai,12),REPT("0",12)),3)=1," satu milyar",INDEX([0]!idxSatuSampaiDuaPuluh,--LEFT(TEXT(RIGHT('Pos Log Cilegon 020821'!nilai,11),REPT("0",11)),2)+1)),INDEX([0]!idxSatuSampaiDuaPuluh,--LEFT(RIGHT('Pos Log Cilegon 020821'!nilai,11),1)+1)&amp;" puluh "&amp;INDEX([0]!idxSatuSampaiDuaPuluh,--LEFT(RIGHT('Pos Log Cilegon 020821'!nilai,10),1)+1))&amp;IF(OR(LEN('Pos Log Cilegon 020821'!nilai)&lt;=9,--LEFT(TEXT(RIGHT('Pos Log Cilegon 020821'!nilai,12),REPT("0",12)),3)={0;1}),""," milyar")</definedName>
    <definedName name="milyar" localSheetId="6">" "&amp;INDEX([0]!idxRatusan,--LEFT(TEXT(RIGHT('Pos Log Cilegon 030821'!nilai,12),REPT("0",12)),1)+1)&amp;" "&amp;IF((--MID(TEXT(RIGHT('Pos Log Cilegon 030821'!nilai,12),REPT("0",12)),2,2)+1)&lt;=20,IF(--LEFT(TEXT(RIGHT('Pos Log Cilegon 030821'!nilai,12),REPT("0",12)),3)=1," satu milyar",INDEX([0]!idxSatuSampaiDuaPuluh,--LEFT(TEXT(RIGHT('Pos Log Cilegon 030821'!nilai,11),REPT("0",11)),2)+1)),INDEX([0]!idxSatuSampaiDuaPuluh,--LEFT(RIGHT('Pos Log Cilegon 030821'!nilai,11),1)+1)&amp;" puluh "&amp;INDEX([0]!idxSatuSampaiDuaPuluh,--LEFT(RIGHT('Pos Log Cilegon 030821'!nilai,10),1)+1))&amp;IF(OR(LEN('Pos Log Cilegon 030821'!nilai)&lt;=9,--LEFT(TEXT(RIGHT('Pos Log Cilegon 030821'!nilai,12),REPT("0",12)),3)={0;1}),""," milyar")</definedName>
    <definedName name="milyar" localSheetId="7">" "&amp;INDEX([0]!idxRatusan,--LEFT(TEXT(RIGHT('Pos Log Cilegon 040821'!nilai,12),REPT("0",12)),1)+1)&amp;" "&amp;IF((--MID(TEXT(RIGHT('Pos Log Cilegon 040821'!nilai,12),REPT("0",12)),2,2)+1)&lt;=20,IF(--LEFT(TEXT(RIGHT('Pos Log Cilegon 040821'!nilai,12),REPT("0",12)),3)=1," satu milyar",INDEX([0]!idxSatuSampaiDuaPuluh,--LEFT(TEXT(RIGHT('Pos Log Cilegon 040821'!nilai,11),REPT("0",11)),2)+1)),INDEX([0]!idxSatuSampaiDuaPuluh,--LEFT(RIGHT('Pos Log Cilegon 040821'!nilai,11),1)+1)&amp;" puluh "&amp;INDEX([0]!idxSatuSampaiDuaPuluh,--LEFT(RIGHT('Pos Log Cilegon 040821'!nilai,10),1)+1))&amp;IF(OR(LEN('Pos Log Cilegon 040821'!nilai)&lt;=9,--LEFT(TEXT(RIGHT('Pos Log Cilegon 040821'!nilai,12),REPT("0",12)),3)={0;1}),""," milyar")</definedName>
    <definedName name="milyar" localSheetId="8">" "&amp;INDEX([0]!idxRatusan,--LEFT(TEXT(RIGHT('Pos Log Cilegon 050821'!nilai,12),REPT("0",12)),1)+1)&amp;" "&amp;IF((--MID(TEXT(RIGHT('Pos Log Cilegon 050821'!nilai,12),REPT("0",12)),2,2)+1)&lt;=20,IF(--LEFT(TEXT(RIGHT('Pos Log Cilegon 050821'!nilai,12),REPT("0",12)),3)=1," satu milyar",INDEX([0]!idxSatuSampaiDuaPuluh,--LEFT(TEXT(RIGHT('Pos Log Cilegon 050821'!nilai,11),REPT("0",11)),2)+1)),INDEX([0]!idxSatuSampaiDuaPuluh,--LEFT(RIGHT('Pos Log Cilegon 050821'!nilai,11),1)+1)&amp;" puluh "&amp;INDEX([0]!idxSatuSampaiDuaPuluh,--LEFT(RIGHT('Pos Log Cilegon 050821'!nilai,10),1)+1))&amp;IF(OR(LEN('Pos Log Cilegon 050821'!nilai)&lt;=9,--LEFT(TEXT(RIGHT('Pos Log Cilegon 050821'!nilai,12),REPT("0",12)),3)={0;1}),""," milyar")</definedName>
    <definedName name="milyar" localSheetId="3">" "&amp;INDEX([0]!idxRatusan,--LEFT(TEXT(RIGHT('Pos Log Cilegon dan Serang 3007'!nilai,12),REPT("0",12)),1)+1)&amp;" "&amp;IF((--MID(TEXT(RIGHT('Pos Log Cilegon dan Serang 3007'!nilai,12),REPT("0",12)),2,2)+1)&lt;=20,IF(--LEFT(TEXT(RIGHT('Pos Log Cilegon dan Serang 3007'!nilai,12),REPT("0",12)),3)=1," satu milyar",INDEX([0]!idxSatuSampaiDuaPuluh,--LEFT(TEXT(RIGHT('Pos Log Cilegon dan Serang 3007'!nilai,11),REPT("0",11)),2)+1)),INDEX([0]!idxSatuSampaiDuaPuluh,--LEFT(RIGHT('Pos Log Cilegon dan Serang 3007'!nilai,11),1)+1)&amp;" puluh "&amp;INDEX([0]!idxSatuSampaiDuaPuluh,--LEFT(RIGHT('Pos Log Cilegon dan Serang 3007'!nilai,10),1)+1))&amp;IF(OR(LEN('Pos Log Cilegon dan Serang 3007'!nilai)&lt;=9,--LEFT(TEXT(RIGHT('Pos Log Cilegon dan Serang 3007'!nilai,12),REPT("0",12)),3)={0;1}),""," milyar")</definedName>
    <definedName name="milyar" localSheetId="2">" "&amp;INDEX([0]!idxRatusan,--LEFT(TEXT(RIGHT('Pos Log Cilegon&amp;Serang 290721'!nilai,12),REPT("0",12)),1)+1)&amp;" "&amp;IF((--MID(TEXT(RIGHT('Pos Log Cilegon&amp;Serang 290721'!nilai,12),REPT("0",12)),2,2)+1)&lt;=20,IF(--LEFT(TEXT(RIGHT('Pos Log Cilegon&amp;Serang 290721'!nilai,12),REPT("0",12)),3)=1," satu milyar",INDEX([0]!idxSatuSampaiDuaPuluh,--LEFT(TEXT(RIGHT('Pos Log Cilegon&amp;Serang 290721'!nilai,11),REPT("0",11)),2)+1)),INDEX([0]!idxSatuSampaiDuaPuluh,--LEFT(RIGHT('Pos Log Cilegon&amp;Serang 290721'!nilai,11),1)+1)&amp;" puluh "&amp;INDEX([0]!idxSatuSampaiDuaPuluh,--LEFT(RIGHT('Pos Log Cilegon&amp;Serang 290721'!nilai,10),1)+1))&amp;IF(OR(LEN('Pos Log Cilegon&amp;Serang 290721'!nilai)&lt;=9,--LEFT(TEXT(RIGHT('Pos Log Cilegon&amp;Serang 290721'!nilai,12),REPT("0",12)),3)={0;1}),""," milyar")</definedName>
    <definedName name="milyar" localSheetId="4">" "&amp;INDEX([0]!idxRatusan,--LEFT(TEXT(RIGHT('Pos Log Serang 010821'!nilai,12),REPT("0",12)),1)+1)&amp;" "&amp;IF((--MID(TEXT(RIGHT('Pos Log Serang 010821'!nilai,12),REPT("0",12)),2,2)+1)&lt;=20,IF(--LEFT(TEXT(RIGHT('Pos Log Serang 010821'!nilai,12),REPT("0",12)),3)=1," satu milyar",INDEX([0]!idxSatuSampaiDuaPuluh,--LEFT(TEXT(RIGHT('Pos Log Serang 010821'!nilai,11),REPT("0",11)),2)+1)),INDEX([0]!idxSatuSampaiDuaPuluh,--LEFT(RIGHT('Pos Log Serang 010821'!nilai,11),1)+1)&amp;" puluh "&amp;INDEX([0]!idxSatuSampaiDuaPuluh,--LEFT(RIGHT('Pos Log Serang 010821'!nilai,10),1)+1))&amp;IF(OR(LEN('Pos Log Serang 010821'!nilai)&lt;=9,--LEFT(TEXT(RIGHT('Pos Log Serang 010821'!nilai,12),REPT("0",12)),3)={0;1}),""," milyar")</definedName>
    <definedName name="milyar" localSheetId="1">" "&amp;INDEX([0]!idxRatusan,--LEFT(TEXT(RIGHT('Pos Log Serang&amp;cilegon 27280721'!nilai,12),REPT("0",12)),1)+1)&amp;" "&amp;IF((--MID(TEXT(RIGHT('Pos Log Serang&amp;cilegon 27280721'!nilai,12),REPT("0",12)),2,2)+1)&lt;=20,IF(--LEFT(TEXT(RIGHT('Pos Log Serang&amp;cilegon 27280721'!nilai,12),REPT("0",12)),3)=1," satu milyar",INDEX([0]!idxSatuSampaiDuaPuluh,--LEFT(TEXT(RIGHT('Pos Log Serang&amp;cilegon 27280721'!nilai,11),REPT("0",11)),2)+1)),INDEX([0]!idxSatuSampaiDuaPuluh,--LEFT(RIGHT('Pos Log Serang&amp;cilegon 27280721'!nilai,11),1)+1)&amp;" puluh "&amp;INDEX([0]!idxSatuSampaiDuaPuluh,--LEFT(RIGHT('Pos Log Serang&amp;cilegon 27280721'!nilai,10),1)+1))&amp;IF(OR(LEN('Pos Log Serang&amp;cilegon 27280721'!nilai)&lt;=9,--LEFT(TEXT(RIGHT('Pos Log Serang&amp;cilegon 27280721'!nilai,12),REPT("0",12)),3)={0;1}),""," milyar")</definedName>
    <definedName name="milyar" localSheetId="9">" "&amp;INDEX('Rekap DP'!idxRatusan,--LEFT(TEXT(RIGHT(nilai,12),REPT("0",12)),1)+1)&amp;" "&amp;IF((--MID(TEXT(RIGHT(nilai,12),REPT("0",12)),2,2)+1)&lt;=20,IF(--LEFT(TEXT(RIGHT(nilai,12),REPT("0",12)),3)=1," satu milyar",INDEX('Rekap DP'!idxSatuSampaiDuaPuluh,--LEFT(TEXT(RIGHT(nilai,11),REPT("0",11)),2)+1)),INDEX('Rekap DP'!idxSatuSampaiDuaPuluh,--LEFT(RIGHT(nilai,11),1)+1)&amp;" puluh "&amp;INDEX('Rekap DP'!idxSatuSampaiDuaPuluh,--LEFT(RIGHT(nilai,10),1)+1))&amp;IF(OR(LEN(nilai)&lt;=9,--LEFT(TEXT(RIGHT(nilai,12),REPT("0",12)),3)={0;1}),""," milyar")</definedName>
    <definedName name="milyar">" "&amp;INDEX(idxRatusan,--LEFT(TEXT(RIGHT(nilai,12),REPT("0",12)),1)+1)&amp;" "&amp;IF((--MID(TEXT(RIGHT(nilai,12),REPT("0",12)),2,2)+1)&lt;=20,IF(--LEFT(TEXT(RIGHT(nilai,12),REPT("0",12)),3)=1," satu milyar",INDEX(idxSatuSampaiDuaPuluh,--LEFT(TEXT(RIGHT(nilai,11),REPT("0",11)),2)+1)),INDEX(idxSatuSampaiDuaPuluh,--LEFT(RIGHT(nilai,11),1)+1)&amp;"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milyar")</definedName>
    <definedName name="milyar2" localSheetId="5">" "&amp;INDEX([0]!idxRatusan,--LEFT(TEXT(RIGHT('Pos Log Cilegon 020821'!nilai,12),REPT("0",12)),1)+1)&amp;" "&amp;IF((--MID(TEXT(RIGHT('Pos Log Cilegon 020821'!nilai,12),REPT("0",12)),2,2)+1)&lt;=20,IF(--LEFT(TEXT(RIGHT('Pos Log Cilegon 020821'!nilai,12),REPT("0",12)),3)=1," satu milyar / ",INDEX([0]!idxSatuSampaiDuaPuluh,--LEFT(TEXT(RIGHT('Pos Log Cilegon 020821'!nilai,11),REPT("0",11)),2)+1)),INDEX([0]!idxSatuSampaiDuaPuluh,--LEFT(RIGHT('Pos Log Cilegon 020821'!nilai,11),1)+1)&amp;" puluh "&amp;INDEX([0]!idxSatuSampaiDuaPuluh,--LEFT(RIGHT('Pos Log Cilegon 020821'!nilai,10),1)+1))&amp;IF(OR(LEN('Pos Log Cilegon 020821'!nilai)&lt;=9,--LEFT(TEXT(RIGHT('Pos Log Cilegon 020821'!nilai,12),REPT("0",12)),3)={0;1}),""," milyar / ")</definedName>
    <definedName name="milyar2" localSheetId="6">" "&amp;INDEX([0]!idxRatusan,--LEFT(TEXT(RIGHT('Pos Log Cilegon 030821'!nilai,12),REPT("0",12)),1)+1)&amp;" "&amp;IF((--MID(TEXT(RIGHT('Pos Log Cilegon 030821'!nilai,12),REPT("0",12)),2,2)+1)&lt;=20,IF(--LEFT(TEXT(RIGHT('Pos Log Cilegon 030821'!nilai,12),REPT("0",12)),3)=1," satu milyar / ",INDEX([0]!idxSatuSampaiDuaPuluh,--LEFT(TEXT(RIGHT('Pos Log Cilegon 030821'!nilai,11),REPT("0",11)),2)+1)),INDEX([0]!idxSatuSampaiDuaPuluh,--LEFT(RIGHT('Pos Log Cilegon 030821'!nilai,11),1)+1)&amp;" puluh "&amp;INDEX([0]!idxSatuSampaiDuaPuluh,--LEFT(RIGHT('Pos Log Cilegon 030821'!nilai,10),1)+1))&amp;IF(OR(LEN('Pos Log Cilegon 030821'!nilai)&lt;=9,--LEFT(TEXT(RIGHT('Pos Log Cilegon 030821'!nilai,12),REPT("0",12)),3)={0;1}),""," milyar / ")</definedName>
    <definedName name="milyar2" localSheetId="7">" "&amp;INDEX([0]!idxRatusan,--LEFT(TEXT(RIGHT('Pos Log Cilegon 040821'!nilai,12),REPT("0",12)),1)+1)&amp;" "&amp;IF((--MID(TEXT(RIGHT('Pos Log Cilegon 040821'!nilai,12),REPT("0",12)),2,2)+1)&lt;=20,IF(--LEFT(TEXT(RIGHT('Pos Log Cilegon 040821'!nilai,12),REPT("0",12)),3)=1," satu milyar / ",INDEX([0]!idxSatuSampaiDuaPuluh,--LEFT(TEXT(RIGHT('Pos Log Cilegon 040821'!nilai,11),REPT("0",11)),2)+1)),INDEX([0]!idxSatuSampaiDuaPuluh,--LEFT(RIGHT('Pos Log Cilegon 040821'!nilai,11),1)+1)&amp;" puluh "&amp;INDEX([0]!idxSatuSampaiDuaPuluh,--LEFT(RIGHT('Pos Log Cilegon 040821'!nilai,10),1)+1))&amp;IF(OR(LEN('Pos Log Cilegon 040821'!nilai)&lt;=9,--LEFT(TEXT(RIGHT('Pos Log Cilegon 040821'!nilai,12),REPT("0",12)),3)={0;1}),""," milyar / ")</definedName>
    <definedName name="milyar2" localSheetId="8">" "&amp;INDEX([0]!idxRatusan,--LEFT(TEXT(RIGHT('Pos Log Cilegon 050821'!nilai,12),REPT("0",12)),1)+1)&amp;" "&amp;IF((--MID(TEXT(RIGHT('Pos Log Cilegon 050821'!nilai,12),REPT("0",12)),2,2)+1)&lt;=20,IF(--LEFT(TEXT(RIGHT('Pos Log Cilegon 050821'!nilai,12),REPT("0",12)),3)=1," satu milyar / ",INDEX([0]!idxSatuSampaiDuaPuluh,--LEFT(TEXT(RIGHT('Pos Log Cilegon 050821'!nilai,11),REPT("0",11)),2)+1)),INDEX([0]!idxSatuSampaiDuaPuluh,--LEFT(RIGHT('Pos Log Cilegon 050821'!nilai,11),1)+1)&amp;" puluh "&amp;INDEX([0]!idxSatuSampaiDuaPuluh,--LEFT(RIGHT('Pos Log Cilegon 050821'!nilai,10),1)+1))&amp;IF(OR(LEN('Pos Log Cilegon 050821'!nilai)&lt;=9,--LEFT(TEXT(RIGHT('Pos Log Cilegon 050821'!nilai,12),REPT("0",12)),3)={0;1}),""," milyar / ")</definedName>
    <definedName name="milyar2" localSheetId="3">" "&amp;INDEX([0]!idxRatusan,--LEFT(TEXT(RIGHT('Pos Log Cilegon dan Serang 3007'!nilai,12),REPT("0",12)),1)+1)&amp;" "&amp;IF((--MID(TEXT(RIGHT('Pos Log Cilegon dan Serang 3007'!nilai,12),REPT("0",12)),2,2)+1)&lt;=20,IF(--LEFT(TEXT(RIGHT('Pos Log Cilegon dan Serang 3007'!nilai,12),REPT("0",12)),3)=1," satu milyar / ",INDEX([0]!idxSatuSampaiDuaPuluh,--LEFT(TEXT(RIGHT('Pos Log Cilegon dan Serang 3007'!nilai,11),REPT("0",11)),2)+1)),INDEX([0]!idxSatuSampaiDuaPuluh,--LEFT(RIGHT('Pos Log Cilegon dan Serang 3007'!nilai,11),1)+1)&amp;" puluh "&amp;INDEX([0]!idxSatuSampaiDuaPuluh,--LEFT(RIGHT('Pos Log Cilegon dan Serang 3007'!nilai,10),1)+1))&amp;IF(OR(LEN('Pos Log Cilegon dan Serang 3007'!nilai)&lt;=9,--LEFT(TEXT(RIGHT('Pos Log Cilegon dan Serang 3007'!nilai,12),REPT("0",12)),3)={0;1}),""," milyar / ")</definedName>
    <definedName name="milyar2" localSheetId="2">" "&amp;INDEX([0]!idxRatusan,--LEFT(TEXT(RIGHT('Pos Log Cilegon&amp;Serang 290721'!nilai,12),REPT("0",12)),1)+1)&amp;" "&amp;IF((--MID(TEXT(RIGHT('Pos Log Cilegon&amp;Serang 290721'!nilai,12),REPT("0",12)),2,2)+1)&lt;=20,IF(--LEFT(TEXT(RIGHT('Pos Log Cilegon&amp;Serang 290721'!nilai,12),REPT("0",12)),3)=1," satu milyar / ",INDEX([0]!idxSatuSampaiDuaPuluh,--LEFT(TEXT(RIGHT('Pos Log Cilegon&amp;Serang 290721'!nilai,11),REPT("0",11)),2)+1)),INDEX([0]!idxSatuSampaiDuaPuluh,--LEFT(RIGHT('Pos Log Cilegon&amp;Serang 290721'!nilai,11),1)+1)&amp;" puluh "&amp;INDEX([0]!idxSatuSampaiDuaPuluh,--LEFT(RIGHT('Pos Log Cilegon&amp;Serang 290721'!nilai,10),1)+1))&amp;IF(OR(LEN('Pos Log Cilegon&amp;Serang 290721'!nilai)&lt;=9,--LEFT(TEXT(RIGHT('Pos Log Cilegon&amp;Serang 290721'!nilai,12),REPT("0",12)),3)={0;1}),""," milyar / ")</definedName>
    <definedName name="milyar2" localSheetId="4">" "&amp;INDEX([0]!idxRatusan,--LEFT(TEXT(RIGHT('Pos Log Serang 010821'!nilai,12),REPT("0",12)),1)+1)&amp;" "&amp;IF((--MID(TEXT(RIGHT('Pos Log Serang 010821'!nilai,12),REPT("0",12)),2,2)+1)&lt;=20,IF(--LEFT(TEXT(RIGHT('Pos Log Serang 010821'!nilai,12),REPT("0",12)),3)=1," satu milyar / ",INDEX([0]!idxSatuSampaiDuaPuluh,--LEFT(TEXT(RIGHT('Pos Log Serang 010821'!nilai,11),REPT("0",11)),2)+1)),INDEX([0]!idxSatuSampaiDuaPuluh,--LEFT(RIGHT('Pos Log Serang 010821'!nilai,11),1)+1)&amp;" puluh "&amp;INDEX([0]!idxSatuSampaiDuaPuluh,--LEFT(RIGHT('Pos Log Serang 010821'!nilai,10),1)+1))&amp;IF(OR(LEN('Pos Log Serang 010821'!nilai)&lt;=9,--LEFT(TEXT(RIGHT('Pos Log Serang 010821'!nilai,12),REPT("0",12)),3)={0;1}),""," milyar / ")</definedName>
    <definedName name="milyar2" localSheetId="1">" "&amp;INDEX([0]!idxRatusan,--LEFT(TEXT(RIGHT('Pos Log Serang&amp;cilegon 27280721'!nilai,12),REPT("0",12)),1)+1)&amp;" "&amp;IF((--MID(TEXT(RIGHT('Pos Log Serang&amp;cilegon 27280721'!nilai,12),REPT("0",12)),2,2)+1)&lt;=20,IF(--LEFT(TEXT(RIGHT('Pos Log Serang&amp;cilegon 27280721'!nilai,12),REPT("0",12)),3)=1," satu milyar / ",INDEX([0]!idxSatuSampaiDuaPuluh,--LEFT(TEXT(RIGHT('Pos Log Serang&amp;cilegon 27280721'!nilai,11),REPT("0",11)),2)+1)),INDEX([0]!idxSatuSampaiDuaPuluh,--LEFT(RIGHT('Pos Log Serang&amp;cilegon 27280721'!nilai,11),1)+1)&amp;" puluh "&amp;INDEX([0]!idxSatuSampaiDuaPuluh,--LEFT(RIGHT('Pos Log Serang&amp;cilegon 27280721'!nilai,10),1)+1))&amp;IF(OR(LEN('Pos Log Serang&amp;cilegon 27280721'!nilai)&lt;=9,--LEFT(TEXT(RIGHT('Pos Log Serang&amp;cilegon 27280721'!nilai,12),REPT("0",12)),3)={0;1}),""," milyar / ")</definedName>
    <definedName name="milyar2" localSheetId="9">" "&amp;INDEX('Rekap DP'!idxRatusan,--LEFT(TEXT(RIGHT(nilai,12),REPT("0",12)),1)+1)&amp;" "&amp;IF((--MID(TEXT(RIGHT(nilai,12),REPT("0",12)),2,2)+1)&lt;=20,IF(--LEFT(TEXT(RIGHT(nilai,12),REPT("0",12)),3)=1," satu milyar / ",INDEX('Rekap DP'!idxSatuSampaiDuaPuluh,--LEFT(TEXT(RIGHT(nilai,11),REPT("0",11)),2)+1)),INDEX('Rekap DP'!idxSatuSampaiDuaPuluh,--LEFT(RIGHT(nilai,11),1)+1)&amp;" puluh "&amp;INDEX('Rekap DP'!idxSatuSampaiDuaPuluh,--LEFT(RIGHT(nilai,10),1)+1))&amp;IF(OR(LEN(nilai)&lt;=9,--LEFT(TEXT(RIGHT(nilai,12),REPT("0",12)),3)={0;1}),""," milyar / ")</definedName>
    <definedName name="milyar2">" "&amp;INDEX(idxRatusan,--LEFT(TEXT(RIGHT(nilai,12),REPT("0",12)),1)+1)&amp;" "&amp;IF((--MID(TEXT(RIGHT(nilai,12),REPT("0",12)),2,2)+1)&lt;=20,IF(--LEFT(TEXT(RIGHT(nilai,12),REPT("0",12)),3)=1," satu milyar / 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 / ")</definedName>
    <definedName name="milyar3" localSheetId="5">" "&amp;INDEX([0]!idxRatusan,--LEFT(TEXT(RIGHT('Pos Log Cilegon 020821'!XFD1,12),REPT("0",12)),1)+1)&amp;" "&amp;IF((--MID(TEXT(RIGHT('Pos Log Cilegon 020821'!XFD1,12),REPT("0",12)),2,2)+1)&lt;=20,IF(--LEFT(TEXT(RIGHT('Pos Log Cilegon 020821'!XFD1,12),REPT("0",12)),3)=1," satu milyar",INDEX([0]!idxSatuSampaiDuaPuluh,--LEFT(TEXT(RIGHT('Pos Log Cilegon 020821'!XFD1,11),REPT("0",11)),2)+1)),INDEX([0]!idxSatuSampaiDuaPuluh,--LEFT(RIGHT('Pos Log Cilegon 020821'!XFD1,11),1)+1)&amp;" puluh "&amp;INDEX([0]!idxSatuSampaiDuaPuluh,--LEFT(RIGHT('Pos Log Cilegon 020821'!XFD1,10),1)+1))&amp;IF(OR(LEN('Pos Log Cilegon 020821'!XFD1)&lt;=9,--LEFT(TEXT(RIGHT('Pos Log Cilegon 020821'!XFD1,12),REPT("0",12)),3)={0;1}),""," milyar")</definedName>
    <definedName name="milyar3" localSheetId="6">" "&amp;INDEX([0]!idxRatusan,--LEFT(TEXT(RIGHT('Pos Log Cilegon 030821'!XFD1,12),REPT("0",12)),1)+1)&amp;" "&amp;IF((--MID(TEXT(RIGHT('Pos Log Cilegon 030821'!XFD1,12),REPT("0",12)),2,2)+1)&lt;=20,IF(--LEFT(TEXT(RIGHT('Pos Log Cilegon 030821'!XFD1,12),REPT("0",12)),3)=1," satu milyar",INDEX([0]!idxSatuSampaiDuaPuluh,--LEFT(TEXT(RIGHT('Pos Log Cilegon 030821'!XFD1,11),REPT("0",11)),2)+1)),INDEX([0]!idxSatuSampaiDuaPuluh,--LEFT(RIGHT('Pos Log Cilegon 030821'!XFD1,11),1)+1)&amp;" puluh "&amp;INDEX([0]!idxSatuSampaiDuaPuluh,--LEFT(RIGHT('Pos Log Cilegon 030821'!XFD1,10),1)+1))&amp;IF(OR(LEN('Pos Log Cilegon 030821'!XFD1)&lt;=9,--LEFT(TEXT(RIGHT('Pos Log Cilegon 030821'!XFD1,12),REPT("0",12)),3)={0;1}),""," milyar")</definedName>
    <definedName name="milyar3" localSheetId="7">" "&amp;INDEX([0]!idxRatusan,--LEFT(TEXT(RIGHT('Pos Log Cilegon 040821'!XFD1,12),REPT("0",12)),1)+1)&amp;" "&amp;IF((--MID(TEXT(RIGHT('Pos Log Cilegon 040821'!XFD1,12),REPT("0",12)),2,2)+1)&lt;=20,IF(--LEFT(TEXT(RIGHT('Pos Log Cilegon 040821'!XFD1,12),REPT("0",12)),3)=1," satu milyar",INDEX([0]!idxSatuSampaiDuaPuluh,--LEFT(TEXT(RIGHT('Pos Log Cilegon 040821'!XFD1,11),REPT("0",11)),2)+1)),INDEX([0]!idxSatuSampaiDuaPuluh,--LEFT(RIGHT('Pos Log Cilegon 040821'!XFD1,11),1)+1)&amp;" puluh "&amp;INDEX([0]!idxSatuSampaiDuaPuluh,--LEFT(RIGHT('Pos Log Cilegon 040821'!XFD1,10),1)+1))&amp;IF(OR(LEN('Pos Log Cilegon 040821'!XFD1)&lt;=9,--LEFT(TEXT(RIGHT('Pos Log Cilegon 040821'!XFD1,12),REPT("0",12)),3)={0;1}),""," milyar")</definedName>
    <definedName name="milyar3" localSheetId="8">" "&amp;INDEX([0]!idxRatusan,--LEFT(TEXT(RIGHT('Pos Log Cilegon 050821'!XFD1,12),REPT("0",12)),1)+1)&amp;" "&amp;IF((--MID(TEXT(RIGHT('Pos Log Cilegon 050821'!XFD1,12),REPT("0",12)),2,2)+1)&lt;=20,IF(--LEFT(TEXT(RIGHT('Pos Log Cilegon 050821'!XFD1,12),REPT("0",12)),3)=1," satu milyar",INDEX([0]!idxSatuSampaiDuaPuluh,--LEFT(TEXT(RIGHT('Pos Log Cilegon 050821'!XFD1,11),REPT("0",11)),2)+1)),INDEX([0]!idxSatuSampaiDuaPuluh,--LEFT(RIGHT('Pos Log Cilegon 050821'!XFD1,11),1)+1)&amp;" puluh "&amp;INDEX([0]!idxSatuSampaiDuaPuluh,--LEFT(RIGHT('Pos Log Cilegon 050821'!XFD1,10),1)+1))&amp;IF(OR(LEN('Pos Log Cilegon 050821'!XFD1)&lt;=9,--LEFT(TEXT(RIGHT('Pos Log Cilegon 050821'!XFD1,12),REPT("0",12)),3)={0;1}),""," milyar")</definedName>
    <definedName name="milyar3" localSheetId="3">" "&amp;INDEX([0]!idxRatusan,--LEFT(TEXT(RIGHT('Pos Log Cilegon dan Serang 3007'!XFD1,12),REPT("0",12)),1)+1)&amp;" "&amp;IF((--MID(TEXT(RIGHT('Pos Log Cilegon dan Serang 3007'!XFD1,12),REPT("0",12)),2,2)+1)&lt;=20,IF(--LEFT(TEXT(RIGHT('Pos Log Cilegon dan Serang 3007'!XFD1,12),REPT("0",12)),3)=1," satu milyar",INDEX([0]!idxSatuSampaiDuaPuluh,--LEFT(TEXT(RIGHT('Pos Log Cilegon dan Serang 3007'!XFD1,11),REPT("0",11)),2)+1)),INDEX([0]!idxSatuSampaiDuaPuluh,--LEFT(RIGHT('Pos Log Cilegon dan Serang 3007'!XFD1,11),1)+1)&amp;" puluh "&amp;INDEX([0]!idxSatuSampaiDuaPuluh,--LEFT(RIGHT('Pos Log Cilegon dan Serang 3007'!XFD1,10),1)+1))&amp;IF(OR(LEN('Pos Log Cilegon dan Serang 3007'!XFD1)&lt;=9,--LEFT(TEXT(RIGHT('Pos Log Cilegon dan Serang 3007'!XFD1,12),REPT("0",12)),3)={0;1}),""," milyar")</definedName>
    <definedName name="milyar3" localSheetId="2">" "&amp;INDEX([0]!idxRatusan,--LEFT(TEXT(RIGHT('Pos Log Cilegon&amp;Serang 290721'!XFD1,12),REPT("0",12)),1)+1)&amp;" "&amp;IF((--MID(TEXT(RIGHT('Pos Log Cilegon&amp;Serang 290721'!XFD1,12),REPT("0",12)),2,2)+1)&lt;=20,IF(--LEFT(TEXT(RIGHT('Pos Log Cilegon&amp;Serang 290721'!XFD1,12),REPT("0",12)),3)=1," satu milyar",INDEX([0]!idxSatuSampaiDuaPuluh,--LEFT(TEXT(RIGHT('Pos Log Cilegon&amp;Serang 290721'!XFD1,11),REPT("0",11)),2)+1)),INDEX([0]!idxSatuSampaiDuaPuluh,--LEFT(RIGHT('Pos Log Cilegon&amp;Serang 290721'!XFD1,11),1)+1)&amp;" puluh "&amp;INDEX([0]!idxSatuSampaiDuaPuluh,--LEFT(RIGHT('Pos Log Cilegon&amp;Serang 290721'!XFD1,10),1)+1))&amp;IF(OR(LEN('Pos Log Cilegon&amp;Serang 290721'!XFD1)&lt;=9,--LEFT(TEXT(RIGHT('Pos Log Cilegon&amp;Serang 290721'!XFD1,12),REPT("0",12)),3)={0;1}),""," milyar")</definedName>
    <definedName name="milyar3" localSheetId="4">" "&amp;INDEX([0]!idxRatusan,--LEFT(TEXT(RIGHT('Pos Log Serang 010821'!XFD1,12),REPT("0",12)),1)+1)&amp;" "&amp;IF((--MID(TEXT(RIGHT('Pos Log Serang 010821'!XFD1,12),REPT("0",12)),2,2)+1)&lt;=20,IF(--LEFT(TEXT(RIGHT('Pos Log Serang 010821'!XFD1,12),REPT("0",12)),3)=1," satu milyar",INDEX([0]!idxSatuSampaiDuaPuluh,--LEFT(TEXT(RIGHT('Pos Log Serang 010821'!XFD1,11),REPT("0",11)),2)+1)),INDEX([0]!idxSatuSampaiDuaPuluh,--LEFT(RIGHT('Pos Log Serang 010821'!XFD1,11),1)+1)&amp;" puluh "&amp;INDEX([0]!idxSatuSampaiDuaPuluh,--LEFT(RIGHT('Pos Log Serang 010821'!XFD1,10),1)+1))&amp;IF(OR(LEN('Pos Log Serang 010821'!XFD1)&lt;=9,--LEFT(TEXT(RIGHT('Pos Log Serang 010821'!XFD1,12),REPT("0",12)),3)={0;1}),""," milyar")</definedName>
    <definedName name="milyar3" localSheetId="1">" "&amp;INDEX([0]!idxRatusan,--LEFT(TEXT(RIGHT('Pos Log Serang&amp;cilegon 27280721'!XFD1,12),REPT("0",12)),1)+1)&amp;" "&amp;IF((--MID(TEXT(RIGHT('Pos Log Serang&amp;cilegon 27280721'!XFD1,12),REPT("0",12)),2,2)+1)&lt;=20,IF(--LEFT(TEXT(RIGHT('Pos Log Serang&amp;cilegon 27280721'!XFD1,12),REPT("0",12)),3)=1," satu milyar",INDEX([0]!idxSatuSampaiDuaPuluh,--LEFT(TEXT(RIGHT('Pos Log Serang&amp;cilegon 27280721'!XFD1,11),REPT("0",11)),2)+1)),INDEX([0]!idxSatuSampaiDuaPuluh,--LEFT(RIGHT('Pos Log Serang&amp;cilegon 27280721'!XFD1,11),1)+1)&amp;" puluh "&amp;INDEX([0]!idxSatuSampaiDuaPuluh,--LEFT(RIGHT('Pos Log Serang&amp;cilegon 27280721'!XFD1,10),1)+1))&amp;IF(OR(LEN('Pos Log Serang&amp;cilegon 27280721'!XFD1)&lt;=9,--LEFT(TEXT(RIGHT('Pos Log Serang&amp;cilegon 27280721'!XFD1,12),REPT("0",12)),3)={0;1}),""," milyar")</definedName>
    <definedName name="milyar3" localSheetId="9">" "&amp;INDEX('Rekap DP'!idxRatusan,--LEFT(TEXT(RIGHT('Pos Log Serang 260721'!XFD1,12),REPT("0",12)),1)+1)&amp;" "&amp;IF((--MID(TEXT(RIGHT('Pos Log Serang 260721'!XFD1,12),REPT("0",12)),2,2)+1)&lt;=20,IF(--LEFT(TEXT(RIGHT('Pos Log Serang 260721'!XFD1,12),REPT("0",12)),3)=1," satu milyar",INDEX('Rekap DP'!idxSatuSampaiDuaPuluh,--LEFT(TEXT(RIGHT('Pos Log Serang 260721'!XFD1,11),REPT("0",11)),2)+1)),INDEX('Rekap DP'!idxSatuSampaiDuaPuluh,--LEFT(RIGHT('Pos Log Serang 260721'!XFD1,11),1)+1)&amp;" puluh "&amp;INDEX('Rekap DP'!idxSatuSampaiDuaPuluh,--LEFT(RIGHT('Pos Log Serang 260721'!XFD1,10),1)+1))&amp;IF(OR(LEN('Pos Log Serang 260721'!XFD1)&lt;=9,--LEFT(TEXT(RIGHT('Pos Log Serang 260721'!XFD1,12),REPT("0",12)),3)={0;1}),""," milyar")</definedName>
    <definedName name="milyar3">" "&amp;INDEX(idxRatusan,--LEFT(TEXT(RIGHT('Pos Log Serang 260721'!XFD1,12),REPT("0",12)),1)+1)&amp;" "&amp;IF((--MID(TEXT(RIGHT('Pos Log Serang 260721'!XFD1,12),REPT("0",12)),2,2)+1)&lt;=20,IF(--LEFT(TEXT(RIGHT('Pos Log Serang 260721'!XFD1,12),REPT("0",12)),3)=1," satu milyar",INDEX(idxSatuSampaiDuaPuluh,--LEFT(TEXT(RIGHT('Pos Log Serang 260721'!XFD1,11),REPT("0",11)),2)+1)),INDEX(idxSatuSampaiDuaPuluh,--LEFT(RIGHT('Pos Log Serang 260721'!XFD1,11),1)+1)&amp;" puluh "&amp;INDEX(idxSatuSampaiDuaPuluh,--LEFT(RIGHT('Pos Log Serang 260721'!XFD1,10),1)+1))&amp;IF(OR(LEN('Pos Log Serang 260721'!XFD1)&lt;=9,--LEFT(TEXT(RIGHT('Pos Log Serang 260721'!XFD1,12),REPT("0",12)),3)={0;1}),""," milyar")</definedName>
    <definedName name="milyar4" localSheetId="5">" "&amp;INDEX([0]!idxRatusan,--LEFT(TEXT(RIGHT('Pos Log Cilegon 020821'!XFD1,12),REPT("0",12)),1)+1)&amp;" "&amp;IF((--MID(TEXT(RIGHT('Pos Log Cilegon 020821'!XFD1,12),REPT("0",12)),2,2)+1)&lt;=20,IF(--LEFT(TEXT(RIGHT('Pos Log Cilegon 020821'!XFD1,12),REPT("0",12)),3)=1," satu milyar / ",INDEX([0]!idxSatuSampaiDuaPuluh,--LEFT(TEXT(RIGHT('Pos Log Cilegon 020821'!XFD1,11),REPT("0",11)),2)+1)),INDEX([0]!idxSatuSampaiDuaPuluh,--LEFT(RIGHT('Pos Log Cilegon 020821'!XFD1,11),1)+1)&amp;" puluh "&amp;INDEX([0]!idxSatuSampaiDuaPuluh,--LEFT(RIGHT('Pos Log Cilegon 020821'!XFD1,10),1)+1))&amp;IF(OR(LEN('Pos Log Cilegon 020821'!XFD1)&lt;=9,--LEFT(TEXT(RIGHT('Pos Log Cilegon 020821'!XFD1,12),REPT("0",12)),3)={0;1}),""," milyar / ")</definedName>
    <definedName name="milyar4" localSheetId="6">" "&amp;INDEX([0]!idxRatusan,--LEFT(TEXT(RIGHT('Pos Log Cilegon 030821'!XFD1,12),REPT("0",12)),1)+1)&amp;" "&amp;IF((--MID(TEXT(RIGHT('Pos Log Cilegon 030821'!XFD1,12),REPT("0",12)),2,2)+1)&lt;=20,IF(--LEFT(TEXT(RIGHT('Pos Log Cilegon 030821'!XFD1,12),REPT("0",12)),3)=1," satu milyar / ",INDEX([0]!idxSatuSampaiDuaPuluh,--LEFT(TEXT(RIGHT('Pos Log Cilegon 030821'!XFD1,11),REPT("0",11)),2)+1)),INDEX([0]!idxSatuSampaiDuaPuluh,--LEFT(RIGHT('Pos Log Cilegon 030821'!XFD1,11),1)+1)&amp;" puluh "&amp;INDEX([0]!idxSatuSampaiDuaPuluh,--LEFT(RIGHT('Pos Log Cilegon 030821'!XFD1,10),1)+1))&amp;IF(OR(LEN('Pos Log Cilegon 030821'!XFD1)&lt;=9,--LEFT(TEXT(RIGHT('Pos Log Cilegon 030821'!XFD1,12),REPT("0",12)),3)={0;1}),""," milyar / ")</definedName>
    <definedName name="milyar4" localSheetId="7">" "&amp;INDEX([0]!idxRatusan,--LEFT(TEXT(RIGHT('Pos Log Cilegon 040821'!XFD1,12),REPT("0",12)),1)+1)&amp;" "&amp;IF((--MID(TEXT(RIGHT('Pos Log Cilegon 040821'!XFD1,12),REPT("0",12)),2,2)+1)&lt;=20,IF(--LEFT(TEXT(RIGHT('Pos Log Cilegon 040821'!XFD1,12),REPT("0",12)),3)=1," satu milyar / ",INDEX([0]!idxSatuSampaiDuaPuluh,--LEFT(TEXT(RIGHT('Pos Log Cilegon 040821'!XFD1,11),REPT("0",11)),2)+1)),INDEX([0]!idxSatuSampaiDuaPuluh,--LEFT(RIGHT('Pos Log Cilegon 040821'!XFD1,11),1)+1)&amp;" puluh "&amp;INDEX([0]!idxSatuSampaiDuaPuluh,--LEFT(RIGHT('Pos Log Cilegon 040821'!XFD1,10),1)+1))&amp;IF(OR(LEN('Pos Log Cilegon 040821'!XFD1)&lt;=9,--LEFT(TEXT(RIGHT('Pos Log Cilegon 040821'!XFD1,12),REPT("0",12)),3)={0;1}),""," milyar / ")</definedName>
    <definedName name="milyar4" localSheetId="8">" "&amp;INDEX([0]!idxRatusan,--LEFT(TEXT(RIGHT('Pos Log Cilegon 050821'!XFD1,12),REPT("0",12)),1)+1)&amp;" "&amp;IF((--MID(TEXT(RIGHT('Pos Log Cilegon 050821'!XFD1,12),REPT("0",12)),2,2)+1)&lt;=20,IF(--LEFT(TEXT(RIGHT('Pos Log Cilegon 050821'!XFD1,12),REPT("0",12)),3)=1," satu milyar / ",INDEX([0]!idxSatuSampaiDuaPuluh,--LEFT(TEXT(RIGHT('Pos Log Cilegon 050821'!XFD1,11),REPT("0",11)),2)+1)),INDEX([0]!idxSatuSampaiDuaPuluh,--LEFT(RIGHT('Pos Log Cilegon 050821'!XFD1,11),1)+1)&amp;" puluh "&amp;INDEX([0]!idxSatuSampaiDuaPuluh,--LEFT(RIGHT('Pos Log Cilegon 050821'!XFD1,10),1)+1))&amp;IF(OR(LEN('Pos Log Cilegon 050821'!XFD1)&lt;=9,--LEFT(TEXT(RIGHT('Pos Log Cilegon 050821'!XFD1,12),REPT("0",12)),3)={0;1}),""," milyar / ")</definedName>
    <definedName name="milyar4" localSheetId="3">" "&amp;INDEX([0]!idxRatusan,--LEFT(TEXT(RIGHT('Pos Log Cilegon dan Serang 3007'!XFD1,12),REPT("0",12)),1)+1)&amp;" "&amp;IF((--MID(TEXT(RIGHT('Pos Log Cilegon dan Serang 3007'!XFD1,12),REPT("0",12)),2,2)+1)&lt;=20,IF(--LEFT(TEXT(RIGHT('Pos Log Cilegon dan Serang 3007'!XFD1,12),REPT("0",12)),3)=1," satu milyar / ",INDEX([0]!idxSatuSampaiDuaPuluh,--LEFT(TEXT(RIGHT('Pos Log Cilegon dan Serang 3007'!XFD1,11),REPT("0",11)),2)+1)),INDEX([0]!idxSatuSampaiDuaPuluh,--LEFT(RIGHT('Pos Log Cilegon dan Serang 3007'!XFD1,11),1)+1)&amp;" puluh "&amp;INDEX([0]!idxSatuSampaiDuaPuluh,--LEFT(RIGHT('Pos Log Cilegon dan Serang 3007'!XFD1,10),1)+1))&amp;IF(OR(LEN('Pos Log Cilegon dan Serang 3007'!XFD1)&lt;=9,--LEFT(TEXT(RIGHT('Pos Log Cilegon dan Serang 3007'!XFD1,12),REPT("0",12)),3)={0;1}),""," milyar / ")</definedName>
    <definedName name="milyar4" localSheetId="2">" "&amp;INDEX([0]!idxRatusan,--LEFT(TEXT(RIGHT('Pos Log Cilegon&amp;Serang 290721'!XFD1,12),REPT("0",12)),1)+1)&amp;" "&amp;IF((--MID(TEXT(RIGHT('Pos Log Cilegon&amp;Serang 290721'!XFD1,12),REPT("0",12)),2,2)+1)&lt;=20,IF(--LEFT(TEXT(RIGHT('Pos Log Cilegon&amp;Serang 290721'!XFD1,12),REPT("0",12)),3)=1," satu milyar / ",INDEX([0]!idxSatuSampaiDuaPuluh,--LEFT(TEXT(RIGHT('Pos Log Cilegon&amp;Serang 290721'!XFD1,11),REPT("0",11)),2)+1)),INDEX([0]!idxSatuSampaiDuaPuluh,--LEFT(RIGHT('Pos Log Cilegon&amp;Serang 290721'!XFD1,11),1)+1)&amp;" puluh "&amp;INDEX([0]!idxSatuSampaiDuaPuluh,--LEFT(RIGHT('Pos Log Cilegon&amp;Serang 290721'!XFD1,10),1)+1))&amp;IF(OR(LEN('Pos Log Cilegon&amp;Serang 290721'!XFD1)&lt;=9,--LEFT(TEXT(RIGHT('Pos Log Cilegon&amp;Serang 290721'!XFD1,12),REPT("0",12)),3)={0;1}),""," milyar / ")</definedName>
    <definedName name="milyar4" localSheetId="4">" "&amp;INDEX([0]!idxRatusan,--LEFT(TEXT(RIGHT('Pos Log Serang 010821'!XFD1,12),REPT("0",12)),1)+1)&amp;" "&amp;IF((--MID(TEXT(RIGHT('Pos Log Serang 010821'!XFD1,12),REPT("0",12)),2,2)+1)&lt;=20,IF(--LEFT(TEXT(RIGHT('Pos Log Serang 010821'!XFD1,12),REPT("0",12)),3)=1," satu milyar / ",INDEX([0]!idxSatuSampaiDuaPuluh,--LEFT(TEXT(RIGHT('Pos Log Serang 010821'!XFD1,11),REPT("0",11)),2)+1)),INDEX([0]!idxSatuSampaiDuaPuluh,--LEFT(RIGHT('Pos Log Serang 010821'!XFD1,11),1)+1)&amp;" puluh "&amp;INDEX([0]!idxSatuSampaiDuaPuluh,--LEFT(RIGHT('Pos Log Serang 010821'!XFD1,10),1)+1))&amp;IF(OR(LEN('Pos Log Serang 010821'!XFD1)&lt;=9,--LEFT(TEXT(RIGHT('Pos Log Serang 010821'!XFD1,12),REPT("0",12)),3)={0;1}),""," milyar / ")</definedName>
    <definedName name="milyar4" localSheetId="1">" "&amp;INDEX([0]!idxRatusan,--LEFT(TEXT(RIGHT('Pos Log Serang&amp;cilegon 27280721'!XFD1,12),REPT("0",12)),1)+1)&amp;" "&amp;IF((--MID(TEXT(RIGHT('Pos Log Serang&amp;cilegon 27280721'!XFD1,12),REPT("0",12)),2,2)+1)&lt;=20,IF(--LEFT(TEXT(RIGHT('Pos Log Serang&amp;cilegon 27280721'!XFD1,12),REPT("0",12)),3)=1," satu milyar / ",INDEX([0]!idxSatuSampaiDuaPuluh,--LEFT(TEXT(RIGHT('Pos Log Serang&amp;cilegon 27280721'!XFD1,11),REPT("0",11)),2)+1)),INDEX([0]!idxSatuSampaiDuaPuluh,--LEFT(RIGHT('Pos Log Serang&amp;cilegon 27280721'!XFD1,11),1)+1)&amp;" puluh "&amp;INDEX([0]!idxSatuSampaiDuaPuluh,--LEFT(RIGHT('Pos Log Serang&amp;cilegon 27280721'!XFD1,10),1)+1))&amp;IF(OR(LEN('Pos Log Serang&amp;cilegon 27280721'!XFD1)&lt;=9,--LEFT(TEXT(RIGHT('Pos Log Serang&amp;cilegon 27280721'!XFD1,12),REPT("0",12)),3)={0;1}),""," milyar / ")</definedName>
    <definedName name="milyar4" localSheetId="9">" "&amp;INDEX('Rekap DP'!idxRatusan,--LEFT(TEXT(RIGHT('Pos Log Serang 260721'!XFD1,12),REPT("0",12)),1)+1)&amp;" "&amp;IF((--MID(TEXT(RIGHT('Pos Log Serang 260721'!XFD1,12),REPT("0",12)),2,2)+1)&lt;=20,IF(--LEFT(TEXT(RIGHT('Pos Log Serang 260721'!XFD1,12),REPT("0",12)),3)=1," satu milyar / ",INDEX('Rekap DP'!idxSatuSampaiDuaPuluh,--LEFT(TEXT(RIGHT('Pos Log Serang 260721'!XFD1,11),REPT("0",11)),2)+1)),INDEX('Rekap DP'!idxSatuSampaiDuaPuluh,--LEFT(RIGHT('Pos Log Serang 260721'!XFD1,11),1)+1)&amp;" puluh "&amp;INDEX('Rekap DP'!idxSatuSampaiDuaPuluh,--LEFT(RIGHT('Pos Log Serang 260721'!XFD1,10),1)+1))&amp;IF(OR(LEN('Pos Log Serang 260721'!XFD1)&lt;=9,--LEFT(TEXT(RIGHT('Pos Log Serang 260721'!XFD1,12),REPT("0",12)),3)={0;1}),""," milyar / ")</definedName>
    <definedName name="milyar4">" "&amp;INDEX(idxRatusan,--LEFT(TEXT(RIGHT('Pos Log Serang 260721'!XFD1,12),REPT("0",12)),1)+1)&amp;" "&amp;IF((--MID(TEXT(RIGHT('Pos Log Serang 260721'!XFD1,12),REPT("0",12)),2,2)+1)&lt;=20,IF(--LEFT(TEXT(RIGHT('Pos Log Serang 260721'!XFD1,12),REPT("0",12)),3)=1," satu milyar / ",INDEX(idxSatuSampaiDuaPuluh,--LEFT(TEXT(RIGHT('Pos Log Serang 260721'!XFD1,11),REPT("0",11)),2)+1)),INDEX(idxSatuSampaiDuaPuluh,--LEFT(RIGHT('Pos Log Serang 260721'!XFD1,11),1)+1)&amp;" puluh "&amp;INDEX(idxSatuSampaiDuaPuluh,--LEFT(RIGHT('Pos Log Serang 260721'!XFD1,10),1)+1))&amp;IF(OR(LEN('Pos Log Serang 260721'!XFD1)&lt;=9,--LEFT(TEXT(RIGHT('Pos Log Serang 260721'!XFD1,12),REPT("0",12)),3)={0;1}),""," milyar / ")</definedName>
    <definedName name="nilai" localSheetId="5">'Pos Log Cilegon 020821'!$G$22</definedName>
    <definedName name="nilai" localSheetId="6">'Pos Log Cilegon 030821'!$G$22</definedName>
    <definedName name="nilai" localSheetId="7">'Pos Log Cilegon 040821'!$G$22</definedName>
    <definedName name="nilai" localSheetId="8">'Pos Log Cilegon 050821'!$G$22</definedName>
    <definedName name="nilai" localSheetId="3">'Pos Log Cilegon dan Serang 3007'!$G$22</definedName>
    <definedName name="nilai" localSheetId="2">'Pos Log Cilegon&amp;Serang 290721'!$G$22</definedName>
    <definedName name="nilai" localSheetId="4">'Pos Log Serang 010821'!$G$22</definedName>
    <definedName name="nilai" localSheetId="1">'Pos Log Serang&amp;cilegon 27280721'!$G$22</definedName>
    <definedName name="nilai">'Pos Log Serang 260721'!$G$22</definedName>
    <definedName name="_xlnm.Print_Area" localSheetId="5">'Pos Log Cilegon 020821'!$A$1:$BV$27</definedName>
    <definedName name="_xlnm.Print_Area" localSheetId="6">'Pos Log Cilegon 030821'!$A$1:$BV$27</definedName>
    <definedName name="_xlnm.Print_Area" localSheetId="7">'Pos Log Cilegon 040821'!$A$1:$BV$27</definedName>
    <definedName name="_xlnm.Print_Area" localSheetId="8">'Pos Log Cilegon 050821'!$A$1:$BV$27</definedName>
    <definedName name="_xlnm.Print_Area" localSheetId="3">'Pos Log Cilegon dan Serang 3007'!$A$1:$BV$27</definedName>
    <definedName name="_xlnm.Print_Area" localSheetId="2">'Pos Log Cilegon&amp;Serang 290721'!$A$1:$BV$27</definedName>
    <definedName name="_xlnm.Print_Area" localSheetId="4">'Pos Log Serang 010821'!$A$1:$BV$27</definedName>
    <definedName name="_xlnm.Print_Area" localSheetId="0">'Pos Log Serang 260721'!$A$1:$BV$27</definedName>
    <definedName name="_xlnm.Print_Area" localSheetId="1">'Pos Log Serang&amp;cilegon 27280721'!$A$1:$BV$27</definedName>
    <definedName name="ratus" localSheetId="5">" "&amp;INDEX([0]!idxRatusan,--LEFT(TEXT(RIGHT('Pos Log Cilegon 020821'!nilai,3),"000"),1)+1)&amp;" "&amp;IF(--RIGHT('Pos Log Cilegon 020821'!nilai,2)&lt;=20,INDEX([0]!idxSatuSampaiDuaPuluh,--LEFT(RIGHT('Pos Log Cilegon 020821'!nilai,2),2)+1),INDEX([0]!idxSatuSampaiDuaPuluh,--LEFT(RIGHT('Pos Log Cilegon 020821'!nilai,2),1)+1)&amp;" puluh "&amp;INDEX([0]!idxSatuSampaiDuaPuluh,--RIGHT('Pos Log Cilegon 020821'!nilai,1)+1))</definedName>
    <definedName name="ratus" localSheetId="6">" "&amp;INDEX([0]!idxRatusan,--LEFT(TEXT(RIGHT('Pos Log Cilegon 030821'!nilai,3),"000"),1)+1)&amp;" "&amp;IF(--RIGHT('Pos Log Cilegon 030821'!nilai,2)&lt;=20,INDEX([0]!idxSatuSampaiDuaPuluh,--LEFT(RIGHT('Pos Log Cilegon 030821'!nilai,2),2)+1),INDEX([0]!idxSatuSampaiDuaPuluh,--LEFT(RIGHT('Pos Log Cilegon 030821'!nilai,2),1)+1)&amp;" puluh "&amp;INDEX([0]!idxSatuSampaiDuaPuluh,--RIGHT('Pos Log Cilegon 030821'!nilai,1)+1))</definedName>
    <definedName name="ratus" localSheetId="7">" "&amp;INDEX([0]!idxRatusan,--LEFT(TEXT(RIGHT('Pos Log Cilegon 040821'!nilai,3),"000"),1)+1)&amp;" "&amp;IF(--RIGHT('Pos Log Cilegon 040821'!nilai,2)&lt;=20,INDEX([0]!idxSatuSampaiDuaPuluh,--LEFT(RIGHT('Pos Log Cilegon 040821'!nilai,2),2)+1),INDEX([0]!idxSatuSampaiDuaPuluh,--LEFT(RIGHT('Pos Log Cilegon 040821'!nilai,2),1)+1)&amp;" puluh "&amp;INDEX([0]!idxSatuSampaiDuaPuluh,--RIGHT('Pos Log Cilegon 040821'!nilai,1)+1))</definedName>
    <definedName name="ratus" localSheetId="8">" "&amp;INDEX([0]!idxRatusan,--LEFT(TEXT(RIGHT('Pos Log Cilegon 050821'!nilai,3),"000"),1)+1)&amp;" "&amp;IF(--RIGHT('Pos Log Cilegon 050821'!nilai,2)&lt;=20,INDEX([0]!idxSatuSampaiDuaPuluh,--LEFT(RIGHT('Pos Log Cilegon 050821'!nilai,2),2)+1),INDEX([0]!idxSatuSampaiDuaPuluh,--LEFT(RIGHT('Pos Log Cilegon 050821'!nilai,2),1)+1)&amp;" puluh "&amp;INDEX([0]!idxSatuSampaiDuaPuluh,--RIGHT('Pos Log Cilegon 050821'!nilai,1)+1))</definedName>
    <definedName name="ratus" localSheetId="3">" "&amp;INDEX([0]!idxRatusan,--LEFT(TEXT(RIGHT('Pos Log Cilegon dan Serang 3007'!nilai,3),"000"),1)+1)&amp;" "&amp;IF(--RIGHT('Pos Log Cilegon dan Serang 3007'!nilai,2)&lt;=20,INDEX([0]!idxSatuSampaiDuaPuluh,--LEFT(RIGHT('Pos Log Cilegon dan Serang 3007'!nilai,2),2)+1),INDEX([0]!idxSatuSampaiDuaPuluh,--LEFT(RIGHT('Pos Log Cilegon dan Serang 3007'!nilai,2),1)+1)&amp;" puluh "&amp;INDEX([0]!idxSatuSampaiDuaPuluh,--RIGHT('Pos Log Cilegon dan Serang 3007'!nilai,1)+1))</definedName>
    <definedName name="ratus" localSheetId="2">" "&amp;INDEX([0]!idxRatusan,--LEFT(TEXT(RIGHT('Pos Log Cilegon&amp;Serang 290721'!nilai,3),"000"),1)+1)&amp;" "&amp;IF(--RIGHT('Pos Log Cilegon&amp;Serang 290721'!nilai,2)&lt;=20,INDEX([0]!idxSatuSampaiDuaPuluh,--LEFT(RIGHT('Pos Log Cilegon&amp;Serang 290721'!nilai,2),2)+1),INDEX([0]!idxSatuSampaiDuaPuluh,--LEFT(RIGHT('Pos Log Cilegon&amp;Serang 290721'!nilai,2),1)+1)&amp;" puluh "&amp;INDEX([0]!idxSatuSampaiDuaPuluh,--RIGHT('Pos Log Cilegon&amp;Serang 290721'!nilai,1)+1))</definedName>
    <definedName name="ratus" localSheetId="4">" "&amp;INDEX([0]!idxRatusan,--LEFT(TEXT(RIGHT('Pos Log Serang 010821'!nilai,3),"000"),1)+1)&amp;" "&amp;IF(--RIGHT('Pos Log Serang 010821'!nilai,2)&lt;=20,INDEX([0]!idxSatuSampaiDuaPuluh,--LEFT(RIGHT('Pos Log Serang 010821'!nilai,2),2)+1),INDEX([0]!idxSatuSampaiDuaPuluh,--LEFT(RIGHT('Pos Log Serang 010821'!nilai,2),1)+1)&amp;" puluh "&amp;INDEX([0]!idxSatuSampaiDuaPuluh,--RIGHT('Pos Log Serang 010821'!nilai,1)+1))</definedName>
    <definedName name="ratus" localSheetId="1">" "&amp;INDEX([0]!idxRatusan,--LEFT(TEXT(RIGHT('Pos Log Serang&amp;cilegon 27280721'!nilai,3),"000"),1)+1)&amp;" "&amp;IF(--RIGHT('Pos Log Serang&amp;cilegon 27280721'!nilai,2)&lt;=20,INDEX([0]!idxSatuSampaiDuaPuluh,--LEFT(RIGHT('Pos Log Serang&amp;cilegon 27280721'!nilai,2),2)+1),INDEX([0]!idxSatuSampaiDuaPuluh,--LEFT(RIGHT('Pos Log Serang&amp;cilegon 27280721'!nilai,2),1)+1)&amp;" puluh "&amp;INDEX([0]!idxSatuSampaiDuaPuluh,--RIGHT('Pos Log Serang&amp;cilegon 27280721'!nilai,1)+1))</definedName>
    <definedName name="ratus" localSheetId="9">" "&amp;INDEX('Rekap DP'!idxRatusan,--LEFT(TEXT(RIGHT(nilai,3),"000"),1)+1)&amp;" "&amp;IF(--RIGHT(nilai,2)&lt;=20,INDEX('Rekap DP'!idxSatuSampaiDuaPuluh,--LEFT(RIGHT(nilai,2),2)+1),INDEX('Rekap DP'!idxSatuSampaiDuaPuluh,--LEFT(RIGHT(nilai,2),1)+1)&amp;" puluh "&amp;INDEX('Rekap DP'!idxSatuSampaiDuaPuluh,--RIGHT(nilai,1)+1))</definedName>
    <definedName name="ratus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2" localSheetId="5">" "&amp;INDEX([0]!idxRatusan,--LEFT(TEXT(RIGHT('Pos Log Cilegon 020821'!nilai,3),"000"),1)+1)&amp;" "&amp;IF(--RIGHT('Pos Log Cilegon 020821'!nilai,2)&lt;=20,INDEX([0]!idxSatuSampaiDuaPuluh,--LEFT(RIGHT('Pos Log Cilegon 020821'!nilai,2),2)+1),INDEX([0]!idxSatuSampaiDuaPuluh,--LEFT(RIGHT('Pos Log Cilegon 020821'!nilai,2),1)+1)&amp;" puluh "&amp;INDEX([0]!idxSatuSampaiDuaPuluh,--RIGHT('Pos Log Cilegon 020821'!nilai,1)+1))</definedName>
    <definedName name="ratus2" localSheetId="6">" "&amp;INDEX([0]!idxRatusan,--LEFT(TEXT(RIGHT('Pos Log Cilegon 030821'!nilai,3),"000"),1)+1)&amp;" "&amp;IF(--RIGHT('Pos Log Cilegon 030821'!nilai,2)&lt;=20,INDEX([0]!idxSatuSampaiDuaPuluh,--LEFT(RIGHT('Pos Log Cilegon 030821'!nilai,2),2)+1),INDEX([0]!idxSatuSampaiDuaPuluh,--LEFT(RIGHT('Pos Log Cilegon 030821'!nilai,2),1)+1)&amp;" puluh "&amp;INDEX([0]!idxSatuSampaiDuaPuluh,--RIGHT('Pos Log Cilegon 030821'!nilai,1)+1))</definedName>
    <definedName name="ratus2" localSheetId="7">" "&amp;INDEX([0]!idxRatusan,--LEFT(TEXT(RIGHT('Pos Log Cilegon 040821'!nilai,3),"000"),1)+1)&amp;" "&amp;IF(--RIGHT('Pos Log Cilegon 040821'!nilai,2)&lt;=20,INDEX([0]!idxSatuSampaiDuaPuluh,--LEFT(RIGHT('Pos Log Cilegon 040821'!nilai,2),2)+1),INDEX([0]!idxSatuSampaiDuaPuluh,--LEFT(RIGHT('Pos Log Cilegon 040821'!nilai,2),1)+1)&amp;" puluh "&amp;INDEX([0]!idxSatuSampaiDuaPuluh,--RIGHT('Pos Log Cilegon 040821'!nilai,1)+1))</definedName>
    <definedName name="ratus2" localSheetId="8">" "&amp;INDEX([0]!idxRatusan,--LEFT(TEXT(RIGHT('Pos Log Cilegon 050821'!nilai,3),"000"),1)+1)&amp;" "&amp;IF(--RIGHT('Pos Log Cilegon 050821'!nilai,2)&lt;=20,INDEX([0]!idxSatuSampaiDuaPuluh,--LEFT(RIGHT('Pos Log Cilegon 050821'!nilai,2),2)+1),INDEX([0]!idxSatuSampaiDuaPuluh,--LEFT(RIGHT('Pos Log Cilegon 050821'!nilai,2),1)+1)&amp;" puluh "&amp;INDEX([0]!idxSatuSampaiDuaPuluh,--RIGHT('Pos Log Cilegon 050821'!nilai,1)+1))</definedName>
    <definedName name="ratus2" localSheetId="3">" "&amp;INDEX([0]!idxRatusan,--LEFT(TEXT(RIGHT('Pos Log Cilegon dan Serang 3007'!nilai,3),"000"),1)+1)&amp;" "&amp;IF(--RIGHT('Pos Log Cilegon dan Serang 3007'!nilai,2)&lt;=20,INDEX([0]!idxSatuSampaiDuaPuluh,--LEFT(RIGHT('Pos Log Cilegon dan Serang 3007'!nilai,2),2)+1),INDEX([0]!idxSatuSampaiDuaPuluh,--LEFT(RIGHT('Pos Log Cilegon dan Serang 3007'!nilai,2),1)+1)&amp;" puluh "&amp;INDEX([0]!idxSatuSampaiDuaPuluh,--RIGHT('Pos Log Cilegon dan Serang 3007'!nilai,1)+1))</definedName>
    <definedName name="ratus2" localSheetId="2">" "&amp;INDEX([0]!idxRatusan,--LEFT(TEXT(RIGHT('Pos Log Cilegon&amp;Serang 290721'!nilai,3),"000"),1)+1)&amp;" "&amp;IF(--RIGHT('Pos Log Cilegon&amp;Serang 290721'!nilai,2)&lt;=20,INDEX([0]!idxSatuSampaiDuaPuluh,--LEFT(RIGHT('Pos Log Cilegon&amp;Serang 290721'!nilai,2),2)+1),INDEX([0]!idxSatuSampaiDuaPuluh,--LEFT(RIGHT('Pos Log Cilegon&amp;Serang 290721'!nilai,2),1)+1)&amp;" puluh "&amp;INDEX([0]!idxSatuSampaiDuaPuluh,--RIGHT('Pos Log Cilegon&amp;Serang 290721'!nilai,1)+1))</definedName>
    <definedName name="ratus2" localSheetId="4">" "&amp;INDEX([0]!idxRatusan,--LEFT(TEXT(RIGHT('Pos Log Serang 010821'!nilai,3),"000"),1)+1)&amp;" "&amp;IF(--RIGHT('Pos Log Serang 010821'!nilai,2)&lt;=20,INDEX([0]!idxSatuSampaiDuaPuluh,--LEFT(RIGHT('Pos Log Serang 010821'!nilai,2),2)+1),INDEX([0]!idxSatuSampaiDuaPuluh,--LEFT(RIGHT('Pos Log Serang 010821'!nilai,2),1)+1)&amp;" puluh "&amp;INDEX([0]!idxSatuSampaiDuaPuluh,--RIGHT('Pos Log Serang 010821'!nilai,1)+1))</definedName>
    <definedName name="ratus2" localSheetId="1">" "&amp;INDEX([0]!idxRatusan,--LEFT(TEXT(RIGHT('Pos Log Serang&amp;cilegon 27280721'!nilai,3),"000"),1)+1)&amp;" "&amp;IF(--RIGHT('Pos Log Serang&amp;cilegon 27280721'!nilai,2)&lt;=20,INDEX([0]!idxSatuSampaiDuaPuluh,--LEFT(RIGHT('Pos Log Serang&amp;cilegon 27280721'!nilai,2),2)+1),INDEX([0]!idxSatuSampaiDuaPuluh,--LEFT(RIGHT('Pos Log Serang&amp;cilegon 27280721'!nilai,2),1)+1)&amp;" puluh "&amp;INDEX([0]!idxSatuSampaiDuaPuluh,--RIGHT('Pos Log Serang&amp;cilegon 27280721'!nilai,1)+1))</definedName>
    <definedName name="ratus2" localSheetId="9">" "&amp;INDEX('Rekap DP'!idxRatusan,--LEFT(TEXT(RIGHT(nilai,3),"000"),1)+1)&amp;" "&amp;IF(--RIGHT(nilai,2)&lt;=20,INDEX('Rekap DP'!idxSatuSampaiDuaPuluh,--LEFT(RIGHT(nilai,2),2)+1),INDEX('Rekap DP'!idxSatuSampaiDuaPuluh,--LEFT(RIGHT(nilai,2),1)+1)&amp;" puluh "&amp;INDEX('Rekap DP'!idxSatuSampaiDuaPuluh,--RIGHT(nilai,1)+1))</definedName>
    <definedName name="ratus2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3" localSheetId="5">" "&amp;INDEX([0]!idxRatusan,--LEFT(TEXT(RIGHT('Pos Log Cilegon 020821'!XFD1,3),"000"),1)+1)&amp;" "&amp;IF(--RIGHT('Pos Log Cilegon 020821'!XFD1,2)&lt;=20,INDEX([0]!idxSatuSampaiDuaPuluh,--LEFT(RIGHT('Pos Log Cilegon 020821'!XFD1,2),2)+1),INDEX([0]!idxSatuSampaiDuaPuluh,--LEFT(RIGHT('Pos Log Cilegon 020821'!XFD1,2),1)+1)&amp;" puluh "&amp;INDEX([0]!idxSatuSampaiDuaPuluh,--RIGHT('Pos Log Cilegon 020821'!XFD1,1)+1))</definedName>
    <definedName name="ratus3" localSheetId="6">" "&amp;INDEX([0]!idxRatusan,--LEFT(TEXT(RIGHT('Pos Log Cilegon 030821'!XFD1,3),"000"),1)+1)&amp;" "&amp;IF(--RIGHT('Pos Log Cilegon 030821'!XFD1,2)&lt;=20,INDEX([0]!idxSatuSampaiDuaPuluh,--LEFT(RIGHT('Pos Log Cilegon 030821'!XFD1,2),2)+1),INDEX([0]!idxSatuSampaiDuaPuluh,--LEFT(RIGHT('Pos Log Cilegon 030821'!XFD1,2),1)+1)&amp;" puluh "&amp;INDEX([0]!idxSatuSampaiDuaPuluh,--RIGHT('Pos Log Cilegon 030821'!XFD1,1)+1))</definedName>
    <definedName name="ratus3" localSheetId="7">" "&amp;INDEX([0]!idxRatusan,--LEFT(TEXT(RIGHT('Pos Log Cilegon 040821'!XFD1,3),"000"),1)+1)&amp;" "&amp;IF(--RIGHT('Pos Log Cilegon 040821'!XFD1,2)&lt;=20,INDEX([0]!idxSatuSampaiDuaPuluh,--LEFT(RIGHT('Pos Log Cilegon 040821'!XFD1,2),2)+1),INDEX([0]!idxSatuSampaiDuaPuluh,--LEFT(RIGHT('Pos Log Cilegon 040821'!XFD1,2),1)+1)&amp;" puluh "&amp;INDEX([0]!idxSatuSampaiDuaPuluh,--RIGHT('Pos Log Cilegon 040821'!XFD1,1)+1))</definedName>
    <definedName name="ratus3" localSheetId="8">" "&amp;INDEX([0]!idxRatusan,--LEFT(TEXT(RIGHT('Pos Log Cilegon 050821'!XFD1,3),"000"),1)+1)&amp;" "&amp;IF(--RIGHT('Pos Log Cilegon 050821'!XFD1,2)&lt;=20,INDEX([0]!idxSatuSampaiDuaPuluh,--LEFT(RIGHT('Pos Log Cilegon 050821'!XFD1,2),2)+1),INDEX([0]!idxSatuSampaiDuaPuluh,--LEFT(RIGHT('Pos Log Cilegon 050821'!XFD1,2),1)+1)&amp;" puluh "&amp;INDEX([0]!idxSatuSampaiDuaPuluh,--RIGHT('Pos Log Cilegon 050821'!XFD1,1)+1))</definedName>
    <definedName name="ratus3" localSheetId="3">" "&amp;INDEX([0]!idxRatusan,--LEFT(TEXT(RIGHT('Pos Log Cilegon dan Serang 3007'!XFD1,3),"000"),1)+1)&amp;" "&amp;IF(--RIGHT('Pos Log Cilegon dan Serang 3007'!XFD1,2)&lt;=20,INDEX([0]!idxSatuSampaiDuaPuluh,--LEFT(RIGHT('Pos Log Cilegon dan Serang 3007'!XFD1,2),2)+1),INDEX([0]!idxSatuSampaiDuaPuluh,--LEFT(RIGHT('Pos Log Cilegon dan Serang 3007'!XFD1,2),1)+1)&amp;" puluh "&amp;INDEX([0]!idxSatuSampaiDuaPuluh,--RIGHT('Pos Log Cilegon dan Serang 3007'!XFD1,1)+1))</definedName>
    <definedName name="ratus3" localSheetId="2">" "&amp;INDEX([0]!idxRatusan,--LEFT(TEXT(RIGHT('Pos Log Cilegon&amp;Serang 290721'!XFD1,3),"000"),1)+1)&amp;" "&amp;IF(--RIGHT('Pos Log Cilegon&amp;Serang 290721'!XFD1,2)&lt;=20,INDEX([0]!idxSatuSampaiDuaPuluh,--LEFT(RIGHT('Pos Log Cilegon&amp;Serang 290721'!XFD1,2),2)+1),INDEX([0]!idxSatuSampaiDuaPuluh,--LEFT(RIGHT('Pos Log Cilegon&amp;Serang 290721'!XFD1,2),1)+1)&amp;" puluh "&amp;INDEX([0]!idxSatuSampaiDuaPuluh,--RIGHT('Pos Log Cilegon&amp;Serang 290721'!XFD1,1)+1))</definedName>
    <definedName name="ratus3" localSheetId="4">" "&amp;INDEX([0]!idxRatusan,--LEFT(TEXT(RIGHT('Pos Log Serang 010821'!XFD1,3),"000"),1)+1)&amp;" "&amp;IF(--RIGHT('Pos Log Serang 010821'!XFD1,2)&lt;=20,INDEX([0]!idxSatuSampaiDuaPuluh,--LEFT(RIGHT('Pos Log Serang 010821'!XFD1,2),2)+1),INDEX([0]!idxSatuSampaiDuaPuluh,--LEFT(RIGHT('Pos Log Serang 010821'!XFD1,2),1)+1)&amp;" puluh "&amp;INDEX([0]!idxSatuSampaiDuaPuluh,--RIGHT('Pos Log Serang 010821'!XFD1,1)+1))</definedName>
    <definedName name="ratus3" localSheetId="1">" "&amp;INDEX([0]!idxRatusan,--LEFT(TEXT(RIGHT('Pos Log Serang&amp;cilegon 27280721'!XFD1,3),"000"),1)+1)&amp;" "&amp;IF(--RIGHT('Pos Log Serang&amp;cilegon 27280721'!XFD1,2)&lt;=20,INDEX([0]!idxSatuSampaiDuaPuluh,--LEFT(RIGHT('Pos Log Serang&amp;cilegon 27280721'!XFD1,2),2)+1),INDEX([0]!idxSatuSampaiDuaPuluh,--LEFT(RIGHT('Pos Log Serang&amp;cilegon 27280721'!XFD1,2),1)+1)&amp;" puluh "&amp;INDEX([0]!idxSatuSampaiDuaPuluh,--RIGHT('Pos Log Serang&amp;cilegon 27280721'!XFD1,1)+1))</definedName>
    <definedName name="ratus3" localSheetId="9">" "&amp;INDEX('Rekap DP'!idxRatusan,--LEFT(TEXT(RIGHT('Pos Log Serang 260721'!XFD1,3),"000"),1)+1)&amp;" "&amp;IF(--RIGHT('Pos Log Serang 260721'!XFD1,2)&lt;=20,INDEX('Rekap DP'!idxSatuSampaiDuaPuluh,--LEFT(RIGHT('Pos Log Serang 260721'!XFD1,2),2)+1),INDEX('Rekap DP'!idxSatuSampaiDuaPuluh,--LEFT(RIGHT('Pos Log Serang 260721'!XFD1,2),1)+1)&amp;" puluh "&amp;INDEX('Rekap DP'!idxSatuSampaiDuaPuluh,--RIGHT('Pos Log Serang 260721'!XFD1,1)+1))</definedName>
    <definedName name="ratus3">" "&amp;INDEX(idxRatusan,--LEFT(TEXT(RIGHT('Pos Log Serang 260721'!XFD1,3),"000"),1)+1)&amp;" "&amp;IF(--RIGHT('Pos Log Serang 260721'!XFD1,2)&lt;=20,INDEX(idxSatuSampaiDuaPuluh,--LEFT(RIGHT('Pos Log Serang 260721'!XFD1,2),2)+1),INDEX(idxSatuSampaiDuaPuluh,--LEFT(RIGHT('Pos Log Serang 260721'!XFD1,2),1)+1)&amp;" puluh "&amp;INDEX(idxSatuSampaiDuaPuluh,--RIGHT('Pos Log Serang 260721'!XFD1,1)+1))</definedName>
    <definedName name="ratus4" localSheetId="5">" "&amp;INDEX([0]!idxRatusan,--LEFT(TEXT(RIGHT('Pos Log Cilegon 020821'!XFD1,3),"000"),1)+1)&amp;" "&amp;IF(--RIGHT('Pos Log Cilegon 020821'!XFD1,2)&lt;=20,INDEX([0]!idxSatuSampaiDuaPuluh,--LEFT(RIGHT('Pos Log Cilegon 020821'!XFD1,2),2)+1),INDEX([0]!idxSatuSampaiDuaPuluh,--LEFT(RIGHT('Pos Log Cilegon 020821'!XFD1,2),1)+1)&amp;" puluh "&amp;INDEX([0]!idxSatuSampaiDuaPuluh,--RIGHT('Pos Log Cilegon 020821'!XFD1,1)+1))</definedName>
    <definedName name="ratus4" localSheetId="6">" "&amp;INDEX([0]!idxRatusan,--LEFT(TEXT(RIGHT('Pos Log Cilegon 030821'!XFD1,3),"000"),1)+1)&amp;" "&amp;IF(--RIGHT('Pos Log Cilegon 030821'!XFD1,2)&lt;=20,INDEX([0]!idxSatuSampaiDuaPuluh,--LEFT(RIGHT('Pos Log Cilegon 030821'!XFD1,2),2)+1),INDEX([0]!idxSatuSampaiDuaPuluh,--LEFT(RIGHT('Pos Log Cilegon 030821'!XFD1,2),1)+1)&amp;" puluh "&amp;INDEX([0]!idxSatuSampaiDuaPuluh,--RIGHT('Pos Log Cilegon 030821'!XFD1,1)+1))</definedName>
    <definedName name="ratus4" localSheetId="7">" "&amp;INDEX([0]!idxRatusan,--LEFT(TEXT(RIGHT('Pos Log Cilegon 040821'!XFD1,3),"000"),1)+1)&amp;" "&amp;IF(--RIGHT('Pos Log Cilegon 040821'!XFD1,2)&lt;=20,INDEX([0]!idxSatuSampaiDuaPuluh,--LEFT(RIGHT('Pos Log Cilegon 040821'!XFD1,2),2)+1),INDEX([0]!idxSatuSampaiDuaPuluh,--LEFT(RIGHT('Pos Log Cilegon 040821'!XFD1,2),1)+1)&amp;" puluh "&amp;INDEX([0]!idxSatuSampaiDuaPuluh,--RIGHT('Pos Log Cilegon 040821'!XFD1,1)+1))</definedName>
    <definedName name="ratus4" localSheetId="8">" "&amp;INDEX([0]!idxRatusan,--LEFT(TEXT(RIGHT('Pos Log Cilegon 050821'!XFD1,3),"000"),1)+1)&amp;" "&amp;IF(--RIGHT('Pos Log Cilegon 050821'!XFD1,2)&lt;=20,INDEX([0]!idxSatuSampaiDuaPuluh,--LEFT(RIGHT('Pos Log Cilegon 050821'!XFD1,2),2)+1),INDEX([0]!idxSatuSampaiDuaPuluh,--LEFT(RIGHT('Pos Log Cilegon 050821'!XFD1,2),1)+1)&amp;" puluh "&amp;INDEX([0]!idxSatuSampaiDuaPuluh,--RIGHT('Pos Log Cilegon 050821'!XFD1,1)+1))</definedName>
    <definedName name="ratus4" localSheetId="3">" "&amp;INDEX([0]!idxRatusan,--LEFT(TEXT(RIGHT('Pos Log Cilegon dan Serang 3007'!XFD1,3),"000"),1)+1)&amp;" "&amp;IF(--RIGHT('Pos Log Cilegon dan Serang 3007'!XFD1,2)&lt;=20,INDEX([0]!idxSatuSampaiDuaPuluh,--LEFT(RIGHT('Pos Log Cilegon dan Serang 3007'!XFD1,2),2)+1),INDEX([0]!idxSatuSampaiDuaPuluh,--LEFT(RIGHT('Pos Log Cilegon dan Serang 3007'!XFD1,2),1)+1)&amp;" puluh "&amp;INDEX([0]!idxSatuSampaiDuaPuluh,--RIGHT('Pos Log Cilegon dan Serang 3007'!XFD1,1)+1))</definedName>
    <definedName name="ratus4" localSheetId="2">" "&amp;INDEX([0]!idxRatusan,--LEFT(TEXT(RIGHT('Pos Log Cilegon&amp;Serang 290721'!XFD1,3),"000"),1)+1)&amp;" "&amp;IF(--RIGHT('Pos Log Cilegon&amp;Serang 290721'!XFD1,2)&lt;=20,INDEX([0]!idxSatuSampaiDuaPuluh,--LEFT(RIGHT('Pos Log Cilegon&amp;Serang 290721'!XFD1,2),2)+1),INDEX([0]!idxSatuSampaiDuaPuluh,--LEFT(RIGHT('Pos Log Cilegon&amp;Serang 290721'!XFD1,2),1)+1)&amp;" puluh "&amp;INDEX([0]!idxSatuSampaiDuaPuluh,--RIGHT('Pos Log Cilegon&amp;Serang 290721'!XFD1,1)+1))</definedName>
    <definedName name="ratus4" localSheetId="4">" "&amp;INDEX([0]!idxRatusan,--LEFT(TEXT(RIGHT('Pos Log Serang 010821'!XFD1,3),"000"),1)+1)&amp;" "&amp;IF(--RIGHT('Pos Log Serang 010821'!XFD1,2)&lt;=20,INDEX([0]!idxSatuSampaiDuaPuluh,--LEFT(RIGHT('Pos Log Serang 010821'!XFD1,2),2)+1),INDEX([0]!idxSatuSampaiDuaPuluh,--LEFT(RIGHT('Pos Log Serang 010821'!XFD1,2),1)+1)&amp;" puluh "&amp;INDEX([0]!idxSatuSampaiDuaPuluh,--RIGHT('Pos Log Serang 010821'!XFD1,1)+1))</definedName>
    <definedName name="ratus4" localSheetId="1">" "&amp;INDEX([0]!idxRatusan,--LEFT(TEXT(RIGHT('Pos Log Serang&amp;cilegon 27280721'!XFD1,3),"000"),1)+1)&amp;" "&amp;IF(--RIGHT('Pos Log Serang&amp;cilegon 27280721'!XFD1,2)&lt;=20,INDEX([0]!idxSatuSampaiDuaPuluh,--LEFT(RIGHT('Pos Log Serang&amp;cilegon 27280721'!XFD1,2),2)+1),INDEX([0]!idxSatuSampaiDuaPuluh,--LEFT(RIGHT('Pos Log Serang&amp;cilegon 27280721'!XFD1,2),1)+1)&amp;" puluh "&amp;INDEX([0]!idxSatuSampaiDuaPuluh,--RIGHT('Pos Log Serang&amp;cilegon 27280721'!XFD1,1)+1))</definedName>
    <definedName name="ratus4" localSheetId="9">" "&amp;INDEX('Rekap DP'!idxRatusan,--LEFT(TEXT(RIGHT('Pos Log Serang 260721'!XFD1,3),"000"),1)+1)&amp;" "&amp;IF(--RIGHT('Pos Log Serang 260721'!XFD1,2)&lt;=20,INDEX('Rekap DP'!idxSatuSampaiDuaPuluh,--LEFT(RIGHT('Pos Log Serang 260721'!XFD1,2),2)+1),INDEX('Rekap DP'!idxSatuSampaiDuaPuluh,--LEFT(RIGHT('Pos Log Serang 260721'!XFD1,2),1)+1)&amp;" puluh "&amp;INDEX('Rekap DP'!idxSatuSampaiDuaPuluh,--RIGHT('Pos Log Serang 260721'!XFD1,1)+1))</definedName>
    <definedName name="ratus4">" "&amp;INDEX(idxRatusan,--LEFT(TEXT(RIGHT('Pos Log Serang 260721'!XFD1,3),"000"),1)+1)&amp;" "&amp;IF(--RIGHT('Pos Log Serang 260721'!XFD1,2)&lt;=20,INDEX(idxSatuSampaiDuaPuluh,--LEFT(RIGHT('Pos Log Serang 260721'!XFD1,2),2)+1),INDEX(idxSatuSampaiDuaPuluh,--LEFT(RIGHT('Pos Log Serang 260721'!XFD1,2),1)+1)&amp;" puluh "&amp;INDEX(idxSatuSampaiDuaPuluh,--RIGHT('Pos Log Serang 260721'!XFD1,1)+1))</definedName>
    <definedName name="ribu" localSheetId="5">" "&amp;INDEX([0]!idxRatusan,--LEFT(TEXT(RIGHT('Pos Log Cilegon 020821'!nilai,6),REPT("0",6)),1)+1)&amp;" "&amp;IF((--MID(TEXT(RIGHT('Pos Log Cilegon 020821'!nilai,6),REPT("0",6)),2,2)+1)&lt;=20,IF(--LEFT(TEXT(RIGHT('Pos Log Cilegon 020821'!nilai,6),REPT("0",6)),3)=1," seribu",INDEX([0]!idxSatuSampaiDuaPuluh,--LEFT(TEXT(RIGHT('Pos Log Cilegon 020821'!nilai,5),REPT("0",5)),2)+1)),INDEX([0]!idxSatuSampaiDuaPuluh,--LEFT(RIGHT('Pos Log Cilegon 020821'!nilai,5),1)+1)&amp;" puluh "&amp;INDEX([0]!idxSatuSampaiDuaPuluh,--LEFT(RIGHT('Pos Log Cilegon 020821'!nilai,4),1)+1))&amp;IF(OR(LEN('Pos Log Cilegon 020821'!nilai)&lt;=3,--LEFT(TEXT(RIGHT('Pos Log Cilegon 020821'!nilai,6),REPT("0",6)),3)={0;1}),""," ribu")</definedName>
    <definedName name="ribu" localSheetId="6">" "&amp;INDEX([0]!idxRatusan,--LEFT(TEXT(RIGHT('Pos Log Cilegon 030821'!nilai,6),REPT("0",6)),1)+1)&amp;" "&amp;IF((--MID(TEXT(RIGHT('Pos Log Cilegon 030821'!nilai,6),REPT("0",6)),2,2)+1)&lt;=20,IF(--LEFT(TEXT(RIGHT('Pos Log Cilegon 030821'!nilai,6),REPT("0",6)),3)=1," seribu",INDEX([0]!idxSatuSampaiDuaPuluh,--LEFT(TEXT(RIGHT('Pos Log Cilegon 030821'!nilai,5),REPT("0",5)),2)+1)),INDEX([0]!idxSatuSampaiDuaPuluh,--LEFT(RIGHT('Pos Log Cilegon 030821'!nilai,5),1)+1)&amp;" puluh "&amp;INDEX([0]!idxSatuSampaiDuaPuluh,--LEFT(RIGHT('Pos Log Cilegon 030821'!nilai,4),1)+1))&amp;IF(OR(LEN('Pos Log Cilegon 030821'!nilai)&lt;=3,--LEFT(TEXT(RIGHT('Pos Log Cilegon 030821'!nilai,6),REPT("0",6)),3)={0;1}),""," ribu")</definedName>
    <definedName name="ribu" localSheetId="7">" "&amp;INDEX([0]!idxRatusan,--LEFT(TEXT(RIGHT('Pos Log Cilegon 040821'!nilai,6),REPT("0",6)),1)+1)&amp;" "&amp;IF((--MID(TEXT(RIGHT('Pos Log Cilegon 040821'!nilai,6),REPT("0",6)),2,2)+1)&lt;=20,IF(--LEFT(TEXT(RIGHT('Pos Log Cilegon 040821'!nilai,6),REPT("0",6)),3)=1," seribu",INDEX([0]!idxSatuSampaiDuaPuluh,--LEFT(TEXT(RIGHT('Pos Log Cilegon 040821'!nilai,5),REPT("0",5)),2)+1)),INDEX([0]!idxSatuSampaiDuaPuluh,--LEFT(RIGHT('Pos Log Cilegon 040821'!nilai,5),1)+1)&amp;" puluh "&amp;INDEX([0]!idxSatuSampaiDuaPuluh,--LEFT(RIGHT('Pos Log Cilegon 040821'!nilai,4),1)+1))&amp;IF(OR(LEN('Pos Log Cilegon 040821'!nilai)&lt;=3,--LEFT(TEXT(RIGHT('Pos Log Cilegon 040821'!nilai,6),REPT("0",6)),3)={0;1}),""," ribu")</definedName>
    <definedName name="ribu" localSheetId="8">" "&amp;INDEX([0]!idxRatusan,--LEFT(TEXT(RIGHT('Pos Log Cilegon 050821'!nilai,6),REPT("0",6)),1)+1)&amp;" "&amp;IF((--MID(TEXT(RIGHT('Pos Log Cilegon 050821'!nilai,6),REPT("0",6)),2,2)+1)&lt;=20,IF(--LEFT(TEXT(RIGHT('Pos Log Cilegon 050821'!nilai,6),REPT("0",6)),3)=1," seribu",INDEX([0]!idxSatuSampaiDuaPuluh,--LEFT(TEXT(RIGHT('Pos Log Cilegon 050821'!nilai,5),REPT("0",5)),2)+1)),INDEX([0]!idxSatuSampaiDuaPuluh,--LEFT(RIGHT('Pos Log Cilegon 050821'!nilai,5),1)+1)&amp;" puluh "&amp;INDEX([0]!idxSatuSampaiDuaPuluh,--LEFT(RIGHT('Pos Log Cilegon 050821'!nilai,4),1)+1))&amp;IF(OR(LEN('Pos Log Cilegon 050821'!nilai)&lt;=3,--LEFT(TEXT(RIGHT('Pos Log Cilegon 050821'!nilai,6),REPT("0",6)),3)={0;1}),""," ribu")</definedName>
    <definedName name="ribu" localSheetId="3">" "&amp;INDEX([0]!idxRatusan,--LEFT(TEXT(RIGHT('Pos Log Cilegon dan Serang 3007'!nilai,6),REPT("0",6)),1)+1)&amp;" "&amp;IF((--MID(TEXT(RIGHT('Pos Log Cilegon dan Serang 3007'!nilai,6),REPT("0",6)),2,2)+1)&lt;=20,IF(--LEFT(TEXT(RIGHT('Pos Log Cilegon dan Serang 3007'!nilai,6),REPT("0",6)),3)=1," seribu",INDEX([0]!idxSatuSampaiDuaPuluh,--LEFT(TEXT(RIGHT('Pos Log Cilegon dan Serang 3007'!nilai,5),REPT("0",5)),2)+1)),INDEX([0]!idxSatuSampaiDuaPuluh,--LEFT(RIGHT('Pos Log Cilegon dan Serang 3007'!nilai,5),1)+1)&amp;" puluh "&amp;INDEX([0]!idxSatuSampaiDuaPuluh,--LEFT(RIGHT('Pos Log Cilegon dan Serang 3007'!nilai,4),1)+1))&amp;IF(OR(LEN('Pos Log Cilegon dan Serang 3007'!nilai)&lt;=3,--LEFT(TEXT(RIGHT('Pos Log Cilegon dan Serang 3007'!nilai,6),REPT("0",6)),3)={0;1}),""," ribu")</definedName>
    <definedName name="ribu" localSheetId="2">" "&amp;INDEX([0]!idxRatusan,--LEFT(TEXT(RIGHT('Pos Log Cilegon&amp;Serang 290721'!nilai,6),REPT("0",6)),1)+1)&amp;" "&amp;IF((--MID(TEXT(RIGHT('Pos Log Cilegon&amp;Serang 290721'!nilai,6),REPT("0",6)),2,2)+1)&lt;=20,IF(--LEFT(TEXT(RIGHT('Pos Log Cilegon&amp;Serang 290721'!nilai,6),REPT("0",6)),3)=1," seribu",INDEX([0]!idxSatuSampaiDuaPuluh,--LEFT(TEXT(RIGHT('Pos Log Cilegon&amp;Serang 290721'!nilai,5),REPT("0",5)),2)+1)),INDEX([0]!idxSatuSampaiDuaPuluh,--LEFT(RIGHT('Pos Log Cilegon&amp;Serang 290721'!nilai,5),1)+1)&amp;" puluh "&amp;INDEX([0]!idxSatuSampaiDuaPuluh,--LEFT(RIGHT('Pos Log Cilegon&amp;Serang 290721'!nilai,4),1)+1))&amp;IF(OR(LEN('Pos Log Cilegon&amp;Serang 290721'!nilai)&lt;=3,--LEFT(TEXT(RIGHT('Pos Log Cilegon&amp;Serang 290721'!nilai,6),REPT("0",6)),3)={0;1}),""," ribu")</definedName>
    <definedName name="ribu" localSheetId="4">" "&amp;INDEX([0]!idxRatusan,--LEFT(TEXT(RIGHT('Pos Log Serang 010821'!nilai,6),REPT("0",6)),1)+1)&amp;" "&amp;IF((--MID(TEXT(RIGHT('Pos Log Serang 010821'!nilai,6),REPT("0",6)),2,2)+1)&lt;=20,IF(--LEFT(TEXT(RIGHT('Pos Log Serang 010821'!nilai,6),REPT("0",6)),3)=1," seribu",INDEX([0]!idxSatuSampaiDuaPuluh,--LEFT(TEXT(RIGHT('Pos Log Serang 010821'!nilai,5),REPT("0",5)),2)+1)),INDEX([0]!idxSatuSampaiDuaPuluh,--LEFT(RIGHT('Pos Log Serang 010821'!nilai,5),1)+1)&amp;" puluh "&amp;INDEX([0]!idxSatuSampaiDuaPuluh,--LEFT(RIGHT('Pos Log Serang 010821'!nilai,4),1)+1))&amp;IF(OR(LEN('Pos Log Serang 010821'!nilai)&lt;=3,--LEFT(TEXT(RIGHT('Pos Log Serang 010821'!nilai,6),REPT("0",6)),3)={0;1}),""," ribu")</definedName>
    <definedName name="ribu" localSheetId="1">" "&amp;INDEX([0]!idxRatusan,--LEFT(TEXT(RIGHT('Pos Log Serang&amp;cilegon 27280721'!nilai,6),REPT("0",6)),1)+1)&amp;" "&amp;IF((--MID(TEXT(RIGHT('Pos Log Serang&amp;cilegon 27280721'!nilai,6),REPT("0",6)),2,2)+1)&lt;=20,IF(--LEFT(TEXT(RIGHT('Pos Log Serang&amp;cilegon 27280721'!nilai,6),REPT("0",6)),3)=1," seribu",INDEX([0]!idxSatuSampaiDuaPuluh,--LEFT(TEXT(RIGHT('Pos Log Serang&amp;cilegon 27280721'!nilai,5),REPT("0",5)),2)+1)),INDEX([0]!idxSatuSampaiDuaPuluh,--LEFT(RIGHT('Pos Log Serang&amp;cilegon 27280721'!nilai,5),1)+1)&amp;" puluh "&amp;INDEX([0]!idxSatuSampaiDuaPuluh,--LEFT(RIGHT('Pos Log Serang&amp;cilegon 27280721'!nilai,4),1)+1))&amp;IF(OR(LEN('Pos Log Serang&amp;cilegon 27280721'!nilai)&lt;=3,--LEFT(TEXT(RIGHT('Pos Log Serang&amp;cilegon 27280721'!nilai,6),REPT("0",6)),3)={0;1}),""," ribu")</definedName>
    <definedName name="ribu" localSheetId="9">" "&amp;INDEX('Rekap DP'!idxRatusan,--LEFT(TEXT(RIGHT(nilai,6),REPT("0",6)),1)+1)&amp;" "&amp;IF((--MID(TEXT(RIGHT(nilai,6),REPT("0",6)),2,2)+1)&lt;=20,IF(--LEFT(TEXT(RIGHT(nilai,6),REPT("0",6)),3)=1," seribu",INDEX('Rekap DP'!idxSatuSampaiDuaPuluh,--LEFT(TEXT(RIGHT(nilai,5),REPT("0",5)),2)+1)),INDEX('Rekap DP'!idxSatuSampaiDuaPuluh,--LEFT(RIGHT(nilai,5),1)+1)&amp;" puluh "&amp;INDEX('Rekap DP'!idxSatuSampaiDuaPuluh,--LEFT(RIGHT(nilai,4),1)+1))&amp;IF(OR(LEN(nilai)&lt;=3,--LEFT(TEXT(RIGHT(nilai,6),REPT("0",6)),3)={0;1}),""," ribu")</definedName>
    <definedName name="ribu">" "&amp;INDEX(idxRatusan,--LEFT(TEXT(RIGHT(nilai,6),REPT("0",6)),1)+1)&amp;" "&amp;IF((--MID(TEXT(RIGHT(nilai,6),REPT("0",6)),2,2)+1)&lt;=20,IF(--LEFT(TEXT(RIGHT(nilai,6),REPT("0",6)),3)=1," seribu",INDEX(idxSatuSampaiDuaPuluh,--LEFT(TEXT(RIGHT(nilai,5),REPT("0",5)),2)+1)),INDEX(idxSatuSampaiDuaPuluh,--LEFT(RIGHT(nilai,5),1)+1)&amp;"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ribu")</definedName>
    <definedName name="ribu2" localSheetId="5">" "&amp;INDEX([0]!idxRatusan,--LEFT(TEXT(RIGHT('Pos Log Cilegon 020821'!nilai,6),REPT("0",6)),1)+1)&amp;" "&amp;IF((--MID(TEXT(RIGHT('Pos Log Cilegon 020821'!nilai,6),REPT("0",6)),2,2)+1)&lt;=20,IF(--LEFT(TEXT(RIGHT('Pos Log Cilegon 020821'!nilai,6),REPT("0",6)),3)=1," seribu / ",INDEX([0]!idxSatuSampaiDuaPuluh,--LEFT(TEXT(RIGHT('Pos Log Cilegon 020821'!nilai,5),REPT("0",5)),2)+1)),INDEX([0]!idxSatuSampaiDuaPuluh,--LEFT(RIGHT('Pos Log Cilegon 020821'!nilai,5),1)+1)&amp;" puluh "&amp;INDEX([0]!idxSatuSampaiDuaPuluh,--LEFT(RIGHT('Pos Log Cilegon 020821'!nilai,4),1)+1))&amp;IF(OR(LEN('Pos Log Cilegon 020821'!nilai)&lt;=3,--LEFT(TEXT(RIGHT('Pos Log Cilegon 020821'!nilai,6),REPT("0",6)),3)={0;1}),""," ribu / ")</definedName>
    <definedName name="ribu2" localSheetId="6">" "&amp;INDEX([0]!idxRatusan,--LEFT(TEXT(RIGHT('Pos Log Cilegon 030821'!nilai,6),REPT("0",6)),1)+1)&amp;" "&amp;IF((--MID(TEXT(RIGHT('Pos Log Cilegon 030821'!nilai,6),REPT("0",6)),2,2)+1)&lt;=20,IF(--LEFT(TEXT(RIGHT('Pos Log Cilegon 030821'!nilai,6),REPT("0",6)),3)=1," seribu / ",INDEX([0]!idxSatuSampaiDuaPuluh,--LEFT(TEXT(RIGHT('Pos Log Cilegon 030821'!nilai,5),REPT("0",5)),2)+1)),INDEX([0]!idxSatuSampaiDuaPuluh,--LEFT(RIGHT('Pos Log Cilegon 030821'!nilai,5),1)+1)&amp;" puluh "&amp;INDEX([0]!idxSatuSampaiDuaPuluh,--LEFT(RIGHT('Pos Log Cilegon 030821'!nilai,4),1)+1))&amp;IF(OR(LEN('Pos Log Cilegon 030821'!nilai)&lt;=3,--LEFT(TEXT(RIGHT('Pos Log Cilegon 030821'!nilai,6),REPT("0",6)),3)={0;1}),""," ribu / ")</definedName>
    <definedName name="ribu2" localSheetId="7">" "&amp;INDEX([0]!idxRatusan,--LEFT(TEXT(RIGHT('Pos Log Cilegon 040821'!nilai,6),REPT("0",6)),1)+1)&amp;" "&amp;IF((--MID(TEXT(RIGHT('Pos Log Cilegon 040821'!nilai,6),REPT("0",6)),2,2)+1)&lt;=20,IF(--LEFT(TEXT(RIGHT('Pos Log Cilegon 040821'!nilai,6),REPT("0",6)),3)=1," seribu / ",INDEX([0]!idxSatuSampaiDuaPuluh,--LEFT(TEXT(RIGHT('Pos Log Cilegon 040821'!nilai,5),REPT("0",5)),2)+1)),INDEX([0]!idxSatuSampaiDuaPuluh,--LEFT(RIGHT('Pos Log Cilegon 040821'!nilai,5),1)+1)&amp;" puluh "&amp;INDEX([0]!idxSatuSampaiDuaPuluh,--LEFT(RIGHT('Pos Log Cilegon 040821'!nilai,4),1)+1))&amp;IF(OR(LEN('Pos Log Cilegon 040821'!nilai)&lt;=3,--LEFT(TEXT(RIGHT('Pos Log Cilegon 040821'!nilai,6),REPT("0",6)),3)={0;1}),""," ribu / ")</definedName>
    <definedName name="ribu2" localSheetId="8">" "&amp;INDEX([0]!idxRatusan,--LEFT(TEXT(RIGHT('Pos Log Cilegon 050821'!nilai,6),REPT("0",6)),1)+1)&amp;" "&amp;IF((--MID(TEXT(RIGHT('Pos Log Cilegon 050821'!nilai,6),REPT("0",6)),2,2)+1)&lt;=20,IF(--LEFT(TEXT(RIGHT('Pos Log Cilegon 050821'!nilai,6),REPT("0",6)),3)=1," seribu / ",INDEX([0]!idxSatuSampaiDuaPuluh,--LEFT(TEXT(RIGHT('Pos Log Cilegon 050821'!nilai,5),REPT("0",5)),2)+1)),INDEX([0]!idxSatuSampaiDuaPuluh,--LEFT(RIGHT('Pos Log Cilegon 050821'!nilai,5),1)+1)&amp;" puluh "&amp;INDEX([0]!idxSatuSampaiDuaPuluh,--LEFT(RIGHT('Pos Log Cilegon 050821'!nilai,4),1)+1))&amp;IF(OR(LEN('Pos Log Cilegon 050821'!nilai)&lt;=3,--LEFT(TEXT(RIGHT('Pos Log Cilegon 050821'!nilai,6),REPT("0",6)),3)={0;1}),""," ribu / ")</definedName>
    <definedName name="ribu2" localSheetId="3">" "&amp;INDEX([0]!idxRatusan,--LEFT(TEXT(RIGHT('Pos Log Cilegon dan Serang 3007'!nilai,6),REPT("0",6)),1)+1)&amp;" "&amp;IF((--MID(TEXT(RIGHT('Pos Log Cilegon dan Serang 3007'!nilai,6),REPT("0",6)),2,2)+1)&lt;=20,IF(--LEFT(TEXT(RIGHT('Pos Log Cilegon dan Serang 3007'!nilai,6),REPT("0",6)),3)=1," seribu / ",INDEX([0]!idxSatuSampaiDuaPuluh,--LEFT(TEXT(RIGHT('Pos Log Cilegon dan Serang 3007'!nilai,5),REPT("0",5)),2)+1)),INDEX([0]!idxSatuSampaiDuaPuluh,--LEFT(RIGHT('Pos Log Cilegon dan Serang 3007'!nilai,5),1)+1)&amp;" puluh "&amp;INDEX([0]!idxSatuSampaiDuaPuluh,--LEFT(RIGHT('Pos Log Cilegon dan Serang 3007'!nilai,4),1)+1))&amp;IF(OR(LEN('Pos Log Cilegon dan Serang 3007'!nilai)&lt;=3,--LEFT(TEXT(RIGHT('Pos Log Cilegon dan Serang 3007'!nilai,6),REPT("0",6)),3)={0;1}),""," ribu / ")</definedName>
    <definedName name="ribu2" localSheetId="2">" "&amp;INDEX([0]!idxRatusan,--LEFT(TEXT(RIGHT('Pos Log Cilegon&amp;Serang 290721'!nilai,6),REPT("0",6)),1)+1)&amp;" "&amp;IF((--MID(TEXT(RIGHT('Pos Log Cilegon&amp;Serang 290721'!nilai,6),REPT("0",6)),2,2)+1)&lt;=20,IF(--LEFT(TEXT(RIGHT('Pos Log Cilegon&amp;Serang 290721'!nilai,6),REPT("0",6)),3)=1," seribu / ",INDEX([0]!idxSatuSampaiDuaPuluh,--LEFT(TEXT(RIGHT('Pos Log Cilegon&amp;Serang 290721'!nilai,5),REPT("0",5)),2)+1)),INDEX([0]!idxSatuSampaiDuaPuluh,--LEFT(RIGHT('Pos Log Cilegon&amp;Serang 290721'!nilai,5),1)+1)&amp;" puluh "&amp;INDEX([0]!idxSatuSampaiDuaPuluh,--LEFT(RIGHT('Pos Log Cilegon&amp;Serang 290721'!nilai,4),1)+1))&amp;IF(OR(LEN('Pos Log Cilegon&amp;Serang 290721'!nilai)&lt;=3,--LEFT(TEXT(RIGHT('Pos Log Cilegon&amp;Serang 290721'!nilai,6),REPT("0",6)),3)={0;1}),""," ribu / ")</definedName>
    <definedName name="ribu2" localSheetId="4">" "&amp;INDEX([0]!idxRatusan,--LEFT(TEXT(RIGHT('Pos Log Serang 010821'!nilai,6),REPT("0",6)),1)+1)&amp;" "&amp;IF((--MID(TEXT(RIGHT('Pos Log Serang 010821'!nilai,6),REPT("0",6)),2,2)+1)&lt;=20,IF(--LEFT(TEXT(RIGHT('Pos Log Serang 010821'!nilai,6),REPT("0",6)),3)=1," seribu / ",INDEX([0]!idxSatuSampaiDuaPuluh,--LEFT(TEXT(RIGHT('Pos Log Serang 010821'!nilai,5),REPT("0",5)),2)+1)),INDEX([0]!idxSatuSampaiDuaPuluh,--LEFT(RIGHT('Pos Log Serang 010821'!nilai,5),1)+1)&amp;" puluh "&amp;INDEX([0]!idxSatuSampaiDuaPuluh,--LEFT(RIGHT('Pos Log Serang 010821'!nilai,4),1)+1))&amp;IF(OR(LEN('Pos Log Serang 010821'!nilai)&lt;=3,--LEFT(TEXT(RIGHT('Pos Log Serang 010821'!nilai,6),REPT("0",6)),3)={0;1}),""," ribu / ")</definedName>
    <definedName name="ribu2" localSheetId="1">" "&amp;INDEX([0]!idxRatusan,--LEFT(TEXT(RIGHT('Pos Log Serang&amp;cilegon 27280721'!nilai,6),REPT("0",6)),1)+1)&amp;" "&amp;IF((--MID(TEXT(RIGHT('Pos Log Serang&amp;cilegon 27280721'!nilai,6),REPT("0",6)),2,2)+1)&lt;=20,IF(--LEFT(TEXT(RIGHT('Pos Log Serang&amp;cilegon 27280721'!nilai,6),REPT("0",6)),3)=1," seribu / ",INDEX([0]!idxSatuSampaiDuaPuluh,--LEFT(TEXT(RIGHT('Pos Log Serang&amp;cilegon 27280721'!nilai,5),REPT("0",5)),2)+1)),INDEX([0]!idxSatuSampaiDuaPuluh,--LEFT(RIGHT('Pos Log Serang&amp;cilegon 27280721'!nilai,5),1)+1)&amp;" puluh "&amp;INDEX([0]!idxSatuSampaiDuaPuluh,--LEFT(RIGHT('Pos Log Serang&amp;cilegon 27280721'!nilai,4),1)+1))&amp;IF(OR(LEN('Pos Log Serang&amp;cilegon 27280721'!nilai)&lt;=3,--LEFT(TEXT(RIGHT('Pos Log Serang&amp;cilegon 27280721'!nilai,6),REPT("0",6)),3)={0;1}),""," ribu / ")</definedName>
    <definedName name="ribu2" localSheetId="9">" "&amp;INDEX('Rekap DP'!idxRatusan,--LEFT(TEXT(RIGHT(nilai,6),REPT("0",6)),1)+1)&amp;" "&amp;IF((--MID(TEXT(RIGHT(nilai,6),REPT("0",6)),2,2)+1)&lt;=20,IF(--LEFT(TEXT(RIGHT(nilai,6),REPT("0",6)),3)=1," seribu / ",INDEX('Rekap DP'!idxSatuSampaiDuaPuluh,--LEFT(TEXT(RIGHT(nilai,5),REPT("0",5)),2)+1)),INDEX('Rekap DP'!idxSatuSampaiDuaPuluh,--LEFT(RIGHT(nilai,5),1)+1)&amp;" puluh "&amp;INDEX('Rekap DP'!idxSatuSampaiDuaPuluh,--LEFT(RIGHT(nilai,4),1)+1))&amp;IF(OR(LEN(nilai)&lt;=3,--LEFT(TEXT(RIGHT(nilai,6),REPT("0",6)),3)={0;1}),""," ribu / ")</definedName>
    <definedName name="ribu2">" "&amp;INDEX(idxRatusan,--LEFT(TEXT(RIGHT(nilai,6),REPT("0",6)),1)+1)&amp;" "&amp;IF((--MID(TEXT(RIGHT(nilai,6),REPT("0",6)),2,2)+1)&lt;=20,IF(--LEFT(TEXT(RIGHT(nilai,6),REPT("0",6)),3)=1," seribu / 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 / ")</definedName>
    <definedName name="ribu3" localSheetId="5">" "&amp;INDEX([0]!idxRatusan,--LEFT(TEXT(RIGHT('Pos Log Cilegon 020821'!XFD1,6),REPT("0",6)),1)+1)&amp;" "&amp;IF((--MID(TEXT(RIGHT('Pos Log Cilegon 020821'!XFD1,6),REPT("0",6)),2,2)+1)&lt;=20,IF(--LEFT(TEXT(RIGHT('Pos Log Cilegon 020821'!XFD1,6),REPT("0",6)),3)=1," seribu",INDEX([0]!idxSatuSampaiDuaPuluh,--LEFT(TEXT(RIGHT('Pos Log Cilegon 020821'!XFD1,5),REPT("0",5)),2)+1)),INDEX([0]!idxSatuSampaiDuaPuluh,--LEFT(RIGHT('Pos Log Cilegon 020821'!XFD1,5),1)+1)&amp;" puluh "&amp;INDEX([0]!idxSatuSampaiDuaPuluh,--LEFT(RIGHT('Pos Log Cilegon 020821'!XFD1,4),1)+1))&amp;IF(OR(LEN('Pos Log Cilegon 020821'!XFD1)&lt;=3,--LEFT(TEXT(RIGHT('Pos Log Cilegon 020821'!XFD1,6),REPT("0",6)),3)={0;1}),""," ribu")</definedName>
    <definedName name="ribu3" localSheetId="6">" "&amp;INDEX([0]!idxRatusan,--LEFT(TEXT(RIGHT('Pos Log Cilegon 030821'!XFD1,6),REPT("0",6)),1)+1)&amp;" "&amp;IF((--MID(TEXT(RIGHT('Pos Log Cilegon 030821'!XFD1,6),REPT("0",6)),2,2)+1)&lt;=20,IF(--LEFT(TEXT(RIGHT('Pos Log Cilegon 030821'!XFD1,6),REPT("0",6)),3)=1," seribu",INDEX([0]!idxSatuSampaiDuaPuluh,--LEFT(TEXT(RIGHT('Pos Log Cilegon 030821'!XFD1,5),REPT("0",5)),2)+1)),INDEX([0]!idxSatuSampaiDuaPuluh,--LEFT(RIGHT('Pos Log Cilegon 030821'!XFD1,5),1)+1)&amp;" puluh "&amp;INDEX([0]!idxSatuSampaiDuaPuluh,--LEFT(RIGHT('Pos Log Cilegon 030821'!XFD1,4),1)+1))&amp;IF(OR(LEN('Pos Log Cilegon 030821'!XFD1)&lt;=3,--LEFT(TEXT(RIGHT('Pos Log Cilegon 030821'!XFD1,6),REPT("0",6)),3)={0;1}),""," ribu")</definedName>
    <definedName name="ribu3" localSheetId="7">" "&amp;INDEX([0]!idxRatusan,--LEFT(TEXT(RIGHT('Pos Log Cilegon 040821'!XFD1,6),REPT("0",6)),1)+1)&amp;" "&amp;IF((--MID(TEXT(RIGHT('Pos Log Cilegon 040821'!XFD1,6),REPT("0",6)),2,2)+1)&lt;=20,IF(--LEFT(TEXT(RIGHT('Pos Log Cilegon 040821'!XFD1,6),REPT("0",6)),3)=1," seribu",INDEX([0]!idxSatuSampaiDuaPuluh,--LEFT(TEXT(RIGHT('Pos Log Cilegon 040821'!XFD1,5),REPT("0",5)),2)+1)),INDEX([0]!idxSatuSampaiDuaPuluh,--LEFT(RIGHT('Pos Log Cilegon 040821'!XFD1,5),1)+1)&amp;" puluh "&amp;INDEX([0]!idxSatuSampaiDuaPuluh,--LEFT(RIGHT('Pos Log Cilegon 040821'!XFD1,4),1)+1))&amp;IF(OR(LEN('Pos Log Cilegon 040821'!XFD1)&lt;=3,--LEFT(TEXT(RIGHT('Pos Log Cilegon 040821'!XFD1,6),REPT("0",6)),3)={0;1}),""," ribu")</definedName>
    <definedName name="ribu3" localSheetId="8">" "&amp;INDEX([0]!idxRatusan,--LEFT(TEXT(RIGHT('Pos Log Cilegon 050821'!XFD1,6),REPT("0",6)),1)+1)&amp;" "&amp;IF((--MID(TEXT(RIGHT('Pos Log Cilegon 050821'!XFD1,6),REPT("0",6)),2,2)+1)&lt;=20,IF(--LEFT(TEXT(RIGHT('Pos Log Cilegon 050821'!XFD1,6),REPT("0",6)),3)=1," seribu",INDEX([0]!idxSatuSampaiDuaPuluh,--LEFT(TEXT(RIGHT('Pos Log Cilegon 050821'!XFD1,5),REPT("0",5)),2)+1)),INDEX([0]!idxSatuSampaiDuaPuluh,--LEFT(RIGHT('Pos Log Cilegon 050821'!XFD1,5),1)+1)&amp;" puluh "&amp;INDEX([0]!idxSatuSampaiDuaPuluh,--LEFT(RIGHT('Pos Log Cilegon 050821'!XFD1,4),1)+1))&amp;IF(OR(LEN('Pos Log Cilegon 050821'!XFD1)&lt;=3,--LEFT(TEXT(RIGHT('Pos Log Cilegon 050821'!XFD1,6),REPT("0",6)),3)={0;1}),""," ribu")</definedName>
    <definedName name="ribu3" localSheetId="3">" "&amp;INDEX([0]!idxRatusan,--LEFT(TEXT(RIGHT('Pos Log Cilegon dan Serang 3007'!XFD1,6),REPT("0",6)),1)+1)&amp;" "&amp;IF((--MID(TEXT(RIGHT('Pos Log Cilegon dan Serang 3007'!XFD1,6),REPT("0",6)),2,2)+1)&lt;=20,IF(--LEFT(TEXT(RIGHT('Pos Log Cilegon dan Serang 3007'!XFD1,6),REPT("0",6)),3)=1," seribu",INDEX([0]!idxSatuSampaiDuaPuluh,--LEFT(TEXT(RIGHT('Pos Log Cilegon dan Serang 3007'!XFD1,5),REPT("0",5)),2)+1)),INDEX([0]!idxSatuSampaiDuaPuluh,--LEFT(RIGHT('Pos Log Cilegon dan Serang 3007'!XFD1,5),1)+1)&amp;" puluh "&amp;INDEX([0]!idxSatuSampaiDuaPuluh,--LEFT(RIGHT('Pos Log Cilegon dan Serang 3007'!XFD1,4),1)+1))&amp;IF(OR(LEN('Pos Log Cilegon dan Serang 3007'!XFD1)&lt;=3,--LEFT(TEXT(RIGHT('Pos Log Cilegon dan Serang 3007'!XFD1,6),REPT("0",6)),3)={0;1}),""," ribu")</definedName>
    <definedName name="ribu3" localSheetId="2">" "&amp;INDEX([0]!idxRatusan,--LEFT(TEXT(RIGHT('Pos Log Cilegon&amp;Serang 290721'!XFD1,6),REPT("0",6)),1)+1)&amp;" "&amp;IF((--MID(TEXT(RIGHT('Pos Log Cilegon&amp;Serang 290721'!XFD1,6),REPT("0",6)),2,2)+1)&lt;=20,IF(--LEFT(TEXT(RIGHT('Pos Log Cilegon&amp;Serang 290721'!XFD1,6),REPT("0",6)),3)=1," seribu",INDEX([0]!idxSatuSampaiDuaPuluh,--LEFT(TEXT(RIGHT('Pos Log Cilegon&amp;Serang 290721'!XFD1,5),REPT("0",5)),2)+1)),INDEX([0]!idxSatuSampaiDuaPuluh,--LEFT(RIGHT('Pos Log Cilegon&amp;Serang 290721'!XFD1,5),1)+1)&amp;" puluh "&amp;INDEX([0]!idxSatuSampaiDuaPuluh,--LEFT(RIGHT('Pos Log Cilegon&amp;Serang 290721'!XFD1,4),1)+1))&amp;IF(OR(LEN('Pos Log Cilegon&amp;Serang 290721'!XFD1)&lt;=3,--LEFT(TEXT(RIGHT('Pos Log Cilegon&amp;Serang 290721'!XFD1,6),REPT("0",6)),3)={0;1}),""," ribu")</definedName>
    <definedName name="ribu3" localSheetId="4">" "&amp;INDEX([0]!idxRatusan,--LEFT(TEXT(RIGHT('Pos Log Serang 010821'!XFD1,6),REPT("0",6)),1)+1)&amp;" "&amp;IF((--MID(TEXT(RIGHT('Pos Log Serang 010821'!XFD1,6),REPT("0",6)),2,2)+1)&lt;=20,IF(--LEFT(TEXT(RIGHT('Pos Log Serang 010821'!XFD1,6),REPT("0",6)),3)=1," seribu",INDEX([0]!idxSatuSampaiDuaPuluh,--LEFT(TEXT(RIGHT('Pos Log Serang 010821'!XFD1,5),REPT("0",5)),2)+1)),INDEX([0]!idxSatuSampaiDuaPuluh,--LEFT(RIGHT('Pos Log Serang 010821'!XFD1,5),1)+1)&amp;" puluh "&amp;INDEX([0]!idxSatuSampaiDuaPuluh,--LEFT(RIGHT('Pos Log Serang 010821'!XFD1,4),1)+1))&amp;IF(OR(LEN('Pos Log Serang 010821'!XFD1)&lt;=3,--LEFT(TEXT(RIGHT('Pos Log Serang 010821'!XFD1,6),REPT("0",6)),3)={0;1}),""," ribu")</definedName>
    <definedName name="ribu3" localSheetId="1">" "&amp;INDEX([0]!idxRatusan,--LEFT(TEXT(RIGHT('Pos Log Serang&amp;cilegon 27280721'!XFD1,6),REPT("0",6)),1)+1)&amp;" "&amp;IF((--MID(TEXT(RIGHT('Pos Log Serang&amp;cilegon 27280721'!XFD1,6),REPT("0",6)),2,2)+1)&lt;=20,IF(--LEFT(TEXT(RIGHT('Pos Log Serang&amp;cilegon 27280721'!XFD1,6),REPT("0",6)),3)=1," seribu",INDEX([0]!idxSatuSampaiDuaPuluh,--LEFT(TEXT(RIGHT('Pos Log Serang&amp;cilegon 27280721'!XFD1,5),REPT("0",5)),2)+1)),INDEX([0]!idxSatuSampaiDuaPuluh,--LEFT(RIGHT('Pos Log Serang&amp;cilegon 27280721'!XFD1,5),1)+1)&amp;" puluh "&amp;INDEX([0]!idxSatuSampaiDuaPuluh,--LEFT(RIGHT('Pos Log Serang&amp;cilegon 27280721'!XFD1,4),1)+1))&amp;IF(OR(LEN('Pos Log Serang&amp;cilegon 27280721'!XFD1)&lt;=3,--LEFT(TEXT(RIGHT('Pos Log Serang&amp;cilegon 27280721'!XFD1,6),REPT("0",6)),3)={0;1}),""," ribu")</definedName>
    <definedName name="ribu3" localSheetId="9">" "&amp;INDEX('Rekap DP'!idxRatusan,--LEFT(TEXT(RIGHT('Pos Log Serang 260721'!XFD1,6),REPT("0",6)),1)+1)&amp;" "&amp;IF((--MID(TEXT(RIGHT('Pos Log Serang 260721'!XFD1,6),REPT("0",6)),2,2)+1)&lt;=20,IF(--LEFT(TEXT(RIGHT('Pos Log Serang 260721'!XFD1,6),REPT("0",6)),3)=1," seribu",INDEX('Rekap DP'!idxSatuSampaiDuaPuluh,--LEFT(TEXT(RIGHT('Pos Log Serang 260721'!XFD1,5),REPT("0",5)),2)+1)),INDEX('Rekap DP'!idxSatuSampaiDuaPuluh,--LEFT(RIGHT('Pos Log Serang 260721'!XFD1,5),1)+1)&amp;" puluh "&amp;INDEX('Rekap DP'!idxSatuSampaiDuaPuluh,--LEFT(RIGHT('Pos Log Serang 260721'!XFD1,4),1)+1))&amp;IF(OR(LEN('Pos Log Serang 260721'!XFD1)&lt;=3,--LEFT(TEXT(RIGHT('Pos Log Serang 260721'!XFD1,6),REPT("0",6)),3)={0;1}),""," ribu")</definedName>
    <definedName name="ribu3">" "&amp;INDEX(idxRatusan,--LEFT(TEXT(RIGHT('Pos Log Serang 260721'!XFD1,6),REPT("0",6)),1)+1)&amp;" "&amp;IF((--MID(TEXT(RIGHT('Pos Log Serang 260721'!XFD1,6),REPT("0",6)),2,2)+1)&lt;=20,IF(--LEFT(TEXT(RIGHT('Pos Log Serang 260721'!XFD1,6),REPT("0",6)),3)=1," seribu",INDEX(idxSatuSampaiDuaPuluh,--LEFT(TEXT(RIGHT('Pos Log Serang 260721'!XFD1,5),REPT("0",5)),2)+1)),INDEX(idxSatuSampaiDuaPuluh,--LEFT(RIGHT('Pos Log Serang 260721'!XFD1,5),1)+1)&amp;" puluh "&amp;INDEX(idxSatuSampaiDuaPuluh,--LEFT(RIGHT('Pos Log Serang 260721'!XFD1,4),1)+1))&amp;IF(OR(LEN('Pos Log Serang 260721'!XFD1)&lt;=3,--LEFT(TEXT(RIGHT('Pos Log Serang 260721'!XFD1,6),REPT("0",6)),3)={0;1}),""," ribu")</definedName>
    <definedName name="ribu4" localSheetId="5">" "&amp;INDEX([0]!idxRatusan,--LEFT(TEXT(RIGHT('Pos Log Cilegon 020821'!XFD1,6),REPT("0",6)),1)+1)&amp;" "&amp;IF((--MID(TEXT(RIGHT('Pos Log Cilegon 020821'!XFD1,6),REPT("0",6)),2,2)+1)&lt;=20,IF(--LEFT(TEXT(RIGHT('Pos Log Cilegon 020821'!XFD1,6),REPT("0",6)),3)=1," seribu / ",INDEX([0]!idxSatuSampaiDuaPuluh,--LEFT(TEXT(RIGHT('Pos Log Cilegon 020821'!XFD1,5),REPT("0",5)),2)+1)),INDEX([0]!idxSatuSampaiDuaPuluh,--LEFT(RIGHT('Pos Log Cilegon 020821'!XFD1,5),1)+1)&amp;" puluh "&amp;INDEX([0]!idxSatuSampaiDuaPuluh,--LEFT(RIGHT('Pos Log Cilegon 020821'!XFD1,4),1)+1))&amp;IF(OR(LEN('Pos Log Cilegon 020821'!XFD1)&lt;=3,--LEFT(TEXT(RIGHT('Pos Log Cilegon 020821'!XFD1,6),REPT("0",6)),3)={0;1}),""," ribu / ")</definedName>
    <definedName name="ribu4" localSheetId="6">" "&amp;INDEX([0]!idxRatusan,--LEFT(TEXT(RIGHT('Pos Log Cilegon 030821'!XFD1,6),REPT("0",6)),1)+1)&amp;" "&amp;IF((--MID(TEXT(RIGHT('Pos Log Cilegon 030821'!XFD1,6),REPT("0",6)),2,2)+1)&lt;=20,IF(--LEFT(TEXT(RIGHT('Pos Log Cilegon 030821'!XFD1,6),REPT("0",6)),3)=1," seribu / ",INDEX([0]!idxSatuSampaiDuaPuluh,--LEFT(TEXT(RIGHT('Pos Log Cilegon 030821'!XFD1,5),REPT("0",5)),2)+1)),INDEX([0]!idxSatuSampaiDuaPuluh,--LEFT(RIGHT('Pos Log Cilegon 030821'!XFD1,5),1)+1)&amp;" puluh "&amp;INDEX([0]!idxSatuSampaiDuaPuluh,--LEFT(RIGHT('Pos Log Cilegon 030821'!XFD1,4),1)+1))&amp;IF(OR(LEN('Pos Log Cilegon 030821'!XFD1)&lt;=3,--LEFT(TEXT(RIGHT('Pos Log Cilegon 030821'!XFD1,6),REPT("0",6)),3)={0;1}),""," ribu / ")</definedName>
    <definedName name="ribu4" localSheetId="7">" "&amp;INDEX([0]!idxRatusan,--LEFT(TEXT(RIGHT('Pos Log Cilegon 040821'!XFD1,6),REPT("0",6)),1)+1)&amp;" "&amp;IF((--MID(TEXT(RIGHT('Pos Log Cilegon 040821'!XFD1,6),REPT("0",6)),2,2)+1)&lt;=20,IF(--LEFT(TEXT(RIGHT('Pos Log Cilegon 040821'!XFD1,6),REPT("0",6)),3)=1," seribu / ",INDEX([0]!idxSatuSampaiDuaPuluh,--LEFT(TEXT(RIGHT('Pos Log Cilegon 040821'!XFD1,5),REPT("0",5)),2)+1)),INDEX([0]!idxSatuSampaiDuaPuluh,--LEFT(RIGHT('Pos Log Cilegon 040821'!XFD1,5),1)+1)&amp;" puluh "&amp;INDEX([0]!idxSatuSampaiDuaPuluh,--LEFT(RIGHT('Pos Log Cilegon 040821'!XFD1,4),1)+1))&amp;IF(OR(LEN('Pos Log Cilegon 040821'!XFD1)&lt;=3,--LEFT(TEXT(RIGHT('Pos Log Cilegon 040821'!XFD1,6),REPT("0",6)),3)={0;1}),""," ribu / ")</definedName>
    <definedName name="ribu4" localSheetId="8">" "&amp;INDEX([0]!idxRatusan,--LEFT(TEXT(RIGHT('Pos Log Cilegon 050821'!XFD1,6),REPT("0",6)),1)+1)&amp;" "&amp;IF((--MID(TEXT(RIGHT('Pos Log Cilegon 050821'!XFD1,6),REPT("0",6)),2,2)+1)&lt;=20,IF(--LEFT(TEXT(RIGHT('Pos Log Cilegon 050821'!XFD1,6),REPT("0",6)),3)=1," seribu / ",INDEX([0]!idxSatuSampaiDuaPuluh,--LEFT(TEXT(RIGHT('Pos Log Cilegon 050821'!XFD1,5),REPT("0",5)),2)+1)),INDEX([0]!idxSatuSampaiDuaPuluh,--LEFT(RIGHT('Pos Log Cilegon 050821'!XFD1,5),1)+1)&amp;" puluh "&amp;INDEX([0]!idxSatuSampaiDuaPuluh,--LEFT(RIGHT('Pos Log Cilegon 050821'!XFD1,4),1)+1))&amp;IF(OR(LEN('Pos Log Cilegon 050821'!XFD1)&lt;=3,--LEFT(TEXT(RIGHT('Pos Log Cilegon 050821'!XFD1,6),REPT("0",6)),3)={0;1}),""," ribu / ")</definedName>
    <definedName name="ribu4" localSheetId="3">" "&amp;INDEX([0]!idxRatusan,--LEFT(TEXT(RIGHT('Pos Log Cilegon dan Serang 3007'!XFD1,6),REPT("0",6)),1)+1)&amp;" "&amp;IF((--MID(TEXT(RIGHT('Pos Log Cilegon dan Serang 3007'!XFD1,6),REPT("0",6)),2,2)+1)&lt;=20,IF(--LEFT(TEXT(RIGHT('Pos Log Cilegon dan Serang 3007'!XFD1,6),REPT("0",6)),3)=1," seribu / ",INDEX([0]!idxSatuSampaiDuaPuluh,--LEFT(TEXT(RIGHT('Pos Log Cilegon dan Serang 3007'!XFD1,5),REPT("0",5)),2)+1)),INDEX([0]!idxSatuSampaiDuaPuluh,--LEFT(RIGHT('Pos Log Cilegon dan Serang 3007'!XFD1,5),1)+1)&amp;" puluh "&amp;INDEX([0]!idxSatuSampaiDuaPuluh,--LEFT(RIGHT('Pos Log Cilegon dan Serang 3007'!XFD1,4),1)+1))&amp;IF(OR(LEN('Pos Log Cilegon dan Serang 3007'!XFD1)&lt;=3,--LEFT(TEXT(RIGHT('Pos Log Cilegon dan Serang 3007'!XFD1,6),REPT("0",6)),3)={0;1}),""," ribu / ")</definedName>
    <definedName name="ribu4" localSheetId="2">" "&amp;INDEX([0]!idxRatusan,--LEFT(TEXT(RIGHT('Pos Log Cilegon&amp;Serang 290721'!XFD1,6),REPT("0",6)),1)+1)&amp;" "&amp;IF((--MID(TEXT(RIGHT('Pos Log Cilegon&amp;Serang 290721'!XFD1,6),REPT("0",6)),2,2)+1)&lt;=20,IF(--LEFT(TEXT(RIGHT('Pos Log Cilegon&amp;Serang 290721'!XFD1,6),REPT("0",6)),3)=1," seribu / ",INDEX([0]!idxSatuSampaiDuaPuluh,--LEFT(TEXT(RIGHT('Pos Log Cilegon&amp;Serang 290721'!XFD1,5),REPT("0",5)),2)+1)),INDEX([0]!idxSatuSampaiDuaPuluh,--LEFT(RIGHT('Pos Log Cilegon&amp;Serang 290721'!XFD1,5),1)+1)&amp;" puluh "&amp;INDEX([0]!idxSatuSampaiDuaPuluh,--LEFT(RIGHT('Pos Log Cilegon&amp;Serang 290721'!XFD1,4),1)+1))&amp;IF(OR(LEN('Pos Log Cilegon&amp;Serang 290721'!XFD1)&lt;=3,--LEFT(TEXT(RIGHT('Pos Log Cilegon&amp;Serang 290721'!XFD1,6),REPT("0",6)),3)={0;1}),""," ribu / ")</definedName>
    <definedName name="ribu4" localSheetId="4">" "&amp;INDEX([0]!idxRatusan,--LEFT(TEXT(RIGHT('Pos Log Serang 010821'!XFD1,6),REPT("0",6)),1)+1)&amp;" "&amp;IF((--MID(TEXT(RIGHT('Pos Log Serang 010821'!XFD1,6),REPT("0",6)),2,2)+1)&lt;=20,IF(--LEFT(TEXT(RIGHT('Pos Log Serang 010821'!XFD1,6),REPT("0",6)),3)=1," seribu / ",INDEX([0]!idxSatuSampaiDuaPuluh,--LEFT(TEXT(RIGHT('Pos Log Serang 010821'!XFD1,5),REPT("0",5)),2)+1)),INDEX([0]!idxSatuSampaiDuaPuluh,--LEFT(RIGHT('Pos Log Serang 010821'!XFD1,5),1)+1)&amp;" puluh "&amp;INDEX([0]!idxSatuSampaiDuaPuluh,--LEFT(RIGHT('Pos Log Serang 010821'!XFD1,4),1)+1))&amp;IF(OR(LEN('Pos Log Serang 010821'!XFD1)&lt;=3,--LEFT(TEXT(RIGHT('Pos Log Serang 010821'!XFD1,6),REPT("0",6)),3)={0;1}),""," ribu / ")</definedName>
    <definedName name="ribu4" localSheetId="1">" "&amp;INDEX([0]!idxRatusan,--LEFT(TEXT(RIGHT('Pos Log Serang&amp;cilegon 27280721'!XFD1,6),REPT("0",6)),1)+1)&amp;" "&amp;IF((--MID(TEXT(RIGHT('Pos Log Serang&amp;cilegon 27280721'!XFD1,6),REPT("0",6)),2,2)+1)&lt;=20,IF(--LEFT(TEXT(RIGHT('Pos Log Serang&amp;cilegon 27280721'!XFD1,6),REPT("0",6)),3)=1," seribu / ",INDEX([0]!idxSatuSampaiDuaPuluh,--LEFT(TEXT(RIGHT('Pos Log Serang&amp;cilegon 27280721'!XFD1,5),REPT("0",5)),2)+1)),INDEX([0]!idxSatuSampaiDuaPuluh,--LEFT(RIGHT('Pos Log Serang&amp;cilegon 27280721'!XFD1,5),1)+1)&amp;" puluh "&amp;INDEX([0]!idxSatuSampaiDuaPuluh,--LEFT(RIGHT('Pos Log Serang&amp;cilegon 27280721'!XFD1,4),1)+1))&amp;IF(OR(LEN('Pos Log Serang&amp;cilegon 27280721'!XFD1)&lt;=3,--LEFT(TEXT(RIGHT('Pos Log Serang&amp;cilegon 27280721'!XFD1,6),REPT("0",6)),3)={0;1}),""," ribu / ")</definedName>
    <definedName name="ribu4" localSheetId="9">" "&amp;INDEX('Rekap DP'!idxRatusan,--LEFT(TEXT(RIGHT('Pos Log Serang 260721'!XFD1,6),REPT("0",6)),1)+1)&amp;" "&amp;IF((--MID(TEXT(RIGHT('Pos Log Serang 260721'!XFD1,6),REPT("0",6)),2,2)+1)&lt;=20,IF(--LEFT(TEXT(RIGHT('Pos Log Serang 260721'!XFD1,6),REPT("0",6)),3)=1," seribu / ",INDEX('Rekap DP'!idxSatuSampaiDuaPuluh,--LEFT(TEXT(RIGHT('Pos Log Serang 260721'!XFD1,5),REPT("0",5)),2)+1)),INDEX('Rekap DP'!idxSatuSampaiDuaPuluh,--LEFT(RIGHT('Pos Log Serang 260721'!XFD1,5),1)+1)&amp;" puluh "&amp;INDEX('Rekap DP'!idxSatuSampaiDuaPuluh,--LEFT(RIGHT('Pos Log Serang 260721'!XFD1,4),1)+1))&amp;IF(OR(LEN('Pos Log Serang 260721'!XFD1)&lt;=3,--LEFT(TEXT(RIGHT('Pos Log Serang 260721'!XFD1,6),REPT("0",6)),3)={0;1}),""," ribu / ")</definedName>
    <definedName name="ribu4">" "&amp;INDEX(idxRatusan,--LEFT(TEXT(RIGHT('Pos Log Serang 260721'!XFD1,6),REPT("0",6)),1)+1)&amp;" "&amp;IF((--MID(TEXT(RIGHT('Pos Log Serang 260721'!XFD1,6),REPT("0",6)),2,2)+1)&lt;=20,IF(--LEFT(TEXT(RIGHT('Pos Log Serang 260721'!XFD1,6),REPT("0",6)),3)=1," seribu / ",INDEX(idxSatuSampaiDuaPuluh,--LEFT(TEXT(RIGHT('Pos Log Serang 260721'!XFD1,5),REPT("0",5)),2)+1)),INDEX(idxSatuSampaiDuaPuluh,--LEFT(RIGHT('Pos Log Serang 260721'!XFD1,5),1)+1)&amp;" puluh "&amp;INDEX(idxSatuSampaiDuaPuluh,--LEFT(RIGHT('Pos Log Serang 260721'!XFD1,4),1)+1))&amp;IF(OR(LEN('Pos Log Serang 260721'!XFD1)&lt;=3,--LEFT(TEXT(RIGHT('Pos Log Serang 260721'!XFD1,6),REPT("0",6)),3)={0;1}),""," ribu / ")</definedName>
    <definedName name="terbilang" localSheetId="5">IF('Pos Log Cilegon 020821'!nilai=0,"nol",IF(TYPE('Pos Log Cilegon 020821'!nilai)=1,IF(MOD('Pos Log Cilegon 020821'!nilai,INT('Pos Log Cilegon 020821'!nilai))=0,TRIM('Pos Log Cilegon 020821'!milyar&amp;'Pos Log Cilegon 020821'!juta&amp;'Pos Log Cilegon 020821'!ribu&amp;'Pos Log Cilegon 020821'!ratus),"ANGKA HARUS BILANGAN BULAT!"),"DATA TIDAK BOLEH BERTIPE TEKS!"))</definedName>
    <definedName name="terbilang" localSheetId="6">IF('Pos Log Cilegon 030821'!nilai=0,"nol",IF(TYPE('Pos Log Cilegon 030821'!nilai)=1,IF(MOD('Pos Log Cilegon 030821'!nilai,INT('Pos Log Cilegon 030821'!nilai))=0,TRIM('Pos Log Cilegon 030821'!milyar&amp;'Pos Log Cilegon 030821'!juta&amp;'Pos Log Cilegon 030821'!ribu&amp;'Pos Log Cilegon 030821'!ratus),"ANGKA HARUS BILANGAN BULAT!"),"DATA TIDAK BOLEH BERTIPE TEKS!"))</definedName>
    <definedName name="terbilang" localSheetId="7">IF('Pos Log Cilegon 040821'!nilai=0,"nol",IF(TYPE('Pos Log Cilegon 040821'!nilai)=1,IF(MOD('Pos Log Cilegon 040821'!nilai,INT('Pos Log Cilegon 040821'!nilai))=0,TRIM('Pos Log Cilegon 040821'!milyar&amp;'Pos Log Cilegon 040821'!juta&amp;'Pos Log Cilegon 040821'!ribu&amp;'Pos Log Cilegon 040821'!ratus),"ANGKA HARUS BILANGAN BULAT!"),"DATA TIDAK BOLEH BERTIPE TEKS!"))</definedName>
    <definedName name="terbilang" localSheetId="8">IF('Pos Log Cilegon 050821'!nilai=0,"nol",IF(TYPE('Pos Log Cilegon 050821'!nilai)=1,IF(MOD('Pos Log Cilegon 050821'!nilai,INT('Pos Log Cilegon 050821'!nilai))=0,TRIM('Pos Log Cilegon 050821'!milyar&amp;'Pos Log Cilegon 050821'!juta&amp;'Pos Log Cilegon 050821'!ribu&amp;'Pos Log Cilegon 050821'!ratus),"ANGKA HARUS BILANGAN BULAT!"),"DATA TIDAK BOLEH BERTIPE TEKS!"))</definedName>
    <definedName name="terbilang" localSheetId="3">IF('Pos Log Cilegon dan Serang 3007'!nilai=0,"nol",IF(TYPE('Pos Log Cilegon dan Serang 3007'!nilai)=1,IF(MOD('Pos Log Cilegon dan Serang 3007'!nilai,INT('Pos Log Cilegon dan Serang 3007'!nilai))=0,TRIM('Pos Log Cilegon dan Serang 3007'!milyar&amp;'Pos Log Cilegon dan Serang 3007'!juta&amp;'Pos Log Cilegon dan Serang 3007'!ribu&amp;'Pos Log Cilegon dan Serang 3007'!ratus),"ANGKA HARUS BILANGAN BULAT!"),"DATA TIDAK BOLEH BERTIPE TEKS!"))</definedName>
    <definedName name="terbilang" localSheetId="2">IF('Pos Log Cilegon&amp;Serang 290721'!nilai=0,"nol",IF(TYPE('Pos Log Cilegon&amp;Serang 290721'!nilai)=1,IF(MOD('Pos Log Cilegon&amp;Serang 290721'!nilai,INT('Pos Log Cilegon&amp;Serang 290721'!nilai))=0,TRIM('Pos Log Cilegon&amp;Serang 290721'!milyar&amp;'Pos Log Cilegon&amp;Serang 290721'!juta&amp;'Pos Log Cilegon&amp;Serang 290721'!ribu&amp;'Pos Log Cilegon&amp;Serang 290721'!ratus),"ANGKA HARUS BILANGAN BULAT!"),"DATA TIDAK BOLEH BERTIPE TEKS!"))</definedName>
    <definedName name="terbilang" localSheetId="4">IF('Pos Log Serang 010821'!nilai=0,"nol",IF(TYPE('Pos Log Serang 010821'!nilai)=1,IF(MOD('Pos Log Serang 010821'!nilai,INT('Pos Log Serang 010821'!nilai))=0,TRIM('Pos Log Serang 010821'!milyar&amp;'Pos Log Serang 010821'!juta&amp;'Pos Log Serang 010821'!ribu&amp;'Pos Log Serang 010821'!ratus),"ANGKA HARUS BILANGAN BULAT!"),"DATA TIDAK BOLEH BERTIPE TEKS!"))</definedName>
    <definedName name="terbilang" localSheetId="1">IF('Pos Log Serang&amp;cilegon 27280721'!nilai=0,"nol",IF(TYPE('Pos Log Serang&amp;cilegon 27280721'!nilai)=1,IF(MOD('Pos Log Serang&amp;cilegon 27280721'!nilai,INT('Pos Log Serang&amp;cilegon 27280721'!nilai))=0,TRIM('Pos Log Serang&amp;cilegon 27280721'!milyar&amp;'Pos Log Serang&amp;cilegon 27280721'!juta&amp;'Pos Log Serang&amp;cilegon 27280721'!ribu&amp;'Pos Log Serang&amp;cilegon 27280721'!ratus),"ANGKA HARUS BILANGAN BULAT!"),"DATA TIDAK BOLEH BERTIPE TEKS!"))</definedName>
    <definedName name="terbilang" localSheetId="9">IF(nilai=0,"nol",IF(TYPE(nilai)=1,IF(MOD(nilai,INT(nilai))=0,TRIM('Rekap DP'!milyar&amp;'Rekap DP'!juta&amp;'Rekap DP'!ribu&amp;'Rekap DP'!ratus),"ANGKA HARUS BILANGAN BULAT!"),"DATA TIDAK BOLEH BERTIPE TEKS!"))</definedName>
    <definedName name="terbilang">IF(nilai=0,"nol",IF(TYPE(nilai)=1,IF(MOD(nilai,INT(nilai))=0,TRIM(milyar&amp;juta&amp;ribu&amp;ratus),"ANGKA HARUS BILANGAN BULAT!"),"DATA TIDAK BOLEH BERTIPE TEKS!"))</definedName>
    <definedName name="terbilang2" localSheetId="5">TRIM(IF((MID('Pos Log Cilegon 020821'!trbl2,LEN('Pos Log Cilegon 020821'!trbl2),1))="/",LEFT('Pos Log Cilegon 020821'!trbl2,LEN('Pos Log Cilegon 020821'!trbl2)-1),'Pos Log Cilegon 020821'!trbl2))</definedName>
    <definedName name="terbilang2" localSheetId="6">TRIM(IF((MID('Pos Log Cilegon 030821'!trbl2,LEN('Pos Log Cilegon 030821'!trbl2),1))="/",LEFT('Pos Log Cilegon 030821'!trbl2,LEN('Pos Log Cilegon 030821'!trbl2)-1),'Pos Log Cilegon 030821'!trbl2))</definedName>
    <definedName name="terbilang2" localSheetId="7">TRIM(IF((MID('Pos Log Cilegon 040821'!trbl2,LEN('Pos Log Cilegon 040821'!trbl2),1))="/",LEFT('Pos Log Cilegon 040821'!trbl2,LEN('Pos Log Cilegon 040821'!trbl2)-1),'Pos Log Cilegon 040821'!trbl2))</definedName>
    <definedName name="terbilang2" localSheetId="8">TRIM(IF((MID('Pos Log Cilegon 050821'!trbl2,LEN('Pos Log Cilegon 050821'!trbl2),1))="/",LEFT('Pos Log Cilegon 050821'!trbl2,LEN('Pos Log Cilegon 050821'!trbl2)-1),'Pos Log Cilegon 050821'!trbl2))</definedName>
    <definedName name="terbilang2" localSheetId="3">TRIM(IF((MID('Pos Log Cilegon dan Serang 3007'!trbl2,LEN('Pos Log Cilegon dan Serang 3007'!trbl2),1))="/",LEFT('Pos Log Cilegon dan Serang 3007'!trbl2,LEN('Pos Log Cilegon dan Serang 3007'!trbl2)-1),'Pos Log Cilegon dan Serang 3007'!trbl2))</definedName>
    <definedName name="terbilang2" localSheetId="2">TRIM(IF((MID('Pos Log Cilegon&amp;Serang 290721'!trbl2,LEN('Pos Log Cilegon&amp;Serang 290721'!trbl2),1))="/",LEFT('Pos Log Cilegon&amp;Serang 290721'!trbl2,LEN('Pos Log Cilegon&amp;Serang 290721'!trbl2)-1),'Pos Log Cilegon&amp;Serang 290721'!trbl2))</definedName>
    <definedName name="terbilang2" localSheetId="4">TRIM(IF((MID('Pos Log Serang 010821'!trbl2,LEN('Pos Log Serang 010821'!trbl2),1))="/",LEFT('Pos Log Serang 010821'!trbl2,LEN('Pos Log Serang 010821'!trbl2)-1),'Pos Log Serang 010821'!trbl2))</definedName>
    <definedName name="terbilang2" localSheetId="1">TRIM(IF((MID('Pos Log Serang&amp;cilegon 27280721'!trbl2,LEN('Pos Log Serang&amp;cilegon 27280721'!trbl2),1))="/",LEFT('Pos Log Serang&amp;cilegon 27280721'!trbl2,LEN('Pos Log Serang&amp;cilegon 27280721'!trbl2)-1),'Pos Log Serang&amp;cilegon 27280721'!trbl2))</definedName>
    <definedName name="terbilang2" localSheetId="9">TRIM(IF((MID('Rekap DP'!trbl2,LEN('Rekap DP'!trbl2),1))="/",LEFT('Rekap DP'!trbl2,LEN('Rekap DP'!trbl2)-1),'Rekap DP'!trbl2))</definedName>
    <definedName name="terbilang2">TRIM(IF((MID(trbl2,LEN(trbl2),1))="/",LEFT(trbl2,LEN(trbl2)-1),trbl2))</definedName>
    <definedName name="terbilang3" localSheetId="5">IF('Pos Log Cilegon 020821'!XFD1=0,"nol",IF(TYPE('Pos Log Cilegon 020821'!XFD1)=1,IF(MOD('Pos Log Cilegon 020821'!XFD1,INT('Pos Log Cilegon 020821'!XFD1))=0,TRIM('Pos Log Cilegon 020821'!milyar3&amp;'Pos Log Cilegon 020821'!juta3&amp;'Pos Log Cilegon 020821'!ribu3&amp;'Pos Log Cilegon 020821'!ratus3),"ANGKA HARUS BILANGAN BULAT!"),"DATA TIDAK BOLEH BERTIPE TEKS!"))</definedName>
    <definedName name="terbilang3" localSheetId="6">IF('Pos Log Cilegon 030821'!XFD1=0,"nol",IF(TYPE('Pos Log Cilegon 030821'!XFD1)=1,IF(MOD('Pos Log Cilegon 030821'!XFD1,INT('Pos Log Cilegon 030821'!XFD1))=0,TRIM('Pos Log Cilegon 030821'!milyar3&amp;'Pos Log Cilegon 030821'!juta3&amp;'Pos Log Cilegon 030821'!ribu3&amp;'Pos Log Cilegon 030821'!ratus3),"ANGKA HARUS BILANGAN BULAT!"),"DATA TIDAK BOLEH BERTIPE TEKS!"))</definedName>
    <definedName name="terbilang3" localSheetId="7">IF('Pos Log Cilegon 040821'!XFD1=0,"nol",IF(TYPE('Pos Log Cilegon 040821'!XFD1)=1,IF(MOD('Pos Log Cilegon 040821'!XFD1,INT('Pos Log Cilegon 040821'!XFD1))=0,TRIM('Pos Log Cilegon 040821'!milyar3&amp;'Pos Log Cilegon 040821'!juta3&amp;'Pos Log Cilegon 040821'!ribu3&amp;'Pos Log Cilegon 040821'!ratus3),"ANGKA HARUS BILANGAN BULAT!"),"DATA TIDAK BOLEH BERTIPE TEKS!"))</definedName>
    <definedName name="terbilang3" localSheetId="8">IF('Pos Log Cilegon 050821'!XFD1=0,"nol",IF(TYPE('Pos Log Cilegon 050821'!XFD1)=1,IF(MOD('Pos Log Cilegon 050821'!XFD1,INT('Pos Log Cilegon 050821'!XFD1))=0,TRIM('Pos Log Cilegon 050821'!milyar3&amp;'Pos Log Cilegon 050821'!juta3&amp;'Pos Log Cilegon 050821'!ribu3&amp;'Pos Log Cilegon 050821'!ratus3),"ANGKA HARUS BILANGAN BULAT!"),"DATA TIDAK BOLEH BERTIPE TEKS!"))</definedName>
    <definedName name="terbilang3" localSheetId="3">IF('Pos Log Cilegon dan Serang 3007'!XFD1=0,"nol",IF(TYPE('Pos Log Cilegon dan Serang 3007'!XFD1)=1,IF(MOD('Pos Log Cilegon dan Serang 3007'!XFD1,INT('Pos Log Cilegon dan Serang 3007'!XFD1))=0,TRIM('Pos Log Cilegon dan Serang 3007'!milyar3&amp;'Pos Log Cilegon dan Serang 3007'!juta3&amp;'Pos Log Cilegon dan Serang 3007'!ribu3&amp;'Pos Log Cilegon dan Serang 3007'!ratus3),"ANGKA HARUS BILANGAN BULAT!"),"DATA TIDAK BOLEH BERTIPE TEKS!"))</definedName>
    <definedName name="terbilang3" localSheetId="2">IF('Pos Log Cilegon&amp;Serang 290721'!XFD1=0,"nol",IF(TYPE('Pos Log Cilegon&amp;Serang 290721'!XFD1)=1,IF(MOD('Pos Log Cilegon&amp;Serang 290721'!XFD1,INT('Pos Log Cilegon&amp;Serang 290721'!XFD1))=0,TRIM('Pos Log Cilegon&amp;Serang 290721'!milyar3&amp;'Pos Log Cilegon&amp;Serang 290721'!juta3&amp;'Pos Log Cilegon&amp;Serang 290721'!ribu3&amp;'Pos Log Cilegon&amp;Serang 290721'!ratus3),"ANGKA HARUS BILANGAN BULAT!"),"DATA TIDAK BOLEH BERTIPE TEKS!"))</definedName>
    <definedName name="terbilang3" localSheetId="4">IF('Pos Log Serang 010821'!XFD1=0,"nol",IF(TYPE('Pos Log Serang 010821'!XFD1)=1,IF(MOD('Pos Log Serang 010821'!XFD1,INT('Pos Log Serang 010821'!XFD1))=0,TRIM('Pos Log Serang 010821'!milyar3&amp;'Pos Log Serang 010821'!juta3&amp;'Pos Log Serang 010821'!ribu3&amp;'Pos Log Serang 010821'!ratus3),"ANGKA HARUS BILANGAN BULAT!"),"DATA TIDAK BOLEH BERTIPE TEKS!"))</definedName>
    <definedName name="terbilang3" localSheetId="1">IF('Pos Log Serang&amp;cilegon 27280721'!XFD1=0,"nol",IF(TYPE('Pos Log Serang&amp;cilegon 27280721'!XFD1)=1,IF(MOD('Pos Log Serang&amp;cilegon 27280721'!XFD1,INT('Pos Log Serang&amp;cilegon 27280721'!XFD1))=0,TRIM('Pos Log Serang&amp;cilegon 27280721'!milyar3&amp;'Pos Log Serang&amp;cilegon 27280721'!juta3&amp;'Pos Log Serang&amp;cilegon 27280721'!ribu3&amp;'Pos Log Serang&amp;cilegon 27280721'!ratus3),"ANGKA HARUS BILANGAN BULAT!"),"DATA TIDAK BOLEH BERTIPE TEKS!"))</definedName>
    <definedName name="terbilang3" localSheetId="9">IF('Pos Log Serang 260721'!XFD1=0,"nol",IF(TYPE('Pos Log Serang 260721'!XFD1)=1,IF(MOD('Pos Log Serang 260721'!XFD1,INT('Pos Log Serang 260721'!XFD1))=0,TRIM('Rekap DP'!milyar3&amp;'Rekap DP'!juta3&amp;'Rekap DP'!ribu3&amp;'Rekap DP'!ratus3),"ANGKA HARUS BILANGAN BULAT!"),"DATA TIDAK BOLEH BERTIPE TEKS!"))</definedName>
    <definedName name="terbilang3">IF('Pos Log Serang 260721'!XFD1=0,"nol",IF(TYPE('Pos Log Serang 260721'!XFD1)=1,IF(MOD('Pos Log Serang 260721'!XFD1,INT('Pos Log Serang 260721'!XFD1))=0,TRIM(milyar3&amp;juta3&amp;ribu3&amp;ratus3),"ANGKA HARUS BILANGAN BULAT!"),"DATA TIDAK BOLEH BERTIPE TEKS!"))</definedName>
    <definedName name="terbilang4" localSheetId="5">TRIM(IF((MID('Pos Log Cilegon 020821'!trbl4,LEN('Pos Log Cilegon 020821'!trbl4),1))="/",LEFT('Pos Log Cilegon 020821'!trbl4,LEN('Pos Log Cilegon 020821'!trbl4)-1),'Pos Log Cilegon 020821'!trbl4))</definedName>
    <definedName name="terbilang4" localSheetId="6">TRIM(IF((MID('Pos Log Cilegon 030821'!trbl4,LEN('Pos Log Cilegon 030821'!trbl4),1))="/",LEFT('Pos Log Cilegon 030821'!trbl4,LEN('Pos Log Cilegon 030821'!trbl4)-1),'Pos Log Cilegon 030821'!trbl4))</definedName>
    <definedName name="terbilang4" localSheetId="7">TRIM(IF((MID('Pos Log Cilegon 040821'!trbl4,LEN('Pos Log Cilegon 040821'!trbl4),1))="/",LEFT('Pos Log Cilegon 040821'!trbl4,LEN('Pos Log Cilegon 040821'!trbl4)-1),'Pos Log Cilegon 040821'!trbl4))</definedName>
    <definedName name="terbilang4" localSheetId="8">TRIM(IF((MID('Pos Log Cilegon 050821'!trbl4,LEN('Pos Log Cilegon 050821'!trbl4),1))="/",LEFT('Pos Log Cilegon 050821'!trbl4,LEN('Pos Log Cilegon 050821'!trbl4)-1),'Pos Log Cilegon 050821'!trbl4))</definedName>
    <definedName name="terbilang4" localSheetId="3">TRIM(IF((MID('Pos Log Cilegon dan Serang 3007'!trbl4,LEN('Pos Log Cilegon dan Serang 3007'!trbl4),1))="/",LEFT('Pos Log Cilegon dan Serang 3007'!trbl4,LEN('Pos Log Cilegon dan Serang 3007'!trbl4)-1),'Pos Log Cilegon dan Serang 3007'!trbl4))</definedName>
    <definedName name="terbilang4" localSheetId="2">TRIM(IF((MID('Pos Log Cilegon&amp;Serang 290721'!trbl4,LEN('Pos Log Cilegon&amp;Serang 290721'!trbl4),1))="/",LEFT('Pos Log Cilegon&amp;Serang 290721'!trbl4,LEN('Pos Log Cilegon&amp;Serang 290721'!trbl4)-1),'Pos Log Cilegon&amp;Serang 290721'!trbl4))</definedName>
    <definedName name="terbilang4" localSheetId="4">TRIM(IF((MID('Pos Log Serang 010821'!trbl4,LEN('Pos Log Serang 010821'!trbl4),1))="/",LEFT('Pos Log Serang 010821'!trbl4,LEN('Pos Log Serang 010821'!trbl4)-1),'Pos Log Serang 010821'!trbl4))</definedName>
    <definedName name="terbilang4" localSheetId="1">TRIM(IF((MID('Pos Log Serang&amp;cilegon 27280721'!trbl4,LEN('Pos Log Serang&amp;cilegon 27280721'!trbl4),1))="/",LEFT('Pos Log Serang&amp;cilegon 27280721'!trbl4,LEN('Pos Log Serang&amp;cilegon 27280721'!trbl4)-1),'Pos Log Serang&amp;cilegon 27280721'!trbl4))</definedName>
    <definedName name="terbilang4" localSheetId="9">TRIM(IF((MID('Rekap DP'!trbl4,LEN('Rekap DP'!trbl4),1))="/",LEFT('Rekap DP'!trbl4,LEN('Rekap DP'!trbl4)-1),'Rekap DP'!trbl4))</definedName>
    <definedName name="terbilang4">TRIM(IF((MID(trbl4,LEN(trbl4),1))="/",LEFT(trbl4,LEN(trbl4)-1),trbl4))</definedName>
    <definedName name="trbl2" localSheetId="5">IF('Pos Log Cilegon 020821'!nilai=0,"nol",IF(TYPE('Pos Log Cilegon 020821'!nilai)=1,IF(MOD('Pos Log Cilegon 020821'!nilai,INT('Pos Log Cilegon 020821'!nilai))=0,TRIM('Pos Log Cilegon 020821'!milyar2&amp;'Pos Log Cilegon 020821'!juta2&amp;'Pos Log Cilegon 020821'!ribu2&amp;'Pos Log Cilegon 020821'!ratus2),"ANGKA HARUS BILANGAN BULAT!"),"DATA TIDAK BOLEH BERTIPE TEKS!"))</definedName>
    <definedName name="trbl2" localSheetId="6">IF('Pos Log Cilegon 030821'!nilai=0,"nol",IF(TYPE('Pos Log Cilegon 030821'!nilai)=1,IF(MOD('Pos Log Cilegon 030821'!nilai,INT('Pos Log Cilegon 030821'!nilai))=0,TRIM('Pos Log Cilegon 030821'!milyar2&amp;'Pos Log Cilegon 030821'!juta2&amp;'Pos Log Cilegon 030821'!ribu2&amp;'Pos Log Cilegon 030821'!ratus2),"ANGKA HARUS BILANGAN BULAT!"),"DATA TIDAK BOLEH BERTIPE TEKS!"))</definedName>
    <definedName name="trbl2" localSheetId="7">IF('Pos Log Cilegon 040821'!nilai=0,"nol",IF(TYPE('Pos Log Cilegon 040821'!nilai)=1,IF(MOD('Pos Log Cilegon 040821'!nilai,INT('Pos Log Cilegon 040821'!nilai))=0,TRIM('Pos Log Cilegon 040821'!milyar2&amp;'Pos Log Cilegon 040821'!juta2&amp;'Pos Log Cilegon 040821'!ribu2&amp;'Pos Log Cilegon 040821'!ratus2),"ANGKA HARUS BILANGAN BULAT!"),"DATA TIDAK BOLEH BERTIPE TEKS!"))</definedName>
    <definedName name="trbl2" localSheetId="8">IF('Pos Log Cilegon 050821'!nilai=0,"nol",IF(TYPE('Pos Log Cilegon 050821'!nilai)=1,IF(MOD('Pos Log Cilegon 050821'!nilai,INT('Pos Log Cilegon 050821'!nilai))=0,TRIM('Pos Log Cilegon 050821'!milyar2&amp;'Pos Log Cilegon 050821'!juta2&amp;'Pos Log Cilegon 050821'!ribu2&amp;'Pos Log Cilegon 050821'!ratus2),"ANGKA HARUS BILANGAN BULAT!"),"DATA TIDAK BOLEH BERTIPE TEKS!"))</definedName>
    <definedName name="trbl2" localSheetId="3">IF('Pos Log Cilegon dan Serang 3007'!nilai=0,"nol",IF(TYPE('Pos Log Cilegon dan Serang 3007'!nilai)=1,IF(MOD('Pos Log Cilegon dan Serang 3007'!nilai,INT('Pos Log Cilegon dan Serang 3007'!nilai))=0,TRIM('Pos Log Cilegon dan Serang 3007'!milyar2&amp;'Pos Log Cilegon dan Serang 3007'!juta2&amp;'Pos Log Cilegon dan Serang 3007'!ribu2&amp;'Pos Log Cilegon dan Serang 3007'!ratus2),"ANGKA HARUS BILANGAN BULAT!"),"DATA TIDAK BOLEH BERTIPE TEKS!"))</definedName>
    <definedName name="trbl2" localSheetId="2">IF('Pos Log Cilegon&amp;Serang 290721'!nilai=0,"nol",IF(TYPE('Pos Log Cilegon&amp;Serang 290721'!nilai)=1,IF(MOD('Pos Log Cilegon&amp;Serang 290721'!nilai,INT('Pos Log Cilegon&amp;Serang 290721'!nilai))=0,TRIM('Pos Log Cilegon&amp;Serang 290721'!milyar2&amp;'Pos Log Cilegon&amp;Serang 290721'!juta2&amp;'Pos Log Cilegon&amp;Serang 290721'!ribu2&amp;'Pos Log Cilegon&amp;Serang 290721'!ratus2),"ANGKA HARUS BILANGAN BULAT!"),"DATA TIDAK BOLEH BERTIPE TEKS!"))</definedName>
    <definedName name="trbl2" localSheetId="4">IF('Pos Log Serang 010821'!nilai=0,"nol",IF(TYPE('Pos Log Serang 010821'!nilai)=1,IF(MOD('Pos Log Serang 010821'!nilai,INT('Pos Log Serang 010821'!nilai))=0,TRIM('Pos Log Serang 010821'!milyar2&amp;'Pos Log Serang 010821'!juta2&amp;'Pos Log Serang 010821'!ribu2&amp;'Pos Log Serang 010821'!ratus2),"ANGKA HARUS BILANGAN BULAT!"),"DATA TIDAK BOLEH BERTIPE TEKS!"))</definedName>
    <definedName name="trbl2" localSheetId="1">IF('Pos Log Serang&amp;cilegon 27280721'!nilai=0,"nol",IF(TYPE('Pos Log Serang&amp;cilegon 27280721'!nilai)=1,IF(MOD('Pos Log Serang&amp;cilegon 27280721'!nilai,INT('Pos Log Serang&amp;cilegon 27280721'!nilai))=0,TRIM('Pos Log Serang&amp;cilegon 27280721'!milyar2&amp;'Pos Log Serang&amp;cilegon 27280721'!juta2&amp;'Pos Log Serang&amp;cilegon 27280721'!ribu2&amp;'Pos Log Serang&amp;cilegon 27280721'!ratus2),"ANGKA HARUS BILANGAN BULAT!"),"DATA TIDAK BOLEH BERTIPE TEKS!"))</definedName>
    <definedName name="trbl2" localSheetId="9">IF(nilai=0,"nol",IF(TYPE(nilai)=1,IF(MOD(nilai,INT(nilai))=0,TRIM('Rekap DP'!milyar2&amp;'Rekap DP'!juta2&amp;'Rekap DP'!ribu2&amp;'Rekap DP'!ratus2),"ANGKA HARUS BILANGAN BULAT!"),"DATA TIDAK BOLEH BERTIPE TEKS!"))</definedName>
    <definedName name="trbl2">IF(nilai=0,"nol",IF(TYPE(nilai)=1,IF(MOD(nilai,INT(nilai))=0,TRIM(milyar2&amp;juta2&amp;ribu2&amp;ratus2),"ANGKA HARUS BILANGAN BULAT!"),"DATA TIDAK BOLEH BERTIPE TEKS!"))</definedName>
    <definedName name="trbl4" localSheetId="5">IF('Pos Log Cilegon 020821'!XFD1=0,"nol",IF(TYPE('Pos Log Cilegon 020821'!XFD1)=1,IF(MOD('Pos Log Cilegon 020821'!XFD1,INT('Pos Log Cilegon 020821'!XFD1))=0,TRIM('Pos Log Cilegon 020821'!milyar4&amp;'Pos Log Cilegon 020821'!juta4&amp;'Pos Log Cilegon 020821'!ribu4&amp;'Pos Log Cilegon 020821'!ratus4),"ANGKA HARUS BILANGAN BULAT!"),"DATA TIDAK BOLEH BERTIPE TEKS!"))</definedName>
    <definedName name="trbl4" localSheetId="6">IF('Pos Log Cilegon 030821'!XFD1=0,"nol",IF(TYPE('Pos Log Cilegon 030821'!XFD1)=1,IF(MOD('Pos Log Cilegon 030821'!XFD1,INT('Pos Log Cilegon 030821'!XFD1))=0,TRIM('Pos Log Cilegon 030821'!milyar4&amp;'Pos Log Cilegon 030821'!juta4&amp;'Pos Log Cilegon 030821'!ribu4&amp;'Pos Log Cilegon 030821'!ratus4),"ANGKA HARUS BILANGAN BULAT!"),"DATA TIDAK BOLEH BERTIPE TEKS!"))</definedName>
    <definedName name="trbl4" localSheetId="7">IF('Pos Log Cilegon 040821'!XFD1=0,"nol",IF(TYPE('Pos Log Cilegon 040821'!XFD1)=1,IF(MOD('Pos Log Cilegon 040821'!XFD1,INT('Pos Log Cilegon 040821'!XFD1))=0,TRIM('Pos Log Cilegon 040821'!milyar4&amp;'Pos Log Cilegon 040821'!juta4&amp;'Pos Log Cilegon 040821'!ribu4&amp;'Pos Log Cilegon 040821'!ratus4),"ANGKA HARUS BILANGAN BULAT!"),"DATA TIDAK BOLEH BERTIPE TEKS!"))</definedName>
    <definedName name="trbl4" localSheetId="8">IF('Pos Log Cilegon 050821'!XFD1=0,"nol",IF(TYPE('Pos Log Cilegon 050821'!XFD1)=1,IF(MOD('Pos Log Cilegon 050821'!XFD1,INT('Pos Log Cilegon 050821'!XFD1))=0,TRIM('Pos Log Cilegon 050821'!milyar4&amp;'Pos Log Cilegon 050821'!juta4&amp;'Pos Log Cilegon 050821'!ribu4&amp;'Pos Log Cilegon 050821'!ratus4),"ANGKA HARUS BILANGAN BULAT!"),"DATA TIDAK BOLEH BERTIPE TEKS!"))</definedName>
    <definedName name="trbl4" localSheetId="3">IF('Pos Log Cilegon dan Serang 3007'!XFD1=0,"nol",IF(TYPE('Pos Log Cilegon dan Serang 3007'!XFD1)=1,IF(MOD('Pos Log Cilegon dan Serang 3007'!XFD1,INT('Pos Log Cilegon dan Serang 3007'!XFD1))=0,TRIM('Pos Log Cilegon dan Serang 3007'!milyar4&amp;'Pos Log Cilegon dan Serang 3007'!juta4&amp;'Pos Log Cilegon dan Serang 3007'!ribu4&amp;'Pos Log Cilegon dan Serang 3007'!ratus4),"ANGKA HARUS BILANGAN BULAT!"),"DATA TIDAK BOLEH BERTIPE TEKS!"))</definedName>
    <definedName name="trbl4" localSheetId="2">IF('Pos Log Cilegon&amp;Serang 290721'!XFD1=0,"nol",IF(TYPE('Pos Log Cilegon&amp;Serang 290721'!XFD1)=1,IF(MOD('Pos Log Cilegon&amp;Serang 290721'!XFD1,INT('Pos Log Cilegon&amp;Serang 290721'!XFD1))=0,TRIM('Pos Log Cilegon&amp;Serang 290721'!milyar4&amp;'Pos Log Cilegon&amp;Serang 290721'!juta4&amp;'Pos Log Cilegon&amp;Serang 290721'!ribu4&amp;'Pos Log Cilegon&amp;Serang 290721'!ratus4),"ANGKA HARUS BILANGAN BULAT!"),"DATA TIDAK BOLEH BERTIPE TEKS!"))</definedName>
    <definedName name="trbl4" localSheetId="4">IF('Pos Log Serang 010821'!XFD1=0,"nol",IF(TYPE('Pos Log Serang 010821'!XFD1)=1,IF(MOD('Pos Log Serang 010821'!XFD1,INT('Pos Log Serang 010821'!XFD1))=0,TRIM('Pos Log Serang 010821'!milyar4&amp;'Pos Log Serang 010821'!juta4&amp;'Pos Log Serang 010821'!ribu4&amp;'Pos Log Serang 010821'!ratus4),"ANGKA HARUS BILANGAN BULAT!"),"DATA TIDAK BOLEH BERTIPE TEKS!"))</definedName>
    <definedName name="trbl4" localSheetId="1">IF('Pos Log Serang&amp;cilegon 27280721'!XFD1=0,"nol",IF(TYPE('Pos Log Serang&amp;cilegon 27280721'!XFD1)=1,IF(MOD('Pos Log Serang&amp;cilegon 27280721'!XFD1,INT('Pos Log Serang&amp;cilegon 27280721'!XFD1))=0,TRIM('Pos Log Serang&amp;cilegon 27280721'!milyar4&amp;'Pos Log Serang&amp;cilegon 27280721'!juta4&amp;'Pos Log Serang&amp;cilegon 27280721'!ribu4&amp;'Pos Log Serang&amp;cilegon 27280721'!ratus4),"ANGKA HARUS BILANGAN BULAT!"),"DATA TIDAK BOLEH BERTIPE TEKS!"))</definedName>
    <definedName name="trbl4" localSheetId="9">IF('Pos Log Serang 260721'!XFD1=0,"nol",IF(TYPE('Pos Log Serang 260721'!XFD1)=1,IF(MOD('Pos Log Serang 260721'!XFD1,INT('Pos Log Serang 260721'!XFD1))=0,TRIM('Rekap DP'!milyar4&amp;'Rekap DP'!juta4&amp;'Rekap DP'!ribu4&amp;'Rekap DP'!ratus4),"ANGKA HARUS BILANGAN BULAT!"),"DATA TIDAK BOLEH BERTIPE TEKS!"))</definedName>
    <definedName name="trbl4">IF('Pos Log Serang 260721'!XFD1=0,"nol",IF(TYPE('Pos Log Serang 260721'!XFD1)=1,IF(MOD('Pos Log Serang 260721'!XFD1,INT('Pos Log Serang 260721'!XFD1))=0,TRIM(milyar4&amp;juta4&amp;ribu4&amp;ratus4),"ANGKA HARUS BILANGAN BULAT!"),"DATA TIDAK BOLEH BERTIPE TEKS!"))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4" l="1"/>
  <c r="F11" i="14"/>
  <c r="F10" i="14"/>
  <c r="F9" i="14"/>
  <c r="F8" i="14"/>
  <c r="F7" i="14"/>
  <c r="F6" i="14"/>
  <c r="F5" i="14"/>
  <c r="F4" i="14"/>
  <c r="A4" i="14"/>
  <c r="A5" i="14" s="1"/>
  <c r="A6" i="14" s="1"/>
  <c r="A7" i="14" s="1"/>
  <c r="A8" i="14" s="1"/>
  <c r="A9" i="14" s="1"/>
  <c r="A10" i="14" s="1"/>
  <c r="A11" i="14" s="1"/>
  <c r="F3" i="14"/>
  <c r="C3" i="7" l="1"/>
  <c r="F12" i="7" s="1"/>
  <c r="F15" i="7" l="1"/>
  <c r="F14" i="7"/>
  <c r="F13" i="7"/>
  <c r="D12" i="7"/>
  <c r="E12" i="7"/>
  <c r="C12" i="7"/>
  <c r="C3" i="2"/>
  <c r="F12" i="2" s="1"/>
  <c r="C14" i="7" l="1"/>
  <c r="C15" i="7"/>
  <c r="C13" i="7"/>
  <c r="F16" i="7"/>
  <c r="F17" i="7" s="1"/>
  <c r="E15" i="7"/>
  <c r="E14" i="7"/>
  <c r="E13" i="7"/>
  <c r="D15" i="7"/>
  <c r="D14" i="7"/>
  <c r="D13" i="7"/>
  <c r="C12" i="2"/>
  <c r="D12" i="2"/>
  <c r="F15" i="2"/>
  <c r="F14" i="2"/>
  <c r="F13" i="2"/>
  <c r="E12" i="2"/>
  <c r="E16" i="7" l="1"/>
  <c r="E17" i="7" s="1"/>
  <c r="C16" i="7"/>
  <c r="C17" i="7" s="1"/>
  <c r="D16" i="7"/>
  <c r="D17" i="7" s="1"/>
  <c r="C13" i="2"/>
  <c r="F16" i="2"/>
  <c r="F17" i="2" s="1"/>
  <c r="D14" i="2"/>
  <c r="D15" i="2"/>
  <c r="C14" i="2"/>
  <c r="C15" i="2"/>
  <c r="D13" i="2"/>
  <c r="E14" i="2"/>
  <c r="E13" i="2"/>
  <c r="E15" i="2"/>
  <c r="C4" i="7" l="1"/>
  <c r="D16" i="2"/>
  <c r="D17" i="2" s="1"/>
  <c r="C16" i="2"/>
  <c r="C17" i="2" s="1"/>
  <c r="E16" i="2"/>
  <c r="E17" i="2" s="1"/>
  <c r="C4" i="2" l="1"/>
  <c r="Q11" i="1" l="1"/>
</calcChain>
</file>

<file path=xl/comments1.xml><?xml version="1.0" encoding="utf-8"?>
<comments xmlns="http://schemas.openxmlformats.org/spreadsheetml/2006/main">
  <authors>
    <author>user</author>
  </authors>
  <commentList>
    <comment ref="G22" authorId="0" shapeId="0">
      <text>
        <r>
          <rPr>
            <b/>
            <sz val="16"/>
            <color indexed="81"/>
            <rFont val="Tahoma"/>
            <family val="2"/>
          </rPr>
          <t>Isikan nominal kwitansi di sini.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22" authorId="0" shapeId="0">
      <text>
        <r>
          <rPr>
            <b/>
            <sz val="16"/>
            <color indexed="81"/>
            <rFont val="Tahoma"/>
            <family val="2"/>
          </rPr>
          <t>Isikan nominal kwitansi di sini.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G22" authorId="0" shapeId="0">
      <text>
        <r>
          <rPr>
            <b/>
            <sz val="16"/>
            <color indexed="81"/>
            <rFont val="Tahoma"/>
            <family val="2"/>
          </rPr>
          <t>Isikan nominal kwitansi di sini.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G22" authorId="0" shapeId="0">
      <text>
        <r>
          <rPr>
            <b/>
            <sz val="16"/>
            <color indexed="81"/>
            <rFont val="Tahoma"/>
            <family val="2"/>
          </rPr>
          <t>Isikan nominal kwitansi di sini.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G22" authorId="0" shapeId="0">
      <text>
        <r>
          <rPr>
            <b/>
            <sz val="16"/>
            <color indexed="81"/>
            <rFont val="Tahoma"/>
            <family val="2"/>
          </rPr>
          <t>Isikan nominal kwitansi di sini.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G22" authorId="0" shapeId="0">
      <text>
        <r>
          <rPr>
            <b/>
            <sz val="16"/>
            <color indexed="81"/>
            <rFont val="Tahoma"/>
            <family val="2"/>
          </rPr>
          <t>Isikan nominal kwitansi di sini.</t>
        </r>
      </text>
    </comment>
  </commentList>
</comments>
</file>

<file path=xl/comments7.xml><?xml version="1.0" encoding="utf-8"?>
<comments xmlns="http://schemas.openxmlformats.org/spreadsheetml/2006/main">
  <authors>
    <author>user</author>
  </authors>
  <commentList>
    <comment ref="G22" authorId="0" shapeId="0">
      <text>
        <r>
          <rPr>
            <b/>
            <sz val="16"/>
            <color indexed="81"/>
            <rFont val="Tahoma"/>
            <family val="2"/>
          </rPr>
          <t>Isikan nominal kwitansi di sini.</t>
        </r>
      </text>
    </comment>
  </commentList>
</comments>
</file>

<file path=xl/comments8.xml><?xml version="1.0" encoding="utf-8"?>
<comments xmlns="http://schemas.openxmlformats.org/spreadsheetml/2006/main">
  <authors>
    <author>user</author>
  </authors>
  <commentList>
    <comment ref="G22" authorId="0" shapeId="0">
      <text>
        <r>
          <rPr>
            <b/>
            <sz val="16"/>
            <color indexed="81"/>
            <rFont val="Tahoma"/>
            <family val="2"/>
          </rPr>
          <t>Isikan nominal kwitansi di sini.</t>
        </r>
      </text>
    </comment>
  </commentList>
</comments>
</file>

<file path=xl/comments9.xml><?xml version="1.0" encoding="utf-8"?>
<comments xmlns="http://schemas.openxmlformats.org/spreadsheetml/2006/main">
  <authors>
    <author>user</author>
  </authors>
  <commentList>
    <comment ref="G22" authorId="0" shapeId="0">
      <text>
        <r>
          <rPr>
            <b/>
            <sz val="16"/>
            <color indexed="81"/>
            <rFont val="Tahoma"/>
            <family val="2"/>
          </rPr>
          <t>Isikan nominal kwitansi di sini.</t>
        </r>
      </text>
    </comment>
  </commentList>
</comments>
</file>

<file path=xl/sharedStrings.xml><?xml version="1.0" encoding="utf-8"?>
<sst xmlns="http://schemas.openxmlformats.org/spreadsheetml/2006/main" count="278" uniqueCount="101">
  <si>
    <t>NO.</t>
  </si>
  <si>
    <t>KWITANSI</t>
  </si>
  <si>
    <t>Telah terima dari</t>
  </si>
  <si>
    <t>:</t>
  </si>
  <si>
    <t>Uang sejumlah</t>
  </si>
  <si>
    <t>Untuk Pembayaran</t>
  </si>
  <si>
    <t>Rp</t>
  </si>
  <si>
    <t>(</t>
  </si>
  <si>
    <t>)</t>
  </si>
  <si>
    <t>RUMUS TERBILANG TANPA MACRO BY EXCELKU.COM</t>
  </si>
  <si>
    <t>Nilai</t>
  </si>
  <si>
    <t>Terbilang</t>
  </si>
  <si>
    <t xml:space="preserve"> </t>
  </si>
  <si>
    <t>Milyar</t>
  </si>
  <si>
    <t>Jutaan</t>
  </si>
  <si>
    <t>Ratusan Ribu
s.d. Ribuan</t>
  </si>
  <si>
    <t>Ratusan 
s.d. Satuan</t>
  </si>
  <si>
    <t>Posisi</t>
  </si>
  <si>
    <t>Digit</t>
  </si>
  <si>
    <t>NILAI</t>
  </si>
  <si>
    <t>Ratusan</t>
  </si>
  <si>
    <t>Puluhan</t>
  </si>
  <si>
    <t>Belasan &amp; Satuan</t>
  </si>
  <si>
    <t>Tahap 1</t>
  </si>
  <si>
    <t>Tahap 2</t>
  </si>
  <si>
    <t xml:space="preserve">Angka        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</si>
  <si>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</si>
  <si>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</si>
  <si>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</si>
  <si>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</si>
  <si>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</si>
  <si>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</si>
  <si>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</si>
  <si>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</si>
  <si>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</si>
  <si>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sepuluh</t>
  </si>
  <si>
    <t>sebelas</t>
  </si>
  <si>
    <t>dua belas</t>
  </si>
  <si>
    <t>tiga belas</t>
  </si>
  <si>
    <t>empat belas</t>
  </si>
  <si>
    <t>lima belas</t>
  </si>
  <si>
    <t>enam belas</t>
  </si>
  <si>
    <t>tujuh belas</t>
  </si>
  <si>
    <t>delapan belas</t>
  </si>
  <si>
    <t>sembilan belas</t>
  </si>
  <si>
    <t>PT. Perisai Cakrawala indonesia</t>
  </si>
  <si>
    <t>Ruko Asera Blok 1S-20 No.26, Harapan Indah - Bekasi 17214
Telp/Fax : +6221 - 8944 5283 | Email : sales@pciexpress.id</t>
  </si>
  <si>
    <t>DEDE KOMALASARI</t>
  </si>
  <si>
    <t>Finance</t>
  </si>
  <si>
    <t xml:space="preserve"> PT. Pos Logistic Indonesia</t>
  </si>
  <si>
    <t>260/KWT/PCI/VII/21</t>
  </si>
  <si>
    <t>Bekasi, 27 Juli 2021</t>
  </si>
  <si>
    <t xml:space="preserve"> # Tiga Juta Dua Ratus Ribu Rupiah #</t>
  </si>
  <si>
    <t># Tiga Juta Lima Ratus Ribu Rupiah #</t>
  </si>
  <si>
    <t># Empat Juta Rupiah #</t>
  </si>
  <si>
    <t>Bekasi, 28 Juli 2021</t>
  </si>
  <si>
    <t>Bekasi, 29 Juli 2021</t>
  </si>
  <si>
    <t>Bekasi, 01 Agustus 2021</t>
  </si>
  <si>
    <t>DP 6 unit Mobil Pengiriman Barang Tujuan Serang tanggal 26 Juli 2021.</t>
  </si>
  <si>
    <t xml:space="preserve">DP 8 Unit  Mobil Pengiriman Barang Tujuan Serang dan Cilegon </t>
  </si>
  <si>
    <t>tanggal 27-28 Juli 2021.</t>
  </si>
  <si>
    <t>DP 7 Unit Mobil Pengiriman Barang Tujuan Cilegon &amp; Serang tanggal 29 Juli 2021.</t>
  </si>
  <si>
    <t>DP 8 Mobil Pengiriman Barang Tujuan Cilegon dan Serang tanggal 29 Juli 2021.</t>
  </si>
  <si>
    <t>DP 10 unit Mobil Pengiriman Barang Tujuan Serang tanggal 01 Agustus 2021.</t>
  </si>
  <si>
    <t>@Rp. 500.000 * 10 Mobil.</t>
  </si>
  <si>
    <t># Lima Juta Rupiah #</t>
  </si>
  <si>
    <t>Bekasi,  04 Agustus 2021</t>
  </si>
  <si>
    <t>264/KWT/PCI/VIII/21</t>
  </si>
  <si>
    <t># Delapan Juta Lima Ratus Ribu Rupiah #</t>
  </si>
  <si>
    <t>DP 17 unit Mobil Pengiriman Barang Tujuan Cilegon tanggal 02 Agustus 2021.</t>
  </si>
  <si>
    <t>@Rp. 500.000 * 17 Mobil.</t>
  </si>
  <si>
    <t>@Rp. 500.000 * 12 Mobil.</t>
  </si>
  <si>
    <t># Enam Juta  Rupiah #</t>
  </si>
  <si>
    <t>Bekasi,  06 Agustus 2021</t>
  </si>
  <si>
    <t>DP 12 unit Mobil Pengiriman Barang Tujuan Serang tanggal 03 Agustus 2021.</t>
  </si>
  <si>
    <t>DP 22 unit Mobil Pengiriman Barang Tujuan Serang tanggal 04 Agustus 2021.</t>
  </si>
  <si>
    <t>@Rp. 500.000 * 22 Mobil.</t>
  </si>
  <si>
    <t># Sebelas Juta  Rupiah #</t>
  </si>
  <si>
    <t>DP 17 unit Mobil Pengiriman Barang Tujuan Serang tanggal 05 Agustus 2021.</t>
  </si>
  <si>
    <t>068/KWT/PCI/VIII/21</t>
  </si>
  <si>
    <t>067/KWT/PCI/VIII/21</t>
  </si>
  <si>
    <t>066/KWT/PCI/VIII/21</t>
  </si>
  <si>
    <t>065/KWT/PCI/VIII/21</t>
  </si>
  <si>
    <t>NO</t>
  </si>
  <si>
    <t>REKAPAN KWITANSI PEMBAYARAN DP PT. POS LOGISTIK</t>
  </si>
  <si>
    <t>NO. KWITANSI</t>
  </si>
  <si>
    <t>TGL KWITANSI</t>
  </si>
  <si>
    <t>UNIT MOBIL</t>
  </si>
  <si>
    <t>261/KWT/PCI/VII/21</t>
  </si>
  <si>
    <t>262/KWT/PCI/VII/21</t>
  </si>
  <si>
    <t>263/KWT/PCI/VII/21</t>
  </si>
  <si>
    <t>HARGA / UNIT</t>
  </si>
  <si>
    <t>TOTAL</t>
  </si>
  <si>
    <t>TGL PENGIRIMAN</t>
  </si>
  <si>
    <t>27-28 Juli 2021</t>
  </si>
  <si>
    <t>TOTAL DP</t>
  </si>
  <si>
    <t xml:space="preserve">  260/KWT/PCI/VII/21</t>
  </si>
  <si>
    <t>265/KWT/PCI/VIII/21</t>
  </si>
  <si>
    <t>266/KWT/PCI/VIII/21</t>
  </si>
  <si>
    <t>267/KWT/PCI/VIII/21</t>
  </si>
  <si>
    <t>268/KWT/PCI/VIII/21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</si>
</sst>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indexed="8"/>
      <name val="Georgia"/>
      <family val="1"/>
    </font>
    <font>
      <sz val="11"/>
      <color indexed="8"/>
      <name val="Calibri"/>
      <family val="2"/>
    </font>
    <font>
      <sz val="18"/>
      <color indexed="8"/>
      <name val="Georgia"/>
      <family val="1"/>
    </font>
    <font>
      <b/>
      <u/>
      <sz val="33"/>
      <color indexed="8"/>
      <name val="Georgia"/>
      <family val="1"/>
    </font>
    <font>
      <sz val="21"/>
      <color indexed="8"/>
      <name val="Georgia"/>
      <family val="1"/>
    </font>
    <font>
      <b/>
      <sz val="25"/>
      <color indexed="8"/>
      <name val="Georgia"/>
      <family val="1"/>
    </font>
    <font>
      <b/>
      <sz val="16"/>
      <color indexed="81"/>
      <name val="Tahoma"/>
      <family val="2"/>
    </font>
    <font>
      <b/>
      <sz val="18"/>
      <color indexed="8"/>
      <name val="Georgia"/>
      <family val="1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0"/>
      <color theme="0"/>
      <name val="Arial Black"/>
      <family val="2"/>
    </font>
    <font>
      <b/>
      <sz val="11"/>
      <color indexed="8"/>
      <name val="Georgia"/>
      <family val="1"/>
    </font>
    <font>
      <sz val="15"/>
      <color theme="0"/>
      <name val="Georgia"/>
      <family val="1"/>
    </font>
    <font>
      <b/>
      <u/>
      <sz val="36"/>
      <color indexed="8"/>
      <name val="Georgia"/>
      <family val="1"/>
    </font>
    <font>
      <sz val="14"/>
      <color indexed="8"/>
      <name val="Courier New"/>
      <family val="3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rgb="FF002060"/>
      </left>
      <right style="thin">
        <color theme="4"/>
      </right>
      <top style="thick">
        <color rgb="FF002060"/>
      </top>
      <bottom style="thick">
        <color rgb="FF002060"/>
      </bottom>
      <diagonal/>
    </border>
    <border>
      <left style="thin">
        <color theme="4"/>
      </left>
      <right style="thin">
        <color theme="4"/>
      </right>
      <top style="thick">
        <color rgb="FF002060"/>
      </top>
      <bottom style="thick">
        <color rgb="FF002060"/>
      </bottom>
      <diagonal/>
    </border>
    <border>
      <left style="thin">
        <color theme="4"/>
      </left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ck">
        <color theme="0" tint="-0.499984740745262"/>
      </left>
      <right style="thin">
        <color theme="4"/>
      </right>
      <top style="thick">
        <color rgb="FF002060"/>
      </top>
      <bottom style="thick">
        <color theme="0" tint="-0.499984740745262"/>
      </bottom>
      <diagonal/>
    </border>
    <border>
      <left style="thin">
        <color theme="4"/>
      </left>
      <right style="thin">
        <color theme="4"/>
      </right>
      <top style="thick">
        <color rgb="FF002060"/>
      </top>
      <bottom style="thick">
        <color theme="0" tint="-0.499984740745262"/>
      </bottom>
      <diagonal/>
    </border>
    <border>
      <left style="thin">
        <color theme="4"/>
      </left>
      <right style="thick">
        <color theme="0" tint="-0.499984740745262"/>
      </right>
      <top style="thick">
        <color rgb="FF002060"/>
      </top>
      <bottom style="thick">
        <color theme="0" tint="-0.499984740745262"/>
      </bottom>
      <diagonal/>
    </border>
    <border>
      <left style="thick">
        <color theme="0" tint="-0.34998626667073579"/>
      </left>
      <right style="thin">
        <color theme="4"/>
      </right>
      <top style="thick">
        <color theme="0" tint="-0.499984740745262"/>
      </top>
      <bottom style="thick">
        <color theme="0" tint="-0.34998626667073579"/>
      </bottom>
      <diagonal/>
    </border>
    <border>
      <left style="thin">
        <color theme="4"/>
      </left>
      <right style="thin">
        <color theme="4"/>
      </right>
      <top style="thick">
        <color theme="0" tint="-0.499984740745262"/>
      </top>
      <bottom style="thick">
        <color theme="0" tint="-0.34998626667073579"/>
      </bottom>
      <diagonal/>
    </border>
    <border>
      <left style="thin">
        <color theme="4"/>
      </left>
      <right style="thick">
        <color theme="0" tint="-0.34998626667073579"/>
      </right>
      <top style="thick">
        <color theme="0" tint="-0.499984740745262"/>
      </top>
      <bottom style="thick">
        <color theme="0" tint="-0.34998626667073579"/>
      </bottom>
      <diagonal/>
    </border>
    <border>
      <left style="thick">
        <color rgb="FFFFFF00"/>
      </left>
      <right style="thin">
        <color theme="4"/>
      </right>
      <top style="thick">
        <color theme="0" tint="-0.34998626667073579"/>
      </top>
      <bottom style="thick">
        <color rgb="FFFFFF00"/>
      </bottom>
      <diagonal/>
    </border>
    <border>
      <left style="thin">
        <color theme="4"/>
      </left>
      <right style="thin">
        <color theme="4"/>
      </right>
      <top style="thick">
        <color theme="0" tint="-0.34998626667073579"/>
      </top>
      <bottom style="thick">
        <color rgb="FFFFFF00"/>
      </bottom>
      <diagonal/>
    </border>
    <border>
      <left style="thin">
        <color theme="4"/>
      </left>
      <right style="thick">
        <color rgb="FFFFFF00"/>
      </right>
      <top style="thick">
        <color theme="0" tint="-0.34998626667073579"/>
      </top>
      <bottom style="thick">
        <color rgb="FFFFFF00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Font="1"/>
    <xf numFmtId="165" fontId="0" fillId="0" borderId="0" xfId="2" applyNumberFormat="1" applyFont="1"/>
    <xf numFmtId="0" fontId="14" fillId="4" borderId="0" xfId="0" applyFont="1" applyFill="1" applyAlignment="1">
      <alignment vertical="center"/>
    </xf>
    <xf numFmtId="165" fontId="14" fillId="5" borderId="0" xfId="2" applyNumberFormat="1" applyFont="1" applyFill="1" applyAlignment="1">
      <alignment vertical="center"/>
    </xf>
    <xf numFmtId="165" fontId="15" fillId="0" borderId="0" xfId="2" applyNumberFormat="1" applyFont="1"/>
    <xf numFmtId="165" fontId="18" fillId="10" borderId="12" xfId="2" applyNumberFormat="1" applyFont="1" applyFill="1" applyBorder="1" applyAlignment="1">
      <alignment horizontal="right"/>
    </xf>
    <xf numFmtId="165" fontId="18" fillId="10" borderId="13" xfId="2" applyNumberFormat="1" applyFont="1" applyFill="1" applyBorder="1" applyAlignment="1">
      <alignment horizontal="right"/>
    </xf>
    <xf numFmtId="165" fontId="18" fillId="10" borderId="13" xfId="2" applyNumberFormat="1" applyFont="1" applyFill="1" applyBorder="1" applyAlignment="1">
      <alignment horizontal="right" wrapText="1"/>
    </xf>
    <xf numFmtId="165" fontId="18" fillId="10" borderId="14" xfId="2" applyNumberFormat="1" applyFont="1" applyFill="1" applyBorder="1" applyAlignment="1">
      <alignment horizontal="right" wrapText="1"/>
    </xf>
    <xf numFmtId="165" fontId="10" fillId="11" borderId="15" xfId="2" applyNumberFormat="1" applyFont="1" applyFill="1" applyBorder="1"/>
    <xf numFmtId="165" fontId="12" fillId="11" borderId="16" xfId="2" applyNumberFormat="1" applyFont="1" applyFill="1" applyBorder="1"/>
    <xf numFmtId="165" fontId="12" fillId="11" borderId="17" xfId="2" applyNumberFormat="1" applyFont="1" applyFill="1" applyBorder="1"/>
    <xf numFmtId="165" fontId="10" fillId="12" borderId="18" xfId="2" applyNumberFormat="1" applyFont="1" applyFill="1" applyBorder="1"/>
    <xf numFmtId="165" fontId="12" fillId="12" borderId="19" xfId="2" applyNumberFormat="1" applyFont="1" applyFill="1" applyBorder="1"/>
    <xf numFmtId="165" fontId="12" fillId="12" borderId="20" xfId="2" applyNumberFormat="1" applyFont="1" applyFill="1" applyBorder="1"/>
    <xf numFmtId="165" fontId="19" fillId="5" borderId="21" xfId="2" applyNumberFormat="1" applyFont="1" applyFill="1" applyBorder="1"/>
    <xf numFmtId="165" fontId="19" fillId="5" borderId="22" xfId="2" applyNumberFormat="1" applyFont="1" applyFill="1" applyBorder="1"/>
    <xf numFmtId="165" fontId="19" fillId="5" borderId="23" xfId="2" applyNumberFormat="1" applyFont="1" applyFill="1" applyBorder="1"/>
    <xf numFmtId="165" fontId="11" fillId="0" borderId="24" xfId="2" applyNumberFormat="1" applyFont="1" applyBorder="1"/>
    <xf numFmtId="165" fontId="0" fillId="0" borderId="24" xfId="2" applyNumberFormat="1" applyFont="1" applyBorder="1"/>
    <xf numFmtId="165" fontId="11" fillId="0" borderId="25" xfId="2" applyNumberFormat="1" applyFont="1" applyBorder="1"/>
    <xf numFmtId="165" fontId="0" fillId="0" borderId="25" xfId="2" applyNumberFormat="1" applyFont="1" applyBorder="1"/>
    <xf numFmtId="165" fontId="11" fillId="13" borderId="25" xfId="2" applyNumberFormat="1" applyFont="1" applyFill="1" applyBorder="1" applyAlignment="1">
      <alignment horizontal="left" vertical="top"/>
    </xf>
    <xf numFmtId="165" fontId="0" fillId="13" borderId="25" xfId="2" applyNumberFormat="1" applyFont="1" applyFill="1" applyBorder="1" applyAlignment="1">
      <alignment horizontal="right" vertical="top" wrapText="1"/>
    </xf>
    <xf numFmtId="165" fontId="11" fillId="14" borderId="25" xfId="2" applyNumberFormat="1" applyFont="1" applyFill="1" applyBorder="1" applyAlignment="1">
      <alignment horizontal="left" vertical="top"/>
    </xf>
    <xf numFmtId="165" fontId="0" fillId="14" borderId="25" xfId="2" applyNumberFormat="1" applyFont="1" applyFill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165" fontId="11" fillId="0" borderId="0" xfId="2" applyNumberFormat="1" applyFont="1"/>
    <xf numFmtId="0" fontId="3" fillId="0" borderId="1" xfId="0" applyFont="1" applyBorder="1" applyAlignment="1">
      <alignment vertical="center"/>
    </xf>
    <xf numFmtId="0" fontId="21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top"/>
    </xf>
    <xf numFmtId="0" fontId="3" fillId="0" borderId="1" xfId="0" quotePrefix="1" applyFont="1" applyBorder="1" applyAlignment="1">
      <alignment vertical="center"/>
    </xf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/>
    </xf>
    <xf numFmtId="166" fontId="0" fillId="0" borderId="27" xfId="3" applyNumberFormat="1" applyFont="1" applyBorder="1" applyAlignment="1">
      <alignment horizontal="center"/>
    </xf>
    <xf numFmtId="166" fontId="0" fillId="0" borderId="0" xfId="3" applyNumberFormat="1" applyFont="1"/>
    <xf numFmtId="166" fontId="25" fillId="0" borderId="27" xfId="3" applyNumberFormat="1" applyFont="1" applyBorder="1" applyAlignment="1">
      <alignment horizontal="center" vertical="center"/>
    </xf>
    <xf numFmtId="0" fontId="0" fillId="15" borderId="27" xfId="0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65" fontId="6" fillId="0" borderId="0" xfId="1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23" fillId="5" borderId="0" xfId="0" applyFont="1" applyFill="1" applyBorder="1" applyAlignment="1">
      <alignment horizontal="center" vertical="center"/>
    </xf>
    <xf numFmtId="0" fontId="23" fillId="5" borderId="9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164" fontId="3" fillId="0" borderId="0" xfId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center"/>
    </xf>
    <xf numFmtId="0" fontId="3" fillId="0" borderId="26" xfId="0" applyFont="1" applyBorder="1" applyAlignment="1">
      <alignment horizontal="center" vertical="center"/>
    </xf>
    <xf numFmtId="0" fontId="22" fillId="0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5" fontId="6" fillId="2" borderId="3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/>
    </xf>
    <xf numFmtId="0" fontId="25" fillId="0" borderId="27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13" fillId="7" borderId="0" xfId="0" applyFont="1" applyFill="1" applyAlignment="1">
      <alignment horizontal="center"/>
    </xf>
    <xf numFmtId="0" fontId="16" fillId="8" borderId="0" xfId="0" applyFont="1" applyFill="1" applyAlignment="1">
      <alignment horizontal="left" vertical="center"/>
    </xf>
    <xf numFmtId="0" fontId="17" fillId="9" borderId="0" xfId="2" applyNumberFormat="1" applyFont="1" applyFill="1" applyAlignment="1">
      <alignment horizontal="left" vertical="center" wrapText="1"/>
    </xf>
  </cellXfs>
  <cellStyles count="4">
    <cellStyle name="Comma" xfId="1" builtinId="3"/>
    <cellStyle name="Comma 2" xfId="2"/>
    <cellStyle name="Comma 3" xfId="3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19844</xdr:colOff>
      <xdr:row>0</xdr:row>
      <xdr:rowOff>39688</xdr:rowOff>
    </xdr:from>
    <xdr:ext cx="4484688" cy="1924844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44" y="39688"/>
          <a:ext cx="4484688" cy="192484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19844</xdr:colOff>
      <xdr:row>0</xdr:row>
      <xdr:rowOff>39688</xdr:rowOff>
    </xdr:from>
    <xdr:ext cx="4484688" cy="1924844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44" y="39688"/>
          <a:ext cx="4484688" cy="192484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19844</xdr:colOff>
      <xdr:row>0</xdr:row>
      <xdr:rowOff>39688</xdr:rowOff>
    </xdr:from>
    <xdr:ext cx="4484688" cy="1924844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44" y="39688"/>
          <a:ext cx="4484688" cy="192484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19844</xdr:colOff>
      <xdr:row>0</xdr:row>
      <xdr:rowOff>39688</xdr:rowOff>
    </xdr:from>
    <xdr:ext cx="4484688" cy="1924844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44" y="39688"/>
          <a:ext cx="4484688" cy="192484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19844</xdr:colOff>
      <xdr:row>0</xdr:row>
      <xdr:rowOff>39688</xdr:rowOff>
    </xdr:from>
    <xdr:ext cx="4484688" cy="1924844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44" y="39688"/>
          <a:ext cx="4484688" cy="192484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19844</xdr:colOff>
      <xdr:row>0</xdr:row>
      <xdr:rowOff>39688</xdr:rowOff>
    </xdr:from>
    <xdr:ext cx="4484688" cy="1924844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44" y="39688"/>
          <a:ext cx="4484688" cy="192484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19844</xdr:colOff>
      <xdr:row>0</xdr:row>
      <xdr:rowOff>39688</xdr:rowOff>
    </xdr:from>
    <xdr:ext cx="4484688" cy="1924844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44" y="39688"/>
          <a:ext cx="4484688" cy="192484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19844</xdr:colOff>
      <xdr:row>0</xdr:row>
      <xdr:rowOff>39688</xdr:rowOff>
    </xdr:from>
    <xdr:ext cx="4484688" cy="1924844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44" y="39688"/>
          <a:ext cx="4484688" cy="192484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19844</xdr:colOff>
      <xdr:row>0</xdr:row>
      <xdr:rowOff>39688</xdr:rowOff>
    </xdr:from>
    <xdr:ext cx="4484688" cy="1924844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44" y="39688"/>
          <a:ext cx="4484688" cy="192484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Excelku.com%20-%20Rumus%20Terbilang%20Tanpa%20Mac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Rumus Terbilang"/>
    </sheetNames>
    <sheetDataSet>
      <sheetData sheetId="0">
        <row r="37">
          <cell r="E37">
            <v>49970000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tblTerbilang" displayName="tblTerbilang" ref="B24:C44" totalsRowShown="0" headerRowDxfId="7" dataDxfId="6">
  <autoFilter ref="B24:C44"/>
  <tableColumns count="2">
    <tableColumn id="1" name="Angka        " dataDxfId="5"/>
    <tableColumn id="2" name="Terbilang" dataDxfId="4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Terbilang3" displayName="tblTerbilang3" ref="B24:C44" totalsRowShown="0" headerRowDxfId="3" dataDxfId="2">
  <autoFilter ref="B24:C44"/>
  <tableColumns count="2">
    <tableColumn id="1" name="Angka        " dataDxfId="1"/>
    <tableColumn id="2" name="Terbilang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image" Target="../media/image3.png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62"/>
    <pageSetUpPr fitToPage="1"/>
  </sheetPr>
  <dimension ref="A1:CK28"/>
  <sheetViews>
    <sheetView showGridLines="0" showRowColHeaders="0" view="pageBreakPreview" zoomScale="55" zoomScaleNormal="46" zoomScaleSheetLayoutView="55" workbookViewId="0">
      <selection activeCell="C16" sqref="C16:BT16"/>
    </sheetView>
  </sheetViews>
  <sheetFormatPr defaultColWidth="0" defaultRowHeight="0" customHeight="1" zeroHeight="1" x14ac:dyDescent="0.25"/>
  <cols>
    <col min="1" max="75" width="2.7109375" style="1" customWidth="1"/>
    <col min="76" max="77" width="2.7109375" style="1" hidden="1" customWidth="1"/>
    <col min="78" max="16384" width="0" style="1" hidden="1"/>
  </cols>
  <sheetData>
    <row r="1" spans="1:89" ht="30.75" customHeight="1" thickTop="1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71" t="s">
        <v>45</v>
      </c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2"/>
    </row>
    <row r="2" spans="1:89" ht="30.7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4"/>
    </row>
    <row r="3" spans="1:89" ht="30.75" customHeight="1" x14ac:dyDescent="0.2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75" t="s">
        <v>46</v>
      </c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7"/>
    </row>
    <row r="4" spans="1:89" ht="30.75" customHeight="1" x14ac:dyDescent="0.2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7"/>
    </row>
    <row r="5" spans="1:89" ht="30.75" customHeight="1" thickBot="1" x14ac:dyDescent="0.3">
      <c r="A5" s="69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9"/>
    </row>
    <row r="6" spans="1:89" ht="15" thickTop="1" x14ac:dyDescent="0.25">
      <c r="A6" s="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7"/>
    </row>
    <row r="7" spans="1:89" ht="30.75" customHeight="1" x14ac:dyDescent="0.35">
      <c r="A7" s="6"/>
      <c r="B7" s="3"/>
      <c r="C7" s="80" t="s">
        <v>0</v>
      </c>
      <c r="D7" s="80"/>
      <c r="E7" s="80"/>
      <c r="F7" s="81" t="s">
        <v>96</v>
      </c>
      <c r="G7" s="81"/>
      <c r="H7" s="81"/>
      <c r="I7" s="81"/>
      <c r="J7" s="81"/>
      <c r="K7" s="81"/>
      <c r="L7" s="81"/>
      <c r="M7" s="81"/>
      <c r="N7" s="81"/>
      <c r="O7" s="81"/>
      <c r="P7" s="5"/>
      <c r="Q7" s="82" t="s">
        <v>1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10"/>
      <c r="BV7" s="7"/>
    </row>
    <row r="8" spans="1:89" ht="30.75" customHeight="1" x14ac:dyDescent="0.25">
      <c r="A8" s="6"/>
      <c r="B8" s="3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10"/>
      <c r="BV8" s="7"/>
    </row>
    <row r="9" spans="1:89" ht="30.75" customHeight="1" x14ac:dyDescent="0.25">
      <c r="A9" s="6"/>
      <c r="B9" s="3"/>
      <c r="C9" s="5" t="s">
        <v>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 t="s">
        <v>3</v>
      </c>
      <c r="Q9" s="64" t="s">
        <v>49</v>
      </c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5"/>
      <c r="BV9" s="7"/>
    </row>
    <row r="10" spans="1:89" ht="12.75" customHeight="1" x14ac:dyDescent="0.25">
      <c r="A10" s="6"/>
      <c r="B10" s="3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7"/>
    </row>
    <row r="11" spans="1:89" ht="30.75" customHeight="1" x14ac:dyDescent="0.25">
      <c r="A11" s="6"/>
      <c r="B11" s="3"/>
      <c r="C11" s="91" t="s">
        <v>4</v>
      </c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2" t="s">
        <v>3</v>
      </c>
      <c r="Q11" s="87" t="str">
        <f>"# "&amp;PROPER('Rumus Terbilang'!C4&amp;" rupiah")&amp;" #"</f>
        <v># Tiga Juta Enam Ratus Ribu Rupiah #</v>
      </c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12"/>
      <c r="BV11" s="7"/>
    </row>
    <row r="12" spans="1:89" ht="32.25" customHeight="1" x14ac:dyDescent="0.25">
      <c r="A12" s="6"/>
      <c r="B12" s="3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2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12"/>
      <c r="BV12" s="7"/>
      <c r="CK12" s="43"/>
    </row>
    <row r="13" spans="1:89" ht="12" customHeight="1" x14ac:dyDescent="0.25">
      <c r="A13" s="6"/>
      <c r="B13" s="3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1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7"/>
    </row>
    <row r="14" spans="1:89" ht="30.75" customHeight="1" x14ac:dyDescent="0.25">
      <c r="A14" s="6"/>
      <c r="B14" s="3"/>
      <c r="C14" s="5" t="s">
        <v>5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 t="s">
        <v>3</v>
      </c>
      <c r="Q14" s="83" t="s">
        <v>58</v>
      </c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11"/>
      <c r="BV14" s="7"/>
    </row>
    <row r="15" spans="1:89" ht="30.75" customHeight="1" x14ac:dyDescent="0.25">
      <c r="A15" s="6"/>
      <c r="B15" s="3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11"/>
      <c r="BV15" s="7"/>
    </row>
    <row r="16" spans="1:89" ht="30.75" customHeight="1" x14ac:dyDescent="0.25">
      <c r="A16" s="6"/>
      <c r="B16" s="3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11"/>
      <c r="BV16" s="7"/>
    </row>
    <row r="17" spans="1:74" ht="30.75" customHeight="1" x14ac:dyDescent="0.25">
      <c r="A17" s="6"/>
      <c r="B17" s="3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11"/>
      <c r="BV17" s="7"/>
    </row>
    <row r="18" spans="1:74" ht="12.75" customHeight="1" x14ac:dyDescent="0.25">
      <c r="A18" s="6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7"/>
    </row>
    <row r="19" spans="1:74" ht="12.75" customHeight="1" x14ac:dyDescent="0.25">
      <c r="A19" s="6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7"/>
    </row>
    <row r="20" spans="1:74" ht="30.75" customHeight="1" x14ac:dyDescent="0.25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86" t="s">
        <v>51</v>
      </c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3"/>
      <c r="BR20" s="3"/>
      <c r="BS20" s="3"/>
      <c r="BT20" s="3"/>
      <c r="BU20" s="3"/>
      <c r="BV20" s="7"/>
    </row>
    <row r="21" spans="1:74" ht="31.5" customHeight="1" thickBot="1" x14ac:dyDescent="0.3">
      <c r="A21" s="6"/>
      <c r="B21" s="3"/>
      <c r="C21" s="1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7"/>
    </row>
    <row r="22" spans="1:74" ht="67.5" customHeight="1" thickBot="1" x14ac:dyDescent="0.3">
      <c r="A22" s="6"/>
      <c r="B22" s="3"/>
      <c r="C22" s="89" t="s">
        <v>6</v>
      </c>
      <c r="D22" s="89"/>
      <c r="E22" s="89"/>
      <c r="F22" s="89"/>
      <c r="G22" s="90">
        <v>3600000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7"/>
    </row>
    <row r="23" spans="1:74" ht="67.5" customHeight="1" x14ac:dyDescent="0.25">
      <c r="A23" s="6"/>
      <c r="B23" s="3"/>
      <c r="C23" s="60"/>
      <c r="D23" s="60"/>
      <c r="E23" s="60"/>
      <c r="F23" s="61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3"/>
      <c r="X23" s="63"/>
      <c r="Y23" s="63"/>
      <c r="Z23" s="6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7"/>
    </row>
    <row r="24" spans="1:74" ht="30.75" customHeight="1" x14ac:dyDescent="0.25">
      <c r="A24" s="6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BP24" s="3"/>
      <c r="BQ24" s="3"/>
      <c r="BR24" s="3"/>
      <c r="BS24" s="3"/>
      <c r="BT24" s="3"/>
      <c r="BU24" s="3"/>
      <c r="BV24" s="7"/>
    </row>
    <row r="25" spans="1:74" ht="30.75" customHeight="1" x14ac:dyDescent="0.25">
      <c r="A25" s="6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42" t="s">
        <v>7</v>
      </c>
      <c r="AY25" s="86" t="s">
        <v>47</v>
      </c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42" t="s">
        <v>8</v>
      </c>
      <c r="BP25" s="3"/>
      <c r="BQ25" s="3"/>
      <c r="BR25" s="3"/>
      <c r="BS25" s="3"/>
      <c r="BT25" s="3"/>
      <c r="BU25" s="3"/>
      <c r="BV25" s="7"/>
    </row>
    <row r="26" spans="1:74" ht="30.75" customHeight="1" x14ac:dyDescent="0.25">
      <c r="A26" s="6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84" t="s">
        <v>48</v>
      </c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3"/>
      <c r="BQ26" s="3"/>
      <c r="BR26" s="3"/>
      <c r="BS26" s="3"/>
      <c r="BT26" s="3"/>
      <c r="BU26" s="3"/>
      <c r="BV26" s="7"/>
    </row>
    <row r="27" spans="1:74" ht="32.25" customHeight="1" thickBot="1" x14ac:dyDescent="0.3">
      <c r="A27" s="8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9"/>
    </row>
    <row r="28" spans="1:74" ht="30.75" customHeight="1" thickTop="1" x14ac:dyDescent="0.3">
      <c r="BN28" s="85"/>
      <c r="BO28" s="85"/>
      <c r="BP28" s="85"/>
      <c r="BQ28" s="85"/>
      <c r="BR28" s="85"/>
      <c r="BS28" s="85"/>
      <c r="BT28" s="85"/>
      <c r="BU28" s="85"/>
      <c r="BV28" s="85"/>
    </row>
  </sheetData>
  <mergeCells count="20">
    <mergeCell ref="Q14:BT14"/>
    <mergeCell ref="AX26:BO26"/>
    <mergeCell ref="BN28:BV28"/>
    <mergeCell ref="AY25:BN25"/>
    <mergeCell ref="Q11:BT12"/>
    <mergeCell ref="C15:BT15"/>
    <mergeCell ref="C16:BT16"/>
    <mergeCell ref="C17:BT17"/>
    <mergeCell ref="C22:F22"/>
    <mergeCell ref="G22:V22"/>
    <mergeCell ref="AW20:BP20"/>
    <mergeCell ref="C11:O12"/>
    <mergeCell ref="P11:P12"/>
    <mergeCell ref="Q9:BT9"/>
    <mergeCell ref="A1:Y5"/>
    <mergeCell ref="Z1:BV2"/>
    <mergeCell ref="Z3:BV5"/>
    <mergeCell ref="C7:E7"/>
    <mergeCell ref="F7:O7"/>
    <mergeCell ref="Q7:BT8"/>
  </mergeCells>
  <pageMargins left="0.51181102362204722" right="0.39370078740157483" top="0.74803149606299213" bottom="0.74803149606299213" header="0.31496062992125984" footer="0.31496062992125984"/>
  <pageSetup paperSize="9" scale="46" fitToHeight="0" orientation="portrait" horizontalDpi="4294967293" verticalDpi="300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J8" sqref="J8"/>
    </sheetView>
  </sheetViews>
  <sheetFormatPr defaultRowHeight="15" x14ac:dyDescent="0.25"/>
  <cols>
    <col min="1" max="1" width="5.28515625" customWidth="1"/>
    <col min="2" max="2" width="21.7109375" customWidth="1"/>
    <col min="3" max="3" width="14.42578125" customWidth="1"/>
    <col min="4" max="4" width="11.42578125" bestFit="1" customWidth="1"/>
    <col min="5" max="5" width="13.7109375" customWidth="1"/>
    <col min="6" max="6" width="17.140625" bestFit="1" customWidth="1"/>
    <col min="7" max="7" width="16.28515625" bestFit="1" customWidth="1"/>
  </cols>
  <sheetData>
    <row r="1" spans="1:7" ht="47.25" customHeight="1" x14ac:dyDescent="0.25">
      <c r="A1" s="94" t="s">
        <v>84</v>
      </c>
      <c r="B1" s="94"/>
      <c r="C1" s="94"/>
      <c r="D1" s="94"/>
      <c r="E1" s="94"/>
      <c r="F1" s="94"/>
      <c r="G1" s="94"/>
    </row>
    <row r="2" spans="1:7" ht="26.25" customHeight="1" x14ac:dyDescent="0.25">
      <c r="A2" s="59" t="s">
        <v>83</v>
      </c>
      <c r="B2" s="59" t="s">
        <v>85</v>
      </c>
      <c r="C2" s="59" t="s">
        <v>86</v>
      </c>
      <c r="D2" s="59" t="s">
        <v>87</v>
      </c>
      <c r="E2" s="59" t="s">
        <v>91</v>
      </c>
      <c r="F2" s="59" t="s">
        <v>92</v>
      </c>
      <c r="G2" s="59" t="s">
        <v>93</v>
      </c>
    </row>
    <row r="3" spans="1:7" x14ac:dyDescent="0.25">
      <c r="A3" s="54">
        <v>1</v>
      </c>
      <c r="B3" s="54" t="s">
        <v>50</v>
      </c>
      <c r="C3" s="55">
        <v>44404</v>
      </c>
      <c r="D3" s="54">
        <v>6</v>
      </c>
      <c r="E3" s="56">
        <v>600000</v>
      </c>
      <c r="F3" s="56">
        <f>D3*E3</f>
        <v>3600000</v>
      </c>
      <c r="G3" s="55">
        <v>44403</v>
      </c>
    </row>
    <row r="4" spans="1:7" x14ac:dyDescent="0.25">
      <c r="A4" s="54">
        <f>A3+1</f>
        <v>2</v>
      </c>
      <c r="B4" s="54" t="s">
        <v>88</v>
      </c>
      <c r="C4" s="55">
        <v>44405</v>
      </c>
      <c r="D4" s="54">
        <v>8</v>
      </c>
      <c r="E4" s="56">
        <v>400000</v>
      </c>
      <c r="F4" s="56">
        <f t="shared" ref="F4:F11" si="0">D4*E4</f>
        <v>3200000</v>
      </c>
      <c r="G4" s="54" t="s">
        <v>94</v>
      </c>
    </row>
    <row r="5" spans="1:7" x14ac:dyDescent="0.25">
      <c r="A5" s="54">
        <f t="shared" ref="A5:A11" si="1">A4+1</f>
        <v>3</v>
      </c>
      <c r="B5" s="54" t="s">
        <v>89</v>
      </c>
      <c r="C5" s="55">
        <v>44406</v>
      </c>
      <c r="D5" s="54">
        <v>7</v>
      </c>
      <c r="E5" s="56">
        <v>500000</v>
      </c>
      <c r="F5" s="56">
        <f t="shared" si="0"/>
        <v>3500000</v>
      </c>
      <c r="G5" s="55">
        <v>44406</v>
      </c>
    </row>
    <row r="6" spans="1:7" x14ac:dyDescent="0.25">
      <c r="A6" s="54">
        <f t="shared" si="1"/>
        <v>4</v>
      </c>
      <c r="B6" s="54" t="s">
        <v>90</v>
      </c>
      <c r="C6" s="55">
        <v>44409</v>
      </c>
      <c r="D6" s="54">
        <v>8</v>
      </c>
      <c r="E6" s="56">
        <v>500000</v>
      </c>
      <c r="F6" s="56">
        <f t="shared" si="0"/>
        <v>4000000</v>
      </c>
      <c r="G6" s="55">
        <v>44406</v>
      </c>
    </row>
    <row r="7" spans="1:7" x14ac:dyDescent="0.25">
      <c r="A7" s="54">
        <f t="shared" si="1"/>
        <v>5</v>
      </c>
      <c r="B7" s="54" t="s">
        <v>67</v>
      </c>
      <c r="C7" s="55">
        <v>44412</v>
      </c>
      <c r="D7" s="54">
        <v>10</v>
      </c>
      <c r="E7" s="56">
        <v>500000</v>
      </c>
      <c r="F7" s="56">
        <f t="shared" si="0"/>
        <v>5000000</v>
      </c>
      <c r="G7" s="55">
        <v>44412</v>
      </c>
    </row>
    <row r="8" spans="1:7" x14ac:dyDescent="0.25">
      <c r="A8" s="54">
        <f t="shared" si="1"/>
        <v>6</v>
      </c>
      <c r="B8" s="54" t="s">
        <v>82</v>
      </c>
      <c r="C8" s="55">
        <v>44412</v>
      </c>
      <c r="D8" s="54">
        <v>17</v>
      </c>
      <c r="E8" s="56">
        <v>500000</v>
      </c>
      <c r="F8" s="56">
        <f t="shared" si="0"/>
        <v>8500000</v>
      </c>
      <c r="G8" s="55">
        <v>44410</v>
      </c>
    </row>
    <row r="9" spans="1:7" x14ac:dyDescent="0.25">
      <c r="A9" s="54">
        <f t="shared" si="1"/>
        <v>7</v>
      </c>
      <c r="B9" s="54" t="s">
        <v>81</v>
      </c>
      <c r="C9" s="55">
        <v>44414</v>
      </c>
      <c r="D9" s="54">
        <v>12</v>
      </c>
      <c r="E9" s="56">
        <v>500000</v>
      </c>
      <c r="F9" s="56">
        <f t="shared" si="0"/>
        <v>6000000</v>
      </c>
      <c r="G9" s="55">
        <v>44411</v>
      </c>
    </row>
    <row r="10" spans="1:7" ht="15" customHeight="1" x14ac:dyDescent="0.25">
      <c r="A10" s="54">
        <f t="shared" si="1"/>
        <v>8</v>
      </c>
      <c r="B10" s="54" t="s">
        <v>80</v>
      </c>
      <c r="C10" s="55">
        <v>44414</v>
      </c>
      <c r="D10" s="54">
        <v>22</v>
      </c>
      <c r="E10" s="56">
        <v>500000</v>
      </c>
      <c r="F10" s="56">
        <f t="shared" si="0"/>
        <v>11000000</v>
      </c>
      <c r="G10" s="55">
        <v>44412</v>
      </c>
    </row>
    <row r="11" spans="1:7" ht="15" customHeight="1" x14ac:dyDescent="0.25">
      <c r="A11" s="54">
        <f t="shared" si="1"/>
        <v>9</v>
      </c>
      <c r="B11" s="54" t="s">
        <v>79</v>
      </c>
      <c r="C11" s="55">
        <v>44414</v>
      </c>
      <c r="D11" s="54">
        <v>17</v>
      </c>
      <c r="E11" s="56">
        <v>500000</v>
      </c>
      <c r="F11" s="56">
        <f t="shared" si="0"/>
        <v>8500000</v>
      </c>
      <c r="G11" s="55">
        <v>44413</v>
      </c>
    </row>
    <row r="12" spans="1:7" ht="37.5" customHeight="1" x14ac:dyDescent="0.25">
      <c r="A12" s="95" t="s">
        <v>95</v>
      </c>
      <c r="B12" s="96"/>
      <c r="C12" s="96"/>
      <c r="D12" s="96"/>
      <c r="E12" s="97"/>
      <c r="F12" s="58">
        <f>SUM(F3:F11)</f>
        <v>53300000</v>
      </c>
      <c r="G12" s="54"/>
    </row>
    <row r="13" spans="1:7" ht="15" customHeight="1" x14ac:dyDescent="0.25">
      <c r="E13" s="57"/>
      <c r="F13" s="57"/>
    </row>
    <row r="14" spans="1:7" ht="15" customHeight="1" x14ac:dyDescent="0.25">
      <c r="E14" s="57"/>
      <c r="F14" s="57"/>
    </row>
    <row r="15" spans="1:7" ht="15" customHeight="1" x14ac:dyDescent="0.25">
      <c r="E15" s="57"/>
      <c r="F15" s="57"/>
    </row>
  </sheetData>
  <mergeCells count="2">
    <mergeCell ref="A1:G1"/>
    <mergeCell ref="A12:E1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showGridLines="0" showRowColHeaders="0" zoomScale="85" zoomScaleNormal="85" workbookViewId="0">
      <selection activeCell="I11" sqref="I11"/>
    </sheetView>
  </sheetViews>
  <sheetFormatPr defaultRowHeight="15" zeroHeight="1" x14ac:dyDescent="0.25"/>
  <cols>
    <col min="1" max="1" width="9.140625" style="14"/>
    <col min="2" max="2" width="24" style="14" bestFit="1" customWidth="1"/>
    <col min="3" max="6" width="24.140625" style="15" customWidth="1"/>
    <col min="7" max="16384" width="9.140625" style="14"/>
  </cols>
  <sheetData>
    <row r="1" spans="2:6" ht="27.75" x14ac:dyDescent="0.45">
      <c r="B1" s="98" t="s">
        <v>9</v>
      </c>
      <c r="C1" s="98"/>
      <c r="D1" s="98"/>
      <c r="E1" s="98"/>
      <c r="F1" s="98"/>
    </row>
    <row r="2" spans="2:6" x14ac:dyDescent="0.25"/>
    <row r="3" spans="2:6" ht="19.5" x14ac:dyDescent="0.25">
      <c r="B3" s="16" t="s">
        <v>10</v>
      </c>
      <c r="C3" s="17">
        <f>nilai</f>
        <v>3600000</v>
      </c>
      <c r="D3" s="18"/>
      <c r="E3" s="18"/>
      <c r="F3" s="18"/>
    </row>
    <row r="4" spans="2:6" x14ac:dyDescent="0.25">
      <c r="B4" s="99" t="s">
        <v>11</v>
      </c>
      <c r="C4" s="100" t="str">
        <f>TRIM(C17&amp;" "&amp;D17&amp;" "&amp;E17&amp;" "&amp;F17)</f>
        <v>tiga juta enam ratus ribu</v>
      </c>
      <c r="D4" s="100"/>
      <c r="E4" s="100"/>
      <c r="F4" s="100"/>
    </row>
    <row r="5" spans="2:6" x14ac:dyDescent="0.25">
      <c r="B5" s="99"/>
      <c r="C5" s="100"/>
      <c r="D5" s="100"/>
      <c r="E5" s="100"/>
      <c r="F5" s="100"/>
    </row>
    <row r="6" spans="2:6" x14ac:dyDescent="0.25">
      <c r="B6" s="99"/>
      <c r="C6" s="100"/>
      <c r="D6" s="100"/>
      <c r="E6" s="100"/>
      <c r="F6" s="100"/>
    </row>
    <row r="7" spans="2:6" x14ac:dyDescent="0.25"/>
    <row r="8" spans="2:6" ht="15.75" thickBot="1" x14ac:dyDescent="0.3"/>
    <row r="9" spans="2:6" ht="33" thickTop="1" thickBot="1" x14ac:dyDescent="0.3">
      <c r="B9" s="19" t="s">
        <v>12</v>
      </c>
      <c r="C9" s="20" t="s">
        <v>13</v>
      </c>
      <c r="D9" s="20" t="s">
        <v>14</v>
      </c>
      <c r="E9" s="21" t="s">
        <v>15</v>
      </c>
      <c r="F9" s="22" t="s">
        <v>16</v>
      </c>
    </row>
    <row r="10" spans="2:6" ht="16.5" thickTop="1" thickBot="1" x14ac:dyDescent="0.3">
      <c r="B10" s="23" t="s">
        <v>17</v>
      </c>
      <c r="C10" s="24">
        <v>1</v>
      </c>
      <c r="D10" s="24">
        <v>4</v>
      </c>
      <c r="E10" s="24">
        <v>7</v>
      </c>
      <c r="F10" s="25">
        <v>10</v>
      </c>
    </row>
    <row r="11" spans="2:6" ht="16.5" thickTop="1" thickBot="1" x14ac:dyDescent="0.3">
      <c r="B11" s="26" t="s">
        <v>18</v>
      </c>
      <c r="C11" s="27">
        <v>3</v>
      </c>
      <c r="D11" s="27">
        <v>3</v>
      </c>
      <c r="E11" s="27">
        <v>3</v>
      </c>
      <c r="F11" s="28">
        <v>3</v>
      </c>
    </row>
    <row r="12" spans="2:6" ht="16.5" thickTop="1" thickBot="1" x14ac:dyDescent="0.3">
      <c r="B12" s="29" t="s">
        <v>19</v>
      </c>
      <c r="C12" s="30">
        <f>--MID(TEXT(TRUNC(N($C$3),0),REPT(0,12)),C10,C11)</f>
        <v>0</v>
      </c>
      <c r="D12" s="30">
        <f t="shared" ref="D12:E12" si="0">--MID(TEXT(TRUNC(N($C$3),0),REPT(0,12)),D10,D11)</f>
        <v>3</v>
      </c>
      <c r="E12" s="30">
        <f t="shared" si="0"/>
        <v>600</v>
      </c>
      <c r="F12" s="31">
        <f>--MID(TEXT(TRUNC(N($C$3),0),REPT(0,12)),F10,F11)</f>
        <v>0</v>
      </c>
    </row>
    <row r="13" spans="2:6" ht="15.75" thickTop="1" x14ac:dyDescent="0.25">
      <c r="B13" s="32" t="s">
        <v>20</v>
      </c>
      <c r="C13" s="33">
        <f>N("Ambil angka Milyar")
+--MID(TEXT(N(C$12),REPT(0,3)),1,1)</f>
        <v>0</v>
      </c>
      <c r="D13" s="33">
        <f>--MID(TEXT(N(D$12),REPT(0,3)),1,1)</f>
        <v>0</v>
      </c>
      <c r="E13" s="33">
        <f>--MID(TEXT(N(E$12),REPT(0,3)),1,1)</f>
        <v>6</v>
      </c>
      <c r="F13" s="33">
        <f>--MID(TEXT(N(F$12),REPT(0,3)),1,1)</f>
        <v>0</v>
      </c>
    </row>
    <row r="14" spans="2:6" x14ac:dyDescent="0.25">
      <c r="B14" s="34" t="s">
        <v>21</v>
      </c>
      <c r="C14" s="35">
        <f>N("Bila digit pertama angka puluhan &gt; 1 MAKA hasilkan 1 digit angka depannya BILA TIDAK hasilkan Nol")
+IF(--MID(TEXT(N(C$12),REPT(0,3)),2,1)&gt;1,--MID(TEXT(N(C$12),REPT(0,3)),2,1),0)</f>
        <v>0</v>
      </c>
      <c r="D14" s="35">
        <f>N("Bila digit pertama angka puluhan &gt; 1 MAKA hasilkan 1 digit angka depannya BILA TIDAK hasilkan Nol")
+IF(--MID(TEXT(N(D$12),REPT(0,3)),2,1)&gt;1,--MID(TEXT(N(D$12),REPT(0,3)),2,1),0)</f>
        <v>0</v>
      </c>
      <c r="E14" s="35">
        <f>N("Bila digit pertama angka puluhan &gt; 1 MAKA hasilkan 1 digit angka depannya BILA TIDAK hasilkan Nol")
+IF(--MID(TEXT(N(E$12),REPT(0,3)),2,1)&gt;1,--MID(TEXT(N(E$12),REPT(0,3)),2,1),0)</f>
        <v>0</v>
      </c>
      <c r="F14" s="35">
        <f>N("Bila digit pertama angka puluhan &gt; 1 MAKA hasilkan 1 digit angka depannya BILA TIDAK hasilkan Nol")
+IF(--MID(TEXT(N(F$12),REPT(0,3)),2,1)&gt;1,--MID(TEXT(N(F$12),REPT(0,3)),2,1),0)</f>
        <v>0</v>
      </c>
    </row>
    <row r="15" spans="2:6" x14ac:dyDescent="0.25">
      <c r="B15" s="34" t="s">
        <v>22</v>
      </c>
      <c r="C15" s="35">
        <f>N("Bila 2 digit terakhir &gt; 19 MAKA hasilkan 1 digit terakhir BILA TIDAK hasilkan 2 digit terakhir")
+IF(--MID(TEXT(N(C$12),REPT(0,3)),2,2)&gt;19,--MID(TEXT(N(C$12),REPT(0,3)),3,1),--MID(TEXT(N(C$12),REPT(0,3)),2,2))</f>
        <v>0</v>
      </c>
      <c r="D15" s="35">
        <f>N("Bila 2 digit terakhir &gt; 19 MAKA hasilkan 1 digit terakhir BILA TIDAK hasilkan 2 digit terakhir")
+IF(--MID(TEXT(N(D$12),REPT(0,3)),2,2)&gt;19,--MID(TEXT(N(D$12),REPT(0,3)),3,1),--MID(TEXT(N(D$12),REPT(0,3)),2,2))</f>
        <v>3</v>
      </c>
      <c r="E15" s="35">
        <f>N("Bila 2 digit terakhir &gt; 19 MAKA hasilkan 1 digit terakhir BILA TIDAK hasilkan 2 digit terakhir")
+IF(--MID(TEXT(N(E$12),REPT(0,3)),2,2)&gt;19,--MID(TEXT(N(E$12),REPT(0,3)),3,1),--MID(TEXT(N(E$12),REPT(0,3)),2,2))</f>
        <v>0</v>
      </c>
      <c r="F15" s="35">
        <f>N("Bila 2 digit terakhir &gt; 19 MAKA hasilkan 1 digit terakhir BILA TIDAK hasilkan 2 digit terakhir")
+IF(--MID(TEXT(N(F$12),REPT(0,3)),2,2)&gt;19,--MID(TEXT(N(F$12),REPT(0,3)),3,1),--MID(TEXT(N(F$12),REPT(0,3)),2,2))</f>
        <v>0</v>
      </c>
    </row>
    <row r="16" spans="2:6" ht="49.5" customHeight="1" x14ac:dyDescent="0.25">
      <c r="B16" s="36" t="s">
        <v>23</v>
      </c>
      <c r="C16" s="37" t="str">
        <f>IF(C13=0," ",VLOOKUP(C13,tblTerbilang[],2,0)&amp;" ratus ")
&amp;IF(C14=0," ",VLOOKUP(C14,tblTerbilang[],2,0)&amp;" puluh ")
&amp;IF(C15=0," ",VLOOKUP(C15,tblTerbilang[],2,0))
&amp;IF(SUM(C13:C15)=0," "," milyar ")</f>
        <v xml:space="preserve">    </v>
      </c>
      <c r="D16" s="37" t="str">
        <f>IF(D13=0," ",VLOOKUP(D13,tblTerbilang[],2,0)&amp;" ratus ")
&amp;IF(D14=0," ",VLOOKUP(D14,tblTerbilang[],2,0)&amp;" puluh ")
&amp;IF(D15=0," ",VLOOKUP(D15,tblTerbilang[],2,0))
&amp;IF(SUM(D13:D15)=0," "," juta ")</f>
        <v xml:space="preserve">  tiga juta </v>
      </c>
      <c r="E16" s="37" t="str">
        <f>IF(E13=0," ",VLOOKUP(E13,tblTerbilang[],2,0)&amp;" ratus ")
&amp;IF(E14=0," ",VLOOKUP(E14,tblTerbilang[],2,0)&amp;" puluh ")
&amp;IF(E15=0," ",VLOOKUP(E15,tblTerbilang[],2,0))
&amp;IF(SUM(E13:E15)=0," "," ribu ")</f>
        <v xml:space="preserve">enam ratus    ribu </v>
      </c>
      <c r="F16" s="37" t="str">
        <f>IF(F13=0," ",VLOOKUP(F13,tblTerbilang[],2,0)&amp;" ratus ")
&amp;IF(F14=0," ",VLOOKUP(F14,tblTerbilang[],2,0)&amp;" puluh ")
&amp;IF(F15=0," ",VLOOKUP(F15,tblTerbilang[],2,0)&amp;" ")</f>
        <v xml:space="preserve">   </v>
      </c>
    </row>
    <row r="17" spans="2:6" ht="49.5" customHeight="1" x14ac:dyDescent="0.25">
      <c r="B17" s="38" t="s">
        <v>24</v>
      </c>
      <c r="C17" s="39" t="str">
        <f>TRIM(SUBSTITUTE(SUBSTITUTE(IF(C12=1,SUBSTITUTE(TRIM(C16),"satu ribu"," seribu "),TRIM(C16)),"satu ratus"," seratus "),"satu puluh"," sepuluh "))</f>
        <v/>
      </c>
      <c r="D17" s="39" t="str">
        <f>TRIM(SUBSTITUTE(SUBSTITUTE(IF(D12=1,SUBSTITUTE(TRIM(D16),"satu ribu"," seribu "),TRIM(D16)),"satu ratus"," seratus "),"satu puluh"," sepuluh "))</f>
        <v>tiga juta</v>
      </c>
      <c r="E17" s="39" t="str">
        <f>TRIM(SUBSTITUTE(SUBSTITUTE(IF(E12=1,SUBSTITUTE(TRIM(E16),"satu ribu"," seribu "),TRIM(E16)),"satu ratus"," seratus "),"satu puluh"," sepuluh "))</f>
        <v>enam ratus ribu</v>
      </c>
      <c r="F17" s="39" t="str">
        <f>TRIM(SUBSTITUTE(SUBSTITUTE(IF(F12=1,SUBSTITUTE(TRIM(F16),"satu ribu"," seribu "),TRIM(F16)),"satu ratus"," seratus "),"satu puluh"," sepuluh "))</f>
        <v/>
      </c>
    </row>
    <row r="18" spans="2:6" x14ac:dyDescent="0.25"/>
    <row r="19" spans="2:6" x14ac:dyDescent="0.25"/>
    <row r="20" spans="2:6" x14ac:dyDescent="0.25"/>
    <row r="21" spans="2:6" hidden="1" x14ac:dyDescent="0.25"/>
    <row r="22" spans="2:6" hidden="1" x14ac:dyDescent="0.25"/>
    <row r="23" spans="2:6" hidden="1" x14ac:dyDescent="0.25"/>
    <row r="24" spans="2:6" hidden="1" x14ac:dyDescent="0.25">
      <c r="B24" s="40" t="s">
        <v>25</v>
      </c>
      <c r="C24" s="41" t="s">
        <v>11</v>
      </c>
    </row>
    <row r="25" spans="2:6" hidden="1" x14ac:dyDescent="0.25">
      <c r="B25" s="14">
        <v>0</v>
      </c>
    </row>
    <row r="26" spans="2:6" hidden="1" x14ac:dyDescent="0.25">
      <c r="B26" s="14">
        <v>1</v>
      </c>
      <c r="C26" s="15" t="s">
        <v>26</v>
      </c>
    </row>
    <row r="27" spans="2:6" hidden="1" x14ac:dyDescent="0.25">
      <c r="B27" s="14">
        <v>2</v>
      </c>
      <c r="C27" s="15" t="s">
        <v>27</v>
      </c>
    </row>
    <row r="28" spans="2:6" hidden="1" x14ac:dyDescent="0.25">
      <c r="B28" s="14">
        <v>3</v>
      </c>
      <c r="C28" s="15" t="s">
        <v>28</v>
      </c>
    </row>
    <row r="29" spans="2:6" hidden="1" x14ac:dyDescent="0.25">
      <c r="B29" s="14">
        <v>4</v>
      </c>
      <c r="C29" s="15" t="s">
        <v>29</v>
      </c>
    </row>
    <row r="30" spans="2:6" hidden="1" x14ac:dyDescent="0.25">
      <c r="B30" s="14">
        <v>5</v>
      </c>
      <c r="C30" s="15" t="s">
        <v>30</v>
      </c>
    </row>
    <row r="31" spans="2:6" hidden="1" x14ac:dyDescent="0.25">
      <c r="B31" s="14">
        <v>6</v>
      </c>
      <c r="C31" s="15" t="s">
        <v>31</v>
      </c>
    </row>
    <row r="32" spans="2:6" hidden="1" x14ac:dyDescent="0.25">
      <c r="B32" s="14">
        <v>7</v>
      </c>
      <c r="C32" s="15" t="s">
        <v>32</v>
      </c>
    </row>
    <row r="33" spans="2:3" hidden="1" x14ac:dyDescent="0.25">
      <c r="B33" s="14">
        <v>8</v>
      </c>
      <c r="C33" s="15" t="s">
        <v>33</v>
      </c>
    </row>
    <row r="34" spans="2:3" hidden="1" x14ac:dyDescent="0.25">
      <c r="B34" s="14">
        <v>9</v>
      </c>
      <c r="C34" s="15" t="s">
        <v>34</v>
      </c>
    </row>
    <row r="35" spans="2:3" hidden="1" x14ac:dyDescent="0.25">
      <c r="B35" s="14">
        <v>10</v>
      </c>
      <c r="C35" s="15" t="s">
        <v>35</v>
      </c>
    </row>
    <row r="36" spans="2:3" hidden="1" x14ac:dyDescent="0.25">
      <c r="B36" s="14">
        <v>11</v>
      </c>
      <c r="C36" s="15" t="s">
        <v>36</v>
      </c>
    </row>
    <row r="37" spans="2:3" hidden="1" x14ac:dyDescent="0.25">
      <c r="B37" s="14">
        <v>12</v>
      </c>
      <c r="C37" s="15" t="s">
        <v>37</v>
      </c>
    </row>
    <row r="38" spans="2:3" hidden="1" x14ac:dyDescent="0.25">
      <c r="B38" s="14">
        <v>13</v>
      </c>
      <c r="C38" s="15" t="s">
        <v>38</v>
      </c>
    </row>
    <row r="39" spans="2:3" hidden="1" x14ac:dyDescent="0.25">
      <c r="B39" s="14">
        <v>14</v>
      </c>
      <c r="C39" s="15" t="s">
        <v>39</v>
      </c>
    </row>
    <row r="40" spans="2:3" hidden="1" x14ac:dyDescent="0.25">
      <c r="B40" s="14">
        <v>15</v>
      </c>
      <c r="C40" s="15" t="s">
        <v>40</v>
      </c>
    </row>
    <row r="41" spans="2:3" hidden="1" x14ac:dyDescent="0.25">
      <c r="B41" s="14">
        <v>16</v>
      </c>
      <c r="C41" s="15" t="s">
        <v>41</v>
      </c>
    </row>
    <row r="42" spans="2:3" hidden="1" x14ac:dyDescent="0.25">
      <c r="B42" s="14">
        <v>17</v>
      </c>
      <c r="C42" s="15" t="s">
        <v>42</v>
      </c>
    </row>
    <row r="43" spans="2:3" hidden="1" x14ac:dyDescent="0.25">
      <c r="B43" s="14">
        <v>18</v>
      </c>
      <c r="C43" s="15" t="s">
        <v>43</v>
      </c>
    </row>
    <row r="44" spans="2:3" hidden="1" x14ac:dyDescent="0.25">
      <c r="B44" s="14">
        <v>19</v>
      </c>
      <c r="C44" s="15" t="s">
        <v>44</v>
      </c>
    </row>
  </sheetData>
  <sheetProtection sheet="1" objects="1" scenarios="1"/>
  <mergeCells count="3">
    <mergeCell ref="B1:F1"/>
    <mergeCell ref="B4:B6"/>
    <mergeCell ref="C4:F6"/>
  </mergeCells>
  <pageMargins left="0.7" right="0.7" top="0.75" bottom="0.75" header="0.3" footer="0.3"/>
  <pageSetup orientation="portrait" horizontalDpi="300" verticalDpi="300" r:id="rId1"/>
  <picture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showGridLines="0" showRowColHeaders="0" zoomScale="85" zoomScaleNormal="85" workbookViewId="0">
      <selection activeCell="C3" sqref="C3"/>
    </sheetView>
  </sheetViews>
  <sheetFormatPr defaultRowHeight="15" customHeight="1" zeroHeight="1" x14ac:dyDescent="0.25"/>
  <cols>
    <col min="1" max="1" width="9.140625" style="14"/>
    <col min="2" max="2" width="24" style="14" bestFit="1" customWidth="1"/>
    <col min="3" max="6" width="24.140625" style="15" customWidth="1"/>
    <col min="7" max="16384" width="9.140625" style="14"/>
  </cols>
  <sheetData>
    <row r="1" spans="2:6" ht="27.75" x14ac:dyDescent="0.45">
      <c r="B1" s="98" t="s">
        <v>9</v>
      </c>
      <c r="C1" s="98"/>
      <c r="D1" s="98"/>
      <c r="E1" s="98"/>
      <c r="F1" s="98"/>
    </row>
    <row r="2" spans="2:6" x14ac:dyDescent="0.25"/>
    <row r="3" spans="2:6" ht="19.5" x14ac:dyDescent="0.25">
      <c r="B3" s="16" t="s">
        <v>10</v>
      </c>
      <c r="C3" s="17">
        <f>nilai</f>
        <v>3600000</v>
      </c>
      <c r="D3" s="18"/>
      <c r="E3" s="18"/>
      <c r="F3" s="18"/>
    </row>
    <row r="4" spans="2:6" x14ac:dyDescent="0.25">
      <c r="B4" s="99" t="s">
        <v>11</v>
      </c>
      <c r="C4" s="100" t="str">
        <f>TRIM(C17&amp;" "&amp;D17&amp;" "&amp;E17&amp;" "&amp;F17)</f>
        <v>tiga juta enam ratus ribu</v>
      </c>
      <c r="D4" s="100"/>
      <c r="E4" s="100"/>
      <c r="F4" s="100"/>
    </row>
    <row r="5" spans="2:6" x14ac:dyDescent="0.25">
      <c r="B5" s="99"/>
      <c r="C5" s="100"/>
      <c r="D5" s="100"/>
      <c r="E5" s="100"/>
      <c r="F5" s="100"/>
    </row>
    <row r="6" spans="2:6" x14ac:dyDescent="0.25">
      <c r="B6" s="99"/>
      <c r="C6" s="100"/>
      <c r="D6" s="100"/>
      <c r="E6" s="100"/>
      <c r="F6" s="100"/>
    </row>
    <row r="7" spans="2:6" x14ac:dyDescent="0.25"/>
    <row r="8" spans="2:6" ht="15.75" thickBot="1" x14ac:dyDescent="0.3"/>
    <row r="9" spans="2:6" ht="33" thickTop="1" thickBot="1" x14ac:dyDescent="0.3">
      <c r="B9" s="19" t="s">
        <v>12</v>
      </c>
      <c r="C9" s="20" t="s">
        <v>13</v>
      </c>
      <c r="D9" s="20" t="s">
        <v>14</v>
      </c>
      <c r="E9" s="21" t="s">
        <v>15</v>
      </c>
      <c r="F9" s="22" t="s">
        <v>16</v>
      </c>
    </row>
    <row r="10" spans="2:6" ht="16.5" thickTop="1" thickBot="1" x14ac:dyDescent="0.3">
      <c r="B10" s="23" t="s">
        <v>17</v>
      </c>
      <c r="C10" s="24">
        <v>1</v>
      </c>
      <c r="D10" s="24">
        <v>4</v>
      </c>
      <c r="E10" s="24">
        <v>7</v>
      </c>
      <c r="F10" s="25">
        <v>10</v>
      </c>
    </row>
    <row r="11" spans="2:6" ht="16.5" thickTop="1" thickBot="1" x14ac:dyDescent="0.3">
      <c r="B11" s="26" t="s">
        <v>18</v>
      </c>
      <c r="C11" s="27">
        <v>3</v>
      </c>
      <c r="D11" s="27">
        <v>3</v>
      </c>
      <c r="E11" s="27">
        <v>3</v>
      </c>
      <c r="F11" s="28">
        <v>3</v>
      </c>
    </row>
    <row r="12" spans="2:6" ht="16.5" thickTop="1" thickBot="1" x14ac:dyDescent="0.3">
      <c r="B12" s="29" t="s">
        <v>19</v>
      </c>
      <c r="C12" s="30">
        <f>--MID(TEXT(TRUNC(N($C$3),0),REPT(0,12)),C10,C11)</f>
        <v>0</v>
      </c>
      <c r="D12" s="30">
        <f t="shared" ref="D12:E12" si="0">--MID(TEXT(TRUNC(N($C$3),0),REPT(0,12)),D10,D11)</f>
        <v>3</v>
      </c>
      <c r="E12" s="30">
        <f t="shared" si="0"/>
        <v>600</v>
      </c>
      <c r="F12" s="31">
        <f>--MID(TEXT(TRUNC(N($C$3),0),REPT(0,12)),F10,F11)</f>
        <v>0</v>
      </c>
    </row>
    <row r="13" spans="2:6" ht="15.75" thickTop="1" x14ac:dyDescent="0.25">
      <c r="B13" s="32" t="s">
        <v>20</v>
      </c>
      <c r="C13" s="33">
        <f>N("Ambil angka Milyar")
+--MID(TEXT(N(C$12),REPT(0,3)),1,1)</f>
        <v>0</v>
      </c>
      <c r="D13" s="33">
        <f>--MID(TEXT(N(D$12),REPT(0,3)),1,1)</f>
        <v>0</v>
      </c>
      <c r="E13" s="33">
        <f>--MID(TEXT(N(E$12),REPT(0,3)),1,1)</f>
        <v>6</v>
      </c>
      <c r="F13" s="33">
        <f>--MID(TEXT(N(F$12),REPT(0,3)),1,1)</f>
        <v>0</v>
      </c>
    </row>
    <row r="14" spans="2:6" x14ac:dyDescent="0.25">
      <c r="B14" s="34" t="s">
        <v>21</v>
      </c>
      <c r="C14" s="35">
        <f>N("Bila digit pertama angka puluhan &gt; 1 MAKA hasilkan 1 digit angka depannya BILA TIDAK hasilkan Nol")
+IF(--MID(TEXT(N(C$12),REPT(0,3)),2,1)&gt;1,--MID(TEXT(N(C$12),REPT(0,3)),2,1),0)</f>
        <v>0</v>
      </c>
      <c r="D14" s="35">
        <f>N("Bila digit pertama angka puluhan &gt; 1 MAKA hasilkan 1 digit angka depannya BILA TIDAK hasilkan Nol")
+IF(--MID(TEXT(N(D$12),REPT(0,3)),2,1)&gt;1,--MID(TEXT(N(D$12),REPT(0,3)),2,1),0)</f>
        <v>0</v>
      </c>
      <c r="E14" s="35">
        <f>N("Bila digit pertama angka puluhan &gt; 1 MAKA hasilkan 1 digit angka depannya BILA TIDAK hasilkan Nol")
+IF(--MID(TEXT(N(E$12),REPT(0,3)),2,1)&gt;1,--MID(TEXT(N(E$12),REPT(0,3)),2,1),0)</f>
        <v>0</v>
      </c>
      <c r="F14" s="35">
        <f>N("Bila digit pertama angka puluhan &gt; 1 MAKA hasilkan 1 digit angka depannya BILA TIDAK hasilkan Nol")
+IF(--MID(TEXT(N(F$12),REPT(0,3)),2,1)&gt;1,--MID(TEXT(N(F$12),REPT(0,3)),2,1),0)</f>
        <v>0</v>
      </c>
    </row>
    <row r="15" spans="2:6" x14ac:dyDescent="0.25">
      <c r="B15" s="34" t="s">
        <v>22</v>
      </c>
      <c r="C15" s="35">
        <f>N("Bila 2 digit terakhir &gt; 19 MAKA hasilkan 1 digit terakhir BILA TIDAK hasilkan 2 digit terakhir")
+IF(--MID(TEXT(N(C$12),REPT(0,3)),2,2)&gt;19,--MID(TEXT(N(C$12),REPT(0,3)),3,1),--MID(TEXT(N(C$12),REPT(0,3)),2,2))</f>
        <v>0</v>
      </c>
      <c r="D15" s="35">
        <f>N("Bila 2 digit terakhir &gt; 19 MAKA hasilkan 1 digit terakhir BILA TIDAK hasilkan 2 digit terakhir")
+IF(--MID(TEXT(N(D$12),REPT(0,3)),2,2)&gt;19,--MID(TEXT(N(D$12),REPT(0,3)),3,1),--MID(TEXT(N(D$12),REPT(0,3)),2,2))</f>
        <v>3</v>
      </c>
      <c r="E15" s="35">
        <f>N("Bila 2 digit terakhir &gt; 19 MAKA hasilkan 1 digit terakhir BILA TIDAK hasilkan 2 digit terakhir")
+IF(--MID(TEXT(N(E$12),REPT(0,3)),2,2)&gt;19,--MID(TEXT(N(E$12),REPT(0,3)),3,1),--MID(TEXT(N(E$12),REPT(0,3)),2,2))</f>
        <v>0</v>
      </c>
      <c r="F15" s="35">
        <f>N("Bila 2 digit terakhir &gt; 19 MAKA hasilkan 1 digit terakhir BILA TIDAK hasilkan 2 digit terakhir")
+IF(--MID(TEXT(N(F$12),REPT(0,3)),2,2)&gt;19,--MID(TEXT(N(F$12),REPT(0,3)),3,1),--MID(TEXT(N(F$12),REPT(0,3)),2,2))</f>
        <v>0</v>
      </c>
    </row>
    <row r="16" spans="2:6" ht="49.5" customHeight="1" x14ac:dyDescent="0.25">
      <c r="B16" s="36" t="s">
        <v>23</v>
      </c>
      <c r="C16" s="37" t="str">
        <f>IF(C13=0," ",VLOOKUP(C13,tblTerbilang3[],2,0)&amp;" ratus ")
&amp;IF(C14=0," ",VLOOKUP(C14,tblTerbilang3[],2,0)&amp;" puluh ")
&amp;IF(C15=0," ",VLOOKUP(C15,tblTerbilang3[],2,0))
&amp;IF(SUM(C13:C15)=0," "," milyar ")</f>
        <v xml:space="preserve">    </v>
      </c>
      <c r="D16" s="37" t="str">
        <f>IF(D13=0," ",VLOOKUP(D13,tblTerbilang3[],2,0)&amp;" ratus ")
&amp;IF(D14=0," ",VLOOKUP(D14,tblTerbilang3[],2,0)&amp;" puluh ")
&amp;IF(D15=0," ",VLOOKUP(D15,tblTerbilang3[],2,0))
&amp;IF(SUM(D13:D15)=0," "," juta ")</f>
        <v xml:space="preserve">  tiga juta </v>
      </c>
      <c r="E16" s="37" t="str">
        <f>IF(E13=0," ",VLOOKUP(E13,tblTerbilang3[],2,0)&amp;" ratus ")
&amp;IF(E14=0," ",VLOOKUP(E14,tblTerbilang3[],2,0)&amp;" puluh ")
&amp;IF(E15=0," ",VLOOKUP(E15,tblTerbilang3[],2,0))
&amp;IF(SUM(E13:E15)=0," "," ribu ")</f>
        <v xml:space="preserve">enam ratus    ribu </v>
      </c>
      <c r="F16" s="37" t="str">
        <f>IF(F13=0," ",VLOOKUP(F13,tblTerbilang3[],2,0)&amp;" ratus ")
&amp;IF(F14=0," ",VLOOKUP(F14,tblTerbilang3[],2,0)&amp;" puluh ")
&amp;IF(F15=0," ",VLOOKUP(F15,tblTerbilang3[],2,0)&amp;" ")</f>
        <v xml:space="preserve">   </v>
      </c>
    </row>
    <row r="17" spans="2:6" ht="49.5" customHeight="1" x14ac:dyDescent="0.25">
      <c r="B17" s="38" t="s">
        <v>24</v>
      </c>
      <c r="C17" s="39" t="str">
        <f>TRIM(SUBSTITUTE(SUBSTITUTE(IF(C12=1,SUBSTITUTE(TRIM(C16),"satu ribu"," seribu "),TRIM(C16)),"satu ratus"," seratus "),"satu puluh"," sepuluh "))</f>
        <v/>
      </c>
      <c r="D17" s="39" t="str">
        <f>TRIM(SUBSTITUTE(SUBSTITUTE(IF(D12=1,SUBSTITUTE(TRIM(D16),"satu ribu"," seribu "),TRIM(D16)),"satu ratus"," seratus "),"satu puluh"," sepuluh "))</f>
        <v>tiga juta</v>
      </c>
      <c r="E17" s="39" t="str">
        <f>TRIM(SUBSTITUTE(SUBSTITUTE(IF(E12=1,SUBSTITUTE(TRIM(E16),"satu ribu"," seribu "),TRIM(E16)),"satu ratus"," seratus "),"satu puluh"," sepuluh "))</f>
        <v>enam ratus ribu</v>
      </c>
      <c r="F17" s="39" t="str">
        <f>TRIM(SUBSTITUTE(SUBSTITUTE(IF(F12=1,SUBSTITUTE(TRIM(F16),"satu ribu"," seribu "),TRIM(F16)),"satu ratus"," seratus "),"satu puluh"," sepuluh "))</f>
        <v/>
      </c>
    </row>
    <row r="18" spans="2:6" x14ac:dyDescent="0.25"/>
    <row r="19" spans="2:6" x14ac:dyDescent="0.25"/>
    <row r="20" spans="2:6" x14ac:dyDescent="0.25"/>
    <row r="21" spans="2:6" hidden="1" x14ac:dyDescent="0.25"/>
    <row r="22" spans="2:6" hidden="1" x14ac:dyDescent="0.25"/>
    <row r="23" spans="2:6" hidden="1" x14ac:dyDescent="0.25"/>
    <row r="24" spans="2:6" hidden="1" x14ac:dyDescent="0.25">
      <c r="B24" s="40" t="s">
        <v>25</v>
      </c>
      <c r="C24" s="41" t="s">
        <v>11</v>
      </c>
    </row>
    <row r="25" spans="2:6" hidden="1" x14ac:dyDescent="0.25">
      <c r="B25" s="14">
        <v>0</v>
      </c>
    </row>
    <row r="26" spans="2:6" hidden="1" x14ac:dyDescent="0.25">
      <c r="B26" s="14">
        <v>1</v>
      </c>
      <c r="C26" s="15" t="s">
        <v>26</v>
      </c>
    </row>
    <row r="27" spans="2:6" hidden="1" x14ac:dyDescent="0.25">
      <c r="B27" s="14">
        <v>2</v>
      </c>
      <c r="C27" s="15" t="s">
        <v>27</v>
      </c>
    </row>
    <row r="28" spans="2:6" hidden="1" x14ac:dyDescent="0.25">
      <c r="B28" s="14">
        <v>3</v>
      </c>
      <c r="C28" s="15" t="s">
        <v>28</v>
      </c>
    </row>
    <row r="29" spans="2:6" hidden="1" x14ac:dyDescent="0.25">
      <c r="B29" s="14">
        <v>4</v>
      </c>
      <c r="C29" s="15" t="s">
        <v>29</v>
      </c>
    </row>
    <row r="30" spans="2:6" hidden="1" x14ac:dyDescent="0.25">
      <c r="B30" s="14">
        <v>5</v>
      </c>
      <c r="C30" s="15" t="s">
        <v>30</v>
      </c>
    </row>
    <row r="31" spans="2:6" hidden="1" x14ac:dyDescent="0.25">
      <c r="B31" s="14">
        <v>6</v>
      </c>
      <c r="C31" s="15" t="s">
        <v>31</v>
      </c>
    </row>
    <row r="32" spans="2:6" hidden="1" x14ac:dyDescent="0.25">
      <c r="B32" s="14">
        <v>7</v>
      </c>
      <c r="C32" s="15" t="s">
        <v>32</v>
      </c>
    </row>
    <row r="33" spans="2:3" hidden="1" x14ac:dyDescent="0.25">
      <c r="B33" s="14">
        <v>8</v>
      </c>
      <c r="C33" s="15" t="s">
        <v>33</v>
      </c>
    </row>
    <row r="34" spans="2:3" hidden="1" x14ac:dyDescent="0.25">
      <c r="B34" s="14">
        <v>9</v>
      </c>
      <c r="C34" s="15" t="s">
        <v>34</v>
      </c>
    </row>
    <row r="35" spans="2:3" hidden="1" x14ac:dyDescent="0.25">
      <c r="B35" s="14">
        <v>10</v>
      </c>
      <c r="C35" s="15" t="s">
        <v>35</v>
      </c>
    </row>
    <row r="36" spans="2:3" hidden="1" x14ac:dyDescent="0.25">
      <c r="B36" s="14">
        <v>11</v>
      </c>
      <c r="C36" s="15" t="s">
        <v>36</v>
      </c>
    </row>
    <row r="37" spans="2:3" hidden="1" x14ac:dyDescent="0.25">
      <c r="B37" s="14">
        <v>12</v>
      </c>
      <c r="C37" s="15" t="s">
        <v>37</v>
      </c>
    </row>
    <row r="38" spans="2:3" hidden="1" x14ac:dyDescent="0.25">
      <c r="B38" s="14">
        <v>13</v>
      </c>
      <c r="C38" s="15" t="s">
        <v>38</v>
      </c>
    </row>
    <row r="39" spans="2:3" hidden="1" x14ac:dyDescent="0.25">
      <c r="B39" s="14">
        <v>14</v>
      </c>
      <c r="C39" s="15" t="s">
        <v>39</v>
      </c>
    </row>
    <row r="40" spans="2:3" hidden="1" x14ac:dyDescent="0.25">
      <c r="B40" s="14">
        <v>15</v>
      </c>
      <c r="C40" s="15" t="s">
        <v>40</v>
      </c>
    </row>
    <row r="41" spans="2:3" hidden="1" x14ac:dyDescent="0.25">
      <c r="B41" s="14">
        <v>16</v>
      </c>
      <c r="C41" s="15" t="s">
        <v>41</v>
      </c>
    </row>
    <row r="42" spans="2:3" hidden="1" x14ac:dyDescent="0.25">
      <c r="B42" s="14">
        <v>17</v>
      </c>
      <c r="C42" s="15" t="s">
        <v>42</v>
      </c>
    </row>
    <row r="43" spans="2:3" hidden="1" x14ac:dyDescent="0.25">
      <c r="B43" s="14">
        <v>18</v>
      </c>
      <c r="C43" s="15" t="s">
        <v>43</v>
      </c>
    </row>
    <row r="44" spans="2:3" hidden="1" x14ac:dyDescent="0.25">
      <c r="B44" s="14">
        <v>19</v>
      </c>
      <c r="C44" s="15" t="s">
        <v>44</v>
      </c>
    </row>
  </sheetData>
  <sheetProtection sheet="1" objects="1" scenarios="1"/>
  <mergeCells count="3">
    <mergeCell ref="B1:F1"/>
    <mergeCell ref="B4:B6"/>
    <mergeCell ref="C4:F6"/>
  </mergeCells>
  <pageMargins left="0.7" right="0.7" top="0.75" bottom="0.75" header="0.3" footer="0.3"/>
  <pageSetup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62"/>
    <pageSetUpPr fitToPage="1"/>
  </sheetPr>
  <dimension ref="A1:CK28"/>
  <sheetViews>
    <sheetView showGridLines="0" showRowColHeaders="0" topLeftCell="A4" zoomScale="48" zoomScaleNormal="48" zoomScaleSheetLayoutView="55" workbookViewId="0">
      <selection activeCell="AM23" sqref="AM23"/>
    </sheetView>
  </sheetViews>
  <sheetFormatPr defaultColWidth="0" defaultRowHeight="0" customHeight="1" zeroHeight="1" x14ac:dyDescent="0.25"/>
  <cols>
    <col min="1" max="75" width="2.7109375" style="1" customWidth="1"/>
    <col min="76" max="77" width="2.7109375" style="1" hidden="1" customWidth="1"/>
    <col min="78" max="16384" width="0" style="1" hidden="1"/>
  </cols>
  <sheetData>
    <row r="1" spans="1:89" ht="30.75" customHeight="1" thickTop="1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71" t="s">
        <v>45</v>
      </c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2"/>
    </row>
    <row r="2" spans="1:89" ht="30.7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4"/>
    </row>
    <row r="3" spans="1:89" ht="30.75" customHeight="1" x14ac:dyDescent="0.2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75" t="s">
        <v>46</v>
      </c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7"/>
    </row>
    <row r="4" spans="1:89" ht="30.75" customHeight="1" x14ac:dyDescent="0.2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7"/>
    </row>
    <row r="5" spans="1:89" ht="30.75" customHeight="1" thickBot="1" x14ac:dyDescent="0.3">
      <c r="A5" s="69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9"/>
    </row>
    <row r="6" spans="1:89" ht="15" thickTop="1" x14ac:dyDescent="0.25">
      <c r="A6" s="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7"/>
    </row>
    <row r="7" spans="1:89" ht="30.75" customHeight="1" x14ac:dyDescent="0.35">
      <c r="A7" s="6"/>
      <c r="B7" s="3"/>
      <c r="C7" s="80" t="s">
        <v>0</v>
      </c>
      <c r="D7" s="80"/>
      <c r="E7" s="80"/>
      <c r="F7" s="81" t="s">
        <v>88</v>
      </c>
      <c r="G7" s="81"/>
      <c r="H7" s="81"/>
      <c r="I7" s="81"/>
      <c r="J7" s="81"/>
      <c r="K7" s="81"/>
      <c r="L7" s="81"/>
      <c r="M7" s="81"/>
      <c r="N7" s="81"/>
      <c r="O7" s="81"/>
      <c r="P7" s="44"/>
      <c r="Q7" s="82" t="s">
        <v>1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46"/>
      <c r="BV7" s="7"/>
    </row>
    <row r="8" spans="1:89" ht="30.75" customHeight="1" x14ac:dyDescent="0.25">
      <c r="A8" s="6"/>
      <c r="B8" s="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46"/>
      <c r="BV8" s="7"/>
    </row>
    <row r="9" spans="1:89" ht="30.75" customHeight="1" x14ac:dyDescent="0.25">
      <c r="A9" s="6"/>
      <c r="B9" s="3"/>
      <c r="C9" s="44" t="s">
        <v>2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 t="s">
        <v>3</v>
      </c>
      <c r="Q9" s="64" t="s">
        <v>49</v>
      </c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44"/>
      <c r="BV9" s="7"/>
    </row>
    <row r="10" spans="1:89" ht="12.75" customHeight="1" x14ac:dyDescent="0.25">
      <c r="A10" s="6"/>
      <c r="B10" s="3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7"/>
    </row>
    <row r="11" spans="1:89" ht="30.75" customHeight="1" x14ac:dyDescent="0.25">
      <c r="A11" s="6"/>
      <c r="B11" s="3"/>
      <c r="C11" s="91" t="s">
        <v>4</v>
      </c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2" t="s">
        <v>3</v>
      </c>
      <c r="Q11" s="87" t="s">
        <v>52</v>
      </c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12"/>
      <c r="BV11" s="7"/>
    </row>
    <row r="12" spans="1:89" ht="32.25" customHeight="1" x14ac:dyDescent="0.25">
      <c r="A12" s="6"/>
      <c r="B12" s="3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2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12"/>
      <c r="BV12" s="7"/>
      <c r="CK12" s="43"/>
    </row>
    <row r="13" spans="1:89" ht="12" customHeight="1" x14ac:dyDescent="0.25">
      <c r="A13" s="6"/>
      <c r="B13" s="3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5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7"/>
    </row>
    <row r="14" spans="1:89" ht="30.75" customHeight="1" x14ac:dyDescent="0.25">
      <c r="A14" s="6"/>
      <c r="B14" s="3"/>
      <c r="C14" s="44" t="s">
        <v>5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 t="s">
        <v>3</v>
      </c>
      <c r="Q14" s="83" t="s">
        <v>59</v>
      </c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45"/>
      <c r="BV14" s="7"/>
    </row>
    <row r="15" spans="1:89" ht="30.75" customHeight="1" x14ac:dyDescent="0.25">
      <c r="A15" s="6"/>
      <c r="B15" s="3"/>
      <c r="C15" s="42" t="s">
        <v>60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5"/>
      <c r="BV15" s="7"/>
    </row>
    <row r="16" spans="1:89" ht="30.75" customHeight="1" x14ac:dyDescent="0.25">
      <c r="A16" s="6"/>
      <c r="B16" s="3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45"/>
      <c r="BV16" s="7"/>
    </row>
    <row r="17" spans="1:74" ht="30.75" customHeight="1" x14ac:dyDescent="0.25">
      <c r="A17" s="6"/>
      <c r="B17" s="3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45"/>
      <c r="BV17" s="7"/>
    </row>
    <row r="18" spans="1:74" ht="12.75" customHeight="1" x14ac:dyDescent="0.25">
      <c r="A18" s="6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7"/>
    </row>
    <row r="19" spans="1:74" ht="12.75" customHeight="1" x14ac:dyDescent="0.25">
      <c r="A19" s="6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7"/>
    </row>
    <row r="20" spans="1:74" ht="30.75" customHeight="1" x14ac:dyDescent="0.25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86" t="s">
        <v>55</v>
      </c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3"/>
      <c r="BR20" s="3"/>
      <c r="BS20" s="3"/>
      <c r="BT20" s="3"/>
      <c r="BU20" s="3"/>
      <c r="BV20" s="7"/>
    </row>
    <row r="21" spans="1:74" ht="31.5" customHeight="1" thickBot="1" x14ac:dyDescent="0.3">
      <c r="A21" s="6"/>
      <c r="B21" s="3"/>
      <c r="C21" s="4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7"/>
    </row>
    <row r="22" spans="1:74" ht="67.5" customHeight="1" thickBot="1" x14ac:dyDescent="0.3">
      <c r="A22" s="6"/>
      <c r="B22" s="3"/>
      <c r="C22" s="89" t="s">
        <v>6</v>
      </c>
      <c r="D22" s="89"/>
      <c r="E22" s="89"/>
      <c r="F22" s="89"/>
      <c r="G22" s="90">
        <v>3200000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7"/>
    </row>
    <row r="23" spans="1:74" ht="67.5" customHeight="1" x14ac:dyDescent="0.25">
      <c r="A23" s="6"/>
      <c r="B23" s="3"/>
      <c r="C23" s="61"/>
      <c r="D23" s="61"/>
      <c r="E23" s="61"/>
      <c r="F23" s="61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3"/>
      <c r="X23" s="63"/>
      <c r="Y23" s="63"/>
      <c r="Z23" s="6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7"/>
    </row>
    <row r="24" spans="1:74" ht="30.75" customHeight="1" x14ac:dyDescent="0.25">
      <c r="A24" s="6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BP24" s="3"/>
      <c r="BQ24" s="3"/>
      <c r="BR24" s="3"/>
      <c r="BS24" s="3"/>
      <c r="BT24" s="3"/>
      <c r="BU24" s="3"/>
      <c r="BV24" s="7"/>
    </row>
    <row r="25" spans="1:74" ht="30.75" customHeight="1" x14ac:dyDescent="0.25">
      <c r="A25" s="6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42" t="s">
        <v>7</v>
      </c>
      <c r="AY25" s="86" t="s">
        <v>47</v>
      </c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42" t="s">
        <v>8</v>
      </c>
      <c r="BP25" s="3"/>
      <c r="BQ25" s="3"/>
      <c r="BR25" s="3"/>
      <c r="BS25" s="3"/>
      <c r="BT25" s="3"/>
      <c r="BU25" s="3"/>
      <c r="BV25" s="7"/>
    </row>
    <row r="26" spans="1:74" ht="30.75" customHeight="1" x14ac:dyDescent="0.25">
      <c r="A26" s="6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84" t="s">
        <v>48</v>
      </c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3"/>
      <c r="BQ26" s="3"/>
      <c r="BR26" s="3"/>
      <c r="BS26" s="3"/>
      <c r="BT26" s="3"/>
      <c r="BU26" s="3"/>
      <c r="BV26" s="7"/>
    </row>
    <row r="27" spans="1:74" ht="32.25" customHeight="1" thickBot="1" x14ac:dyDescent="0.3">
      <c r="A27" s="8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9"/>
    </row>
    <row r="28" spans="1:74" ht="30.75" customHeight="1" thickTop="1" x14ac:dyDescent="0.3">
      <c r="BN28" s="85"/>
      <c r="BO28" s="85"/>
      <c r="BP28" s="85"/>
      <c r="BQ28" s="85"/>
      <c r="BR28" s="85"/>
      <c r="BS28" s="85"/>
      <c r="BT28" s="85"/>
      <c r="BU28" s="85"/>
      <c r="BV28" s="85"/>
    </row>
  </sheetData>
  <mergeCells count="19">
    <mergeCell ref="AX26:BO26"/>
    <mergeCell ref="BN28:BV28"/>
    <mergeCell ref="C16:BT16"/>
    <mergeCell ref="C17:BT17"/>
    <mergeCell ref="AW20:BP20"/>
    <mergeCell ref="C22:F22"/>
    <mergeCell ref="G22:V22"/>
    <mergeCell ref="AY25:BN25"/>
    <mergeCell ref="Q9:BT9"/>
    <mergeCell ref="C11:O12"/>
    <mergeCell ref="P11:P12"/>
    <mergeCell ref="Q11:BT12"/>
    <mergeCell ref="Q14:BT14"/>
    <mergeCell ref="A1:Y5"/>
    <mergeCell ref="Z1:BV2"/>
    <mergeCell ref="Z3:BV5"/>
    <mergeCell ref="C7:E7"/>
    <mergeCell ref="F7:O7"/>
    <mergeCell ref="Q7:BT8"/>
  </mergeCells>
  <pageMargins left="0.51181102362204722" right="0.39370078740157483" top="0.74803149606299213" bottom="0.74803149606299213" header="0.31496062992125984" footer="0.31496062992125984"/>
  <pageSetup paperSize="9" scale="46" fitToHeight="0" orientation="portrait" horizontalDpi="4294967293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62"/>
    <pageSetUpPr fitToPage="1"/>
  </sheetPr>
  <dimension ref="A1:CK28"/>
  <sheetViews>
    <sheetView showGridLines="0" showRowColHeaders="0" topLeftCell="A4" zoomScale="48" zoomScaleNormal="48" zoomScaleSheetLayoutView="55" workbookViewId="0">
      <selection activeCell="AI21" sqref="AI21"/>
    </sheetView>
  </sheetViews>
  <sheetFormatPr defaultColWidth="0" defaultRowHeight="0" customHeight="1" zeroHeight="1" x14ac:dyDescent="0.25"/>
  <cols>
    <col min="1" max="75" width="2.7109375" style="1" customWidth="1"/>
    <col min="76" max="77" width="2.7109375" style="1" hidden="1" customWidth="1"/>
    <col min="78" max="16384" width="0" style="1" hidden="1"/>
  </cols>
  <sheetData>
    <row r="1" spans="1:89" ht="30.75" customHeight="1" thickTop="1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71" t="s">
        <v>45</v>
      </c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2"/>
    </row>
    <row r="2" spans="1:89" ht="30.7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4"/>
    </row>
    <row r="3" spans="1:89" ht="30.75" customHeight="1" x14ac:dyDescent="0.2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75" t="s">
        <v>46</v>
      </c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7"/>
    </row>
    <row r="4" spans="1:89" ht="30.75" customHeight="1" x14ac:dyDescent="0.2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7"/>
    </row>
    <row r="5" spans="1:89" ht="30.75" customHeight="1" thickBot="1" x14ac:dyDescent="0.3">
      <c r="A5" s="69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9"/>
    </row>
    <row r="6" spans="1:89" ht="15" thickTop="1" x14ac:dyDescent="0.25">
      <c r="A6" s="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7"/>
    </row>
    <row r="7" spans="1:89" ht="30.75" customHeight="1" x14ac:dyDescent="0.35">
      <c r="A7" s="6"/>
      <c r="B7" s="3"/>
      <c r="C7" s="80" t="s">
        <v>0</v>
      </c>
      <c r="D7" s="80"/>
      <c r="E7" s="80"/>
      <c r="F7" s="81" t="s">
        <v>89</v>
      </c>
      <c r="G7" s="81"/>
      <c r="H7" s="81"/>
      <c r="I7" s="81"/>
      <c r="J7" s="81"/>
      <c r="K7" s="81"/>
      <c r="L7" s="81"/>
      <c r="M7" s="81"/>
      <c r="N7" s="81"/>
      <c r="O7" s="81"/>
      <c r="P7" s="44"/>
      <c r="Q7" s="82" t="s">
        <v>1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46"/>
      <c r="BV7" s="7"/>
    </row>
    <row r="8" spans="1:89" ht="30.75" customHeight="1" x14ac:dyDescent="0.25">
      <c r="A8" s="6"/>
      <c r="B8" s="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46"/>
      <c r="BV8" s="7"/>
    </row>
    <row r="9" spans="1:89" ht="30.75" customHeight="1" x14ac:dyDescent="0.25">
      <c r="A9" s="6"/>
      <c r="B9" s="3"/>
      <c r="C9" s="44" t="s">
        <v>2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 t="s">
        <v>3</v>
      </c>
      <c r="Q9" s="64" t="s">
        <v>49</v>
      </c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44"/>
      <c r="BV9" s="7"/>
    </row>
    <row r="10" spans="1:89" ht="12.75" customHeight="1" x14ac:dyDescent="0.25">
      <c r="A10" s="6"/>
      <c r="B10" s="3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7"/>
    </row>
    <row r="11" spans="1:89" ht="30.75" customHeight="1" x14ac:dyDescent="0.25">
      <c r="A11" s="6"/>
      <c r="B11" s="3"/>
      <c r="C11" s="91" t="s">
        <v>4</v>
      </c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2" t="s">
        <v>3</v>
      </c>
      <c r="Q11" s="87" t="s">
        <v>53</v>
      </c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12"/>
      <c r="BV11" s="7"/>
    </row>
    <row r="12" spans="1:89" ht="32.25" customHeight="1" x14ac:dyDescent="0.25">
      <c r="A12" s="6"/>
      <c r="B12" s="3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2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12"/>
      <c r="BV12" s="7"/>
      <c r="CK12" s="43"/>
    </row>
    <row r="13" spans="1:89" ht="12" customHeight="1" x14ac:dyDescent="0.25">
      <c r="A13" s="6"/>
      <c r="B13" s="3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5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7"/>
    </row>
    <row r="14" spans="1:89" ht="30.75" customHeight="1" x14ac:dyDescent="0.25">
      <c r="A14" s="6"/>
      <c r="B14" s="3"/>
      <c r="C14" s="44" t="s">
        <v>5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 t="s">
        <v>3</v>
      </c>
      <c r="Q14" s="83" t="s">
        <v>61</v>
      </c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45"/>
      <c r="BV14" s="7"/>
    </row>
    <row r="15" spans="1:89" ht="30.75" customHeight="1" x14ac:dyDescent="0.25">
      <c r="A15" s="6"/>
      <c r="B15" s="3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45"/>
      <c r="BV15" s="7"/>
    </row>
    <row r="16" spans="1:89" ht="30.75" customHeight="1" x14ac:dyDescent="0.25">
      <c r="A16" s="6"/>
      <c r="B16" s="3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45"/>
      <c r="BV16" s="7"/>
    </row>
    <row r="17" spans="1:74" ht="30.75" customHeight="1" x14ac:dyDescent="0.25">
      <c r="A17" s="6"/>
      <c r="B17" s="3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45"/>
      <c r="BV17" s="7"/>
    </row>
    <row r="18" spans="1:74" ht="12.75" customHeight="1" x14ac:dyDescent="0.25">
      <c r="A18" s="6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7"/>
    </row>
    <row r="19" spans="1:74" ht="12.75" customHeight="1" x14ac:dyDescent="0.25">
      <c r="A19" s="6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7"/>
    </row>
    <row r="20" spans="1:74" ht="30.75" customHeight="1" x14ac:dyDescent="0.25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86" t="s">
        <v>56</v>
      </c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3"/>
      <c r="BR20" s="3"/>
      <c r="BS20" s="3"/>
      <c r="BT20" s="3"/>
      <c r="BU20" s="3"/>
      <c r="BV20" s="7"/>
    </row>
    <row r="21" spans="1:74" ht="31.5" customHeight="1" thickBot="1" x14ac:dyDescent="0.3">
      <c r="A21" s="6"/>
      <c r="B21" s="3"/>
      <c r="C21" s="4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7"/>
    </row>
    <row r="22" spans="1:74" ht="67.5" customHeight="1" thickBot="1" x14ac:dyDescent="0.3">
      <c r="A22" s="6"/>
      <c r="B22" s="3"/>
      <c r="C22" s="89" t="s">
        <v>6</v>
      </c>
      <c r="D22" s="89"/>
      <c r="E22" s="89"/>
      <c r="F22" s="89"/>
      <c r="G22" s="90">
        <v>3500000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7"/>
    </row>
    <row r="23" spans="1:74" ht="67.5" customHeight="1" x14ac:dyDescent="0.25">
      <c r="A23" s="6"/>
      <c r="B23" s="3"/>
      <c r="C23" s="61"/>
      <c r="D23" s="61"/>
      <c r="E23" s="61"/>
      <c r="F23" s="61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7"/>
    </row>
    <row r="24" spans="1:74" ht="30.75" customHeight="1" x14ac:dyDescent="0.25">
      <c r="A24" s="6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BP24" s="3"/>
      <c r="BQ24" s="3"/>
      <c r="BR24" s="3"/>
      <c r="BS24" s="3"/>
      <c r="BT24" s="3"/>
      <c r="BU24" s="3"/>
      <c r="BV24" s="7"/>
    </row>
    <row r="25" spans="1:74" ht="30.75" customHeight="1" x14ac:dyDescent="0.25">
      <c r="A25" s="6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42" t="s">
        <v>7</v>
      </c>
      <c r="AY25" s="86" t="s">
        <v>47</v>
      </c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42" t="s">
        <v>8</v>
      </c>
      <c r="BP25" s="3"/>
      <c r="BQ25" s="3"/>
      <c r="BR25" s="3"/>
      <c r="BS25" s="3"/>
      <c r="BT25" s="3"/>
      <c r="BU25" s="3"/>
      <c r="BV25" s="7"/>
    </row>
    <row r="26" spans="1:74" ht="30.75" customHeight="1" x14ac:dyDescent="0.25">
      <c r="A26" s="6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84" t="s">
        <v>48</v>
      </c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3"/>
      <c r="BQ26" s="3"/>
      <c r="BR26" s="3"/>
      <c r="BS26" s="3"/>
      <c r="BT26" s="3"/>
      <c r="BU26" s="3"/>
      <c r="BV26" s="7"/>
    </row>
    <row r="27" spans="1:74" ht="32.25" customHeight="1" thickBot="1" x14ac:dyDescent="0.3">
      <c r="A27" s="8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9"/>
    </row>
    <row r="28" spans="1:74" ht="30.75" customHeight="1" thickTop="1" x14ac:dyDescent="0.3">
      <c r="BN28" s="85"/>
      <c r="BO28" s="85"/>
      <c r="BP28" s="85"/>
      <c r="BQ28" s="85"/>
      <c r="BR28" s="85"/>
      <c r="BS28" s="85"/>
      <c r="BT28" s="85"/>
      <c r="BU28" s="85"/>
      <c r="BV28" s="85"/>
    </row>
  </sheetData>
  <mergeCells count="20">
    <mergeCell ref="AX26:BO26"/>
    <mergeCell ref="BN28:BV28"/>
    <mergeCell ref="C16:BT16"/>
    <mergeCell ref="C17:BT17"/>
    <mergeCell ref="AW20:BP20"/>
    <mergeCell ref="C22:F22"/>
    <mergeCell ref="G22:V22"/>
    <mergeCell ref="AY25:BN25"/>
    <mergeCell ref="C15:BT15"/>
    <mergeCell ref="A1:Y5"/>
    <mergeCell ref="Z1:BV2"/>
    <mergeCell ref="Z3:BV5"/>
    <mergeCell ref="C7:E7"/>
    <mergeCell ref="F7:O7"/>
    <mergeCell ref="Q7:BT8"/>
    <mergeCell ref="Q9:BT9"/>
    <mergeCell ref="C11:O12"/>
    <mergeCell ref="P11:P12"/>
    <mergeCell ref="Q11:BT12"/>
    <mergeCell ref="Q14:BT14"/>
  </mergeCells>
  <pageMargins left="0.51181102362204722" right="0.39370078740157483" top="0.74803149606299213" bottom="0.74803149606299213" header="0.31496062992125984" footer="0.31496062992125984"/>
  <pageSetup paperSize="9" scale="46" fitToHeight="0" orientation="portrait" horizontalDpi="4294967293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62"/>
    <pageSetUpPr fitToPage="1"/>
  </sheetPr>
  <dimension ref="A1:CK28"/>
  <sheetViews>
    <sheetView showGridLines="0" showRowColHeaders="0" topLeftCell="A4" zoomScale="48" zoomScaleNormal="48" zoomScaleSheetLayoutView="55" workbookViewId="0">
      <selection activeCell="Q11" sqref="Q11:BT12"/>
    </sheetView>
  </sheetViews>
  <sheetFormatPr defaultColWidth="0" defaultRowHeight="0" customHeight="1" zeroHeight="1" x14ac:dyDescent="0.25"/>
  <cols>
    <col min="1" max="75" width="2.7109375" style="1" customWidth="1"/>
    <col min="76" max="77" width="2.7109375" style="1" hidden="1" customWidth="1"/>
    <col min="78" max="16384" width="0" style="1" hidden="1"/>
  </cols>
  <sheetData>
    <row r="1" spans="1:89" ht="30.75" customHeight="1" thickTop="1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71" t="s">
        <v>45</v>
      </c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2"/>
    </row>
    <row r="2" spans="1:89" ht="30.7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4"/>
    </row>
    <row r="3" spans="1:89" ht="30.75" customHeight="1" x14ac:dyDescent="0.2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75" t="s">
        <v>46</v>
      </c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7"/>
    </row>
    <row r="4" spans="1:89" ht="30.75" customHeight="1" x14ac:dyDescent="0.2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7"/>
    </row>
    <row r="5" spans="1:89" ht="30.75" customHeight="1" thickBot="1" x14ac:dyDescent="0.3">
      <c r="A5" s="69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9"/>
    </row>
    <row r="6" spans="1:89" ht="15" thickTop="1" x14ac:dyDescent="0.25">
      <c r="A6" s="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7"/>
    </row>
    <row r="7" spans="1:89" ht="30.75" customHeight="1" x14ac:dyDescent="0.35">
      <c r="A7" s="6"/>
      <c r="B7" s="3"/>
      <c r="C7" s="80" t="s">
        <v>0</v>
      </c>
      <c r="D7" s="80"/>
      <c r="E7" s="80"/>
      <c r="F7" s="81" t="s">
        <v>90</v>
      </c>
      <c r="G7" s="81"/>
      <c r="H7" s="81"/>
      <c r="I7" s="81"/>
      <c r="J7" s="81"/>
      <c r="K7" s="81"/>
      <c r="L7" s="81"/>
      <c r="M7" s="81"/>
      <c r="N7" s="81"/>
      <c r="O7" s="81"/>
      <c r="P7" s="44"/>
      <c r="Q7" s="82" t="s">
        <v>1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46"/>
      <c r="BV7" s="7"/>
    </row>
    <row r="8" spans="1:89" ht="30.75" customHeight="1" x14ac:dyDescent="0.25">
      <c r="A8" s="6"/>
      <c r="B8" s="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46"/>
      <c r="BV8" s="7"/>
    </row>
    <row r="9" spans="1:89" ht="30.75" customHeight="1" x14ac:dyDescent="0.25">
      <c r="A9" s="6"/>
      <c r="B9" s="3"/>
      <c r="C9" s="44" t="s">
        <v>2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 t="s">
        <v>3</v>
      </c>
      <c r="Q9" s="64" t="s">
        <v>49</v>
      </c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44"/>
      <c r="BV9" s="7"/>
    </row>
    <row r="10" spans="1:89" ht="12.75" customHeight="1" x14ac:dyDescent="0.25">
      <c r="A10" s="6"/>
      <c r="B10" s="3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7"/>
    </row>
    <row r="11" spans="1:89" ht="30.75" customHeight="1" x14ac:dyDescent="0.25">
      <c r="A11" s="6"/>
      <c r="B11" s="3"/>
      <c r="C11" s="91" t="s">
        <v>4</v>
      </c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2" t="s">
        <v>3</v>
      </c>
      <c r="Q11" s="87" t="s">
        <v>54</v>
      </c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12"/>
      <c r="BV11" s="7"/>
    </row>
    <row r="12" spans="1:89" ht="32.25" customHeight="1" x14ac:dyDescent="0.25">
      <c r="A12" s="6"/>
      <c r="B12" s="3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2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12"/>
      <c r="BV12" s="7"/>
      <c r="CK12" s="43"/>
    </row>
    <row r="13" spans="1:89" ht="12" customHeight="1" x14ac:dyDescent="0.25">
      <c r="A13" s="6"/>
      <c r="B13" s="3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5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7"/>
    </row>
    <row r="14" spans="1:89" ht="30.75" customHeight="1" x14ac:dyDescent="0.25">
      <c r="A14" s="6"/>
      <c r="B14" s="3"/>
      <c r="C14" s="44" t="s">
        <v>5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 t="s">
        <v>3</v>
      </c>
      <c r="Q14" s="83" t="s">
        <v>62</v>
      </c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45"/>
      <c r="BV14" s="7"/>
    </row>
    <row r="15" spans="1:89" ht="30.75" customHeight="1" x14ac:dyDescent="0.25">
      <c r="A15" s="6"/>
      <c r="B15" s="3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45"/>
      <c r="BV15" s="7"/>
    </row>
    <row r="16" spans="1:89" ht="30.75" customHeight="1" x14ac:dyDescent="0.25">
      <c r="A16" s="6"/>
      <c r="B16" s="3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45"/>
      <c r="BV16" s="7"/>
    </row>
    <row r="17" spans="1:74" ht="30.75" customHeight="1" x14ac:dyDescent="0.25">
      <c r="A17" s="6"/>
      <c r="B17" s="3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45"/>
      <c r="BV17" s="7"/>
    </row>
    <row r="18" spans="1:74" ht="12.75" customHeight="1" x14ac:dyDescent="0.25">
      <c r="A18" s="6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7"/>
    </row>
    <row r="19" spans="1:74" ht="12.75" customHeight="1" x14ac:dyDescent="0.25">
      <c r="A19" s="6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7"/>
    </row>
    <row r="20" spans="1:74" ht="30.75" customHeight="1" x14ac:dyDescent="0.25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86" t="s">
        <v>57</v>
      </c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3"/>
      <c r="BR20" s="3"/>
      <c r="BS20" s="3"/>
      <c r="BT20" s="3"/>
      <c r="BU20" s="3"/>
      <c r="BV20" s="7"/>
    </row>
    <row r="21" spans="1:74" ht="31.5" customHeight="1" thickBot="1" x14ac:dyDescent="0.3">
      <c r="A21" s="6"/>
      <c r="B21" s="3"/>
      <c r="C21" s="4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7"/>
    </row>
    <row r="22" spans="1:74" ht="67.5" customHeight="1" thickBot="1" x14ac:dyDescent="0.3">
      <c r="A22" s="6"/>
      <c r="B22" s="3"/>
      <c r="C22" s="89" t="s">
        <v>6</v>
      </c>
      <c r="D22" s="89"/>
      <c r="E22" s="89"/>
      <c r="F22" s="89"/>
      <c r="G22" s="90">
        <v>4000000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7"/>
    </row>
    <row r="23" spans="1:74" ht="67.5" customHeight="1" x14ac:dyDescent="0.25">
      <c r="A23" s="6"/>
      <c r="B23" s="3"/>
      <c r="C23" s="60"/>
      <c r="D23" s="61"/>
      <c r="E23" s="61"/>
      <c r="F23" s="61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3"/>
      <c r="X23" s="63"/>
      <c r="Y23" s="63"/>
      <c r="Z23" s="63"/>
      <c r="AA23" s="63"/>
      <c r="AB23" s="63"/>
      <c r="AC23" s="63"/>
      <c r="AD23" s="6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7"/>
    </row>
    <row r="24" spans="1:74" ht="30.75" customHeight="1" x14ac:dyDescent="0.25">
      <c r="A24" s="6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BP24" s="3"/>
      <c r="BQ24" s="3"/>
      <c r="BR24" s="3"/>
      <c r="BS24" s="3"/>
      <c r="BT24" s="3"/>
      <c r="BU24" s="3"/>
      <c r="BV24" s="7"/>
    </row>
    <row r="25" spans="1:74" ht="30.75" customHeight="1" x14ac:dyDescent="0.25">
      <c r="A25" s="6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42" t="s">
        <v>7</v>
      </c>
      <c r="AY25" s="86" t="s">
        <v>47</v>
      </c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42" t="s">
        <v>8</v>
      </c>
      <c r="BP25" s="3"/>
      <c r="BQ25" s="3"/>
      <c r="BR25" s="3"/>
      <c r="BS25" s="3"/>
      <c r="BT25" s="3"/>
      <c r="BU25" s="3"/>
      <c r="BV25" s="7"/>
    </row>
    <row r="26" spans="1:74" ht="30.75" customHeight="1" x14ac:dyDescent="0.25">
      <c r="A26" s="6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84" t="s">
        <v>48</v>
      </c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3"/>
      <c r="BQ26" s="3"/>
      <c r="BR26" s="3"/>
      <c r="BS26" s="3"/>
      <c r="BT26" s="3"/>
      <c r="BU26" s="3"/>
      <c r="BV26" s="7"/>
    </row>
    <row r="27" spans="1:74" ht="32.25" customHeight="1" thickBot="1" x14ac:dyDescent="0.3">
      <c r="A27" s="8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9"/>
    </row>
    <row r="28" spans="1:74" ht="30.75" customHeight="1" thickTop="1" x14ac:dyDescent="0.3">
      <c r="BN28" s="85"/>
      <c r="BO28" s="85"/>
      <c r="BP28" s="85"/>
      <c r="BQ28" s="85"/>
      <c r="BR28" s="85"/>
      <c r="BS28" s="85"/>
      <c r="BT28" s="85"/>
      <c r="BU28" s="85"/>
      <c r="BV28" s="85"/>
    </row>
  </sheetData>
  <mergeCells count="20">
    <mergeCell ref="AX26:BO26"/>
    <mergeCell ref="BN28:BV28"/>
    <mergeCell ref="C16:BT16"/>
    <mergeCell ref="C17:BT17"/>
    <mergeCell ref="AW20:BP20"/>
    <mergeCell ref="C22:F22"/>
    <mergeCell ref="G22:V22"/>
    <mergeCell ref="AY25:BN25"/>
    <mergeCell ref="C15:BT15"/>
    <mergeCell ref="A1:Y5"/>
    <mergeCell ref="Z1:BV2"/>
    <mergeCell ref="Z3:BV5"/>
    <mergeCell ref="C7:E7"/>
    <mergeCell ref="F7:O7"/>
    <mergeCell ref="Q7:BT8"/>
    <mergeCell ref="Q9:BT9"/>
    <mergeCell ref="C11:O12"/>
    <mergeCell ref="P11:P12"/>
    <mergeCell ref="Q11:BT12"/>
    <mergeCell ref="Q14:BT14"/>
  </mergeCells>
  <pageMargins left="0.51181102362204722" right="0.39370078740157483" top="0.74803149606299213" bottom="0.74803149606299213" header="0.31496062992125984" footer="0.31496062992125984"/>
  <pageSetup paperSize="9" scale="46" fitToHeight="0" orientation="portrait" horizontalDpi="4294967293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62"/>
    <pageSetUpPr fitToPage="1"/>
  </sheetPr>
  <dimension ref="A1:CK28"/>
  <sheetViews>
    <sheetView showGridLines="0" showRowColHeaders="0" zoomScale="48" zoomScaleNormal="48" zoomScaleSheetLayoutView="55" workbookViewId="0">
      <selection activeCell="BK23" sqref="BK23"/>
    </sheetView>
  </sheetViews>
  <sheetFormatPr defaultColWidth="0" defaultRowHeight="0" customHeight="1" zeroHeight="1" x14ac:dyDescent="0.25"/>
  <cols>
    <col min="1" max="75" width="2.7109375" style="1" customWidth="1"/>
    <col min="76" max="77" width="2.7109375" style="1" hidden="1" customWidth="1"/>
    <col min="78" max="16384" width="0" style="1" hidden="1"/>
  </cols>
  <sheetData>
    <row r="1" spans="1:89" ht="30.75" customHeight="1" thickTop="1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71" t="s">
        <v>45</v>
      </c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2"/>
    </row>
    <row r="2" spans="1:89" ht="30.7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4"/>
    </row>
    <row r="3" spans="1:89" ht="30.75" customHeight="1" x14ac:dyDescent="0.2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75" t="s">
        <v>46</v>
      </c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7"/>
    </row>
    <row r="4" spans="1:89" ht="30.75" customHeight="1" x14ac:dyDescent="0.2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7"/>
    </row>
    <row r="5" spans="1:89" ht="30.75" customHeight="1" thickBot="1" x14ac:dyDescent="0.3">
      <c r="A5" s="69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9"/>
    </row>
    <row r="6" spans="1:89" ht="15" thickTop="1" x14ac:dyDescent="0.25">
      <c r="A6" s="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7"/>
    </row>
    <row r="7" spans="1:89" ht="30.75" customHeight="1" x14ac:dyDescent="0.35">
      <c r="A7" s="6"/>
      <c r="B7" s="3"/>
      <c r="C7" s="80" t="s">
        <v>0</v>
      </c>
      <c r="D7" s="80"/>
      <c r="E7" s="80"/>
      <c r="F7" s="93" t="s">
        <v>67</v>
      </c>
      <c r="G7" s="93"/>
      <c r="H7" s="93"/>
      <c r="I7" s="93"/>
      <c r="J7" s="93"/>
      <c r="K7" s="93"/>
      <c r="L7" s="93"/>
      <c r="M7" s="93"/>
      <c r="N7" s="93"/>
      <c r="O7" s="93"/>
      <c r="P7" s="93"/>
      <c r="Q7" s="82" t="s">
        <v>1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47"/>
      <c r="BV7" s="7"/>
    </row>
    <row r="8" spans="1:89" ht="30.75" customHeight="1" x14ac:dyDescent="0.25">
      <c r="A8" s="6"/>
      <c r="B8" s="3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47"/>
      <c r="BV8" s="7"/>
    </row>
    <row r="9" spans="1:89" ht="30.75" customHeight="1" x14ac:dyDescent="0.25">
      <c r="A9" s="6"/>
      <c r="B9" s="3"/>
      <c r="C9" s="48" t="s">
        <v>2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 t="s">
        <v>3</v>
      </c>
      <c r="Q9" s="64" t="s">
        <v>49</v>
      </c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48"/>
      <c r="BV9" s="7"/>
    </row>
    <row r="10" spans="1:89" ht="12.75" customHeight="1" x14ac:dyDescent="0.25">
      <c r="A10" s="6"/>
      <c r="B10" s="3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7"/>
    </row>
    <row r="11" spans="1:89" ht="30.75" customHeight="1" x14ac:dyDescent="0.25">
      <c r="A11" s="6"/>
      <c r="B11" s="3"/>
      <c r="C11" s="91" t="s">
        <v>4</v>
      </c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2" t="s">
        <v>3</v>
      </c>
      <c r="Q11" s="87" t="s">
        <v>65</v>
      </c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12"/>
      <c r="BV11" s="7"/>
    </row>
    <row r="12" spans="1:89" ht="32.25" customHeight="1" x14ac:dyDescent="0.25">
      <c r="A12" s="6"/>
      <c r="B12" s="3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2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12"/>
      <c r="BV12" s="7"/>
      <c r="CK12" s="43"/>
    </row>
    <row r="13" spans="1:89" ht="12" customHeight="1" x14ac:dyDescent="0.25">
      <c r="A13" s="6"/>
      <c r="B13" s="3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9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7"/>
    </row>
    <row r="14" spans="1:89" ht="30.75" customHeight="1" x14ac:dyDescent="0.25">
      <c r="A14" s="6"/>
      <c r="B14" s="3"/>
      <c r="C14" s="48" t="s">
        <v>5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 t="s">
        <v>3</v>
      </c>
      <c r="Q14" s="83" t="s">
        <v>63</v>
      </c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49"/>
      <c r="BV14" s="7"/>
    </row>
    <row r="15" spans="1:89" ht="30.75" customHeight="1" x14ac:dyDescent="0.25">
      <c r="A15" s="6"/>
      <c r="B15" s="3"/>
      <c r="C15" s="53" t="s">
        <v>64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9"/>
      <c r="BV15" s="7"/>
    </row>
    <row r="16" spans="1:89" ht="30.75" customHeight="1" x14ac:dyDescent="0.25">
      <c r="A16" s="6"/>
      <c r="B16" s="3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49"/>
      <c r="BV16" s="7"/>
    </row>
    <row r="17" spans="1:74" ht="30.75" customHeight="1" x14ac:dyDescent="0.25">
      <c r="A17" s="6"/>
      <c r="B17" s="3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49"/>
      <c r="BV17" s="7"/>
    </row>
    <row r="18" spans="1:74" ht="12.75" customHeight="1" x14ac:dyDescent="0.25">
      <c r="A18" s="6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7"/>
    </row>
    <row r="19" spans="1:74" ht="12.75" customHeight="1" x14ac:dyDescent="0.25">
      <c r="A19" s="6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7"/>
    </row>
    <row r="20" spans="1:74" ht="30.75" customHeight="1" x14ac:dyDescent="0.25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86" t="s">
        <v>66</v>
      </c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3"/>
      <c r="BR20" s="3"/>
      <c r="BS20" s="3"/>
      <c r="BT20" s="3"/>
      <c r="BU20" s="3"/>
      <c r="BV20" s="7"/>
    </row>
    <row r="21" spans="1:74" ht="31.5" customHeight="1" thickBot="1" x14ac:dyDescent="0.3">
      <c r="A21" s="6"/>
      <c r="B21" s="3"/>
      <c r="C21" s="48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7"/>
    </row>
    <row r="22" spans="1:74" ht="67.5" customHeight="1" thickBot="1" x14ac:dyDescent="0.3">
      <c r="A22" s="6"/>
      <c r="B22" s="3"/>
      <c r="C22" s="89" t="s">
        <v>6</v>
      </c>
      <c r="D22" s="89"/>
      <c r="E22" s="89"/>
      <c r="F22" s="89"/>
      <c r="G22" s="90">
        <v>5000000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7"/>
    </row>
    <row r="23" spans="1:74" ht="67.5" customHeight="1" x14ac:dyDescent="0.25">
      <c r="A23" s="6"/>
      <c r="B23" s="3"/>
      <c r="C23" s="60"/>
      <c r="D23" s="61"/>
      <c r="E23" s="61"/>
      <c r="F23" s="61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3"/>
      <c r="X23" s="6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7"/>
    </row>
    <row r="24" spans="1:74" ht="30.75" customHeight="1" x14ac:dyDescent="0.25">
      <c r="A24" s="6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BP24" s="3"/>
      <c r="BQ24" s="3"/>
      <c r="BR24" s="3"/>
      <c r="BS24" s="3"/>
      <c r="BT24" s="3"/>
      <c r="BU24" s="3"/>
      <c r="BV24" s="7"/>
    </row>
    <row r="25" spans="1:74" ht="30.75" customHeight="1" x14ac:dyDescent="0.25">
      <c r="A25" s="6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42" t="s">
        <v>7</v>
      </c>
      <c r="AY25" s="86" t="s">
        <v>47</v>
      </c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42" t="s">
        <v>8</v>
      </c>
      <c r="BP25" s="3"/>
      <c r="BQ25" s="3"/>
      <c r="BR25" s="3"/>
      <c r="BS25" s="3"/>
      <c r="BT25" s="3"/>
      <c r="BU25" s="3"/>
      <c r="BV25" s="7"/>
    </row>
    <row r="26" spans="1:74" ht="30.75" customHeight="1" x14ac:dyDescent="0.25">
      <c r="A26" s="6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84" t="s">
        <v>48</v>
      </c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3"/>
      <c r="BQ26" s="3"/>
      <c r="BR26" s="3"/>
      <c r="BS26" s="3"/>
      <c r="BT26" s="3"/>
      <c r="BU26" s="3"/>
      <c r="BV26" s="7"/>
    </row>
    <row r="27" spans="1:74" ht="32.25" customHeight="1" thickBot="1" x14ac:dyDescent="0.3">
      <c r="A27" s="8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9"/>
    </row>
    <row r="28" spans="1:74" ht="30.75" customHeight="1" thickTop="1" x14ac:dyDescent="0.3">
      <c r="BN28" s="85"/>
      <c r="BO28" s="85"/>
      <c r="BP28" s="85"/>
      <c r="BQ28" s="85"/>
      <c r="BR28" s="85"/>
      <c r="BS28" s="85"/>
      <c r="BT28" s="85"/>
      <c r="BU28" s="85"/>
      <c r="BV28" s="85"/>
    </row>
  </sheetData>
  <mergeCells count="19">
    <mergeCell ref="A1:Y5"/>
    <mergeCell ref="Z1:BV2"/>
    <mergeCell ref="Z3:BV5"/>
    <mergeCell ref="C7:E7"/>
    <mergeCell ref="Q7:BT8"/>
    <mergeCell ref="AX26:BO26"/>
    <mergeCell ref="BN28:BV28"/>
    <mergeCell ref="F7:P7"/>
    <mergeCell ref="C16:BT16"/>
    <mergeCell ref="C17:BT17"/>
    <mergeCell ref="AW20:BP20"/>
    <mergeCell ref="C22:F22"/>
    <mergeCell ref="G22:V22"/>
    <mergeCell ref="AY25:BN25"/>
    <mergeCell ref="Q9:BT9"/>
    <mergeCell ref="C11:O12"/>
    <mergeCell ref="P11:P12"/>
    <mergeCell ref="Q11:BT12"/>
    <mergeCell ref="Q14:BT14"/>
  </mergeCells>
  <pageMargins left="0.51181102362204722" right="0.39370078740157483" top="0.74803149606299213" bottom="0.74803149606299213" header="0.31496062992125984" footer="0.31496062992125984"/>
  <pageSetup paperSize="9" scale="46" fitToHeight="0" orientation="portrait" horizontalDpi="4294967293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62"/>
    <pageSetUpPr fitToPage="1"/>
  </sheetPr>
  <dimension ref="A1:CK28"/>
  <sheetViews>
    <sheetView showGridLines="0" showRowColHeaders="0" topLeftCell="A4" zoomScale="48" zoomScaleNormal="48" zoomScaleSheetLayoutView="55" workbookViewId="0">
      <selection activeCell="F8" sqref="F8"/>
    </sheetView>
  </sheetViews>
  <sheetFormatPr defaultColWidth="0" defaultRowHeight="0" customHeight="1" zeroHeight="1" x14ac:dyDescent="0.25"/>
  <cols>
    <col min="1" max="75" width="2.7109375" style="1" customWidth="1"/>
    <col min="76" max="77" width="2.7109375" style="1" hidden="1" customWidth="1"/>
    <col min="78" max="16384" width="0" style="1" hidden="1"/>
  </cols>
  <sheetData>
    <row r="1" spans="1:89" ht="30.75" customHeight="1" thickTop="1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71" t="s">
        <v>45</v>
      </c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2"/>
    </row>
    <row r="2" spans="1:89" ht="30.7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4"/>
    </row>
    <row r="3" spans="1:89" ht="30.75" customHeight="1" x14ac:dyDescent="0.2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75" t="s">
        <v>46</v>
      </c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7"/>
    </row>
    <row r="4" spans="1:89" ht="30.75" customHeight="1" x14ac:dyDescent="0.2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7"/>
    </row>
    <row r="5" spans="1:89" ht="30.75" customHeight="1" thickBot="1" x14ac:dyDescent="0.3">
      <c r="A5" s="69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9"/>
    </row>
    <row r="6" spans="1:89" ht="15" thickTop="1" x14ac:dyDescent="0.25">
      <c r="A6" s="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7"/>
    </row>
    <row r="7" spans="1:89" ht="30.75" customHeight="1" x14ac:dyDescent="0.35">
      <c r="A7" s="6"/>
      <c r="B7" s="3"/>
      <c r="C7" s="80" t="s">
        <v>0</v>
      </c>
      <c r="D7" s="80"/>
      <c r="E7" s="80"/>
      <c r="F7" s="93" t="s">
        <v>97</v>
      </c>
      <c r="G7" s="93"/>
      <c r="H7" s="93"/>
      <c r="I7" s="93"/>
      <c r="J7" s="93"/>
      <c r="K7" s="93"/>
      <c r="L7" s="93"/>
      <c r="M7" s="93"/>
      <c r="N7" s="93"/>
      <c r="O7" s="93"/>
      <c r="P7" s="93"/>
      <c r="Q7" s="82" t="s">
        <v>1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47"/>
      <c r="BV7" s="7"/>
    </row>
    <row r="8" spans="1:89" ht="30.75" customHeight="1" x14ac:dyDescent="0.25">
      <c r="A8" s="6"/>
      <c r="B8" s="3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47"/>
      <c r="BV8" s="7"/>
    </row>
    <row r="9" spans="1:89" ht="30.75" customHeight="1" x14ac:dyDescent="0.25">
      <c r="A9" s="6"/>
      <c r="B9" s="3"/>
      <c r="C9" s="48" t="s">
        <v>2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 t="s">
        <v>3</v>
      </c>
      <c r="Q9" s="64" t="s">
        <v>49</v>
      </c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48"/>
      <c r="BV9" s="7"/>
    </row>
    <row r="10" spans="1:89" ht="12.75" customHeight="1" x14ac:dyDescent="0.25">
      <c r="A10" s="6"/>
      <c r="B10" s="3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7"/>
    </row>
    <row r="11" spans="1:89" ht="30.75" customHeight="1" x14ac:dyDescent="0.25">
      <c r="A11" s="6"/>
      <c r="B11" s="3"/>
      <c r="C11" s="91" t="s">
        <v>4</v>
      </c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2" t="s">
        <v>3</v>
      </c>
      <c r="Q11" s="87" t="s">
        <v>68</v>
      </c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12"/>
      <c r="BV11" s="7"/>
    </row>
    <row r="12" spans="1:89" ht="32.25" customHeight="1" x14ac:dyDescent="0.25">
      <c r="A12" s="6"/>
      <c r="B12" s="3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2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12"/>
      <c r="BV12" s="7"/>
      <c r="CK12" s="43"/>
    </row>
    <row r="13" spans="1:89" ht="12" customHeight="1" x14ac:dyDescent="0.25">
      <c r="A13" s="6"/>
      <c r="B13" s="3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9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7"/>
    </row>
    <row r="14" spans="1:89" ht="30.75" customHeight="1" x14ac:dyDescent="0.25">
      <c r="A14" s="6"/>
      <c r="B14" s="3"/>
      <c r="C14" s="48" t="s">
        <v>5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 t="s">
        <v>3</v>
      </c>
      <c r="Q14" s="83" t="s">
        <v>69</v>
      </c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49"/>
      <c r="BV14" s="7"/>
    </row>
    <row r="15" spans="1:89" ht="30.75" customHeight="1" x14ac:dyDescent="0.25">
      <c r="A15" s="6"/>
      <c r="B15" s="3"/>
      <c r="C15" s="53" t="s">
        <v>70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9"/>
      <c r="BV15" s="7"/>
    </row>
    <row r="16" spans="1:89" ht="30.75" customHeight="1" x14ac:dyDescent="0.25">
      <c r="A16" s="6"/>
      <c r="B16" s="3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49"/>
      <c r="BV16" s="7"/>
    </row>
    <row r="17" spans="1:74" ht="30.75" customHeight="1" x14ac:dyDescent="0.25">
      <c r="A17" s="6"/>
      <c r="B17" s="3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49"/>
      <c r="BV17" s="7"/>
    </row>
    <row r="18" spans="1:74" ht="12.75" customHeight="1" x14ac:dyDescent="0.25">
      <c r="A18" s="6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7"/>
    </row>
    <row r="19" spans="1:74" ht="12.75" customHeight="1" x14ac:dyDescent="0.25">
      <c r="A19" s="6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7"/>
    </row>
    <row r="20" spans="1:74" ht="30.75" customHeight="1" x14ac:dyDescent="0.25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86" t="s">
        <v>66</v>
      </c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3"/>
      <c r="BR20" s="3"/>
      <c r="BS20" s="3"/>
      <c r="BT20" s="3"/>
      <c r="BU20" s="3"/>
      <c r="BV20" s="7"/>
    </row>
    <row r="21" spans="1:74" ht="31.5" customHeight="1" thickBot="1" x14ac:dyDescent="0.3">
      <c r="A21" s="6"/>
      <c r="B21" s="3"/>
      <c r="C21" s="48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7"/>
    </row>
    <row r="22" spans="1:74" ht="67.5" customHeight="1" thickBot="1" x14ac:dyDescent="0.3">
      <c r="A22" s="6"/>
      <c r="B22" s="3"/>
      <c r="C22" s="89" t="s">
        <v>6</v>
      </c>
      <c r="D22" s="89"/>
      <c r="E22" s="89"/>
      <c r="F22" s="89"/>
      <c r="G22" s="90">
        <v>8500000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7"/>
    </row>
    <row r="23" spans="1:74" ht="67.5" customHeight="1" x14ac:dyDescent="0.25">
      <c r="A23" s="6"/>
      <c r="B23" s="3"/>
      <c r="C23" s="60"/>
      <c r="D23" s="60"/>
      <c r="E23" s="60"/>
      <c r="F23" s="60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3"/>
      <c r="X23" s="63"/>
      <c r="Y23" s="6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7"/>
    </row>
    <row r="24" spans="1:74" ht="30.75" customHeight="1" x14ac:dyDescent="0.25">
      <c r="A24" s="6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BP24" s="3"/>
      <c r="BQ24" s="3"/>
      <c r="BR24" s="3"/>
      <c r="BS24" s="3"/>
      <c r="BT24" s="3"/>
      <c r="BU24" s="3"/>
      <c r="BV24" s="7"/>
    </row>
    <row r="25" spans="1:74" ht="30.75" customHeight="1" x14ac:dyDescent="0.25">
      <c r="A25" s="6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42" t="s">
        <v>7</v>
      </c>
      <c r="AY25" s="86" t="s">
        <v>47</v>
      </c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42" t="s">
        <v>8</v>
      </c>
      <c r="BP25" s="3"/>
      <c r="BQ25" s="3"/>
      <c r="BR25" s="3"/>
      <c r="BS25" s="3"/>
      <c r="BT25" s="3"/>
      <c r="BU25" s="3"/>
      <c r="BV25" s="7"/>
    </row>
    <row r="26" spans="1:74" ht="30.75" customHeight="1" x14ac:dyDescent="0.25">
      <c r="A26" s="6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84" t="s">
        <v>48</v>
      </c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3"/>
      <c r="BQ26" s="3"/>
      <c r="BR26" s="3"/>
      <c r="BS26" s="3"/>
      <c r="BT26" s="3"/>
      <c r="BU26" s="3"/>
      <c r="BV26" s="7"/>
    </row>
    <row r="27" spans="1:74" ht="32.25" customHeight="1" thickBot="1" x14ac:dyDescent="0.3">
      <c r="A27" s="8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9"/>
    </row>
    <row r="28" spans="1:74" ht="30.75" customHeight="1" thickTop="1" x14ac:dyDescent="0.3">
      <c r="BN28" s="85"/>
      <c r="BO28" s="85"/>
      <c r="BP28" s="85"/>
      <c r="BQ28" s="85"/>
      <c r="BR28" s="85"/>
      <c r="BS28" s="85"/>
      <c r="BT28" s="85"/>
      <c r="BU28" s="85"/>
      <c r="BV28" s="85"/>
    </row>
  </sheetData>
  <mergeCells count="19">
    <mergeCell ref="C16:BT16"/>
    <mergeCell ref="A1:Y5"/>
    <mergeCell ref="Z1:BV2"/>
    <mergeCell ref="Z3:BV5"/>
    <mergeCell ref="C7:E7"/>
    <mergeCell ref="F7:P7"/>
    <mergeCell ref="Q7:BT8"/>
    <mergeCell ref="Q9:BT9"/>
    <mergeCell ref="C11:O12"/>
    <mergeCell ref="P11:P12"/>
    <mergeCell ref="Q11:BT12"/>
    <mergeCell ref="Q14:BT14"/>
    <mergeCell ref="BN28:BV28"/>
    <mergeCell ref="C17:BT17"/>
    <mergeCell ref="AW20:BP20"/>
    <mergeCell ref="C22:F22"/>
    <mergeCell ref="G22:V22"/>
    <mergeCell ref="AY25:BN25"/>
    <mergeCell ref="AX26:BO26"/>
  </mergeCells>
  <pageMargins left="0.51181102362204722" right="0.39370078740157483" top="0.74803149606299213" bottom="0.74803149606299213" header="0.31496062992125984" footer="0.31496062992125984"/>
  <pageSetup paperSize="9" scale="46" fitToHeight="0" orientation="portrait" horizontalDpi="4294967293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62"/>
    <pageSetUpPr fitToPage="1"/>
  </sheetPr>
  <dimension ref="A1:CK28"/>
  <sheetViews>
    <sheetView showGridLines="0" showRowColHeaders="0" zoomScale="48" zoomScaleNormal="48" zoomScaleSheetLayoutView="55" workbookViewId="0">
      <selection activeCell="F8" sqref="F8"/>
    </sheetView>
  </sheetViews>
  <sheetFormatPr defaultColWidth="0" defaultRowHeight="0" customHeight="1" zeroHeight="1" x14ac:dyDescent="0.25"/>
  <cols>
    <col min="1" max="75" width="2.7109375" style="1" customWidth="1"/>
    <col min="76" max="77" width="2.7109375" style="1" hidden="1" customWidth="1"/>
    <col min="78" max="16384" width="0" style="1" hidden="1"/>
  </cols>
  <sheetData>
    <row r="1" spans="1:89" ht="30.75" customHeight="1" thickTop="1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71" t="s">
        <v>45</v>
      </c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2"/>
    </row>
    <row r="2" spans="1:89" ht="30.7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4"/>
    </row>
    <row r="3" spans="1:89" ht="30.75" customHeight="1" x14ac:dyDescent="0.2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75" t="s">
        <v>46</v>
      </c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7"/>
    </row>
    <row r="4" spans="1:89" ht="30.75" customHeight="1" x14ac:dyDescent="0.2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7"/>
    </row>
    <row r="5" spans="1:89" ht="30.75" customHeight="1" thickBot="1" x14ac:dyDescent="0.3">
      <c r="A5" s="69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9"/>
    </row>
    <row r="6" spans="1:89" ht="15" thickTop="1" x14ac:dyDescent="0.25">
      <c r="A6" s="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7"/>
    </row>
    <row r="7" spans="1:89" ht="30.75" customHeight="1" x14ac:dyDescent="0.35">
      <c r="A7" s="6"/>
      <c r="B7" s="3"/>
      <c r="C7" s="80" t="s">
        <v>0</v>
      </c>
      <c r="D7" s="80"/>
      <c r="E7" s="80"/>
      <c r="F7" s="93" t="s">
        <v>98</v>
      </c>
      <c r="G7" s="93"/>
      <c r="H7" s="93"/>
      <c r="I7" s="93"/>
      <c r="J7" s="93"/>
      <c r="K7" s="93"/>
      <c r="L7" s="93"/>
      <c r="M7" s="93"/>
      <c r="N7" s="93"/>
      <c r="O7" s="93"/>
      <c r="P7" s="93"/>
      <c r="Q7" s="82" t="s">
        <v>1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52"/>
      <c r="BV7" s="7"/>
    </row>
    <row r="8" spans="1:89" ht="30.75" customHeight="1" x14ac:dyDescent="0.25">
      <c r="A8" s="6"/>
      <c r="B8" s="3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52"/>
      <c r="BV8" s="7"/>
    </row>
    <row r="9" spans="1:89" ht="30.75" customHeight="1" x14ac:dyDescent="0.25">
      <c r="A9" s="6"/>
      <c r="B9" s="3"/>
      <c r="C9" s="50" t="s">
        <v>2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 t="s">
        <v>3</v>
      </c>
      <c r="Q9" s="64" t="s">
        <v>49</v>
      </c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50"/>
      <c r="BV9" s="7"/>
    </row>
    <row r="10" spans="1:89" ht="12.75" customHeight="1" x14ac:dyDescent="0.25">
      <c r="A10" s="6"/>
      <c r="B10" s="3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7"/>
    </row>
    <row r="11" spans="1:89" ht="30.75" customHeight="1" x14ac:dyDescent="0.25">
      <c r="A11" s="6"/>
      <c r="B11" s="3"/>
      <c r="C11" s="91" t="s">
        <v>4</v>
      </c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2" t="s">
        <v>3</v>
      </c>
      <c r="Q11" s="87" t="s">
        <v>72</v>
      </c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12"/>
      <c r="BV11" s="7"/>
    </row>
    <row r="12" spans="1:89" ht="32.25" customHeight="1" x14ac:dyDescent="0.25">
      <c r="A12" s="6"/>
      <c r="B12" s="3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2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12"/>
      <c r="BV12" s="7"/>
      <c r="CK12" s="43"/>
    </row>
    <row r="13" spans="1:89" ht="12" customHeight="1" x14ac:dyDescent="0.25">
      <c r="A13" s="6"/>
      <c r="B13" s="3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1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7"/>
    </row>
    <row r="14" spans="1:89" ht="30.75" customHeight="1" x14ac:dyDescent="0.25">
      <c r="A14" s="6"/>
      <c r="B14" s="3"/>
      <c r="C14" s="50" t="s">
        <v>5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 t="s">
        <v>3</v>
      </c>
      <c r="Q14" s="83" t="s">
        <v>74</v>
      </c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51"/>
      <c r="BV14" s="7"/>
    </row>
    <row r="15" spans="1:89" ht="30.75" customHeight="1" x14ac:dyDescent="0.25">
      <c r="A15" s="6"/>
      <c r="B15" s="3"/>
      <c r="C15" s="53" t="s">
        <v>71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51"/>
      <c r="BV15" s="7"/>
    </row>
    <row r="16" spans="1:89" ht="30.75" customHeight="1" x14ac:dyDescent="0.25">
      <c r="A16" s="6"/>
      <c r="B16" s="3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51"/>
      <c r="BV16" s="7"/>
    </row>
    <row r="17" spans="1:74" ht="30.75" customHeight="1" x14ac:dyDescent="0.25">
      <c r="A17" s="6"/>
      <c r="B17" s="3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51"/>
      <c r="BV17" s="7"/>
    </row>
    <row r="18" spans="1:74" ht="12.75" customHeight="1" x14ac:dyDescent="0.25">
      <c r="A18" s="6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7"/>
    </row>
    <row r="19" spans="1:74" ht="12.75" customHeight="1" x14ac:dyDescent="0.25">
      <c r="A19" s="6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7"/>
    </row>
    <row r="20" spans="1:74" ht="30.75" customHeight="1" x14ac:dyDescent="0.25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86" t="s">
        <v>73</v>
      </c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3"/>
      <c r="BR20" s="3"/>
      <c r="BS20" s="3"/>
      <c r="BT20" s="3"/>
      <c r="BU20" s="3"/>
      <c r="BV20" s="7"/>
    </row>
    <row r="21" spans="1:74" ht="31.5" customHeight="1" thickBot="1" x14ac:dyDescent="0.3">
      <c r="A21" s="6"/>
      <c r="B21" s="3"/>
      <c r="C21" s="50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7"/>
    </row>
    <row r="22" spans="1:74" ht="67.5" customHeight="1" thickBot="1" x14ac:dyDescent="0.3">
      <c r="A22" s="6"/>
      <c r="B22" s="3"/>
      <c r="C22" s="89" t="s">
        <v>6</v>
      </c>
      <c r="D22" s="89"/>
      <c r="E22" s="89"/>
      <c r="F22" s="89"/>
      <c r="G22" s="90">
        <v>6000000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7"/>
    </row>
    <row r="23" spans="1:74" ht="67.5" customHeight="1" x14ac:dyDescent="0.25">
      <c r="A23" s="6"/>
      <c r="B23" s="3"/>
      <c r="C23" s="60"/>
      <c r="D23" s="60"/>
      <c r="E23" s="61"/>
      <c r="F23" s="61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3"/>
      <c r="X23" s="63"/>
      <c r="Y23" s="63"/>
      <c r="Z23" s="63"/>
      <c r="AA23" s="6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7"/>
    </row>
    <row r="24" spans="1:74" ht="30.75" customHeight="1" x14ac:dyDescent="0.25">
      <c r="A24" s="6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BP24" s="3"/>
      <c r="BQ24" s="3"/>
      <c r="BR24" s="3"/>
      <c r="BS24" s="3"/>
      <c r="BT24" s="3"/>
      <c r="BU24" s="3"/>
      <c r="BV24" s="7"/>
    </row>
    <row r="25" spans="1:74" ht="30.75" customHeight="1" x14ac:dyDescent="0.25">
      <c r="A25" s="6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42" t="s">
        <v>7</v>
      </c>
      <c r="AY25" s="86" t="s">
        <v>47</v>
      </c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42" t="s">
        <v>8</v>
      </c>
      <c r="BP25" s="3"/>
      <c r="BQ25" s="3"/>
      <c r="BR25" s="3"/>
      <c r="BS25" s="3"/>
      <c r="BT25" s="3"/>
      <c r="BU25" s="3"/>
      <c r="BV25" s="7"/>
    </row>
    <row r="26" spans="1:74" ht="30.75" customHeight="1" x14ac:dyDescent="0.25">
      <c r="A26" s="6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84" t="s">
        <v>48</v>
      </c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3"/>
      <c r="BQ26" s="3"/>
      <c r="BR26" s="3"/>
      <c r="BS26" s="3"/>
      <c r="BT26" s="3"/>
      <c r="BU26" s="3"/>
      <c r="BV26" s="7"/>
    </row>
    <row r="27" spans="1:74" ht="32.25" customHeight="1" thickBot="1" x14ac:dyDescent="0.3">
      <c r="A27" s="8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9"/>
    </row>
    <row r="28" spans="1:74" ht="30.75" customHeight="1" thickTop="1" x14ac:dyDescent="0.3">
      <c r="BN28" s="85"/>
      <c r="BO28" s="85"/>
      <c r="BP28" s="85"/>
      <c r="BQ28" s="85"/>
      <c r="BR28" s="85"/>
      <c r="BS28" s="85"/>
      <c r="BT28" s="85"/>
      <c r="BU28" s="85"/>
      <c r="BV28" s="85"/>
    </row>
  </sheetData>
  <mergeCells count="19">
    <mergeCell ref="BN28:BV28"/>
    <mergeCell ref="C17:BT17"/>
    <mergeCell ref="AW20:BP20"/>
    <mergeCell ref="C22:F22"/>
    <mergeCell ref="G22:V22"/>
    <mergeCell ref="AY25:BN25"/>
    <mergeCell ref="AX26:BO26"/>
    <mergeCell ref="C16:BT16"/>
    <mergeCell ref="A1:Y5"/>
    <mergeCell ref="Z1:BV2"/>
    <mergeCell ref="Z3:BV5"/>
    <mergeCell ref="C7:E7"/>
    <mergeCell ref="F7:P7"/>
    <mergeCell ref="Q7:BT8"/>
    <mergeCell ref="Q9:BT9"/>
    <mergeCell ref="C11:O12"/>
    <mergeCell ref="P11:P12"/>
    <mergeCell ref="Q11:BT12"/>
    <mergeCell ref="Q14:BT14"/>
  </mergeCells>
  <pageMargins left="0.51181102362204722" right="0.39370078740157483" top="0.74803149606299213" bottom="0.74803149606299213" header="0.31496062992125984" footer="0.31496062992125984"/>
  <pageSetup paperSize="9" scale="46" fitToHeight="0" orientation="portrait" horizontalDpi="4294967293" verticalDpi="3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62"/>
    <pageSetUpPr fitToPage="1"/>
  </sheetPr>
  <dimension ref="A1:CK28"/>
  <sheetViews>
    <sheetView showGridLines="0" showRowColHeaders="0" zoomScale="48" zoomScaleNormal="48" zoomScaleSheetLayoutView="55" workbookViewId="0">
      <selection activeCell="F8" sqref="F8"/>
    </sheetView>
  </sheetViews>
  <sheetFormatPr defaultColWidth="0" defaultRowHeight="0" customHeight="1" zeroHeight="1" x14ac:dyDescent="0.25"/>
  <cols>
    <col min="1" max="75" width="2.7109375" style="1" customWidth="1"/>
    <col min="76" max="77" width="2.7109375" style="1" hidden="1" customWidth="1"/>
    <col min="78" max="16384" width="0" style="1" hidden="1"/>
  </cols>
  <sheetData>
    <row r="1" spans="1:89" ht="30.75" customHeight="1" thickTop="1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71" t="s">
        <v>45</v>
      </c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2"/>
    </row>
    <row r="2" spans="1:89" ht="30.7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4"/>
    </row>
    <row r="3" spans="1:89" ht="30.75" customHeight="1" x14ac:dyDescent="0.2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75" t="s">
        <v>46</v>
      </c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7"/>
    </row>
    <row r="4" spans="1:89" ht="30.75" customHeight="1" x14ac:dyDescent="0.2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7"/>
    </row>
    <row r="5" spans="1:89" ht="30.75" customHeight="1" thickBot="1" x14ac:dyDescent="0.3">
      <c r="A5" s="69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9"/>
    </row>
    <row r="6" spans="1:89" ht="15" thickTop="1" x14ac:dyDescent="0.25">
      <c r="A6" s="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7"/>
    </row>
    <row r="7" spans="1:89" ht="30.75" customHeight="1" x14ac:dyDescent="0.35">
      <c r="A7" s="6"/>
      <c r="B7" s="3"/>
      <c r="C7" s="80" t="s">
        <v>0</v>
      </c>
      <c r="D7" s="80"/>
      <c r="E7" s="80"/>
      <c r="F7" s="93" t="s">
        <v>99</v>
      </c>
      <c r="G7" s="93"/>
      <c r="H7" s="93"/>
      <c r="I7" s="93"/>
      <c r="J7" s="93"/>
      <c r="K7" s="93"/>
      <c r="L7" s="93"/>
      <c r="M7" s="93"/>
      <c r="N7" s="93"/>
      <c r="O7" s="93"/>
      <c r="P7" s="93"/>
      <c r="Q7" s="82" t="s">
        <v>1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52"/>
      <c r="BV7" s="7"/>
    </row>
    <row r="8" spans="1:89" ht="30.75" customHeight="1" x14ac:dyDescent="0.25">
      <c r="A8" s="6"/>
      <c r="B8" s="3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52"/>
      <c r="BV8" s="7"/>
    </row>
    <row r="9" spans="1:89" ht="30.75" customHeight="1" x14ac:dyDescent="0.25">
      <c r="A9" s="6"/>
      <c r="B9" s="3"/>
      <c r="C9" s="50" t="s">
        <v>2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 t="s">
        <v>3</v>
      </c>
      <c r="Q9" s="64" t="s">
        <v>49</v>
      </c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50"/>
      <c r="BV9" s="7"/>
    </row>
    <row r="10" spans="1:89" ht="12.75" customHeight="1" x14ac:dyDescent="0.25">
      <c r="A10" s="6"/>
      <c r="B10" s="3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7"/>
    </row>
    <row r="11" spans="1:89" ht="30.75" customHeight="1" x14ac:dyDescent="0.25">
      <c r="A11" s="6"/>
      <c r="B11" s="3"/>
      <c r="C11" s="91" t="s">
        <v>4</v>
      </c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2" t="s">
        <v>3</v>
      </c>
      <c r="Q11" s="87" t="s">
        <v>77</v>
      </c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12"/>
      <c r="BV11" s="7"/>
    </row>
    <row r="12" spans="1:89" ht="32.25" customHeight="1" x14ac:dyDescent="0.25">
      <c r="A12" s="6"/>
      <c r="B12" s="3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2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12"/>
      <c r="BV12" s="7"/>
      <c r="CK12" s="43"/>
    </row>
    <row r="13" spans="1:89" ht="12" customHeight="1" x14ac:dyDescent="0.25">
      <c r="A13" s="6"/>
      <c r="B13" s="3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1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7"/>
    </row>
    <row r="14" spans="1:89" ht="30.75" customHeight="1" x14ac:dyDescent="0.25">
      <c r="A14" s="6"/>
      <c r="B14" s="3"/>
      <c r="C14" s="50" t="s">
        <v>5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 t="s">
        <v>3</v>
      </c>
      <c r="Q14" s="83" t="s">
        <v>75</v>
      </c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51"/>
      <c r="BV14" s="7"/>
    </row>
    <row r="15" spans="1:89" ht="30.75" customHeight="1" x14ac:dyDescent="0.25">
      <c r="A15" s="6"/>
      <c r="B15" s="3"/>
      <c r="C15" s="53" t="s">
        <v>76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51"/>
      <c r="BV15" s="7"/>
    </row>
    <row r="16" spans="1:89" ht="30.75" customHeight="1" x14ac:dyDescent="0.25">
      <c r="A16" s="6"/>
      <c r="B16" s="3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51"/>
      <c r="BV16" s="7"/>
    </row>
    <row r="17" spans="1:74" ht="30.75" customHeight="1" x14ac:dyDescent="0.25">
      <c r="A17" s="6"/>
      <c r="B17" s="3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51"/>
      <c r="BV17" s="7"/>
    </row>
    <row r="18" spans="1:74" ht="12.75" customHeight="1" x14ac:dyDescent="0.25">
      <c r="A18" s="6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7"/>
    </row>
    <row r="19" spans="1:74" ht="12.75" customHeight="1" x14ac:dyDescent="0.25">
      <c r="A19" s="6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7"/>
    </row>
    <row r="20" spans="1:74" ht="30.75" customHeight="1" x14ac:dyDescent="0.25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86" t="s">
        <v>73</v>
      </c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3"/>
      <c r="BR20" s="3"/>
      <c r="BS20" s="3"/>
      <c r="BT20" s="3"/>
      <c r="BU20" s="3"/>
      <c r="BV20" s="7"/>
    </row>
    <row r="21" spans="1:74" ht="31.5" customHeight="1" thickBot="1" x14ac:dyDescent="0.3">
      <c r="A21" s="6"/>
      <c r="B21" s="3"/>
      <c r="C21" s="50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7"/>
    </row>
    <row r="22" spans="1:74" ht="67.5" customHeight="1" thickBot="1" x14ac:dyDescent="0.3">
      <c r="A22" s="6"/>
      <c r="B22" s="3"/>
      <c r="C22" s="89" t="s">
        <v>6</v>
      </c>
      <c r="D22" s="89"/>
      <c r="E22" s="89"/>
      <c r="F22" s="89"/>
      <c r="G22" s="90">
        <v>11000000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7"/>
    </row>
    <row r="23" spans="1:74" ht="67.5" customHeight="1" x14ac:dyDescent="0.25">
      <c r="A23" s="6"/>
      <c r="B23" s="63"/>
      <c r="C23" s="61"/>
      <c r="D23" s="61"/>
      <c r="E23" s="61"/>
      <c r="F23" s="61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3"/>
      <c r="X23" s="63"/>
      <c r="Y23" s="63"/>
      <c r="Z23" s="63"/>
      <c r="AA23" s="63"/>
      <c r="AB23" s="63"/>
      <c r="AC23" s="63"/>
      <c r="AD23" s="63"/>
      <c r="AE23" s="6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7"/>
    </row>
    <row r="24" spans="1:74" ht="30.75" customHeight="1" x14ac:dyDescent="0.25">
      <c r="A24" s="6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BP24" s="3"/>
      <c r="BQ24" s="3"/>
      <c r="BR24" s="3"/>
      <c r="BS24" s="3"/>
      <c r="BT24" s="3"/>
      <c r="BU24" s="3"/>
      <c r="BV24" s="7"/>
    </row>
    <row r="25" spans="1:74" ht="30.75" customHeight="1" x14ac:dyDescent="0.25">
      <c r="A25" s="6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42" t="s">
        <v>7</v>
      </c>
      <c r="AY25" s="86" t="s">
        <v>47</v>
      </c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42" t="s">
        <v>8</v>
      </c>
      <c r="BP25" s="3"/>
      <c r="BQ25" s="3"/>
      <c r="BR25" s="3"/>
      <c r="BS25" s="3"/>
      <c r="BT25" s="3"/>
      <c r="BU25" s="3"/>
      <c r="BV25" s="7"/>
    </row>
    <row r="26" spans="1:74" ht="30.75" customHeight="1" x14ac:dyDescent="0.25">
      <c r="A26" s="6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84" t="s">
        <v>48</v>
      </c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3"/>
      <c r="BQ26" s="3"/>
      <c r="BR26" s="3"/>
      <c r="BS26" s="3"/>
      <c r="BT26" s="3"/>
      <c r="BU26" s="3"/>
      <c r="BV26" s="7"/>
    </row>
    <row r="27" spans="1:74" ht="32.25" customHeight="1" thickBot="1" x14ac:dyDescent="0.3">
      <c r="A27" s="8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9"/>
    </row>
    <row r="28" spans="1:74" ht="30.75" customHeight="1" thickTop="1" x14ac:dyDescent="0.3">
      <c r="BN28" s="85"/>
      <c r="BO28" s="85"/>
      <c r="BP28" s="85"/>
      <c r="BQ28" s="85"/>
      <c r="BR28" s="85"/>
      <c r="BS28" s="85"/>
      <c r="BT28" s="85"/>
      <c r="BU28" s="85"/>
      <c r="BV28" s="85"/>
    </row>
  </sheetData>
  <mergeCells count="19">
    <mergeCell ref="BN28:BV28"/>
    <mergeCell ref="C17:BT17"/>
    <mergeCell ref="AW20:BP20"/>
    <mergeCell ref="C22:F22"/>
    <mergeCell ref="G22:V22"/>
    <mergeCell ref="AY25:BN25"/>
    <mergeCell ref="AX26:BO26"/>
    <mergeCell ref="C16:BT16"/>
    <mergeCell ref="A1:Y5"/>
    <mergeCell ref="Z1:BV2"/>
    <mergeCell ref="Z3:BV5"/>
    <mergeCell ref="C7:E7"/>
    <mergeCell ref="F7:P7"/>
    <mergeCell ref="Q7:BT8"/>
    <mergeCell ref="Q9:BT9"/>
    <mergeCell ref="C11:O12"/>
    <mergeCell ref="P11:P12"/>
    <mergeCell ref="Q11:BT12"/>
    <mergeCell ref="Q14:BT14"/>
  </mergeCells>
  <pageMargins left="0.51181102362204722" right="0.39370078740157483" top="0.74803149606299213" bottom="0.74803149606299213" header="0.31496062992125984" footer="0.31496062992125984"/>
  <pageSetup paperSize="9" scale="46" fitToHeight="0" orientation="portrait" horizontalDpi="4294967293" verticalDpi="300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62"/>
    <pageSetUpPr fitToPage="1"/>
  </sheetPr>
  <dimension ref="A1:CK28"/>
  <sheetViews>
    <sheetView showGridLines="0" showRowColHeaders="0" tabSelected="1" topLeftCell="A4" zoomScale="48" zoomScaleNormal="48" zoomScaleSheetLayoutView="55" workbookViewId="0">
      <selection activeCell="BU24" sqref="BU24"/>
    </sheetView>
  </sheetViews>
  <sheetFormatPr defaultColWidth="0" defaultRowHeight="0" customHeight="1" zeroHeight="1" x14ac:dyDescent="0.25"/>
  <cols>
    <col min="1" max="75" width="2.7109375" style="1" customWidth="1"/>
    <col min="76" max="77" width="2.7109375" style="1" hidden="1" customWidth="1"/>
    <col min="78" max="16384" width="0" style="1" hidden="1"/>
  </cols>
  <sheetData>
    <row r="1" spans="1:89" ht="30.75" customHeight="1" thickTop="1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71" t="s">
        <v>45</v>
      </c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2"/>
    </row>
    <row r="2" spans="1:89" ht="30.7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4"/>
    </row>
    <row r="3" spans="1:89" ht="30.75" customHeight="1" x14ac:dyDescent="0.2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75" t="s">
        <v>46</v>
      </c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7"/>
    </row>
    <row r="4" spans="1:89" ht="30.75" customHeight="1" x14ac:dyDescent="0.2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7"/>
    </row>
    <row r="5" spans="1:89" ht="30.75" customHeight="1" thickBot="1" x14ac:dyDescent="0.3">
      <c r="A5" s="69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9"/>
    </row>
    <row r="6" spans="1:89" ht="15" thickTop="1" x14ac:dyDescent="0.25">
      <c r="A6" s="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7"/>
    </row>
    <row r="7" spans="1:89" ht="30.75" customHeight="1" x14ac:dyDescent="0.35">
      <c r="A7" s="6"/>
      <c r="B7" s="3"/>
      <c r="C7" s="80" t="s">
        <v>0</v>
      </c>
      <c r="D7" s="80"/>
      <c r="E7" s="80"/>
      <c r="F7" s="93" t="s">
        <v>100</v>
      </c>
      <c r="G7" s="93"/>
      <c r="H7" s="93"/>
      <c r="I7" s="93"/>
      <c r="J7" s="93"/>
      <c r="K7" s="93"/>
      <c r="L7" s="93"/>
      <c r="M7" s="93"/>
      <c r="N7" s="93"/>
      <c r="O7" s="93"/>
      <c r="P7" s="93"/>
      <c r="Q7" s="82" t="s">
        <v>1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52"/>
      <c r="BV7" s="7"/>
    </row>
    <row r="8" spans="1:89" ht="30.75" customHeight="1" x14ac:dyDescent="0.25">
      <c r="A8" s="6"/>
      <c r="B8" s="3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52"/>
      <c r="BV8" s="7"/>
    </row>
    <row r="9" spans="1:89" ht="30.75" customHeight="1" x14ac:dyDescent="0.25">
      <c r="A9" s="6"/>
      <c r="B9" s="3"/>
      <c r="C9" s="50" t="s">
        <v>2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 t="s">
        <v>3</v>
      </c>
      <c r="Q9" s="64" t="s">
        <v>49</v>
      </c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50"/>
      <c r="BV9" s="7"/>
    </row>
    <row r="10" spans="1:89" ht="12.75" customHeight="1" x14ac:dyDescent="0.25">
      <c r="A10" s="6"/>
      <c r="B10" s="3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7"/>
    </row>
    <row r="11" spans="1:89" ht="30.75" customHeight="1" x14ac:dyDescent="0.25">
      <c r="A11" s="6"/>
      <c r="B11" s="3"/>
      <c r="C11" s="91" t="s">
        <v>4</v>
      </c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2" t="s">
        <v>3</v>
      </c>
      <c r="Q11" s="87" t="s">
        <v>68</v>
      </c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12"/>
      <c r="BV11" s="7"/>
    </row>
    <row r="12" spans="1:89" ht="32.25" customHeight="1" x14ac:dyDescent="0.25">
      <c r="A12" s="6"/>
      <c r="B12" s="3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2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12"/>
      <c r="BV12" s="7"/>
      <c r="CK12" s="43"/>
    </row>
    <row r="13" spans="1:89" ht="12" customHeight="1" x14ac:dyDescent="0.25">
      <c r="A13" s="6"/>
      <c r="B13" s="3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1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7"/>
    </row>
    <row r="14" spans="1:89" ht="30.75" customHeight="1" x14ac:dyDescent="0.25">
      <c r="A14" s="6"/>
      <c r="B14" s="3"/>
      <c r="C14" s="50" t="s">
        <v>5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 t="s">
        <v>3</v>
      </c>
      <c r="Q14" s="83" t="s">
        <v>78</v>
      </c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51"/>
      <c r="BV14" s="7"/>
    </row>
    <row r="15" spans="1:89" ht="30.75" customHeight="1" x14ac:dyDescent="0.25">
      <c r="A15" s="6"/>
      <c r="B15" s="3"/>
      <c r="C15" s="53" t="s">
        <v>70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51"/>
      <c r="BV15" s="7"/>
    </row>
    <row r="16" spans="1:89" ht="30.75" customHeight="1" x14ac:dyDescent="0.25">
      <c r="A16" s="6"/>
      <c r="B16" s="3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51"/>
      <c r="BV16" s="7"/>
    </row>
    <row r="17" spans="1:74" ht="30.75" customHeight="1" x14ac:dyDescent="0.25">
      <c r="A17" s="6"/>
      <c r="B17" s="3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51"/>
      <c r="BV17" s="7"/>
    </row>
    <row r="18" spans="1:74" ht="12.75" customHeight="1" x14ac:dyDescent="0.25">
      <c r="A18" s="6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7"/>
    </row>
    <row r="19" spans="1:74" ht="12.75" customHeight="1" x14ac:dyDescent="0.25">
      <c r="A19" s="6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7"/>
    </row>
    <row r="20" spans="1:74" ht="30.75" customHeight="1" x14ac:dyDescent="0.25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86" t="s">
        <v>73</v>
      </c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3"/>
      <c r="BR20" s="3"/>
      <c r="BS20" s="3"/>
      <c r="BT20" s="3"/>
      <c r="BU20" s="3"/>
      <c r="BV20" s="7"/>
    </row>
    <row r="21" spans="1:74" ht="31.5" customHeight="1" thickBot="1" x14ac:dyDescent="0.3">
      <c r="A21" s="6"/>
      <c r="B21" s="3"/>
      <c r="C21" s="50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7"/>
    </row>
    <row r="22" spans="1:74" ht="67.5" customHeight="1" thickBot="1" x14ac:dyDescent="0.3">
      <c r="A22" s="6"/>
      <c r="B22" s="3"/>
      <c r="C22" s="89" t="s">
        <v>6</v>
      </c>
      <c r="D22" s="89"/>
      <c r="E22" s="89"/>
      <c r="F22" s="89"/>
      <c r="G22" s="90">
        <v>8500000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7"/>
    </row>
    <row r="23" spans="1:74" ht="67.5" customHeight="1" x14ac:dyDescent="0.25">
      <c r="A23" s="6"/>
      <c r="B23" s="3"/>
      <c r="C23" s="61"/>
      <c r="D23" s="61"/>
      <c r="E23" s="61"/>
      <c r="F23" s="61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3"/>
      <c r="X23" s="6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7"/>
    </row>
    <row r="24" spans="1:74" ht="30.75" customHeight="1" x14ac:dyDescent="0.25">
      <c r="A24" s="6"/>
      <c r="B24" s="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BP24" s="3"/>
      <c r="BQ24" s="3"/>
      <c r="BR24" s="3"/>
      <c r="BS24" s="3"/>
      <c r="BT24" s="3"/>
      <c r="BU24" s="3"/>
      <c r="BV24" s="7"/>
    </row>
    <row r="25" spans="1:74" ht="30.75" customHeight="1" x14ac:dyDescent="0.25">
      <c r="A25" s="6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42" t="s">
        <v>7</v>
      </c>
      <c r="AY25" s="86" t="s">
        <v>47</v>
      </c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42" t="s">
        <v>8</v>
      </c>
      <c r="BP25" s="3"/>
      <c r="BQ25" s="3"/>
      <c r="BR25" s="3"/>
      <c r="BS25" s="3"/>
      <c r="BT25" s="3"/>
      <c r="BU25" s="3"/>
      <c r="BV25" s="7"/>
    </row>
    <row r="26" spans="1:74" ht="30.75" customHeight="1" x14ac:dyDescent="0.25">
      <c r="A26" s="6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84" t="s">
        <v>48</v>
      </c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3"/>
      <c r="BQ26" s="3"/>
      <c r="BR26" s="3"/>
      <c r="BS26" s="3"/>
      <c r="BT26" s="3"/>
      <c r="BU26" s="3"/>
      <c r="BV26" s="7"/>
    </row>
    <row r="27" spans="1:74" ht="32.25" customHeight="1" thickBot="1" x14ac:dyDescent="0.3">
      <c r="A27" s="8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9"/>
    </row>
    <row r="28" spans="1:74" ht="30.75" customHeight="1" thickTop="1" x14ac:dyDescent="0.3">
      <c r="BN28" s="85"/>
      <c r="BO28" s="85"/>
      <c r="BP28" s="85"/>
      <c r="BQ28" s="85"/>
      <c r="BR28" s="85"/>
      <c r="BS28" s="85"/>
      <c r="BT28" s="85"/>
      <c r="BU28" s="85"/>
      <c r="BV28" s="85"/>
    </row>
  </sheetData>
  <mergeCells count="19">
    <mergeCell ref="BN28:BV28"/>
    <mergeCell ref="C17:BT17"/>
    <mergeCell ref="AW20:BP20"/>
    <mergeCell ref="C22:F22"/>
    <mergeCell ref="G22:V22"/>
    <mergeCell ref="AY25:BN25"/>
    <mergeCell ref="AX26:BO26"/>
    <mergeCell ref="C16:BT16"/>
    <mergeCell ref="A1:Y5"/>
    <mergeCell ref="Z1:BV2"/>
    <mergeCell ref="Z3:BV5"/>
    <mergeCell ref="C7:E7"/>
    <mergeCell ref="F7:P7"/>
    <mergeCell ref="Q7:BT8"/>
    <mergeCell ref="Q9:BT9"/>
    <mergeCell ref="C11:O12"/>
    <mergeCell ref="P11:P12"/>
    <mergeCell ref="Q11:BT12"/>
    <mergeCell ref="Q14:BT14"/>
  </mergeCells>
  <pageMargins left="0.51181102362204722" right="0.39370078740157483" top="0.74803149606299213" bottom="0.74803149606299213" header="0.31496062992125984" footer="0.31496062992125984"/>
  <pageSetup paperSize="9" scale="46" fitToHeight="0" orientation="portrait" horizontalDpi="4294967293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Pos Log Serang 260721</vt:lpstr>
      <vt:lpstr>Pos Log Serang&amp;cilegon 27280721</vt:lpstr>
      <vt:lpstr>Pos Log Cilegon&amp;Serang 290721</vt:lpstr>
      <vt:lpstr>Pos Log Cilegon dan Serang 3007</vt:lpstr>
      <vt:lpstr>Pos Log Serang 010821</vt:lpstr>
      <vt:lpstr>Pos Log Cilegon 020821</vt:lpstr>
      <vt:lpstr>Pos Log Cilegon 030821</vt:lpstr>
      <vt:lpstr>Pos Log Cilegon 040821</vt:lpstr>
      <vt:lpstr>Pos Log Cilegon 050821</vt:lpstr>
      <vt:lpstr>Rekap DP</vt:lpstr>
      <vt:lpstr>Rumus Terbilang</vt:lpstr>
      <vt:lpstr>Rumus Terbilang (2)</vt:lpstr>
      <vt:lpstr>'Pos Log Cilegon 020821'!nilai</vt:lpstr>
      <vt:lpstr>'Pos Log Cilegon 030821'!nilai</vt:lpstr>
      <vt:lpstr>'Pos Log Cilegon 040821'!nilai</vt:lpstr>
      <vt:lpstr>'Pos Log Cilegon 050821'!nilai</vt:lpstr>
      <vt:lpstr>'Pos Log Cilegon dan Serang 3007'!nilai</vt:lpstr>
      <vt:lpstr>'Pos Log Cilegon&amp;Serang 290721'!nilai</vt:lpstr>
      <vt:lpstr>'Pos Log Serang 010821'!nilai</vt:lpstr>
      <vt:lpstr>'Pos Log Serang&amp;cilegon 27280721'!nilai</vt:lpstr>
      <vt:lpstr>nilai</vt:lpstr>
      <vt:lpstr>'Pos Log Cilegon 020821'!Print_Area</vt:lpstr>
      <vt:lpstr>'Pos Log Cilegon 030821'!Print_Area</vt:lpstr>
      <vt:lpstr>'Pos Log Cilegon 040821'!Print_Area</vt:lpstr>
      <vt:lpstr>'Pos Log Cilegon 050821'!Print_Area</vt:lpstr>
      <vt:lpstr>'Pos Log Cilegon dan Serang 3007'!Print_Area</vt:lpstr>
      <vt:lpstr>'Pos Log Cilegon&amp;Serang 290721'!Print_Area</vt:lpstr>
      <vt:lpstr>'Pos Log Serang 010821'!Print_Area</vt:lpstr>
      <vt:lpstr>'Pos Log Serang 260721'!Print_Area</vt:lpstr>
      <vt:lpstr>'Pos Log Serang&amp;cilegon 27280721'!Print_Area</vt:lpstr>
    </vt:vector>
  </TitlesOfParts>
  <Company>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Kwitansi Excel (Rumus Terbilang)</dc:title>
  <dc:creator>Excelku.com</dc:creator>
  <cp:lastModifiedBy>PCI</cp:lastModifiedBy>
  <cp:lastPrinted>2021-08-27T08:00:32Z</cp:lastPrinted>
  <dcterms:created xsi:type="dcterms:W3CDTF">2014-12-25T06:07:17Z</dcterms:created>
  <dcterms:modified xsi:type="dcterms:W3CDTF">2021-08-30T04:41:43Z</dcterms:modified>
</cp:coreProperties>
</file>