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Menara\"/>
    </mc:Choice>
  </mc:AlternateContent>
  <bookViews>
    <workbookView xWindow="0" yWindow="0" windowWidth="20490" windowHeight="7620"/>
  </bookViews>
  <sheets>
    <sheet name="SAH 13k (2)" sheetId="1" r:id="rId1"/>
  </sheets>
  <definedNames>
    <definedName name="_xlnm._FilterDatabase" localSheetId="0" hidden="1">'SAH 13k (2)'!$A$4:$H$53</definedName>
    <definedName name="_xlnm.Print_Area" localSheetId="0">'SAH 13k (2)'!$A$1:$H$69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27" i="1"/>
  <c r="R42" i="1"/>
  <c r="R43" i="1"/>
  <c r="R44" i="1"/>
  <c r="R45" i="1"/>
  <c r="R46" i="1"/>
  <c r="R47" i="1"/>
  <c r="R48" i="1"/>
  <c r="R49" i="1"/>
  <c r="R50" i="1"/>
  <c r="R51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6" i="1" l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1" i="1"/>
  <c r="R10" i="1"/>
  <c r="R9" i="1"/>
  <c r="E48" i="1" l="1"/>
  <c r="E9" i="1"/>
  <c r="E53" i="1" s="1"/>
  <c r="J10" i="1" l="1"/>
  <c r="K10" i="1"/>
  <c r="L10" i="1"/>
  <c r="M10" i="1"/>
  <c r="J11" i="1"/>
  <c r="K11" i="1"/>
  <c r="L11" i="1"/>
  <c r="M11" i="1"/>
  <c r="O11" i="1" s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M9" i="1"/>
  <c r="L9" i="1"/>
  <c r="K9" i="1"/>
  <c r="J9" i="1"/>
  <c r="H53" i="1"/>
  <c r="G53" i="1"/>
  <c r="F53" i="1"/>
  <c r="D53" i="1"/>
  <c r="O44" i="1" l="1"/>
  <c r="O48" i="1"/>
  <c r="O27" i="1"/>
  <c r="O39" i="1"/>
  <c r="O38" i="1"/>
  <c r="O37" i="1"/>
  <c r="O35" i="1"/>
  <c r="O31" i="1"/>
  <c r="O16" i="1"/>
  <c r="O23" i="1"/>
  <c r="O22" i="1"/>
  <c r="O21" i="1"/>
  <c r="O19" i="1"/>
  <c r="O15" i="1"/>
  <c r="O9" i="1"/>
  <c r="O49" i="1"/>
  <c r="O28" i="1"/>
  <c r="O40" i="1"/>
  <c r="O33" i="1"/>
  <c r="O24" i="1"/>
  <c r="O18" i="1"/>
  <c r="O12" i="1"/>
  <c r="P12" i="1" s="1"/>
  <c r="R12" i="1" s="1"/>
  <c r="O52" i="1"/>
  <c r="P52" i="1" s="1"/>
  <c r="R52" i="1" s="1"/>
  <c r="O51" i="1"/>
  <c r="O47" i="1"/>
  <c r="O46" i="1"/>
  <c r="O45" i="1"/>
  <c r="O36" i="1"/>
  <c r="O30" i="1"/>
  <c r="O29" i="1"/>
  <c r="O20" i="1"/>
  <c r="O14" i="1"/>
  <c r="O13" i="1"/>
  <c r="O10" i="1"/>
  <c r="O50" i="1"/>
  <c r="O34" i="1"/>
  <c r="O17" i="1"/>
  <c r="O43" i="1"/>
  <c r="O42" i="1"/>
  <c r="O41" i="1"/>
  <c r="O32" i="1"/>
  <c r="O26" i="1"/>
  <c r="O25" i="1"/>
  <c r="R54" i="1" l="1"/>
  <c r="O54" i="1"/>
</calcChain>
</file>

<file path=xl/sharedStrings.xml><?xml version="1.0" encoding="utf-8"?>
<sst xmlns="http://schemas.openxmlformats.org/spreadsheetml/2006/main" count="157" uniqueCount="83">
  <si>
    <t>SAH 13K</t>
  </si>
  <si>
    <t>ZONE</t>
  </si>
  <si>
    <t>REGION</t>
  </si>
  <si>
    <t>AREA</t>
  </si>
  <si>
    <t>Sticker 40x40 cm</t>
  </si>
  <si>
    <t>INSTORE</t>
  </si>
  <si>
    <t>TTD Big (H)</t>
  </si>
  <si>
    <t>TTD Medium (H)</t>
  </si>
  <si>
    <t>TTD Fit (H)</t>
  </si>
  <si>
    <t>25.5x72.5 cm</t>
  </si>
  <si>
    <t>20x58 cm</t>
  </si>
  <si>
    <t>15x40 cm</t>
  </si>
  <si>
    <t xml:space="preserve">TPOSM - Sticker - 40x40 cm - Sticker Chromo </t>
  </si>
  <si>
    <t xml:space="preserve">GT Stand Alone - TTD Big (H) - 25.5x72.5 cm - Art Carton </t>
  </si>
  <si>
    <t xml:space="preserve">GT Stand Alone - TTD Medium (H) - 20x58 cm - Art Carton </t>
  </si>
  <si>
    <t xml:space="preserve">GT Stand Alone - TTD Fit (H) - 15x40 cm - Art Carton </t>
  </si>
  <si>
    <t>North Sumatera</t>
  </si>
  <si>
    <t>Sumatera 1</t>
  </si>
  <si>
    <t>Medan 2</t>
  </si>
  <si>
    <t>Kisaran</t>
  </si>
  <si>
    <t>Sumatera 2</t>
  </si>
  <si>
    <t>Padang</t>
  </si>
  <si>
    <t>Bukittinggi</t>
  </si>
  <si>
    <t>Pekanbaru</t>
  </si>
  <si>
    <t>Duri</t>
  </si>
  <si>
    <t>Air Molek</t>
  </si>
  <si>
    <t>South Sumatera</t>
  </si>
  <si>
    <t>Sumatera 3</t>
  </si>
  <si>
    <t>Palembang 1</t>
  </si>
  <si>
    <t>Palembang 2</t>
  </si>
  <si>
    <t>Lahat</t>
  </si>
  <si>
    <t>DPC Baturaja</t>
  </si>
  <si>
    <t>Jambi</t>
  </si>
  <si>
    <t>Sumatera 4</t>
  </si>
  <si>
    <t>Metro</t>
  </si>
  <si>
    <t>Bandar Lampung</t>
  </si>
  <si>
    <t>DPC Pringsewu</t>
  </si>
  <si>
    <t>DPC Kalianda</t>
  </si>
  <si>
    <t>Kotabumi</t>
  </si>
  <si>
    <t>DPC Tulang Bawang</t>
  </si>
  <si>
    <t>West Java</t>
  </si>
  <si>
    <t>Java 1</t>
  </si>
  <si>
    <t>Bandung 1</t>
  </si>
  <si>
    <t>Bandung 2</t>
  </si>
  <si>
    <t>DPC Sumedang</t>
  </si>
  <si>
    <t>Bandung 3</t>
  </si>
  <si>
    <t>Sukabumi</t>
  </si>
  <si>
    <t>DPC Cianjur</t>
  </si>
  <si>
    <t>Tasikmalaya</t>
  </si>
  <si>
    <t>Garut</t>
  </si>
  <si>
    <t>Cirebon</t>
  </si>
  <si>
    <t>Central Java</t>
  </si>
  <si>
    <t>Java 2</t>
  </si>
  <si>
    <t>Purwokerto</t>
  </si>
  <si>
    <t>Madiun</t>
  </si>
  <si>
    <t>Yogyakarta</t>
  </si>
  <si>
    <t>Magelang</t>
  </si>
  <si>
    <t>Surakarta</t>
  </si>
  <si>
    <t>Salatiga</t>
  </si>
  <si>
    <t>Java 3</t>
  </si>
  <si>
    <t>Semarang</t>
  </si>
  <si>
    <t>Pati</t>
  </si>
  <si>
    <t>Tegal</t>
  </si>
  <si>
    <t>Tuban</t>
  </si>
  <si>
    <t>Kediri</t>
  </si>
  <si>
    <t>East Java</t>
  </si>
  <si>
    <t>Java 4</t>
  </si>
  <si>
    <t>Gresik</t>
  </si>
  <si>
    <t>Surabaya</t>
  </si>
  <si>
    <t>Mojokerto</t>
  </si>
  <si>
    <t>Malang</t>
  </si>
  <si>
    <t>Jember</t>
  </si>
  <si>
    <t>Bali NT</t>
  </si>
  <si>
    <t>Denpasar</t>
  </si>
  <si>
    <t>TOTAL</t>
  </si>
  <si>
    <t xml:space="preserve">Berat sticker </t>
  </si>
  <si>
    <t>Berat TTD</t>
  </si>
  <si>
    <t>Big</t>
  </si>
  <si>
    <t xml:space="preserve">Medium </t>
  </si>
  <si>
    <t>Fit</t>
  </si>
  <si>
    <t xml:space="preserve">Total Berat </t>
  </si>
  <si>
    <t>TARIF/KG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</si>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</sst>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b/>
      <sz val="11"/>
      <name val="Segoe UI"/>
      <family val="2"/>
    </font>
    <font>
      <b/>
      <sz val="8"/>
      <color theme="0"/>
      <name val="Segoe UI"/>
      <family val="2"/>
    </font>
    <font>
      <b/>
      <sz val="10"/>
      <color theme="1"/>
      <name val="Segoe U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</cellStyleXfs>
  <cellXfs count="40">
    <xf numFmtId="0" fontId="0" fillId="0" borderId="0" xfId="0"/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5" fillId="4" borderId="5" xfId="0" applyFont="1" applyFill="1" applyBorder="1" applyAlignment="1" applyProtection="1">
      <alignment horizontal="center" vertical="center" wrapText="1"/>
      <protection hidden="1"/>
    </xf>
    <xf numFmtId="0" fontId="6" fillId="5" borderId="5" xfId="0" applyFont="1" applyFill="1" applyBorder="1" applyAlignment="1" applyProtection="1">
      <alignment horizontal="center" vertical="center" wrapText="1"/>
      <protection hidden="1"/>
    </xf>
    <xf numFmtId="0" fontId="6" fillId="5" borderId="5" xfId="0" applyFont="1" applyFill="1" applyBorder="1" applyAlignment="1" applyProtection="1">
      <alignment horizontal="center" vertical="center"/>
      <protection hidden="1"/>
    </xf>
    <xf numFmtId="0" fontId="7" fillId="3" borderId="4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66" fontId="0" fillId="6" borderId="5" xfId="0" applyNumberFormat="1" applyFill="1" applyBorder="1" applyProtection="1">
      <protection hidden="1"/>
    </xf>
    <xf numFmtId="166" fontId="9" fillId="8" borderId="9" xfId="0" applyNumberFormat="1" applyFont="1" applyFill="1" applyBorder="1" applyAlignment="1" applyProtection="1">
      <alignment horizontal="center"/>
      <protection hidden="1"/>
    </xf>
    <xf numFmtId="164" fontId="0" fillId="0" borderId="5" xfId="0" applyNumberFormat="1" applyBorder="1"/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5" fillId="4" borderId="6" xfId="0" applyFont="1" applyFill="1" applyBorder="1" applyAlignment="1" applyProtection="1">
      <alignment horizontal="center" vertical="center" wrapText="1"/>
      <protection hidden="1"/>
    </xf>
    <xf numFmtId="166" fontId="0" fillId="9" borderId="5" xfId="0" applyNumberFormat="1" applyFill="1" applyBorder="1" applyProtection="1">
      <protection hidden="1"/>
    </xf>
    <xf numFmtId="164" fontId="0" fillId="0" borderId="0" xfId="0" applyNumberFormat="1"/>
    <xf numFmtId="164" fontId="11" fillId="0" borderId="0" xfId="0" applyNumberFormat="1" applyFont="1"/>
    <xf numFmtId="0" fontId="0" fillId="0" borderId="5" xfId="0" applyBorder="1"/>
    <xf numFmtId="0" fontId="6" fillId="5" borderId="10" xfId="0" applyFont="1" applyFill="1" applyBorder="1" applyAlignment="1" applyProtection="1">
      <alignment horizontal="center" vertical="center" wrapText="1"/>
      <protection hidden="1"/>
    </xf>
    <xf numFmtId="0" fontId="6" fillId="5" borderId="11" xfId="0" applyFont="1" applyFill="1" applyBorder="1" applyAlignment="1" applyProtection="1">
      <alignment horizontal="center" vertical="center" wrapText="1"/>
      <protection hidden="1"/>
    </xf>
    <xf numFmtId="164" fontId="12" fillId="0" borderId="5" xfId="0" applyNumberFormat="1" applyFont="1" applyBorder="1"/>
    <xf numFmtId="0" fontId="12" fillId="0" borderId="5" xfId="0" applyFont="1" applyBorder="1"/>
    <xf numFmtId="0" fontId="12" fillId="0" borderId="5" xfId="0" applyFont="1" applyBorder="1" applyProtection="1">
      <protection hidden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5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Alignment="1" applyProtection="1">
      <alignment horizontal="center" vertical="center" wrapText="1"/>
      <protection hidden="1"/>
    </xf>
    <xf numFmtId="0" fontId="6" fillId="5" borderId="6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9" fillId="7" borderId="8" xfId="0" applyFont="1" applyFill="1" applyBorder="1" applyAlignment="1" applyProtection="1">
      <alignment horizontal="center"/>
      <protection hidden="1"/>
    </xf>
    <xf numFmtId="0" fontId="9" fillId="7" borderId="9" xfId="0" applyFont="1" applyFill="1" applyBorder="1" applyAlignment="1" applyProtection="1">
      <alignment horizontal="center"/>
      <protection hidden="1"/>
    </xf>
    <xf numFmtId="0" fontId="6" fillId="5" borderId="5" xfId="0" applyFont="1" applyFill="1" applyBorder="1" applyAlignment="1" applyProtection="1">
      <alignment horizontal="center" vertical="center" wrapText="1"/>
      <protection hidden="1"/>
    </xf>
  </cellXfs>
  <cellStyles count="11">
    <cellStyle name="Comma 2" xfId="1"/>
    <cellStyle name="Comma 2 2" xfId="2"/>
    <cellStyle name="Comma 2 2 2" xfId="3"/>
    <cellStyle name="Comma 2 2 3" xfId="4"/>
    <cellStyle name="Comma 3" xfId="5"/>
    <cellStyle name="Comma 7" xfId="6"/>
    <cellStyle name="Normal" xfId="0" builtinId="0"/>
    <cellStyle name="Normal 2" xfId="7"/>
    <cellStyle name="Normal 3" xfId="8"/>
    <cellStyle name="Normal 4" xfId="9"/>
    <cellStyle name="Normal 4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4"/>
  <sheetViews>
    <sheetView tabSelected="1" zoomScale="85" zoomScaleNormal="85" workbookViewId="0">
      <selection activeCell="I3" sqref="I3:J4"/>
    </sheetView>
  </sheetViews>
  <sheetFormatPr defaultColWidth="8.7109375" defaultRowHeight="15" x14ac:dyDescent="0.25"/>
  <cols>
    <col min="1" max="1" width="15.28515625" bestFit="1" customWidth="1"/>
    <col min="2" max="2" width="12.7109375" bestFit="1" customWidth="1"/>
    <col min="3" max="3" width="24.7109375" bestFit="1" customWidth="1"/>
    <col min="4" max="8" width="10.28515625" customWidth="1"/>
    <col min="9" max="9" width="3.28515625" customWidth="1"/>
    <col min="14" max="14" width="3.7109375" customWidth="1"/>
    <col min="18" max="18" width="13.28515625" customWidth="1"/>
  </cols>
  <sheetData>
    <row r="1" spans="1:18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18" x14ac:dyDescent="0.25">
      <c r="A2" s="25"/>
      <c r="B2" s="25"/>
      <c r="C2" s="25"/>
      <c r="D2" s="25"/>
      <c r="E2" s="25"/>
      <c r="F2" s="25"/>
      <c r="G2" s="25"/>
      <c r="H2" s="25"/>
    </row>
    <row r="3" spans="1:18" ht="15.75" thickBot="1" x14ac:dyDescent="0.3"/>
    <row r="4" spans="1:18" x14ac:dyDescent="0.25">
      <c r="A4" s="26" t="s">
        <v>1</v>
      </c>
      <c r="B4" s="28" t="s">
        <v>2</v>
      </c>
      <c r="C4" s="28" t="s">
        <v>3</v>
      </c>
      <c r="D4" s="1"/>
      <c r="E4" s="14"/>
      <c r="F4" s="30"/>
      <c r="G4" s="30"/>
      <c r="H4" s="30"/>
    </row>
    <row r="5" spans="1:18" x14ac:dyDescent="0.25">
      <c r="A5" s="27"/>
      <c r="B5" s="29"/>
      <c r="C5" s="29"/>
      <c r="D5" s="31" t="s">
        <v>4</v>
      </c>
      <c r="E5" s="15"/>
      <c r="F5" s="32" t="s">
        <v>5</v>
      </c>
      <c r="G5" s="33"/>
      <c r="H5" s="33"/>
    </row>
    <row r="6" spans="1:18" ht="36" x14ac:dyDescent="0.25">
      <c r="A6" s="27"/>
      <c r="B6" s="29"/>
      <c r="C6" s="29"/>
      <c r="D6" s="31"/>
      <c r="E6" s="2"/>
      <c r="F6" s="3" t="s">
        <v>6</v>
      </c>
      <c r="G6" s="3" t="s">
        <v>7</v>
      </c>
      <c r="H6" s="3" t="s">
        <v>8</v>
      </c>
      <c r="J6" s="39" t="s">
        <v>75</v>
      </c>
      <c r="K6" s="39" t="s">
        <v>76</v>
      </c>
      <c r="L6" s="39"/>
      <c r="M6" s="39"/>
      <c r="O6" s="39" t="s">
        <v>80</v>
      </c>
      <c r="P6" s="20"/>
      <c r="Q6" s="34" t="s">
        <v>81</v>
      </c>
      <c r="R6" s="36" t="s">
        <v>82</v>
      </c>
    </row>
    <row r="7" spans="1:18" x14ac:dyDescent="0.25">
      <c r="A7" s="27"/>
      <c r="B7" s="29"/>
      <c r="C7" s="29"/>
      <c r="D7" s="31"/>
      <c r="E7" s="2"/>
      <c r="F7" s="4" t="s">
        <v>9</v>
      </c>
      <c r="G7" s="4" t="s">
        <v>10</v>
      </c>
      <c r="H7" s="4" t="s">
        <v>11</v>
      </c>
      <c r="J7" s="39"/>
      <c r="K7" s="4" t="s">
        <v>77</v>
      </c>
      <c r="L7" s="4" t="s">
        <v>78</v>
      </c>
      <c r="M7" s="4" t="s">
        <v>79</v>
      </c>
      <c r="O7" s="39"/>
      <c r="P7" s="21"/>
      <c r="Q7" s="35"/>
      <c r="R7" s="36"/>
    </row>
    <row r="8" spans="1:18" ht="16.5" x14ac:dyDescent="0.25">
      <c r="A8" s="5"/>
      <c r="B8" s="6"/>
      <c r="C8" s="6"/>
      <c r="D8" s="7" t="s">
        <v>12</v>
      </c>
      <c r="E8" s="7"/>
      <c r="F8" s="8" t="s">
        <v>13</v>
      </c>
      <c r="G8" s="8" t="s">
        <v>14</v>
      </c>
      <c r="H8" s="8" t="s">
        <v>15</v>
      </c>
    </row>
    <row r="9" spans="1:18" x14ac:dyDescent="0.25">
      <c r="A9" s="9" t="s">
        <v>16</v>
      </c>
      <c r="B9" s="10" t="s">
        <v>17</v>
      </c>
      <c r="C9" s="24" t="s">
        <v>18</v>
      </c>
      <c r="D9" s="11">
        <v>1300</v>
      </c>
      <c r="E9" s="11">
        <f>D9/600</f>
        <v>2.1666666666666665</v>
      </c>
      <c r="F9" s="11">
        <v>0</v>
      </c>
      <c r="G9" s="11">
        <v>100</v>
      </c>
      <c r="H9" s="11">
        <v>100</v>
      </c>
      <c r="J9" s="13">
        <f>D9*0.03</f>
        <v>39</v>
      </c>
      <c r="K9" s="13">
        <f>F9*0.06</f>
        <v>0</v>
      </c>
      <c r="L9" s="13">
        <f>G9*0.04</f>
        <v>4</v>
      </c>
      <c r="M9" s="13">
        <f>H9*0.025</f>
        <v>2.5</v>
      </c>
      <c r="N9" s="13"/>
      <c r="O9" s="13">
        <f>SUM(J9:M9)</f>
        <v>45.5</v>
      </c>
      <c r="P9" s="13">
        <v>50</v>
      </c>
      <c r="Q9" s="19">
        <v>9000</v>
      </c>
      <c r="R9" s="22">
        <f>P9*Q9</f>
        <v>450000</v>
      </c>
    </row>
    <row r="10" spans="1:18" x14ac:dyDescent="0.25">
      <c r="A10" s="9" t="s">
        <v>16</v>
      </c>
      <c r="B10" s="10" t="s">
        <v>17</v>
      </c>
      <c r="C10" s="24" t="s">
        <v>19</v>
      </c>
      <c r="D10" s="11">
        <v>2400</v>
      </c>
      <c r="E10" s="11">
        <v>4</v>
      </c>
      <c r="F10" s="11">
        <v>0</v>
      </c>
      <c r="G10" s="11">
        <v>0</v>
      </c>
      <c r="H10" s="11">
        <v>0</v>
      </c>
      <c r="J10" s="13">
        <f t="shared" ref="J10:J52" si="0">D10*0.03</f>
        <v>72</v>
      </c>
      <c r="K10" s="13">
        <f t="shared" ref="K10:K52" si="1">F10*0.06</f>
        <v>0</v>
      </c>
      <c r="L10" s="13">
        <f t="shared" ref="L10:L52" si="2">G10*0.04</f>
        <v>0</v>
      </c>
      <c r="M10" s="13">
        <f t="shared" ref="M10:M52" si="3">H10*0.025</f>
        <v>0</v>
      </c>
      <c r="N10" s="13"/>
      <c r="O10" s="13">
        <f t="shared" ref="O10:O52" si="4">SUM(J10:M10)</f>
        <v>72</v>
      </c>
      <c r="P10" s="13">
        <v>72</v>
      </c>
      <c r="Q10" s="19">
        <v>9000</v>
      </c>
      <c r="R10" s="22">
        <f t="shared" ref="R10:R52" si="5">P10*Q10</f>
        <v>648000</v>
      </c>
    </row>
    <row r="11" spans="1:18" x14ac:dyDescent="0.25">
      <c r="A11" s="9" t="s">
        <v>16</v>
      </c>
      <c r="B11" s="10" t="s">
        <v>20</v>
      </c>
      <c r="C11" s="24" t="s">
        <v>21</v>
      </c>
      <c r="D11" s="16">
        <v>0</v>
      </c>
      <c r="E11" s="11">
        <v>0</v>
      </c>
      <c r="F11" s="11">
        <v>188</v>
      </c>
      <c r="G11" s="11">
        <v>0</v>
      </c>
      <c r="H11" s="11">
        <v>600</v>
      </c>
      <c r="J11" s="13">
        <f t="shared" si="0"/>
        <v>0</v>
      </c>
      <c r="K11" s="13">
        <f t="shared" si="1"/>
        <v>11.28</v>
      </c>
      <c r="L11" s="13">
        <f t="shared" si="2"/>
        <v>0</v>
      </c>
      <c r="M11" s="13">
        <f t="shared" si="3"/>
        <v>15</v>
      </c>
      <c r="N11" s="13"/>
      <c r="O11" s="13">
        <f t="shared" si="4"/>
        <v>26.28</v>
      </c>
      <c r="P11" s="13">
        <v>50</v>
      </c>
      <c r="Q11" s="23">
        <v>5000</v>
      </c>
      <c r="R11" s="22">
        <f t="shared" si="5"/>
        <v>250000</v>
      </c>
    </row>
    <row r="12" spans="1:18" x14ac:dyDescent="0.25">
      <c r="A12" s="9" t="s">
        <v>16</v>
      </c>
      <c r="B12" s="10" t="s">
        <v>20</v>
      </c>
      <c r="C12" s="24" t="s">
        <v>22</v>
      </c>
      <c r="D12" s="11">
        <v>6200</v>
      </c>
      <c r="E12" s="11">
        <v>11</v>
      </c>
      <c r="F12" s="11">
        <v>140</v>
      </c>
      <c r="G12" s="11">
        <v>30</v>
      </c>
      <c r="H12" s="11">
        <v>600</v>
      </c>
      <c r="J12" s="13">
        <f t="shared" si="0"/>
        <v>186</v>
      </c>
      <c r="K12" s="13">
        <f t="shared" si="1"/>
        <v>8.4</v>
      </c>
      <c r="L12" s="13">
        <f t="shared" si="2"/>
        <v>1.2</v>
      </c>
      <c r="M12" s="13">
        <f t="shared" si="3"/>
        <v>15</v>
      </c>
      <c r="N12" s="13"/>
      <c r="O12" s="13">
        <f t="shared" si="4"/>
        <v>210.6</v>
      </c>
      <c r="P12" s="13">
        <f>O12</f>
        <v>210.6</v>
      </c>
      <c r="Q12" s="19">
        <v>9000</v>
      </c>
      <c r="R12" s="22">
        <f t="shared" si="5"/>
        <v>1895400</v>
      </c>
    </row>
    <row r="13" spans="1:18" x14ac:dyDescent="0.25">
      <c r="A13" s="9" t="s">
        <v>16</v>
      </c>
      <c r="B13" s="10" t="s">
        <v>20</v>
      </c>
      <c r="C13" s="24" t="s">
        <v>23</v>
      </c>
      <c r="D13" s="16">
        <v>0</v>
      </c>
      <c r="E13" s="11">
        <v>0</v>
      </c>
      <c r="F13" s="11">
        <v>124</v>
      </c>
      <c r="G13" s="11">
        <v>8</v>
      </c>
      <c r="H13" s="11">
        <v>1038</v>
      </c>
      <c r="J13" s="13">
        <f t="shared" si="0"/>
        <v>0</v>
      </c>
      <c r="K13" s="13">
        <f t="shared" si="1"/>
        <v>7.4399999999999995</v>
      </c>
      <c r="L13" s="13">
        <f t="shared" si="2"/>
        <v>0.32</v>
      </c>
      <c r="M13" s="13">
        <f t="shared" si="3"/>
        <v>25.950000000000003</v>
      </c>
      <c r="N13" s="13"/>
      <c r="O13" s="13">
        <f t="shared" si="4"/>
        <v>33.71</v>
      </c>
      <c r="P13" s="13">
        <v>50</v>
      </c>
      <c r="Q13" s="23">
        <v>5000</v>
      </c>
      <c r="R13" s="22">
        <f t="shared" si="5"/>
        <v>250000</v>
      </c>
    </row>
    <row r="14" spans="1:18" x14ac:dyDescent="0.25">
      <c r="A14" s="9" t="s">
        <v>16</v>
      </c>
      <c r="B14" s="10" t="s">
        <v>20</v>
      </c>
      <c r="C14" s="24" t="s">
        <v>24</v>
      </c>
      <c r="D14" s="16">
        <v>0</v>
      </c>
      <c r="E14" s="11">
        <v>0</v>
      </c>
      <c r="F14" s="11">
        <v>120</v>
      </c>
      <c r="G14" s="11">
        <v>35</v>
      </c>
      <c r="H14" s="11">
        <v>520</v>
      </c>
      <c r="J14" s="13">
        <f t="shared" si="0"/>
        <v>0</v>
      </c>
      <c r="K14" s="13">
        <f t="shared" si="1"/>
        <v>7.1999999999999993</v>
      </c>
      <c r="L14" s="13">
        <f t="shared" si="2"/>
        <v>1.4000000000000001</v>
      </c>
      <c r="M14" s="13">
        <f t="shared" si="3"/>
        <v>13</v>
      </c>
      <c r="N14" s="13"/>
      <c r="O14" s="13">
        <f t="shared" si="4"/>
        <v>21.6</v>
      </c>
      <c r="P14" s="13">
        <v>50</v>
      </c>
      <c r="Q14" s="19">
        <v>8000</v>
      </c>
      <c r="R14" s="22">
        <f t="shared" si="5"/>
        <v>400000</v>
      </c>
    </row>
    <row r="15" spans="1:18" x14ac:dyDescent="0.25">
      <c r="A15" s="9" t="s">
        <v>16</v>
      </c>
      <c r="B15" s="10" t="s">
        <v>20</v>
      </c>
      <c r="C15" s="24" t="s">
        <v>25</v>
      </c>
      <c r="D15" s="16">
        <v>0</v>
      </c>
      <c r="E15" s="11">
        <v>0</v>
      </c>
      <c r="F15" s="11">
        <v>121</v>
      </c>
      <c r="G15" s="11">
        <v>17</v>
      </c>
      <c r="H15" s="11">
        <v>512</v>
      </c>
      <c r="J15" s="13">
        <f t="shared" si="0"/>
        <v>0</v>
      </c>
      <c r="K15" s="13">
        <f t="shared" si="1"/>
        <v>7.26</v>
      </c>
      <c r="L15" s="13">
        <f t="shared" si="2"/>
        <v>0.68</v>
      </c>
      <c r="M15" s="13">
        <f t="shared" si="3"/>
        <v>12.8</v>
      </c>
      <c r="N15" s="13"/>
      <c r="O15" s="13">
        <f t="shared" si="4"/>
        <v>20.740000000000002</v>
      </c>
      <c r="P15" s="13">
        <v>50</v>
      </c>
      <c r="Q15" s="19">
        <v>8000</v>
      </c>
      <c r="R15" s="22">
        <f t="shared" si="5"/>
        <v>400000</v>
      </c>
    </row>
    <row r="16" spans="1:18" x14ac:dyDescent="0.25">
      <c r="A16" s="9" t="s">
        <v>26</v>
      </c>
      <c r="B16" s="10" t="s">
        <v>27</v>
      </c>
      <c r="C16" s="24" t="s">
        <v>28</v>
      </c>
      <c r="D16" s="11">
        <v>5300</v>
      </c>
      <c r="E16" s="11">
        <v>9</v>
      </c>
      <c r="F16" s="11">
        <v>0</v>
      </c>
      <c r="G16" s="11">
        <v>0</v>
      </c>
      <c r="H16" s="11">
        <v>0</v>
      </c>
      <c r="J16" s="13">
        <f t="shared" si="0"/>
        <v>159</v>
      </c>
      <c r="K16" s="13">
        <f t="shared" si="1"/>
        <v>0</v>
      </c>
      <c r="L16" s="13">
        <f t="shared" si="2"/>
        <v>0</v>
      </c>
      <c r="M16" s="13">
        <f t="shared" si="3"/>
        <v>0</v>
      </c>
      <c r="N16" s="13"/>
      <c r="O16" s="13">
        <f t="shared" si="4"/>
        <v>159</v>
      </c>
      <c r="P16" s="13">
        <v>159</v>
      </c>
      <c r="Q16" s="19">
        <v>4000</v>
      </c>
      <c r="R16" s="22">
        <f t="shared" si="5"/>
        <v>636000</v>
      </c>
    </row>
    <row r="17" spans="1:18" x14ac:dyDescent="0.25">
      <c r="A17" s="9" t="s">
        <v>26</v>
      </c>
      <c r="B17" s="10" t="s">
        <v>27</v>
      </c>
      <c r="C17" s="24" t="s">
        <v>29</v>
      </c>
      <c r="D17" s="11">
        <v>3200</v>
      </c>
      <c r="E17" s="11">
        <v>6</v>
      </c>
      <c r="F17" s="11">
        <v>0</v>
      </c>
      <c r="G17" s="11">
        <v>0</v>
      </c>
      <c r="H17" s="11">
        <v>0</v>
      </c>
      <c r="J17" s="13">
        <f t="shared" si="0"/>
        <v>96</v>
      </c>
      <c r="K17" s="13">
        <f t="shared" si="1"/>
        <v>0</v>
      </c>
      <c r="L17" s="13">
        <f t="shared" si="2"/>
        <v>0</v>
      </c>
      <c r="M17" s="13">
        <f t="shared" si="3"/>
        <v>0</v>
      </c>
      <c r="N17" s="13"/>
      <c r="O17" s="13">
        <f t="shared" si="4"/>
        <v>96</v>
      </c>
      <c r="P17" s="13">
        <v>96</v>
      </c>
      <c r="Q17" s="19">
        <v>7000</v>
      </c>
      <c r="R17" s="22">
        <f t="shared" si="5"/>
        <v>672000</v>
      </c>
    </row>
    <row r="18" spans="1:18" x14ac:dyDescent="0.25">
      <c r="A18" s="9" t="s">
        <v>26</v>
      </c>
      <c r="B18" s="10" t="s">
        <v>27</v>
      </c>
      <c r="C18" s="24" t="s">
        <v>30</v>
      </c>
      <c r="D18" s="11">
        <v>2000</v>
      </c>
      <c r="E18" s="11">
        <v>4</v>
      </c>
      <c r="F18" s="11">
        <v>0</v>
      </c>
      <c r="G18" s="11">
        <v>0</v>
      </c>
      <c r="H18" s="11">
        <v>0</v>
      </c>
      <c r="J18" s="13">
        <f t="shared" si="0"/>
        <v>60</v>
      </c>
      <c r="K18" s="13">
        <f t="shared" si="1"/>
        <v>0</v>
      </c>
      <c r="L18" s="13">
        <f t="shared" si="2"/>
        <v>0</v>
      </c>
      <c r="M18" s="13">
        <f t="shared" si="3"/>
        <v>0</v>
      </c>
      <c r="N18" s="13"/>
      <c r="O18" s="13">
        <f t="shared" si="4"/>
        <v>60</v>
      </c>
      <c r="P18" s="13">
        <v>60</v>
      </c>
      <c r="Q18" s="19">
        <v>7000</v>
      </c>
      <c r="R18" s="22">
        <f t="shared" si="5"/>
        <v>420000</v>
      </c>
    </row>
    <row r="19" spans="1:18" x14ac:dyDescent="0.25">
      <c r="A19" s="9" t="s">
        <v>26</v>
      </c>
      <c r="B19" s="10" t="s">
        <v>27</v>
      </c>
      <c r="C19" s="24" t="s">
        <v>31</v>
      </c>
      <c r="D19" s="11">
        <v>2000</v>
      </c>
      <c r="E19" s="11">
        <v>4</v>
      </c>
      <c r="F19" s="11">
        <v>0</v>
      </c>
      <c r="G19" s="11">
        <v>0</v>
      </c>
      <c r="H19" s="11">
        <v>0</v>
      </c>
      <c r="J19" s="13">
        <f t="shared" si="0"/>
        <v>60</v>
      </c>
      <c r="K19" s="13">
        <f t="shared" si="1"/>
        <v>0</v>
      </c>
      <c r="L19" s="13">
        <f t="shared" si="2"/>
        <v>0</v>
      </c>
      <c r="M19" s="13">
        <f t="shared" si="3"/>
        <v>0</v>
      </c>
      <c r="N19" s="13"/>
      <c r="O19" s="13">
        <f t="shared" si="4"/>
        <v>60</v>
      </c>
      <c r="P19" s="13">
        <v>60</v>
      </c>
      <c r="Q19" s="19">
        <v>7000</v>
      </c>
      <c r="R19" s="22">
        <f t="shared" si="5"/>
        <v>420000</v>
      </c>
    </row>
    <row r="20" spans="1:18" x14ac:dyDescent="0.25">
      <c r="A20" s="9" t="s">
        <v>26</v>
      </c>
      <c r="B20" s="10" t="s">
        <v>27</v>
      </c>
      <c r="C20" s="24" t="s">
        <v>32</v>
      </c>
      <c r="D20" s="11">
        <v>3500</v>
      </c>
      <c r="E20" s="11">
        <v>6</v>
      </c>
      <c r="F20" s="11">
        <v>0</v>
      </c>
      <c r="G20" s="11">
        <v>0</v>
      </c>
      <c r="H20" s="11">
        <v>0</v>
      </c>
      <c r="J20" s="13">
        <f t="shared" si="0"/>
        <v>105</v>
      </c>
      <c r="K20" s="13">
        <f t="shared" si="1"/>
        <v>0</v>
      </c>
      <c r="L20" s="13">
        <f t="shared" si="2"/>
        <v>0</v>
      </c>
      <c r="M20" s="13">
        <f t="shared" si="3"/>
        <v>0</v>
      </c>
      <c r="N20" s="13"/>
      <c r="O20" s="13">
        <f t="shared" si="4"/>
        <v>105</v>
      </c>
      <c r="P20" s="13">
        <v>105</v>
      </c>
      <c r="Q20" s="19">
        <v>5000</v>
      </c>
      <c r="R20" s="22">
        <f t="shared" si="5"/>
        <v>525000</v>
      </c>
    </row>
    <row r="21" spans="1:18" x14ac:dyDescent="0.25">
      <c r="A21" s="9" t="s">
        <v>26</v>
      </c>
      <c r="B21" s="10" t="s">
        <v>33</v>
      </c>
      <c r="C21" s="24" t="s">
        <v>34</v>
      </c>
      <c r="D21" s="11">
        <v>4200</v>
      </c>
      <c r="E21" s="11">
        <v>7</v>
      </c>
      <c r="F21" s="11">
        <v>0</v>
      </c>
      <c r="G21" s="11">
        <v>0</v>
      </c>
      <c r="H21" s="11">
        <v>0</v>
      </c>
      <c r="J21" s="13">
        <f t="shared" si="0"/>
        <v>126</v>
      </c>
      <c r="K21" s="13">
        <f t="shared" si="1"/>
        <v>0</v>
      </c>
      <c r="L21" s="13">
        <f t="shared" si="2"/>
        <v>0</v>
      </c>
      <c r="M21" s="13">
        <f t="shared" si="3"/>
        <v>0</v>
      </c>
      <c r="N21" s="13"/>
      <c r="O21" s="13">
        <f t="shared" si="4"/>
        <v>126</v>
      </c>
      <c r="P21" s="13">
        <v>126</v>
      </c>
      <c r="Q21" s="19">
        <v>6000</v>
      </c>
      <c r="R21" s="22">
        <f t="shared" si="5"/>
        <v>756000</v>
      </c>
    </row>
    <row r="22" spans="1:18" x14ac:dyDescent="0.25">
      <c r="A22" s="9" t="s">
        <v>26</v>
      </c>
      <c r="B22" s="10" t="s">
        <v>33</v>
      </c>
      <c r="C22" s="24" t="s">
        <v>35</v>
      </c>
      <c r="D22" s="11">
        <v>3800</v>
      </c>
      <c r="E22" s="11">
        <v>7</v>
      </c>
      <c r="F22" s="11">
        <v>0</v>
      </c>
      <c r="G22" s="11">
        <v>0</v>
      </c>
      <c r="H22" s="11">
        <v>0</v>
      </c>
      <c r="J22" s="13">
        <f t="shared" si="0"/>
        <v>114</v>
      </c>
      <c r="K22" s="13">
        <f t="shared" si="1"/>
        <v>0</v>
      </c>
      <c r="L22" s="13">
        <f t="shared" si="2"/>
        <v>0</v>
      </c>
      <c r="M22" s="13">
        <f t="shared" si="3"/>
        <v>0</v>
      </c>
      <c r="N22" s="13"/>
      <c r="O22" s="13">
        <f t="shared" si="4"/>
        <v>114</v>
      </c>
      <c r="P22" s="13">
        <v>114</v>
      </c>
      <c r="Q22" s="19">
        <v>6000</v>
      </c>
      <c r="R22" s="22">
        <f t="shared" si="5"/>
        <v>684000</v>
      </c>
    </row>
    <row r="23" spans="1:18" x14ac:dyDescent="0.25">
      <c r="A23" s="9" t="s">
        <v>26</v>
      </c>
      <c r="B23" s="10" t="s">
        <v>33</v>
      </c>
      <c r="C23" s="24" t="s">
        <v>36</v>
      </c>
      <c r="D23" s="11">
        <v>3000</v>
      </c>
      <c r="E23" s="11">
        <v>5</v>
      </c>
      <c r="F23" s="11">
        <v>0</v>
      </c>
      <c r="G23" s="11">
        <v>0</v>
      </c>
      <c r="H23" s="11">
        <v>0</v>
      </c>
      <c r="J23" s="13">
        <f t="shared" si="0"/>
        <v>90</v>
      </c>
      <c r="K23" s="13">
        <f t="shared" si="1"/>
        <v>0</v>
      </c>
      <c r="L23" s="13">
        <f t="shared" si="2"/>
        <v>0</v>
      </c>
      <c r="M23" s="13">
        <f t="shared" si="3"/>
        <v>0</v>
      </c>
      <c r="N23" s="13"/>
      <c r="O23" s="13">
        <f t="shared" si="4"/>
        <v>90</v>
      </c>
      <c r="P23" s="13">
        <v>90</v>
      </c>
      <c r="Q23" s="19">
        <v>6000</v>
      </c>
      <c r="R23" s="22">
        <f t="shared" si="5"/>
        <v>540000</v>
      </c>
    </row>
    <row r="24" spans="1:18" x14ac:dyDescent="0.25">
      <c r="A24" s="9" t="s">
        <v>26</v>
      </c>
      <c r="B24" s="10" t="s">
        <v>33</v>
      </c>
      <c r="C24" s="24" t="s">
        <v>37</v>
      </c>
      <c r="D24" s="11">
        <v>1600</v>
      </c>
      <c r="E24" s="11">
        <v>3</v>
      </c>
      <c r="F24" s="11">
        <v>0</v>
      </c>
      <c r="G24" s="11">
        <v>0</v>
      </c>
      <c r="H24" s="11">
        <v>0</v>
      </c>
      <c r="J24" s="13">
        <f t="shared" si="0"/>
        <v>48</v>
      </c>
      <c r="K24" s="13">
        <f t="shared" si="1"/>
        <v>0</v>
      </c>
      <c r="L24" s="13">
        <f t="shared" si="2"/>
        <v>0</v>
      </c>
      <c r="M24" s="13">
        <f t="shared" si="3"/>
        <v>0</v>
      </c>
      <c r="N24" s="13"/>
      <c r="O24" s="13">
        <f t="shared" si="4"/>
        <v>48</v>
      </c>
      <c r="P24" s="13">
        <v>50</v>
      </c>
      <c r="Q24" s="19">
        <v>6000</v>
      </c>
      <c r="R24" s="22">
        <f t="shared" si="5"/>
        <v>300000</v>
      </c>
    </row>
    <row r="25" spans="1:18" x14ac:dyDescent="0.25">
      <c r="A25" s="9" t="s">
        <v>26</v>
      </c>
      <c r="B25" s="10" t="s">
        <v>33</v>
      </c>
      <c r="C25" s="24" t="s">
        <v>38</v>
      </c>
      <c r="D25" s="11">
        <v>2600</v>
      </c>
      <c r="E25" s="11">
        <v>5</v>
      </c>
      <c r="F25" s="11">
        <v>0</v>
      </c>
      <c r="G25" s="11">
        <v>0</v>
      </c>
      <c r="H25" s="11">
        <v>0</v>
      </c>
      <c r="J25" s="13">
        <f t="shared" si="0"/>
        <v>78</v>
      </c>
      <c r="K25" s="13">
        <f t="shared" si="1"/>
        <v>0</v>
      </c>
      <c r="L25" s="13">
        <f t="shared" si="2"/>
        <v>0</v>
      </c>
      <c r="M25" s="13">
        <f t="shared" si="3"/>
        <v>0</v>
      </c>
      <c r="N25" s="13"/>
      <c r="O25" s="13">
        <f t="shared" si="4"/>
        <v>78</v>
      </c>
      <c r="P25" s="13">
        <v>78</v>
      </c>
      <c r="Q25" s="19">
        <v>6000</v>
      </c>
      <c r="R25" s="22">
        <f t="shared" si="5"/>
        <v>468000</v>
      </c>
    </row>
    <row r="26" spans="1:18" x14ac:dyDescent="0.25">
      <c r="A26" s="9" t="s">
        <v>26</v>
      </c>
      <c r="B26" s="10" t="s">
        <v>33</v>
      </c>
      <c r="C26" s="24" t="s">
        <v>39</v>
      </c>
      <c r="D26" s="11">
        <v>2100</v>
      </c>
      <c r="E26" s="11">
        <v>4</v>
      </c>
      <c r="F26" s="11">
        <v>0</v>
      </c>
      <c r="G26" s="11">
        <v>0</v>
      </c>
      <c r="H26" s="11">
        <v>0</v>
      </c>
      <c r="J26" s="13">
        <f t="shared" si="0"/>
        <v>63</v>
      </c>
      <c r="K26" s="13">
        <f t="shared" si="1"/>
        <v>0</v>
      </c>
      <c r="L26" s="13">
        <f t="shared" si="2"/>
        <v>0</v>
      </c>
      <c r="M26" s="13">
        <f t="shared" si="3"/>
        <v>0</v>
      </c>
      <c r="N26" s="13"/>
      <c r="O26" s="13">
        <f t="shared" si="4"/>
        <v>63</v>
      </c>
      <c r="P26" s="13">
        <v>63</v>
      </c>
      <c r="Q26" s="19">
        <v>6000</v>
      </c>
      <c r="R26" s="22">
        <f t="shared" si="5"/>
        <v>378000</v>
      </c>
    </row>
    <row r="27" spans="1:18" x14ac:dyDescent="0.25">
      <c r="A27" s="9" t="s">
        <v>40</v>
      </c>
      <c r="B27" s="10" t="s">
        <v>41</v>
      </c>
      <c r="C27" s="24" t="s">
        <v>42</v>
      </c>
      <c r="D27" s="11">
        <v>5000</v>
      </c>
      <c r="E27" s="11">
        <v>9</v>
      </c>
      <c r="F27" s="11">
        <v>0</v>
      </c>
      <c r="G27" s="11">
        <v>0</v>
      </c>
      <c r="H27" s="11">
        <v>0</v>
      </c>
      <c r="J27" s="13">
        <f t="shared" si="0"/>
        <v>150</v>
      </c>
      <c r="K27" s="13">
        <f t="shared" si="1"/>
        <v>0</v>
      </c>
      <c r="L27" s="13">
        <f t="shared" si="2"/>
        <v>0</v>
      </c>
      <c r="M27" s="13">
        <f t="shared" si="3"/>
        <v>0</v>
      </c>
      <c r="N27" s="13"/>
      <c r="O27" s="13">
        <f t="shared" si="4"/>
        <v>150</v>
      </c>
      <c r="P27" s="13">
        <v>150</v>
      </c>
      <c r="Q27" s="19">
        <v>4000</v>
      </c>
      <c r="R27" s="22">
        <f>P27*Q27</f>
        <v>600000</v>
      </c>
    </row>
    <row r="28" spans="1:18" x14ac:dyDescent="0.25">
      <c r="A28" s="9" t="s">
        <v>40</v>
      </c>
      <c r="B28" s="10" t="s">
        <v>41</v>
      </c>
      <c r="C28" s="24" t="s">
        <v>43</v>
      </c>
      <c r="D28" s="11">
        <v>7300</v>
      </c>
      <c r="E28" s="11">
        <v>13</v>
      </c>
      <c r="F28" s="11">
        <v>0</v>
      </c>
      <c r="G28" s="11">
        <v>0</v>
      </c>
      <c r="H28" s="11">
        <v>0</v>
      </c>
      <c r="J28" s="13">
        <f t="shared" si="0"/>
        <v>219</v>
      </c>
      <c r="K28" s="13">
        <f t="shared" si="1"/>
        <v>0</v>
      </c>
      <c r="L28" s="13">
        <f t="shared" si="2"/>
        <v>0</v>
      </c>
      <c r="M28" s="13">
        <f t="shared" si="3"/>
        <v>0</v>
      </c>
      <c r="N28" s="13"/>
      <c r="O28" s="13">
        <f t="shared" si="4"/>
        <v>219</v>
      </c>
      <c r="P28" s="13">
        <v>219</v>
      </c>
      <c r="Q28" s="19">
        <v>4000</v>
      </c>
      <c r="R28" s="22">
        <f>P28*Q28</f>
        <v>876000</v>
      </c>
    </row>
    <row r="29" spans="1:18" x14ac:dyDescent="0.25">
      <c r="A29" s="9" t="s">
        <v>40</v>
      </c>
      <c r="B29" s="10" t="s">
        <v>41</v>
      </c>
      <c r="C29" s="24" t="s">
        <v>44</v>
      </c>
      <c r="D29" s="11">
        <v>2400</v>
      </c>
      <c r="E29" s="11">
        <v>4</v>
      </c>
      <c r="F29" s="11">
        <v>0</v>
      </c>
      <c r="G29" s="11">
        <v>0</v>
      </c>
      <c r="H29" s="11">
        <v>0</v>
      </c>
      <c r="J29" s="13">
        <f t="shared" si="0"/>
        <v>72</v>
      </c>
      <c r="K29" s="13">
        <f t="shared" si="1"/>
        <v>0</v>
      </c>
      <c r="L29" s="13">
        <f t="shared" si="2"/>
        <v>0</v>
      </c>
      <c r="M29" s="13">
        <f t="shared" si="3"/>
        <v>0</v>
      </c>
      <c r="N29" s="13"/>
      <c r="O29" s="13">
        <f t="shared" si="4"/>
        <v>72</v>
      </c>
      <c r="P29" s="13">
        <v>72</v>
      </c>
      <c r="Q29" s="19">
        <v>4000</v>
      </c>
      <c r="R29" s="22">
        <f t="shared" ref="R29:R41" si="6">P29*Q29</f>
        <v>288000</v>
      </c>
    </row>
    <row r="30" spans="1:18" x14ac:dyDescent="0.25">
      <c r="A30" s="9" t="s">
        <v>40</v>
      </c>
      <c r="B30" s="10" t="s">
        <v>41</v>
      </c>
      <c r="C30" s="24" t="s">
        <v>45</v>
      </c>
      <c r="D30" s="11">
        <v>6000</v>
      </c>
      <c r="E30" s="11">
        <v>10</v>
      </c>
      <c r="F30" s="11">
        <v>0</v>
      </c>
      <c r="G30" s="11">
        <v>0</v>
      </c>
      <c r="H30" s="11">
        <v>0</v>
      </c>
      <c r="J30" s="13">
        <f t="shared" si="0"/>
        <v>180</v>
      </c>
      <c r="K30" s="13">
        <f t="shared" si="1"/>
        <v>0</v>
      </c>
      <c r="L30" s="13">
        <f t="shared" si="2"/>
        <v>0</v>
      </c>
      <c r="M30" s="13">
        <f t="shared" si="3"/>
        <v>0</v>
      </c>
      <c r="N30" s="13"/>
      <c r="O30" s="13">
        <f t="shared" si="4"/>
        <v>180</v>
      </c>
      <c r="P30" s="13">
        <v>180</v>
      </c>
      <c r="Q30" s="19">
        <v>4000</v>
      </c>
      <c r="R30" s="22">
        <f t="shared" si="6"/>
        <v>720000</v>
      </c>
    </row>
    <row r="31" spans="1:18" x14ac:dyDescent="0.25">
      <c r="A31" s="9" t="s">
        <v>40</v>
      </c>
      <c r="B31" s="10" t="s">
        <v>41</v>
      </c>
      <c r="C31" s="24" t="s">
        <v>46</v>
      </c>
      <c r="D31" s="11">
        <v>6000</v>
      </c>
      <c r="E31" s="11">
        <v>10</v>
      </c>
      <c r="F31" s="11">
        <v>0</v>
      </c>
      <c r="G31" s="11">
        <v>0</v>
      </c>
      <c r="H31" s="11">
        <v>0</v>
      </c>
      <c r="J31" s="13">
        <f t="shared" si="0"/>
        <v>180</v>
      </c>
      <c r="K31" s="13">
        <f t="shared" si="1"/>
        <v>0</v>
      </c>
      <c r="L31" s="13">
        <f t="shared" si="2"/>
        <v>0</v>
      </c>
      <c r="M31" s="13">
        <f t="shared" si="3"/>
        <v>0</v>
      </c>
      <c r="N31" s="13"/>
      <c r="O31" s="13">
        <f t="shared" si="4"/>
        <v>180</v>
      </c>
      <c r="P31" s="13">
        <v>180</v>
      </c>
      <c r="Q31" s="19">
        <v>4000</v>
      </c>
      <c r="R31" s="22">
        <f t="shared" si="6"/>
        <v>720000</v>
      </c>
    </row>
    <row r="32" spans="1:18" x14ac:dyDescent="0.25">
      <c r="A32" s="9" t="s">
        <v>40</v>
      </c>
      <c r="B32" s="10" t="s">
        <v>41</v>
      </c>
      <c r="C32" s="24" t="s">
        <v>47</v>
      </c>
      <c r="D32" s="11">
        <v>4800</v>
      </c>
      <c r="E32" s="11">
        <v>8</v>
      </c>
      <c r="F32" s="11">
        <v>0</v>
      </c>
      <c r="G32" s="11">
        <v>0</v>
      </c>
      <c r="H32" s="11">
        <v>0</v>
      </c>
      <c r="J32" s="13">
        <f t="shared" si="0"/>
        <v>144</v>
      </c>
      <c r="K32" s="13">
        <f t="shared" si="1"/>
        <v>0</v>
      </c>
      <c r="L32" s="13">
        <f t="shared" si="2"/>
        <v>0</v>
      </c>
      <c r="M32" s="13">
        <f t="shared" si="3"/>
        <v>0</v>
      </c>
      <c r="N32" s="13"/>
      <c r="O32" s="13">
        <f t="shared" si="4"/>
        <v>144</v>
      </c>
      <c r="P32" s="13">
        <v>144</v>
      </c>
      <c r="Q32" s="19">
        <v>4000</v>
      </c>
      <c r="R32" s="22">
        <f t="shared" si="6"/>
        <v>576000</v>
      </c>
    </row>
    <row r="33" spans="1:18" x14ac:dyDescent="0.25">
      <c r="A33" s="9" t="s">
        <v>40</v>
      </c>
      <c r="B33" s="10" t="s">
        <v>41</v>
      </c>
      <c r="C33" s="24" t="s">
        <v>48</v>
      </c>
      <c r="D33" s="11">
        <v>7500</v>
      </c>
      <c r="E33" s="11">
        <v>13</v>
      </c>
      <c r="F33" s="11">
        <v>0</v>
      </c>
      <c r="G33" s="11">
        <v>0</v>
      </c>
      <c r="H33" s="11">
        <v>0</v>
      </c>
      <c r="J33" s="13">
        <f t="shared" si="0"/>
        <v>225</v>
      </c>
      <c r="K33" s="13">
        <f t="shared" si="1"/>
        <v>0</v>
      </c>
      <c r="L33" s="13">
        <f t="shared" si="2"/>
        <v>0</v>
      </c>
      <c r="M33" s="13">
        <f t="shared" si="3"/>
        <v>0</v>
      </c>
      <c r="N33" s="13"/>
      <c r="O33" s="13">
        <f t="shared" si="4"/>
        <v>225</v>
      </c>
      <c r="P33" s="13">
        <v>225</v>
      </c>
      <c r="Q33" s="19">
        <v>4000</v>
      </c>
      <c r="R33" s="22">
        <f t="shared" si="6"/>
        <v>900000</v>
      </c>
    </row>
    <row r="34" spans="1:18" x14ac:dyDescent="0.25">
      <c r="A34" s="9" t="s">
        <v>40</v>
      </c>
      <c r="B34" s="10" t="s">
        <v>41</v>
      </c>
      <c r="C34" s="24" t="s">
        <v>49</v>
      </c>
      <c r="D34" s="11">
        <v>4300</v>
      </c>
      <c r="E34" s="11">
        <v>8</v>
      </c>
      <c r="F34" s="11">
        <v>0</v>
      </c>
      <c r="G34" s="11">
        <v>0</v>
      </c>
      <c r="H34" s="11">
        <v>0</v>
      </c>
      <c r="J34" s="13">
        <f t="shared" si="0"/>
        <v>129</v>
      </c>
      <c r="K34" s="13">
        <f t="shared" si="1"/>
        <v>0</v>
      </c>
      <c r="L34" s="13">
        <f t="shared" si="2"/>
        <v>0</v>
      </c>
      <c r="M34" s="13">
        <f t="shared" si="3"/>
        <v>0</v>
      </c>
      <c r="N34" s="13"/>
      <c r="O34" s="13">
        <f t="shared" si="4"/>
        <v>129</v>
      </c>
      <c r="P34" s="13">
        <v>129</v>
      </c>
      <c r="Q34" s="19">
        <v>4000</v>
      </c>
      <c r="R34" s="22">
        <f t="shared" si="6"/>
        <v>516000</v>
      </c>
    </row>
    <row r="35" spans="1:18" x14ac:dyDescent="0.25">
      <c r="A35" s="9" t="s">
        <v>40</v>
      </c>
      <c r="B35" s="10" t="s">
        <v>41</v>
      </c>
      <c r="C35" s="24" t="s">
        <v>50</v>
      </c>
      <c r="D35" s="11">
        <v>11000</v>
      </c>
      <c r="E35" s="11">
        <v>19</v>
      </c>
      <c r="F35" s="11">
        <v>0</v>
      </c>
      <c r="G35" s="11">
        <v>0</v>
      </c>
      <c r="H35" s="11">
        <v>0</v>
      </c>
      <c r="J35" s="13">
        <f t="shared" si="0"/>
        <v>330</v>
      </c>
      <c r="K35" s="13">
        <f t="shared" si="1"/>
        <v>0</v>
      </c>
      <c r="L35" s="13">
        <f t="shared" si="2"/>
        <v>0</v>
      </c>
      <c r="M35" s="13">
        <f t="shared" si="3"/>
        <v>0</v>
      </c>
      <c r="N35" s="13"/>
      <c r="O35" s="13">
        <f t="shared" si="4"/>
        <v>330</v>
      </c>
      <c r="P35" s="13">
        <v>330</v>
      </c>
      <c r="Q35" s="19">
        <v>4000</v>
      </c>
      <c r="R35" s="22">
        <f t="shared" si="6"/>
        <v>1320000</v>
      </c>
    </row>
    <row r="36" spans="1:18" x14ac:dyDescent="0.25">
      <c r="A36" s="9" t="s">
        <v>51</v>
      </c>
      <c r="B36" s="10" t="s">
        <v>52</v>
      </c>
      <c r="C36" s="24" t="s">
        <v>53</v>
      </c>
      <c r="D36" s="16">
        <v>0</v>
      </c>
      <c r="E36" s="11">
        <v>0</v>
      </c>
      <c r="F36" s="11">
        <v>85</v>
      </c>
      <c r="G36" s="11">
        <v>100</v>
      </c>
      <c r="H36" s="11">
        <v>2030</v>
      </c>
      <c r="J36" s="13">
        <f t="shared" si="0"/>
        <v>0</v>
      </c>
      <c r="K36" s="13">
        <f t="shared" si="1"/>
        <v>5.0999999999999996</v>
      </c>
      <c r="L36" s="13">
        <f t="shared" si="2"/>
        <v>4</v>
      </c>
      <c r="M36" s="13">
        <f t="shared" si="3"/>
        <v>50.75</v>
      </c>
      <c r="N36" s="13"/>
      <c r="O36" s="13">
        <f t="shared" si="4"/>
        <v>59.85</v>
      </c>
      <c r="P36" s="13">
        <v>59.85</v>
      </c>
      <c r="Q36" s="19">
        <v>4000</v>
      </c>
      <c r="R36" s="22">
        <f t="shared" si="6"/>
        <v>239400</v>
      </c>
    </row>
    <row r="37" spans="1:18" x14ac:dyDescent="0.25">
      <c r="A37" s="9" t="s">
        <v>51</v>
      </c>
      <c r="B37" s="10" t="s">
        <v>52</v>
      </c>
      <c r="C37" s="24" t="s">
        <v>54</v>
      </c>
      <c r="D37" s="16">
        <v>0</v>
      </c>
      <c r="E37" s="11">
        <v>0</v>
      </c>
      <c r="F37" s="11">
        <v>20</v>
      </c>
      <c r="G37" s="11">
        <v>20</v>
      </c>
      <c r="H37" s="11">
        <v>950</v>
      </c>
      <c r="J37" s="13">
        <f t="shared" si="0"/>
        <v>0</v>
      </c>
      <c r="K37" s="13">
        <f t="shared" si="1"/>
        <v>1.2</v>
      </c>
      <c r="L37" s="13">
        <f t="shared" si="2"/>
        <v>0.8</v>
      </c>
      <c r="M37" s="13">
        <f t="shared" si="3"/>
        <v>23.75</v>
      </c>
      <c r="N37" s="13"/>
      <c r="O37" s="13">
        <f t="shared" si="4"/>
        <v>25.75</v>
      </c>
      <c r="P37" s="13">
        <v>50</v>
      </c>
      <c r="Q37" s="19">
        <v>4000</v>
      </c>
      <c r="R37" s="22">
        <f t="shared" si="6"/>
        <v>200000</v>
      </c>
    </row>
    <row r="38" spans="1:18" x14ac:dyDescent="0.25">
      <c r="A38" s="9" t="s">
        <v>51</v>
      </c>
      <c r="B38" s="10" t="s">
        <v>52</v>
      </c>
      <c r="C38" s="24" t="s">
        <v>55</v>
      </c>
      <c r="D38" s="16">
        <v>0</v>
      </c>
      <c r="E38" s="11">
        <v>0</v>
      </c>
      <c r="F38" s="11">
        <v>100</v>
      </c>
      <c r="G38" s="11">
        <v>40</v>
      </c>
      <c r="H38" s="11">
        <v>1050</v>
      </c>
      <c r="J38" s="13">
        <f t="shared" si="0"/>
        <v>0</v>
      </c>
      <c r="K38" s="13">
        <f t="shared" si="1"/>
        <v>6</v>
      </c>
      <c r="L38" s="13">
        <f t="shared" si="2"/>
        <v>1.6</v>
      </c>
      <c r="M38" s="13">
        <f t="shared" si="3"/>
        <v>26.25</v>
      </c>
      <c r="N38" s="13"/>
      <c r="O38" s="13">
        <f t="shared" si="4"/>
        <v>33.85</v>
      </c>
      <c r="P38" s="13">
        <v>50</v>
      </c>
      <c r="Q38" s="19">
        <v>4000</v>
      </c>
      <c r="R38" s="22">
        <f t="shared" si="6"/>
        <v>200000</v>
      </c>
    </row>
    <row r="39" spans="1:18" x14ac:dyDescent="0.25">
      <c r="A39" s="9" t="s">
        <v>51</v>
      </c>
      <c r="B39" s="10" t="s">
        <v>52</v>
      </c>
      <c r="C39" s="24" t="s">
        <v>56</v>
      </c>
      <c r="D39" s="16">
        <v>0</v>
      </c>
      <c r="E39" s="11">
        <v>0</v>
      </c>
      <c r="F39" s="11">
        <v>30</v>
      </c>
      <c r="G39" s="11">
        <v>30</v>
      </c>
      <c r="H39" s="11">
        <v>455</v>
      </c>
      <c r="J39" s="13">
        <f t="shared" si="0"/>
        <v>0</v>
      </c>
      <c r="K39" s="13">
        <f t="shared" si="1"/>
        <v>1.7999999999999998</v>
      </c>
      <c r="L39" s="13">
        <f t="shared" si="2"/>
        <v>1.2</v>
      </c>
      <c r="M39" s="13">
        <f t="shared" si="3"/>
        <v>11.375</v>
      </c>
      <c r="N39" s="13"/>
      <c r="O39" s="13">
        <f t="shared" si="4"/>
        <v>14.375</v>
      </c>
      <c r="P39" s="13">
        <v>50</v>
      </c>
      <c r="Q39" s="19">
        <v>4000</v>
      </c>
      <c r="R39" s="22">
        <f t="shared" si="6"/>
        <v>200000</v>
      </c>
    </row>
    <row r="40" spans="1:18" ht="13.5" customHeight="1" x14ac:dyDescent="0.25">
      <c r="A40" s="9" t="s">
        <v>51</v>
      </c>
      <c r="B40" s="10" t="s">
        <v>52</v>
      </c>
      <c r="C40" s="24" t="s">
        <v>57</v>
      </c>
      <c r="D40" s="16">
        <v>0</v>
      </c>
      <c r="E40" s="11">
        <v>0</v>
      </c>
      <c r="F40" s="11">
        <v>95</v>
      </c>
      <c r="G40" s="11">
        <v>18</v>
      </c>
      <c r="H40" s="11">
        <v>870</v>
      </c>
      <c r="J40" s="13">
        <f t="shared" si="0"/>
        <v>0</v>
      </c>
      <c r="K40" s="13">
        <f t="shared" si="1"/>
        <v>5.7</v>
      </c>
      <c r="L40" s="13">
        <f t="shared" si="2"/>
        <v>0.72</v>
      </c>
      <c r="M40" s="13">
        <f t="shared" si="3"/>
        <v>21.75</v>
      </c>
      <c r="N40" s="13"/>
      <c r="O40" s="13">
        <f t="shared" si="4"/>
        <v>28.17</v>
      </c>
      <c r="P40" s="13">
        <v>50</v>
      </c>
      <c r="Q40" s="19">
        <v>4000</v>
      </c>
      <c r="R40" s="22">
        <f t="shared" si="6"/>
        <v>200000</v>
      </c>
    </row>
    <row r="41" spans="1:18" x14ac:dyDescent="0.25">
      <c r="A41" s="9" t="s">
        <v>51</v>
      </c>
      <c r="B41" s="10" t="s">
        <v>52</v>
      </c>
      <c r="C41" s="24" t="s">
        <v>58</v>
      </c>
      <c r="D41" s="16">
        <v>0</v>
      </c>
      <c r="E41" s="11">
        <v>0</v>
      </c>
      <c r="F41" s="11">
        <v>8</v>
      </c>
      <c r="G41" s="11">
        <v>5</v>
      </c>
      <c r="H41" s="11">
        <v>500</v>
      </c>
      <c r="J41" s="13">
        <f t="shared" si="0"/>
        <v>0</v>
      </c>
      <c r="K41" s="13">
        <f t="shared" si="1"/>
        <v>0.48</v>
      </c>
      <c r="L41" s="13">
        <f t="shared" si="2"/>
        <v>0.2</v>
      </c>
      <c r="M41" s="13">
        <f t="shared" si="3"/>
        <v>12.5</v>
      </c>
      <c r="N41" s="13"/>
      <c r="O41" s="13">
        <f t="shared" si="4"/>
        <v>13.18</v>
      </c>
      <c r="P41" s="13">
        <v>50</v>
      </c>
      <c r="Q41" s="19">
        <v>4000</v>
      </c>
      <c r="R41" s="22">
        <f t="shared" si="6"/>
        <v>200000</v>
      </c>
    </row>
    <row r="42" spans="1:18" x14ac:dyDescent="0.25">
      <c r="A42" s="9" t="s">
        <v>51</v>
      </c>
      <c r="B42" s="10" t="s">
        <v>59</v>
      </c>
      <c r="C42" s="24" t="s">
        <v>60</v>
      </c>
      <c r="D42" s="16">
        <v>0</v>
      </c>
      <c r="E42" s="11">
        <v>0</v>
      </c>
      <c r="F42" s="11">
        <v>50</v>
      </c>
      <c r="G42" s="11">
        <v>22</v>
      </c>
      <c r="H42" s="11">
        <v>2197</v>
      </c>
      <c r="J42" s="13">
        <f t="shared" si="0"/>
        <v>0</v>
      </c>
      <c r="K42" s="13">
        <f t="shared" si="1"/>
        <v>3</v>
      </c>
      <c r="L42" s="13">
        <f t="shared" si="2"/>
        <v>0.88</v>
      </c>
      <c r="M42" s="13">
        <f t="shared" si="3"/>
        <v>54.925000000000004</v>
      </c>
      <c r="N42" s="13"/>
      <c r="O42" s="13">
        <f t="shared" si="4"/>
        <v>58.805000000000007</v>
      </c>
      <c r="P42" s="13">
        <v>58.805000000000007</v>
      </c>
      <c r="Q42" s="19">
        <v>4000</v>
      </c>
      <c r="R42" s="22">
        <f t="shared" ref="R42:R51" si="7">P42*Q42</f>
        <v>235220.00000000003</v>
      </c>
    </row>
    <row r="43" spans="1:18" x14ac:dyDescent="0.25">
      <c r="A43" s="9" t="s">
        <v>51</v>
      </c>
      <c r="B43" s="10" t="s">
        <v>59</v>
      </c>
      <c r="C43" s="24" t="s">
        <v>61</v>
      </c>
      <c r="D43" s="16">
        <v>0</v>
      </c>
      <c r="E43" s="11">
        <v>0</v>
      </c>
      <c r="F43" s="11">
        <v>15</v>
      </c>
      <c r="G43" s="11">
        <v>40</v>
      </c>
      <c r="H43" s="11">
        <v>1920</v>
      </c>
      <c r="J43" s="13">
        <f t="shared" si="0"/>
        <v>0</v>
      </c>
      <c r="K43" s="13">
        <f t="shared" si="1"/>
        <v>0.89999999999999991</v>
      </c>
      <c r="L43" s="13">
        <f t="shared" si="2"/>
        <v>1.6</v>
      </c>
      <c r="M43" s="13">
        <f t="shared" si="3"/>
        <v>48</v>
      </c>
      <c r="N43" s="13"/>
      <c r="O43" s="13">
        <f t="shared" si="4"/>
        <v>50.5</v>
      </c>
      <c r="P43" s="13">
        <v>50.5</v>
      </c>
      <c r="Q43" s="19">
        <v>4000</v>
      </c>
      <c r="R43" s="22">
        <f t="shared" si="7"/>
        <v>202000</v>
      </c>
    </row>
    <row r="44" spans="1:18" x14ac:dyDescent="0.25">
      <c r="A44" s="9" t="s">
        <v>51</v>
      </c>
      <c r="B44" s="10" t="s">
        <v>59</v>
      </c>
      <c r="C44" s="24" t="s">
        <v>62</v>
      </c>
      <c r="D44" s="11">
        <v>9400</v>
      </c>
      <c r="E44" s="11">
        <v>16</v>
      </c>
      <c r="F44" s="11">
        <v>20</v>
      </c>
      <c r="G44" s="11">
        <v>10</v>
      </c>
      <c r="H44" s="11">
        <v>2250</v>
      </c>
      <c r="J44" s="13">
        <f t="shared" si="0"/>
        <v>282</v>
      </c>
      <c r="K44" s="13">
        <f t="shared" si="1"/>
        <v>1.2</v>
      </c>
      <c r="L44" s="13">
        <f t="shared" si="2"/>
        <v>0.4</v>
      </c>
      <c r="M44" s="13">
        <f t="shared" si="3"/>
        <v>56.25</v>
      </c>
      <c r="N44" s="13"/>
      <c r="O44" s="13">
        <f t="shared" si="4"/>
        <v>339.84999999999997</v>
      </c>
      <c r="P44" s="13">
        <v>339.84999999999997</v>
      </c>
      <c r="Q44" s="19">
        <v>4000</v>
      </c>
      <c r="R44" s="22">
        <f t="shared" si="7"/>
        <v>1359399.9999999998</v>
      </c>
    </row>
    <row r="45" spans="1:18" x14ac:dyDescent="0.25">
      <c r="A45" s="9" t="s">
        <v>51</v>
      </c>
      <c r="B45" s="10" t="s">
        <v>59</v>
      </c>
      <c r="C45" s="24" t="s">
        <v>63</v>
      </c>
      <c r="D45" s="16">
        <v>0</v>
      </c>
      <c r="E45" s="11">
        <v>0</v>
      </c>
      <c r="F45" s="11">
        <v>70</v>
      </c>
      <c r="G45" s="11">
        <v>0</v>
      </c>
      <c r="H45" s="11">
        <v>940</v>
      </c>
      <c r="J45" s="13">
        <f t="shared" si="0"/>
        <v>0</v>
      </c>
      <c r="K45" s="13">
        <f t="shared" si="1"/>
        <v>4.2</v>
      </c>
      <c r="L45" s="13">
        <f t="shared" si="2"/>
        <v>0</v>
      </c>
      <c r="M45" s="13">
        <f t="shared" si="3"/>
        <v>23.5</v>
      </c>
      <c r="N45" s="13"/>
      <c r="O45" s="13">
        <f t="shared" si="4"/>
        <v>27.7</v>
      </c>
      <c r="P45" s="13">
        <v>50</v>
      </c>
      <c r="Q45" s="19">
        <v>4000</v>
      </c>
      <c r="R45" s="22">
        <f t="shared" si="7"/>
        <v>200000</v>
      </c>
    </row>
    <row r="46" spans="1:18" x14ac:dyDescent="0.25">
      <c r="A46" s="9" t="s">
        <v>51</v>
      </c>
      <c r="B46" s="10" t="s">
        <v>59</v>
      </c>
      <c r="C46" s="24" t="s">
        <v>64</v>
      </c>
      <c r="D46" s="16">
        <v>0</v>
      </c>
      <c r="E46" s="11">
        <v>0</v>
      </c>
      <c r="F46" s="11">
        <v>0</v>
      </c>
      <c r="G46" s="11">
        <v>0</v>
      </c>
      <c r="H46" s="11">
        <v>2230</v>
      </c>
      <c r="J46" s="13">
        <f t="shared" si="0"/>
        <v>0</v>
      </c>
      <c r="K46" s="13">
        <f t="shared" si="1"/>
        <v>0</v>
      </c>
      <c r="L46" s="13">
        <f t="shared" si="2"/>
        <v>0</v>
      </c>
      <c r="M46" s="13">
        <f t="shared" si="3"/>
        <v>55.75</v>
      </c>
      <c r="N46" s="13"/>
      <c r="O46" s="13">
        <f t="shared" si="4"/>
        <v>55.75</v>
      </c>
      <c r="P46" s="13">
        <v>55.75</v>
      </c>
      <c r="Q46" s="19">
        <v>4000</v>
      </c>
      <c r="R46" s="22">
        <f t="shared" si="7"/>
        <v>223000</v>
      </c>
    </row>
    <row r="47" spans="1:18" x14ac:dyDescent="0.25">
      <c r="A47" s="9" t="s">
        <v>65</v>
      </c>
      <c r="B47" s="10" t="s">
        <v>66</v>
      </c>
      <c r="C47" s="24" t="s">
        <v>67</v>
      </c>
      <c r="D47" s="11">
        <v>5700</v>
      </c>
      <c r="E47" s="11">
        <v>10</v>
      </c>
      <c r="F47" s="11">
        <v>0</v>
      </c>
      <c r="G47" s="11">
        <v>0</v>
      </c>
      <c r="H47" s="11">
        <v>0</v>
      </c>
      <c r="J47" s="13">
        <f t="shared" si="0"/>
        <v>171</v>
      </c>
      <c r="K47" s="13">
        <f t="shared" si="1"/>
        <v>0</v>
      </c>
      <c r="L47" s="13">
        <f t="shared" si="2"/>
        <v>0</v>
      </c>
      <c r="M47" s="13">
        <f t="shared" si="3"/>
        <v>0</v>
      </c>
      <c r="N47" s="13"/>
      <c r="O47" s="13">
        <f t="shared" si="4"/>
        <v>171</v>
      </c>
      <c r="P47" s="13">
        <v>171</v>
      </c>
      <c r="Q47" s="19">
        <v>4000</v>
      </c>
      <c r="R47" s="22">
        <f t="shared" si="7"/>
        <v>684000</v>
      </c>
    </row>
    <row r="48" spans="1:18" x14ac:dyDescent="0.25">
      <c r="A48" s="9" t="s">
        <v>65</v>
      </c>
      <c r="B48" s="10" t="s">
        <v>66</v>
      </c>
      <c r="C48" s="24" t="s">
        <v>68</v>
      </c>
      <c r="D48" s="11">
        <v>7000</v>
      </c>
      <c r="E48" s="11">
        <f>D48/600</f>
        <v>11.666666666666666</v>
      </c>
      <c r="F48" s="11">
        <v>0</v>
      </c>
      <c r="G48" s="11">
        <v>0</v>
      </c>
      <c r="H48" s="11">
        <v>0</v>
      </c>
      <c r="J48" s="13">
        <f t="shared" si="0"/>
        <v>210</v>
      </c>
      <c r="K48" s="13">
        <f t="shared" si="1"/>
        <v>0</v>
      </c>
      <c r="L48" s="13">
        <f t="shared" si="2"/>
        <v>0</v>
      </c>
      <c r="M48" s="13">
        <f t="shared" si="3"/>
        <v>0</v>
      </c>
      <c r="N48" s="13"/>
      <c r="O48" s="13">
        <f t="shared" si="4"/>
        <v>210</v>
      </c>
      <c r="P48" s="13">
        <v>210</v>
      </c>
      <c r="Q48" s="19">
        <v>4000</v>
      </c>
      <c r="R48" s="22">
        <f t="shared" si="7"/>
        <v>840000</v>
      </c>
    </row>
    <row r="49" spans="1:18" x14ac:dyDescent="0.25">
      <c r="A49" s="9" t="s">
        <v>65</v>
      </c>
      <c r="B49" s="10" t="s">
        <v>66</v>
      </c>
      <c r="C49" s="24" t="s">
        <v>69</v>
      </c>
      <c r="D49" s="11">
        <v>5600</v>
      </c>
      <c r="E49" s="11">
        <v>10</v>
      </c>
      <c r="F49" s="11">
        <v>0</v>
      </c>
      <c r="G49" s="11">
        <v>0</v>
      </c>
      <c r="H49" s="11">
        <v>0</v>
      </c>
      <c r="J49" s="13">
        <f t="shared" si="0"/>
        <v>168</v>
      </c>
      <c r="K49" s="13">
        <f t="shared" si="1"/>
        <v>0</v>
      </c>
      <c r="L49" s="13">
        <f t="shared" si="2"/>
        <v>0</v>
      </c>
      <c r="M49" s="13">
        <f t="shared" si="3"/>
        <v>0</v>
      </c>
      <c r="N49" s="13"/>
      <c r="O49" s="13">
        <f t="shared" si="4"/>
        <v>168</v>
      </c>
      <c r="P49" s="13">
        <v>168</v>
      </c>
      <c r="Q49" s="19">
        <v>4000</v>
      </c>
      <c r="R49" s="22">
        <f t="shared" si="7"/>
        <v>672000</v>
      </c>
    </row>
    <row r="50" spans="1:18" x14ac:dyDescent="0.25">
      <c r="A50" s="9" t="s">
        <v>65</v>
      </c>
      <c r="B50" s="10" t="s">
        <v>66</v>
      </c>
      <c r="C50" s="24" t="s">
        <v>70</v>
      </c>
      <c r="D50" s="11">
        <v>8400</v>
      </c>
      <c r="E50" s="11">
        <v>14</v>
      </c>
      <c r="F50" s="11">
        <v>0</v>
      </c>
      <c r="G50" s="11">
        <v>0</v>
      </c>
      <c r="H50" s="11">
        <v>0</v>
      </c>
      <c r="J50" s="13">
        <f t="shared" si="0"/>
        <v>252</v>
      </c>
      <c r="K50" s="13">
        <f t="shared" si="1"/>
        <v>0</v>
      </c>
      <c r="L50" s="13">
        <f t="shared" si="2"/>
        <v>0</v>
      </c>
      <c r="M50" s="13">
        <f t="shared" si="3"/>
        <v>0</v>
      </c>
      <c r="N50" s="13"/>
      <c r="O50" s="13">
        <f t="shared" si="4"/>
        <v>252</v>
      </c>
      <c r="P50" s="13">
        <v>252</v>
      </c>
      <c r="Q50" s="19">
        <v>4000</v>
      </c>
      <c r="R50" s="22">
        <f t="shared" si="7"/>
        <v>1008000</v>
      </c>
    </row>
    <row r="51" spans="1:18" x14ac:dyDescent="0.25">
      <c r="A51" s="9" t="s">
        <v>65</v>
      </c>
      <c r="B51" s="10" t="s">
        <v>66</v>
      </c>
      <c r="C51" s="24" t="s">
        <v>71</v>
      </c>
      <c r="D51" s="16">
        <v>0</v>
      </c>
      <c r="E51" s="11">
        <v>0</v>
      </c>
      <c r="F51" s="11">
        <v>84</v>
      </c>
      <c r="G51" s="11">
        <v>0</v>
      </c>
      <c r="H51" s="11">
        <v>1010</v>
      </c>
      <c r="J51" s="13">
        <f t="shared" si="0"/>
        <v>0</v>
      </c>
      <c r="K51" s="13">
        <f t="shared" si="1"/>
        <v>5.04</v>
      </c>
      <c r="L51" s="13">
        <f t="shared" si="2"/>
        <v>0</v>
      </c>
      <c r="M51" s="13">
        <f t="shared" si="3"/>
        <v>25.25</v>
      </c>
      <c r="N51" s="13"/>
      <c r="O51" s="13">
        <f t="shared" si="4"/>
        <v>30.29</v>
      </c>
      <c r="P51" s="13">
        <v>50</v>
      </c>
      <c r="Q51" s="19">
        <v>4000</v>
      </c>
      <c r="R51" s="22">
        <f t="shared" si="7"/>
        <v>200000</v>
      </c>
    </row>
    <row r="52" spans="1:18" ht="15.75" thickBot="1" x14ac:dyDescent="0.3">
      <c r="A52" s="9" t="s">
        <v>65</v>
      </c>
      <c r="B52" s="10" t="s">
        <v>72</v>
      </c>
      <c r="C52" s="24" t="s">
        <v>73</v>
      </c>
      <c r="D52" s="11">
        <v>4900</v>
      </c>
      <c r="E52" s="11">
        <v>9</v>
      </c>
      <c r="F52" s="11">
        <v>0</v>
      </c>
      <c r="G52" s="11">
        <v>0</v>
      </c>
      <c r="H52" s="11">
        <v>0</v>
      </c>
      <c r="J52" s="13">
        <f t="shared" si="0"/>
        <v>147</v>
      </c>
      <c r="K52" s="13">
        <f t="shared" si="1"/>
        <v>0</v>
      </c>
      <c r="L52" s="13">
        <f t="shared" si="2"/>
        <v>0</v>
      </c>
      <c r="M52" s="13">
        <f t="shared" si="3"/>
        <v>0</v>
      </c>
      <c r="N52" s="13"/>
      <c r="O52" s="13">
        <f t="shared" si="4"/>
        <v>147</v>
      </c>
      <c r="P52" s="13">
        <f>O52</f>
        <v>147</v>
      </c>
      <c r="Q52" s="19">
        <v>4000</v>
      </c>
      <c r="R52" s="22">
        <f t="shared" si="5"/>
        <v>588000</v>
      </c>
    </row>
    <row r="53" spans="1:18" ht="15.75" thickBot="1" x14ac:dyDescent="0.3">
      <c r="A53" s="37" t="s">
        <v>74</v>
      </c>
      <c r="B53" s="38"/>
      <c r="C53" s="38"/>
      <c r="D53" s="12">
        <f>SUM(D$9:D$52)</f>
        <v>138500</v>
      </c>
      <c r="E53" s="12">
        <f>SUM(E9:E52)</f>
        <v>241.83333333333331</v>
      </c>
      <c r="F53" s="12">
        <f>SUM(F$9:F$52)</f>
        <v>1270</v>
      </c>
      <c r="G53" s="12">
        <f>SUM(G$9:G$52)</f>
        <v>475</v>
      </c>
      <c r="H53" s="12">
        <f>SUM(H$9:H$52)</f>
        <v>19772</v>
      </c>
    </row>
    <row r="54" spans="1:18" x14ac:dyDescent="0.25">
      <c r="O54" s="17">
        <f>SUM(O9:O53)</f>
        <v>4744.4999999999991</v>
      </c>
      <c r="P54" s="17"/>
      <c r="R54" s="18">
        <f>SUM(R9:R53)</f>
        <v>24059420</v>
      </c>
    </row>
  </sheetData>
  <autoFilter ref="A4:H53">
    <filterColumn colId="5" showButton="0"/>
    <filterColumn colId="6" showButton="0"/>
  </autoFilter>
  <mergeCells count="13">
    <mergeCell ref="Q6:Q7"/>
    <mergeCell ref="R6:R7"/>
    <mergeCell ref="A53:C53"/>
    <mergeCell ref="K6:M6"/>
    <mergeCell ref="J6:J7"/>
    <mergeCell ref="O6:O7"/>
    <mergeCell ref="A1:H2"/>
    <mergeCell ref="A4:A7"/>
    <mergeCell ref="B4:B7"/>
    <mergeCell ref="C4:C7"/>
    <mergeCell ref="F4:H4"/>
    <mergeCell ref="D5:D7"/>
    <mergeCell ref="F5:H5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SAH 13k (2)</vt:lpstr>
      <vt:lpstr>'SAH 13k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Jr</dc:creator>
  <cp:lastModifiedBy>PCI</cp:lastModifiedBy>
  <dcterms:created xsi:type="dcterms:W3CDTF">2021-09-22T06:34:09Z</dcterms:created>
  <dcterms:modified xsi:type="dcterms:W3CDTF">2021-11-08T07:40:33Z</dcterms:modified>
</cp:coreProperties>
</file>