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firstSheet="31" activeTab="34"/>
  </bookViews>
  <sheets>
    <sheet name="001_CMA_Palembang" sheetId="349" r:id="rId1"/>
    <sheet name="002_tensindo_Karawang" sheetId="351" r:id="rId2"/>
    <sheet name="003_tensindo_Banjarmasin" sheetId="352" r:id="rId3"/>
    <sheet name="004_SMS_Madura_DP" sheetId="353" r:id="rId4"/>
    <sheet name="004_SMS_Madura_Pel" sheetId="368" r:id="rId5"/>
    <sheet name="005_MAS_Bandung" sheetId="354" r:id="rId6"/>
    <sheet name="06_Pa Ari Tirta Linggau Bngkl" sheetId="340" r:id="rId7"/>
    <sheet name="06_Pa Ari Tirta Linggau Bng (2" sheetId="371" r:id="rId8"/>
    <sheet name="07_Pa Ari Tirta Jambi" sheetId="355" r:id="rId9"/>
    <sheet name="07_Pa Ari Tirta Jambi Pel" sheetId="370" r:id="rId10"/>
    <sheet name="08_Bintang Bungsu_Bogor" sheetId="359" r:id="rId11"/>
    <sheet name="09_CV. Cendana Perkasa_Aceh" sheetId="360" r:id="rId12"/>
    <sheet name="10_Bintang Bungsu_Bojonegoro" sheetId="361" r:id="rId13"/>
    <sheet name="011_tensindo_Tanjung Pinang" sheetId="362" r:id="rId14"/>
    <sheet name="012_Fastindo_Padang" sheetId="363" r:id="rId15"/>
    <sheet name="013_Fastindo_tanggerang" sheetId="364" r:id="rId16"/>
    <sheet name="014_Purwoko_Lampung" sheetId="365" r:id="rId17"/>
    <sheet name="015_20 Logistik_Lampung" sheetId="366" r:id="rId18"/>
    <sheet name="016_Marugame_Tanggerang" sheetId="367" r:id="rId19"/>
    <sheet name="017_Tensindo_Alak2" sheetId="369" r:id="rId20"/>
    <sheet name="018_Fastindo_PALEMBANG" sheetId="372" r:id="rId21"/>
    <sheet name="019_Marugame_bandung" sheetId="373" r:id="rId22"/>
    <sheet name="019A_CMA_Medan" sheetId="393" r:id="rId23"/>
    <sheet name="020_Marugame_Karawang" sheetId="374" r:id="rId24"/>
    <sheet name="21_Pa Ari Tirta bukit tinggi" sheetId="357" r:id="rId25"/>
    <sheet name="21A_Pa Ari Tirta bukit tingg" sheetId="376" r:id="rId26"/>
    <sheet name="22_Pa Ari Tirta lubuk lingau" sheetId="375" r:id="rId27"/>
    <sheet name="22a_Pa Ari Tirta lubuk linga (2" sheetId="394" r:id="rId28"/>
    <sheet name="23_Rumah Online_Riau" sheetId="378" r:id="rId29"/>
    <sheet name="24_Mega Duta" sheetId="379" r:id="rId30"/>
    <sheet name="25_SMS_Madura_Kudus" sheetId="380" r:id="rId31"/>
    <sheet name="25a_SMS_Madura_Kudus Pel" sheetId="384" r:id="rId32"/>
    <sheet name="26_Ace_semarang" sheetId="381" r:id="rId33"/>
    <sheet name="27_Albert_Sumatera" sheetId="382" r:id="rId34"/>
    <sheet name="28_BBI Cargo_Jogja" sheetId="383" r:id="rId35"/>
    <sheet name="29_MKC _Pekanbaru_DP" sheetId="386" r:id="rId36"/>
    <sheet name="29A_MKC _Pekanbaru_Pel" sheetId="397" r:id="rId37"/>
    <sheet name="30_Lukman_Medan_DP" sheetId="387" r:id="rId38"/>
    <sheet name="30A_Lukman_Medan_Pel" sheetId="396" r:id="rId39"/>
    <sheet name="031_Marugame_Mix" sheetId="388" r:id="rId40"/>
    <sheet name="032_Marugame_Mix" sheetId="395" r:id="rId41"/>
    <sheet name="32_Pa Ari Tirta JambiDP" sheetId="389" r:id="rId42"/>
    <sheet name="32_Pa Ari Tirta Jambi Pel." sheetId="390" r:id="rId43"/>
    <sheet name="373_Jasa Anda_Mix" sheetId="385" r:id="rId44"/>
    <sheet name="_Pa Ari Tirta lubuk linga" sheetId="377" r:id="rId45"/>
    <sheet name="Sheet5" sheetId="358" r:id="rId46"/>
  </sheets>
  <definedNames>
    <definedName name="_xlnm.Print_Area" localSheetId="3">'004_SMS_Madura_DP'!$A$1:$I$42</definedName>
    <definedName name="_xlnm.Print_Area" localSheetId="4">'004_SMS_Madura_Pel'!$A$1:$I$42</definedName>
    <definedName name="_xlnm.Print_Area" localSheetId="5">'005_MAS_Bandung'!$A$1:$I$43</definedName>
    <definedName name="_xlnm.Print_Area" localSheetId="14">'012_Fastindo_Padang'!$A$1:$J$43</definedName>
    <definedName name="_xlnm.Print_Area" localSheetId="15">'013_Fastindo_tanggerang'!$A$1:$J$43</definedName>
    <definedName name="_xlnm.Print_Area" localSheetId="16">'014_Purwoko_Lampung'!$A$1:$J$42</definedName>
    <definedName name="_xlnm.Print_Area" localSheetId="20">'018_Fastindo_PALEMBANG'!$A$1:$J$42</definedName>
    <definedName name="_xlnm.Print_Area" localSheetId="30">'25_SMS_Madura_Kudus'!$A$1:$I$42</definedName>
    <definedName name="_xlnm.Print_Area" localSheetId="31">'25a_SMS_Madura_Kudus Pel'!$A$1:$I$42</definedName>
    <definedName name="_xlnm.Print_Area" localSheetId="32">'26_Ace_semarang'!$A$1:$I$43</definedName>
    <definedName name="_xlnm.Print_Area" localSheetId="33">'27_Albert_Sumatera'!$A$1:$H$42</definedName>
    <definedName name="_xlnm.Print_Area" localSheetId="34">'28_BBI Cargo_Jogja'!$A$2:$I$44</definedName>
    <definedName name="_xlnm.Print_Area" localSheetId="35">'29_MKC _Pekanbaru_DP'!$A$2:$I$43</definedName>
    <definedName name="_xlnm.Print_Area" localSheetId="36">'29A_MKC _Pekanbaru_Pel'!$A$2:$I$43</definedName>
    <definedName name="_xlnm.Print_Area" localSheetId="37">'30_Lukman_Medan_DP'!$A$2:$I$43</definedName>
    <definedName name="_xlnm.Print_Area" localSheetId="38">'30A_Lukman_Medan_Pel'!$A$2:$I$43</definedName>
    <definedName name="_xlnm.Print_Area" localSheetId="43">'373_Jasa Anda_Mix'!$A$1:$J$51</definedName>
  </definedNames>
  <calcPr calcId="162913"/>
</workbook>
</file>

<file path=xl/calcChain.xml><?xml version="1.0" encoding="utf-8"?>
<calcChain xmlns="http://schemas.openxmlformats.org/spreadsheetml/2006/main">
  <c r="I24" i="397" l="1"/>
  <c r="H35" i="397"/>
  <c r="I19" i="397"/>
  <c r="I23" i="397" s="1"/>
  <c r="I18" i="397"/>
  <c r="I24" i="396"/>
  <c r="H35" i="396"/>
  <c r="I18" i="396"/>
  <c r="I19" i="396" s="1"/>
  <c r="I23" i="396" s="1"/>
  <c r="I22" i="397" l="1"/>
  <c r="I37" i="395" l="1"/>
  <c r="J21" i="395"/>
  <c r="J26" i="395" s="1"/>
  <c r="J18" i="395"/>
  <c r="J18" i="363" l="1"/>
  <c r="H24" i="394"/>
  <c r="G35" i="394"/>
  <c r="H18" i="394"/>
  <c r="H19" i="394" s="1"/>
  <c r="H23" i="394" s="1"/>
  <c r="I23" i="387" l="1"/>
  <c r="I35" i="393" l="1"/>
  <c r="J18" i="393"/>
  <c r="J19" i="393" s="1"/>
  <c r="J24" i="393" s="1"/>
  <c r="H24" i="390" l="1"/>
  <c r="G35" i="390"/>
  <c r="H18" i="390"/>
  <c r="H19" i="390" s="1"/>
  <c r="H23" i="390" s="1"/>
  <c r="H24" i="389"/>
  <c r="G35" i="389"/>
  <c r="H18" i="389"/>
  <c r="H19" i="389" s="1"/>
  <c r="H23" i="389" s="1"/>
  <c r="J20" i="367" l="1"/>
  <c r="J25" i="367"/>
  <c r="I37" i="388"/>
  <c r="J21" i="388"/>
  <c r="J26" i="388" s="1"/>
  <c r="J18" i="388"/>
  <c r="H35" i="387" l="1"/>
  <c r="I18" i="387"/>
  <c r="I19" i="387" s="1"/>
  <c r="I24" i="386"/>
  <c r="I23" i="386"/>
  <c r="I22" i="386"/>
  <c r="I19" i="386"/>
  <c r="H35" i="386"/>
  <c r="I18" i="386"/>
  <c r="J46" i="385"/>
  <c r="J32" i="385"/>
  <c r="H32" i="385"/>
  <c r="J31" i="385"/>
  <c r="J30" i="385"/>
  <c r="J29" i="385"/>
  <c r="J28" i="385"/>
  <c r="J27" i="385"/>
  <c r="J26" i="385"/>
  <c r="J25" i="385"/>
  <c r="J24" i="385"/>
  <c r="J23" i="385"/>
  <c r="J21" i="385"/>
  <c r="J33" i="385" s="1"/>
  <c r="J37" i="385" s="1"/>
  <c r="K20" i="385"/>
  <c r="J19" i="385"/>
  <c r="I24" i="387" l="1"/>
  <c r="I24" i="384"/>
  <c r="H35" i="384"/>
  <c r="I19" i="384"/>
  <c r="I18" i="384"/>
  <c r="I25" i="383"/>
  <c r="I22" i="384" l="1"/>
  <c r="H36" i="383"/>
  <c r="I18" i="383"/>
  <c r="I20" i="383" s="1"/>
  <c r="G35" i="382"/>
  <c r="H18" i="382"/>
  <c r="H20" i="382" s="1"/>
  <c r="H24" i="382" s="1"/>
  <c r="I23" i="384" l="1"/>
  <c r="I25" i="381" l="1"/>
  <c r="H36" i="381"/>
  <c r="I18" i="381"/>
  <c r="I20" i="381" s="1"/>
  <c r="I24" i="380" l="1"/>
  <c r="H35" i="380"/>
  <c r="I18" i="380"/>
  <c r="I19" i="380" s="1"/>
  <c r="G35" i="379"/>
  <c r="H18" i="379"/>
  <c r="H19" i="379" s="1"/>
  <c r="H24" i="379" s="1"/>
  <c r="H25" i="378"/>
  <c r="H20" i="378"/>
  <c r="H19" i="378"/>
  <c r="G36" i="378"/>
  <c r="H18" i="378"/>
  <c r="I22" i="380" l="1"/>
  <c r="I23" i="380" s="1"/>
  <c r="H24" i="377"/>
  <c r="G35" i="377"/>
  <c r="H18" i="377"/>
  <c r="H19" i="377" s="1"/>
  <c r="H23" i="377" s="1"/>
  <c r="H24" i="376"/>
  <c r="G35" i="376"/>
  <c r="H18" i="376"/>
  <c r="H19" i="376" s="1"/>
  <c r="H23" i="376" s="1"/>
  <c r="H23" i="357"/>
  <c r="H23" i="375"/>
  <c r="G35" i="375"/>
  <c r="H18" i="375"/>
  <c r="H19" i="375" s="1"/>
  <c r="H24" i="375" l="1"/>
  <c r="I37" i="374"/>
  <c r="J18" i="374"/>
  <c r="J21" i="374" s="1"/>
  <c r="J26" i="374" s="1"/>
  <c r="J18" i="373"/>
  <c r="I37" i="373"/>
  <c r="J18" i="372"/>
  <c r="I35" i="372"/>
  <c r="J19" i="372"/>
  <c r="J24" i="372" s="1"/>
  <c r="H25" i="371" l="1"/>
  <c r="G36" i="371"/>
  <c r="H20" i="371"/>
  <c r="H24" i="371" s="1"/>
  <c r="H18" i="371"/>
  <c r="H24" i="370"/>
  <c r="G35" i="370"/>
  <c r="H19" i="370"/>
  <c r="H23" i="370" s="1"/>
  <c r="H18" i="370"/>
  <c r="H34" i="369"/>
  <c r="I19" i="369"/>
  <c r="I20" i="369" s="1"/>
  <c r="I24" i="369" s="1"/>
  <c r="H23" i="371" l="1"/>
  <c r="H22" i="370"/>
  <c r="I22" i="368" l="1"/>
  <c r="I23" i="368"/>
  <c r="I24" i="368"/>
  <c r="H35" i="368"/>
  <c r="G18" i="368"/>
  <c r="I18" i="368" s="1"/>
  <c r="I19" i="368" s="1"/>
  <c r="J19" i="367" l="1"/>
  <c r="I36" i="367"/>
  <c r="J18" i="367"/>
  <c r="I35" i="366"/>
  <c r="J18" i="366"/>
  <c r="J19" i="366" s="1"/>
  <c r="J24" i="366" s="1"/>
  <c r="J24" i="365" l="1"/>
  <c r="I35" i="365"/>
  <c r="J18" i="365"/>
  <c r="J19" i="365" s="1"/>
  <c r="I36" i="364" l="1"/>
  <c r="J18" i="364"/>
  <c r="J19" i="363"/>
  <c r="J20" i="363"/>
  <c r="J25" i="363" s="1"/>
  <c r="I36" i="363"/>
  <c r="J20" i="364" l="1"/>
  <c r="J25" i="364" s="1"/>
  <c r="H34" i="362"/>
  <c r="I19" i="362"/>
  <c r="I20" i="362" s="1"/>
  <c r="I24" i="362" s="1"/>
  <c r="G35" i="361" l="1"/>
  <c r="H18" i="361"/>
  <c r="H19" i="361" s="1"/>
  <c r="H24" i="361" s="1"/>
  <c r="J24" i="360" l="1"/>
  <c r="J18" i="360"/>
  <c r="J19" i="360"/>
  <c r="I35" i="360"/>
  <c r="G35" i="359"/>
  <c r="H18" i="359"/>
  <c r="H19" i="359" s="1"/>
  <c r="H24" i="359" s="1"/>
  <c r="I25" i="354" l="1"/>
  <c r="I19" i="354"/>
  <c r="G35" i="357" l="1"/>
  <c r="H18" i="357"/>
  <c r="H19" i="357" s="1"/>
  <c r="G35" i="355"/>
  <c r="H18" i="355"/>
  <c r="H19" i="355" s="1"/>
  <c r="H23" i="355" s="1"/>
  <c r="H25" i="340"/>
  <c r="I20" i="354"/>
  <c r="H36" i="354"/>
  <c r="I18" i="354"/>
  <c r="H24" i="357" l="1"/>
  <c r="H22" i="355"/>
  <c r="H24" i="355" s="1"/>
  <c r="I24" i="353"/>
  <c r="I22" i="353"/>
  <c r="I19" i="353"/>
  <c r="G18" i="353"/>
  <c r="H35" i="353"/>
  <c r="I18" i="353"/>
  <c r="I23" i="353" l="1"/>
  <c r="H34" i="352" l="1"/>
  <c r="I19" i="352"/>
  <c r="I20" i="352" s="1"/>
  <c r="I24" i="352" s="1"/>
  <c r="H34" i="351"/>
  <c r="I20" i="351"/>
  <c r="I24" i="351" s="1"/>
  <c r="I19" i="351"/>
  <c r="I36" i="349" l="1"/>
  <c r="J19" i="349"/>
  <c r="J21" i="349" s="1"/>
  <c r="J25" i="349" s="1"/>
  <c r="G36" i="340" l="1"/>
  <c r="H18" i="340"/>
  <c r="H20" i="340" s="1"/>
  <c r="H24" i="340" l="1"/>
  <c r="H23" i="340"/>
  <c r="J21" i="373" l="1"/>
  <c r="J26" i="373" s="1"/>
</calcChain>
</file>

<file path=xl/sharedStrings.xml><?xml version="1.0" encoding="utf-8"?>
<sst xmlns="http://schemas.openxmlformats.org/spreadsheetml/2006/main" count="2425" uniqueCount="337">
  <si>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</si>
  <si>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</si>
  <si>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</si>
  <si>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</si>
  <si>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</si>
  <si>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</si>
  <si>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</si>
  <si>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</si>
  <si>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</si>
  <si>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</si>
  <si>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</si>
  <si>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</si>
  <si>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</si>
  <si>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</si>
  <si>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DESCRIPTION</t>
  </si>
  <si>
    <t>DESNATION</t>
  </si>
  <si>
    <t>UNIT PRICE</t>
  </si>
  <si>
    <t>AMOUNT</t>
  </si>
  <si>
    <t>SUB TOTAL</t>
  </si>
  <si>
    <t>PPN 1 %</t>
  </si>
  <si>
    <t>DP</t>
  </si>
  <si>
    <t>Payment Instructions</t>
  </si>
  <si>
    <t>Pay Cheque or Transfer to :</t>
  </si>
  <si>
    <t>Bekasi,</t>
  </si>
  <si>
    <t>Dede Komalasari</t>
  </si>
  <si>
    <t xml:space="preserve">Bekasi, </t>
  </si>
  <si>
    <t xml:space="preserve"> </t>
  </si>
  <si>
    <t>AWB</t>
  </si>
  <si>
    <t>Total</t>
  </si>
  <si>
    <t>COLLY</t>
  </si>
  <si>
    <t>KG</t>
  </si>
  <si>
    <t>-</t>
  </si>
  <si>
    <t>Ruko Asera Blok 1S-20 No.26</t>
  </si>
  <si>
    <t>Unit</t>
  </si>
  <si>
    <t>: PT. CMA Internasional</t>
  </si>
  <si>
    <t>:  Ibu Ester</t>
  </si>
  <si>
    <t>27/11/20</t>
  </si>
  <si>
    <t>Palembang</t>
  </si>
  <si>
    <t>Pelunasan</t>
  </si>
  <si>
    <t>BCA-IDR</t>
  </si>
  <si>
    <t>A/C : 521-137-0492</t>
  </si>
  <si>
    <t>A/N : M. IMAM ATAU HENRY TIRTASAPUTRA JUNIOR</t>
  </si>
  <si>
    <t>: Bpk. Ari Tirta</t>
  </si>
  <si>
    <t>Pengiriman Barang Tujuan Jakarta Lubuk Linggau</t>
  </si>
  <si>
    <t>Lubuk Linggau</t>
  </si>
  <si>
    <t>DP 60%</t>
  </si>
  <si>
    <t>400074</t>
  </si>
  <si>
    <t>400075</t>
  </si>
  <si>
    <t>Pengiriman Barang Tujuan      PT. 8 Masgro</t>
  </si>
  <si>
    <t>Pengiriman Barang Tujuan CV. Jaya Agung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</si>
  <si>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: Lima Juta Lima Ratus Ribu Rupiah.</t>
    </r>
  </si>
  <si>
    <t xml:space="preserve"> 04 Januari 21</t>
  </si>
  <si>
    <t xml:space="preserve"> 001/PCI/K2/I/21</t>
  </si>
  <si>
    <t xml:space="preserve"> 002/PCI/K2/I/21</t>
  </si>
  <si>
    <t>: PT. Tensindo Kreasi Nusantara</t>
  </si>
  <si>
    <t xml:space="preserve">  Rukan Crown Palace Kav. B 10-11</t>
  </si>
  <si>
    <t xml:space="preserve">  Tebet- Jakarta 12819</t>
  </si>
  <si>
    <t>:  Finance Dept</t>
  </si>
  <si>
    <t>NO. PROYEK</t>
  </si>
  <si>
    <t>NO. PO</t>
  </si>
  <si>
    <t>QTY</t>
  </si>
  <si>
    <t>PICK UP DATE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</si>
  <si>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Tiga Juta Rupiah.</t>
    </r>
  </si>
  <si>
    <t>18/12/20</t>
  </si>
  <si>
    <t xml:space="preserve"> 07 Januari 21</t>
  </si>
  <si>
    <t xml:space="preserve"> 003/PCI/K2/I/21</t>
  </si>
  <si>
    <t>19/11/20</t>
  </si>
  <si>
    <t>Trucking Fuso  Tujuan Karawang - Cakung</t>
  </si>
  <si>
    <t>Trucking Fuso  Tujuan Karawang - Banjarmasin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</si>
  <si>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Puluh Tiga Juta Rupiah.</t>
    </r>
  </si>
  <si>
    <t>: PT. Shadan Mitra Sukses</t>
  </si>
  <si>
    <t xml:space="preserve"> -</t>
  </si>
  <si>
    <t>Qty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</si>
  <si>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</si>
  <si>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</si>
  <si>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</si>
  <si>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</si>
  <si>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</si>
  <si>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</si>
  <si>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</si>
  <si>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</si>
  <si>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</si>
  <si>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</si>
  <si>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</si>
  <si>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</si>
  <si>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</si>
  <si>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</si>
  <si>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</si>
  <si>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</si>
  <si>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</si>
  <si>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</si>
  <si>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</si>
  <si>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</si>
  <si>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 xml:space="preserve"> 004/PCI/K2/I/21</t>
  </si>
  <si>
    <t xml:space="preserve"> 08 Januari 21</t>
  </si>
  <si>
    <t>08/01/21</t>
  </si>
  <si>
    <t>Madura</t>
  </si>
  <si>
    <t>Pengiriman Barang Tujuan Gersik - Madura ( CDD B9292 VCC )</t>
  </si>
  <si>
    <t>DP   70%</t>
  </si>
  <si>
    <t>Pelunasan 30%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</si>
  <si>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Tiga Puluh Dua Ribu Lima Ratus Rupiah.</t>
    </r>
  </si>
  <si>
    <t>: PT. Mega Arta Segaranusa</t>
  </si>
  <si>
    <t xml:space="preserve"> 005/PCI/K2/I/21</t>
  </si>
  <si>
    <t xml:space="preserve"> 11 Januari 21</t>
  </si>
  <si>
    <t>400834</t>
  </si>
  <si>
    <t>Pengiriman Barang Tujuan Jakarta - Padalarang</t>
  </si>
  <si>
    <t>Bandung</t>
  </si>
  <si>
    <t>Biaya Wraping</t>
  </si>
  <si>
    <t xml:space="preserve">DP  </t>
  </si>
  <si>
    <t xml:space="preserve"> 006/PCI/K2/I/21</t>
  </si>
  <si>
    <t>09 Jan 21</t>
  </si>
  <si>
    <t>Pengiriman Barang Tujuan Jakarta  Bengkulu</t>
  </si>
  <si>
    <t>Bengkulu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</si>
  <si>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Delapan Ratus</t>
    </r>
  </si>
  <si>
    <t>Pengiriman Barang Tujuan Jakarta Jambi</t>
  </si>
  <si>
    <t>Jambi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</si>
  <si>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Lima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</si>
  <si>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Lima Puluh Ribu Rupiah.</t>
    </r>
  </si>
  <si>
    <t>CV. Bintang Bungsu</t>
  </si>
  <si>
    <t>12 Januari 2021</t>
  </si>
  <si>
    <t>Pengiriman Barang Tujuan  Jakarta - Bogor</t>
  </si>
  <si>
    <t>Bogor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</si>
  <si>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</si>
  <si>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 xml:space="preserve"> 009/PCI/K1/I/21</t>
  </si>
  <si>
    <t>00343</t>
  </si>
  <si>
    <t>Pengiriman Barang Tujuan  Jakarta - Aceh Piedie</t>
  </si>
  <si>
    <t>Aceh</t>
  </si>
  <si>
    <t>: PT. Cendana Perkasa Utama</t>
  </si>
  <si>
    <t>Biaya Pick Up</t>
  </si>
  <si>
    <t xml:space="preserve"> 010/PCI/K2/I/21</t>
  </si>
  <si>
    <t>13 Januari 2021</t>
  </si>
  <si>
    <t>Pengiriman Barang Tujuan  Jakarta - Bojonegoro</t>
  </si>
  <si>
    <t>Bojenogoro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</si>
  <si>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 Rupiah.</t>
    </r>
  </si>
  <si>
    <t xml:space="preserve"> 011/PCI/K2/I/21</t>
  </si>
  <si>
    <t>004</t>
  </si>
  <si>
    <t>Trucking   Pengiriman Barang Tujuan Karawang - Tanjung Pinang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</si>
  <si>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Enam Juta Delapan Ratus Ribu Rupiah.</t>
    </r>
  </si>
  <si>
    <t xml:space="preserve"> 14 Januari 21</t>
  </si>
  <si>
    <t>: CV. FASTINDO LOGISTIK</t>
  </si>
  <si>
    <t>: Bpk. Assad</t>
  </si>
  <si>
    <t>Kubik</t>
  </si>
  <si>
    <t xml:space="preserve">DP   </t>
  </si>
  <si>
    <t xml:space="preserve">Pelunasan </t>
  </si>
  <si>
    <t>10/12/20</t>
  </si>
  <si>
    <t>401361</t>
  </si>
  <si>
    <t>Pengiriman Barang Tujuan Cikarang - Ancol - Daikin Padang</t>
  </si>
  <si>
    <t>Padang</t>
  </si>
  <si>
    <t>Biaya Bongkar</t>
  </si>
  <si>
    <t xml:space="preserve"> 012/PCI/K2/I/21</t>
  </si>
  <si>
    <t xml:space="preserve"> 15 Januari 21</t>
  </si>
  <si>
    <t xml:space="preserve"> 013/PCI/K2/I/21</t>
  </si>
  <si>
    <t>07/01/21</t>
  </si>
  <si>
    <t>Tanggerang</t>
  </si>
  <si>
    <t>Pengiriman Barang Tujuan Cikarang - Cikopo</t>
  </si>
  <si>
    <t>Pengiriman Barang Tujuan Cikarang - Pakulon Barat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</si>
  <si>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Ribu Rupiah.</t>
    </r>
  </si>
  <si>
    <t xml:space="preserve"> 014/PCI/K2/I/21</t>
  </si>
  <si>
    <t xml:space="preserve"> 19 Januari 21</t>
  </si>
  <si>
    <t>: Bpk. Purwoko</t>
  </si>
  <si>
    <t>15/01/21</t>
  </si>
  <si>
    <t>400869</t>
  </si>
  <si>
    <t>Pengiriman Barang Tujuan PT. Great Giant Pineapple</t>
  </si>
  <si>
    <t>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</si>
  <si>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</si>
  <si>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>: PT. 20 Logistik</t>
  </si>
  <si>
    <t>:  Bpk. Supriadi</t>
  </si>
  <si>
    <t>Pengiriman Barang Tujuan Jakarta - Bandar Lampung</t>
  </si>
  <si>
    <t>Bandar Lampung</t>
  </si>
  <si>
    <t>401392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</si>
  <si>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Tiga Puluh Empat Ribu Rupiah.</t>
    </r>
  </si>
  <si>
    <t xml:space="preserve"> 016/PCI/K2/I/21</t>
  </si>
  <si>
    <t>: PT. Gensture Marugame Udon</t>
  </si>
  <si>
    <t>400867</t>
  </si>
  <si>
    <t>Biaya Xtry</t>
  </si>
  <si>
    <t>Madura &amp; Gersik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</si>
  <si>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Empat Puluh Dua Ribu Lima Ratus Rupiah.</t>
    </r>
  </si>
  <si>
    <t>Pengiriman Barang Tujuan Medan - Tanggerang</t>
  </si>
  <si>
    <t xml:space="preserve"> 017/PCI/K2/I/21</t>
  </si>
  <si>
    <t xml:space="preserve"> 20 Januari 21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</si>
  <si>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Delapan Ratus Ribu Rupiah.</t>
    </r>
  </si>
  <si>
    <t xml:space="preserve">Trucking   Pengiriman Barang Tujuan Karawang - Alak-Alak Banjarmasin </t>
  </si>
  <si>
    <t xml:space="preserve"> 007/PCI/K2/I/21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</si>
  <si>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</si>
  <si>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Dua Ratus Ribu Rupiah.</t>
    </r>
  </si>
  <si>
    <t xml:space="preserve"> 018/PCI/K2/I/21</t>
  </si>
  <si>
    <t>400864</t>
  </si>
  <si>
    <t>Pengiriman Barang Tujuan Jakarta - 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</si>
  <si>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Lima Puluh Ribu Rupiah.</t>
    </r>
  </si>
  <si>
    <t xml:space="preserve"> 23 Januari 21</t>
  </si>
  <si>
    <t xml:space="preserve"> 019/PCI/K2/I/21</t>
  </si>
  <si>
    <t>: PT. Sriboga Marugame Indonesia</t>
  </si>
  <si>
    <t>401570</t>
  </si>
  <si>
    <t>401572</t>
  </si>
  <si>
    <t>401573</t>
  </si>
  <si>
    <t>Pengiriman Barang Tujuan Paskal Hyper Squre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</si>
  <si>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</si>
  <si>
    <t xml:space="preserve"> 020/PCI/K2/I/21</t>
  </si>
  <si>
    <t>Pengiriman Barang Tujuan Marugame Riau Bandung</t>
  </si>
  <si>
    <t>Pengiriman Barang Tujuan M.034 Resindah Prak Mall</t>
  </si>
  <si>
    <t>Karawang Barat</t>
  </si>
  <si>
    <t>Pengiriman Barang Tujuan Trans Studio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</si>
  <si>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Ribu Rupiah.</t>
    </r>
  </si>
  <si>
    <t>Pengiriman Barang Tujuan M.044 Paris Van Java</t>
  </si>
  <si>
    <t>Pengiriman Barang Tujuan M. 070 Buah Batu Bandung</t>
  </si>
  <si>
    <t>Pengiriman Barang Tujuan Jakarta - Bukit Tinggi</t>
  </si>
  <si>
    <t>Bukit Tinggi</t>
  </si>
  <si>
    <t>Lubuk Lingau</t>
  </si>
  <si>
    <t xml:space="preserve"> 022/PCI/K2/I/21</t>
  </si>
  <si>
    <t xml:space="preserve"> 25 Januari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</si>
  <si>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Lima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</si>
  <si>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Enam Ratus Ribu Rupiaih.</t>
    </r>
  </si>
  <si>
    <t xml:space="preserve"> 021/PCI/K2/I/21</t>
  </si>
  <si>
    <t xml:space="preserve"> 02A/PCI/K2/I/21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</si>
  <si>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Tujuh Ratus Ribu Rupiah.</t>
    </r>
  </si>
  <si>
    <t>: Rumah Olline / Michelle</t>
  </si>
  <si>
    <t>: Finance Dept</t>
  </si>
  <si>
    <t xml:space="preserve"> 023/PCI/K2/I/21</t>
  </si>
  <si>
    <t xml:space="preserve"> 26 Januari 21</t>
  </si>
  <si>
    <t>Riau</t>
  </si>
  <si>
    <t>Jasa Packing</t>
  </si>
  <si>
    <t>Pengiriman Barang Tujuan Komplek PT. RAPP Townsite 2 Blok LL No. 15 Pangkalan Kerinci Pelalawan Riau 28315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</si>
  <si>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Rupiah.</t>
    </r>
  </si>
  <si>
    <t>: PT. MEGA DUTA</t>
  </si>
  <si>
    <t>: Bpk. Rahmat</t>
  </si>
  <si>
    <t xml:space="preserve"> 024/PCI/K2/I/21</t>
  </si>
  <si>
    <t>Pengiriman Barang Tujuan Jakarta - Surabaya</t>
  </si>
  <si>
    <t>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</si>
  <si>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</si>
  <si>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 xml:space="preserve"> 025/PCI/K2/I/21</t>
  </si>
  <si>
    <t>19/01/21</t>
  </si>
  <si>
    <t>Pengiriman Barang Tujuan Gersik - Kudus</t>
  </si>
  <si>
    <t>Kudus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</si>
  <si>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Sembilan Puluh Lima Ribu Lima Ratus Rupiah.</t>
    </r>
  </si>
  <si>
    <t>: PT. Ace Oldfields</t>
  </si>
  <si>
    <t xml:space="preserve"> 026/PCI/K2/I/21</t>
  </si>
  <si>
    <t xml:space="preserve"> 27 Januari 21</t>
  </si>
  <si>
    <t>22/01/21</t>
  </si>
  <si>
    <t>401702</t>
  </si>
  <si>
    <t>Pengiriman Barang Tujuan Cileungsi - Semarang</t>
  </si>
  <si>
    <t>Semarang</t>
  </si>
  <si>
    <t>401703</t>
  </si>
  <si>
    <t>: Bpk. Albet Simangunsong</t>
  </si>
  <si>
    <t xml:space="preserve"> 28 Januari 21</t>
  </si>
  <si>
    <t>Pengiriman Barang Tujuan Komp. Persada No. A 70 Rt/Rw. 02 Kel. Indramaya Kec. Indralaya Kab. Ogan Ilir -Prov. Sumatera Selatan</t>
  </si>
  <si>
    <t>Sumatera Selatan</t>
  </si>
  <si>
    <t>4 Roll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</si>
  <si>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Lima Puluh Ribu Rupiah.</t>
    </r>
  </si>
  <si>
    <t>: BBI Cargo</t>
  </si>
  <si>
    <t xml:space="preserve"> 027/PCI/K2/I/21</t>
  </si>
  <si>
    <t xml:space="preserve"> 028/PCI/K2/I/21</t>
  </si>
  <si>
    <t>Pengiriman Barang Tujuan RS. Rizki Amelia Medika Kulonprojo</t>
  </si>
  <si>
    <t>Yogyakarta</t>
  </si>
  <si>
    <t>074642</t>
  </si>
  <si>
    <t>074640</t>
  </si>
  <si>
    <t>Pengiriman Barang Tujuan PKU Muhammadiyah Tegal</t>
  </si>
  <si>
    <t>Tegal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</si>
  <si>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Ribu Rupiah.</t>
    </r>
  </si>
  <si>
    <t xml:space="preserve"> 025a/PCI/K2/I/21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</si>
  <si>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Puluh Sembilan Ribu Lima Ratus Rupiah.</t>
    </r>
  </si>
  <si>
    <t>: CV. Jasa Anda Express</t>
  </si>
  <si>
    <t>Pengiriman Barang Tujuan Trihani</t>
  </si>
  <si>
    <t>Pengiriman Barang Kota-Kota 4 Alamat (Mobil Batok)</t>
  </si>
  <si>
    <t>Kota-Kota</t>
  </si>
  <si>
    <t>4 Alamat</t>
  </si>
  <si>
    <t>24/09/20</t>
  </si>
  <si>
    <t>010462</t>
  </si>
  <si>
    <t>Pengiriman Barang Tujuan Marunda Center</t>
  </si>
  <si>
    <t>Jakarta</t>
  </si>
  <si>
    <t>Pengiriman Barang Kota-Kota 4 Alamat (Mobil Markus Plat N)</t>
  </si>
  <si>
    <t>3 Alamat</t>
  </si>
  <si>
    <t>14/09/20</t>
  </si>
  <si>
    <t>010465</t>
  </si>
  <si>
    <t>Pengiriman Barang Tujuan Bpk. Kefri</t>
  </si>
  <si>
    <t>14/11/20</t>
  </si>
  <si>
    <t>03021</t>
  </si>
  <si>
    <t>Pengiriman Barang Tujuan Ibu Feni / Bpk. Aris (Jl. Inspeksi Saluran Kali Malang)</t>
  </si>
  <si>
    <t>03019</t>
  </si>
  <si>
    <t>Pengiriman Barang Tujuan PT. Mitra Kalbar sentosa (MKS)</t>
  </si>
  <si>
    <t>16/11/20</t>
  </si>
  <si>
    <t>03029</t>
  </si>
  <si>
    <t>Pengiriman Barang Tujuan TK. Yo Bagus Jl. Pramuka No. 84</t>
  </si>
  <si>
    <t>Bekasi</t>
  </si>
  <si>
    <t>03028</t>
  </si>
  <si>
    <t>Pengiriman Barang Tujuan Ibu Tri Jl. Anggrek Neli Murni No.11</t>
  </si>
  <si>
    <t>03030</t>
  </si>
  <si>
    <t>Pengiriman Barang Tujuan Bpk. Dedi (Jl. Gadang Terusan No. 16)</t>
  </si>
  <si>
    <t>03049</t>
  </si>
  <si>
    <t>Pengiriman Barang Tujuan Daha (Bengkel Auto Lock)</t>
  </si>
  <si>
    <t>03050</t>
  </si>
  <si>
    <t xml:space="preserve">Pengiriman PT. Humpus </t>
  </si>
  <si>
    <t>Biaya Kirim Dokumen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</si>
  <si>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 Tiga Juta Lima Ratus Dua Puluh Dua Ribu Rupiah.</t>
    </r>
  </si>
  <si>
    <t>BANK CENTRAL ASIA (BCA)</t>
  </si>
  <si>
    <t>521-1322-455</t>
  </si>
  <si>
    <t>Pengiriman Barang Tujuan Gudang Cipta Solusi</t>
  </si>
  <si>
    <t>31/21/20</t>
  </si>
  <si>
    <t>03116</t>
  </si>
  <si>
    <t>03126</t>
  </si>
  <si>
    <t>: CV. MKC Express</t>
  </si>
  <si>
    <t xml:space="preserve"> 029/PCI/K2/I/21</t>
  </si>
  <si>
    <t xml:space="preserve"> 29 Januari 21</t>
  </si>
  <si>
    <t>Pengiriman Barang Tujuan Jakarta Pekanbaru</t>
  </si>
  <si>
    <t>Pekanbaru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</si>
  <si>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Tiga Ratus Ribu Rupiah.</t>
    </r>
  </si>
  <si>
    <t xml:space="preserve"> 030/PCI/K2/I/21</t>
  </si>
  <si>
    <t>Pengiriman Barang Tujuan Jakarta - Medan</t>
  </si>
  <si>
    <t>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</si>
  <si>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Belas Juta Rupiah.</t>
    </r>
  </si>
  <si>
    <t xml:space="preserve"> 031/PCI/K2/I/21</t>
  </si>
  <si>
    <t xml:space="preserve"> 30 Januari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</si>
  <si>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Empat Puluh Empat Ribu Rupiah.</t>
    </r>
  </si>
  <si>
    <t xml:space="preserve"> 032/PCI/K2/I/21</t>
  </si>
  <si>
    <t>Pengiriman Barang Tujuan Jakarta - Jambi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</si>
  <si>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</si>
  <si>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Rupiah.</t>
    </r>
  </si>
  <si>
    <t xml:space="preserve"> 015/PCI/K2/I/21</t>
  </si>
  <si>
    <t>PT. CMA Internasional</t>
  </si>
  <si>
    <t xml:space="preserve"> 019A/PCI/K2/I/21</t>
  </si>
  <si>
    <t xml:space="preserve"> 21 Januari 21</t>
  </si>
  <si>
    <t>400862</t>
  </si>
  <si>
    <t>Pengiriman Barang Tujuan PT. Dow Agroscienes Indonesia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</si>
  <si>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Rupiah.</t>
    </r>
  </si>
  <si>
    <t xml:space="preserve"> 008/PCI/K2/I/21</t>
  </si>
  <si>
    <t>401574</t>
  </si>
  <si>
    <t xml:space="preserve">Pengiriman Barang Tujuan M036 Paskal Hypersquare </t>
  </si>
  <si>
    <t>401575</t>
  </si>
  <si>
    <t>Pengiriman Barang Tujuan M012 Trans studio Bandung</t>
  </si>
  <si>
    <t>401576</t>
  </si>
  <si>
    <t>Pengiriman Barang Tujuan M025 Riau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</si>
  <si>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 Rupiah.</t>
    </r>
  </si>
  <si>
    <t>: Lukman Express</t>
  </si>
  <si>
    <t xml:space="preserve"> 022A/PCI/K2/I/21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</si>
  <si>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Empat Ratus Ribu Rupiah.</t>
    </r>
  </si>
  <si>
    <t xml:space="preserve"> 030A/PCI/K2/I/21</t>
  </si>
  <si>
    <t xml:space="preserve"> 029A/PCI/K2/I/21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</si>
  <si>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Ratus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</si>
</sst>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dd/mm/yy;@"/>
    <numFmt numFmtId="170" formatCode="dd\ mmmm\ 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8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282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3" fillId="0" borderId="0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6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9" fontId="3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5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0" xfId="0" applyFont="1" applyBorder="1" applyAlignment="1">
      <alignment horizontal="left"/>
    </xf>
    <xf numFmtId="0" fontId="8" fillId="0" borderId="0" xfId="0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0" xfId="0" quotePrefix="1" applyFont="1" applyAlignment="1">
      <alignment horizontal="left"/>
    </xf>
    <xf numFmtId="166" fontId="2" fillId="0" borderId="0" xfId="1" applyNumberFormat="1" applyFont="1" applyBorder="1"/>
    <xf numFmtId="0" fontId="2" fillId="2" borderId="9" xfId="0" applyFont="1" applyFill="1" applyBorder="1" applyAlignment="1">
      <alignment horizontal="center"/>
    </xf>
    <xf numFmtId="15" fontId="3" fillId="3" borderId="21" xfId="0" quotePrefix="1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21" xfId="1" applyNumberFormat="1" applyFont="1" applyFill="1" applyBorder="1" applyAlignment="1">
      <alignment horizontal="center" vertical="center"/>
    </xf>
    <xf numFmtId="166" fontId="3" fillId="3" borderId="21" xfId="1" applyNumberFormat="1" applyFont="1" applyFill="1" applyBorder="1" applyAlignment="1">
      <alignment horizontal="center" vertical="center" wrapText="1"/>
    </xf>
    <xf numFmtId="167" fontId="6" fillId="0" borderId="0" xfId="0" applyNumberFormat="1" applyFont="1"/>
    <xf numFmtId="0" fontId="3" fillId="3" borderId="21" xfId="0" quotePrefix="1" applyFont="1" applyFill="1" applyBorder="1" applyAlignment="1">
      <alignment horizontal="center" vertical="center"/>
    </xf>
    <xf numFmtId="15" fontId="3" fillId="3" borderId="21" xfId="0" applyNumberFormat="1" applyFont="1" applyFill="1" applyBorder="1" applyAlignment="1">
      <alignment horizontal="center" vertical="center"/>
    </xf>
    <xf numFmtId="0" fontId="3" fillId="3" borderId="10" xfId="1" applyNumberFormat="1" applyFont="1" applyFill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66" fontId="6" fillId="0" borderId="0" xfId="1" applyNumberFormat="1" applyFont="1"/>
    <xf numFmtId="0" fontId="6" fillId="0" borderId="1" xfId="0" applyFont="1" applyBorder="1"/>
    <xf numFmtId="166" fontId="6" fillId="0" borderId="1" xfId="1" applyNumberFormat="1" applyFont="1" applyBorder="1"/>
    <xf numFmtId="0" fontId="6" fillId="0" borderId="0" xfId="0" applyFont="1" applyAlignmen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 vertical="center"/>
    </xf>
    <xf numFmtId="169" fontId="0" fillId="3" borderId="21" xfId="0" quotePrefix="1" applyNumberFormat="1" applyFont="1" applyFill="1" applyBorder="1" applyAlignment="1">
      <alignment horizontal="center" vertical="center"/>
    </xf>
    <xf numFmtId="0" fontId="6" fillId="3" borderId="21" xfId="0" quotePrefix="1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 wrapText="1"/>
    </xf>
    <xf numFmtId="0" fontId="6" fillId="3" borderId="21" xfId="1" applyNumberFormat="1" applyFont="1" applyFill="1" applyBorder="1" applyAlignment="1">
      <alignment horizontal="center" vertical="center"/>
    </xf>
    <xf numFmtId="166" fontId="6" fillId="3" borderId="24" xfId="0" applyNumberFormat="1" applyFont="1" applyFill="1" applyBorder="1" applyAlignment="1">
      <alignment horizontal="center" vertical="center"/>
    </xf>
    <xf numFmtId="168" fontId="4" fillId="0" borderId="1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6" fontId="4" fillId="0" borderId="0" xfId="1" applyNumberFormat="1" applyFont="1" applyAlignment="1">
      <alignment horizontal="left" vertical="center"/>
    </xf>
    <xf numFmtId="166" fontId="4" fillId="0" borderId="1" xfId="1" applyNumberFormat="1" applyFont="1" applyBorder="1"/>
    <xf numFmtId="168" fontId="4" fillId="0" borderId="1" xfId="0" quotePrefix="1" applyNumberFormat="1" applyFont="1" applyBorder="1" applyAlignment="1">
      <alignment horizontal="center" vertical="center"/>
    </xf>
    <xf numFmtId="9" fontId="6" fillId="0" borderId="0" xfId="0" applyNumberFormat="1" applyFont="1"/>
    <xf numFmtId="166" fontId="4" fillId="0" borderId="0" xfId="1" applyNumberFormat="1" applyFont="1"/>
    <xf numFmtId="168" fontId="4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70" fontId="3" fillId="3" borderId="21" xfId="0" quotePrefix="1" applyNumberFormat="1" applyFont="1" applyFill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3" fillId="0" borderId="25" xfId="0" applyFont="1" applyBorder="1"/>
    <xf numFmtId="0" fontId="3" fillId="0" borderId="26" xfId="0" applyFont="1" applyBorder="1"/>
    <xf numFmtId="0" fontId="13" fillId="0" borderId="27" xfId="0" applyFont="1" applyBorder="1" applyAlignment="1">
      <alignment horizontal="left" vertical="center" indent="3"/>
    </xf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13" fillId="0" borderId="27" xfId="0" applyFont="1" applyBorder="1"/>
    <xf numFmtId="0" fontId="3" fillId="0" borderId="31" xfId="0" applyFont="1" applyBorder="1"/>
    <xf numFmtId="0" fontId="13" fillId="0" borderId="27" xfId="0" applyFont="1" applyBorder="1" applyAlignment="1">
      <alignment vertical="center"/>
    </xf>
    <xf numFmtId="0" fontId="13" fillId="0" borderId="27" xfId="0" applyFont="1" applyBorder="1" applyAlignment="1"/>
    <xf numFmtId="168" fontId="2" fillId="0" borderId="0" xfId="0" applyNumberFormat="1" applyFont="1" applyAlignment="1">
      <alignment horizontal="left" vertical="center"/>
    </xf>
    <xf numFmtId="166" fontId="2" fillId="0" borderId="0" xfId="1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3" borderId="32" xfId="1" applyNumberFormat="1" applyFont="1" applyFill="1" applyBorder="1" applyAlignment="1">
      <alignment horizontal="center" vertical="center" wrapText="1"/>
    </xf>
    <xf numFmtId="166" fontId="3" fillId="0" borderId="0" xfId="0" applyNumberFormat="1" applyFont="1"/>
    <xf numFmtId="0" fontId="2" fillId="0" borderId="0" xfId="0" applyFont="1" applyAlignment="1">
      <alignment horizontal="center" vertical="center"/>
    </xf>
    <xf numFmtId="166" fontId="3" fillId="3" borderId="32" xfId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15" fontId="3" fillId="3" borderId="23" xfId="0" quotePrefix="1" applyNumberFormat="1" applyFont="1" applyFill="1" applyBorder="1" applyAlignment="1">
      <alignment horizontal="center" vertical="center"/>
    </xf>
    <xf numFmtId="0" fontId="3" fillId="3" borderId="32" xfId="1" applyNumberFormat="1" applyFont="1" applyFill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7" fontId="6" fillId="0" borderId="0" xfId="0" quotePrefix="1" applyNumberFormat="1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horizontal="left" vertical="center"/>
    </xf>
    <xf numFmtId="0" fontId="3" fillId="3" borderId="33" xfId="1" applyNumberFormat="1" applyFont="1" applyFill="1" applyBorder="1" applyAlignment="1">
      <alignment horizontal="center" vertical="center"/>
    </xf>
    <xf numFmtId="170" fontId="3" fillId="3" borderId="33" xfId="0" quotePrefix="1" applyNumberFormat="1" applyFont="1" applyFill="1" applyBorder="1" applyAlignment="1">
      <alignment vertical="center"/>
    </xf>
    <xf numFmtId="166" fontId="3" fillId="3" borderId="33" xfId="1" applyNumberFormat="1" applyFont="1" applyFill="1" applyBorder="1" applyAlignment="1">
      <alignment vertical="center" wrapText="1"/>
    </xf>
    <xf numFmtId="0" fontId="3" fillId="3" borderId="33" xfId="1" applyNumberFormat="1" applyFont="1" applyFill="1" applyBorder="1" applyAlignment="1">
      <alignment vertical="center"/>
    </xf>
    <xf numFmtId="0" fontId="3" fillId="3" borderId="13" xfId="1" applyNumberFormat="1" applyFont="1" applyFill="1" applyBorder="1" applyAlignment="1">
      <alignment horizontal="center" vertical="center"/>
    </xf>
    <xf numFmtId="166" fontId="3" fillId="3" borderId="21" xfId="1" applyNumberFormat="1" applyFont="1" applyFill="1" applyBorder="1" applyAlignment="1">
      <alignment vertical="center" wrapText="1"/>
    </xf>
    <xf numFmtId="0" fontId="3" fillId="3" borderId="21" xfId="1" applyNumberFormat="1" applyFont="1" applyFill="1" applyBorder="1" applyAlignment="1">
      <alignment vertical="center"/>
    </xf>
    <xf numFmtId="170" fontId="14" fillId="3" borderId="21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3" borderId="33" xfId="1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70" fontId="3" fillId="3" borderId="33" xfId="0" quotePrefix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3" borderId="3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3" borderId="32" xfId="1" applyNumberFormat="1" applyFont="1" applyFill="1" applyBorder="1" applyAlignment="1">
      <alignment horizontal="center" vertical="center" wrapText="1"/>
    </xf>
    <xf numFmtId="166" fontId="3" fillId="0" borderId="12" xfId="1" applyNumberFormat="1" applyFont="1" applyBorder="1" applyAlignment="1">
      <alignment horizontal="center" vertical="center"/>
    </xf>
    <xf numFmtId="0" fontId="3" fillId="3" borderId="3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5" fontId="3" fillId="3" borderId="32" xfId="0" quotePrefix="1" applyNumberFormat="1" applyFont="1" applyFill="1" applyBorder="1" applyAlignment="1">
      <alignment vertical="center"/>
    </xf>
    <xf numFmtId="15" fontId="3" fillId="3" borderId="33" xfId="0" quotePrefix="1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left" vertical="center"/>
    </xf>
    <xf numFmtId="168" fontId="3" fillId="0" borderId="1" xfId="0" applyNumberFormat="1" applyFont="1" applyBorder="1" applyAlignment="1">
      <alignment horizontal="left" vertical="center"/>
    </xf>
    <xf numFmtId="0" fontId="3" fillId="0" borderId="0" xfId="0" quotePrefix="1" applyFont="1"/>
    <xf numFmtId="166" fontId="3" fillId="3" borderId="2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3" borderId="33" xfId="1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5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15" fontId="0" fillId="0" borderId="40" xfId="0" applyNumberFormat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9" fillId="3" borderId="21" xfId="1" applyNumberFormat="1" applyFont="1" applyFill="1" applyBorder="1" applyAlignment="1">
      <alignment horizontal="center" vertical="center"/>
    </xf>
    <xf numFmtId="166" fontId="6" fillId="3" borderId="24" xfId="0" applyNumberFormat="1" applyFont="1" applyFill="1" applyBorder="1" applyAlignment="1">
      <alignment vertical="center"/>
    </xf>
    <xf numFmtId="0" fontId="6" fillId="3" borderId="39" xfId="0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6" fillId="3" borderId="33" xfId="0" quotePrefix="1" applyNumberFormat="1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9" fillId="3" borderId="33" xfId="1" applyNumberFormat="1" applyFont="1" applyFill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166" fontId="6" fillId="0" borderId="0" xfId="0" applyNumberFormat="1" applyFont="1"/>
    <xf numFmtId="0" fontId="6" fillId="3" borderId="21" xfId="0" applyFont="1" applyFill="1" applyBorder="1" applyAlignment="1">
      <alignment horizontal="center" vertical="center"/>
    </xf>
    <xf numFmtId="0" fontId="6" fillId="0" borderId="21" xfId="0" quotePrefix="1" applyNumberFormat="1" applyFont="1" applyFill="1" applyBorder="1" applyAlignment="1">
      <alignment horizontal="center" vertical="center"/>
    </xf>
    <xf numFmtId="14" fontId="6" fillId="3" borderId="21" xfId="0" applyNumberFormat="1" applyFont="1" applyFill="1" applyBorder="1" applyAlignment="1">
      <alignment horizontal="center" vertical="center"/>
    </xf>
    <xf numFmtId="0" fontId="6" fillId="3" borderId="21" xfId="0" quotePrefix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7" fontId="6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3" borderId="3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3" borderId="33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3" fillId="0" borderId="10" xfId="1" applyNumberFormat="1" applyFont="1" applyBorder="1" applyAlignment="1">
      <alignment horizontal="center" vertical="center" wrapText="1"/>
    </xf>
    <xf numFmtId="166" fontId="3" fillId="0" borderId="11" xfId="1" applyNumberFormat="1" applyFont="1" applyBorder="1" applyAlignment="1">
      <alignment horizontal="center" vertical="center" wrapText="1"/>
    </xf>
    <xf numFmtId="166" fontId="3" fillId="0" borderId="13" xfId="1" applyNumberFormat="1" applyFont="1" applyBorder="1" applyAlignment="1">
      <alignment horizontal="center" vertical="center" wrapText="1"/>
    </xf>
    <xf numFmtId="166" fontId="3" fillId="0" borderId="14" xfId="1" applyNumberFormat="1" applyFont="1" applyBorder="1" applyAlignment="1">
      <alignment horizontal="center" vertical="center" wrapText="1"/>
    </xf>
    <xf numFmtId="166" fontId="3" fillId="3" borderId="12" xfId="0" applyNumberFormat="1" applyFont="1" applyFill="1" applyBorder="1" applyAlignment="1">
      <alignment horizontal="center" vertical="center"/>
    </xf>
    <xf numFmtId="166" fontId="3" fillId="3" borderId="1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4" fillId="2" borderId="7" xfId="1" applyNumberFormat="1" applyFont="1" applyFill="1" applyBorder="1" applyAlignment="1">
      <alignment horizontal="center" vertical="center"/>
    </xf>
    <xf numFmtId="166" fontId="4" fillId="2" borderId="8" xfId="1" applyNumberFormat="1" applyFont="1" applyFill="1" applyBorder="1" applyAlignment="1">
      <alignment horizontal="center" vertical="center"/>
    </xf>
    <xf numFmtId="164" fontId="6" fillId="0" borderId="22" xfId="1" applyNumberFormat="1" applyFont="1" applyBorder="1" applyAlignment="1">
      <alignment horizontal="center" vertical="center"/>
    </xf>
    <xf numFmtId="164" fontId="6" fillId="0" borderId="23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4" fillId="2" borderId="7" xfId="1" applyNumberFormat="1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horizontal="center"/>
    </xf>
    <xf numFmtId="166" fontId="3" fillId="0" borderId="21" xfId="1" applyNumberFormat="1" applyFont="1" applyBorder="1" applyAlignment="1">
      <alignment horizontal="center" vertical="center"/>
    </xf>
    <xf numFmtId="0" fontId="2" fillId="0" borderId="16" xfId="0" quotePrefix="1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170" fontId="3" fillId="3" borderId="32" xfId="0" quotePrefix="1" applyNumberFormat="1" applyFont="1" applyFill="1" applyBorder="1" applyAlignment="1">
      <alignment horizontal="center" vertical="center"/>
    </xf>
    <xf numFmtId="170" fontId="3" fillId="3" borderId="33" xfId="0" quotePrefix="1" applyNumberFormat="1" applyFont="1" applyFill="1" applyBorder="1" applyAlignment="1">
      <alignment horizontal="center" vertical="center"/>
    </xf>
    <xf numFmtId="166" fontId="3" fillId="3" borderId="32" xfId="1" applyNumberFormat="1" applyFont="1" applyFill="1" applyBorder="1" applyAlignment="1">
      <alignment horizontal="center" vertical="center" wrapText="1"/>
    </xf>
    <xf numFmtId="166" fontId="3" fillId="3" borderId="33" xfId="1" applyNumberFormat="1" applyFont="1" applyFill="1" applyBorder="1" applyAlignment="1">
      <alignment horizontal="center" vertical="center" wrapText="1"/>
    </xf>
    <xf numFmtId="166" fontId="3" fillId="0" borderId="22" xfId="1" applyNumberFormat="1" applyFont="1" applyBorder="1" applyAlignment="1">
      <alignment horizontal="center" vertical="center"/>
    </xf>
    <xf numFmtId="166" fontId="3" fillId="0" borderId="23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/>
    </xf>
    <xf numFmtId="166" fontId="3" fillId="0" borderId="11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5" fontId="3" fillId="3" borderId="32" xfId="0" quotePrefix="1" applyNumberFormat="1" applyFont="1" applyFill="1" applyBorder="1" applyAlignment="1">
      <alignment horizontal="center" vertical="center"/>
    </xf>
    <xf numFmtId="15" fontId="3" fillId="3" borderId="33" xfId="0" quotePrefix="1" applyNumberFormat="1" applyFont="1" applyFill="1" applyBorder="1" applyAlignment="1">
      <alignment horizontal="center" vertical="center"/>
    </xf>
    <xf numFmtId="0" fontId="3" fillId="3" borderId="32" xfId="1" applyNumberFormat="1" applyFont="1" applyFill="1" applyBorder="1" applyAlignment="1">
      <alignment horizontal="center" vertical="center"/>
    </xf>
    <xf numFmtId="0" fontId="3" fillId="3" borderId="33" xfId="1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66" fontId="3" fillId="3" borderId="22" xfId="1" applyNumberFormat="1" applyFont="1" applyFill="1" applyBorder="1" applyAlignment="1">
      <alignment horizontal="center" vertical="center" wrapText="1"/>
    </xf>
    <xf numFmtId="166" fontId="3" fillId="3" borderId="35" xfId="1" applyNumberFormat="1" applyFont="1" applyFill="1" applyBorder="1" applyAlignment="1">
      <alignment horizontal="center" vertical="center" wrapText="1"/>
    </xf>
    <xf numFmtId="166" fontId="3" fillId="3" borderId="23" xfId="1" applyNumberFormat="1" applyFont="1" applyFill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/>
    </xf>
    <xf numFmtId="166" fontId="3" fillId="0" borderId="37" xfId="1" applyNumberFormat="1" applyFont="1" applyBorder="1" applyAlignment="1">
      <alignment horizontal="center" vertical="center"/>
    </xf>
    <xf numFmtId="166" fontId="3" fillId="0" borderId="38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" fillId="3" borderId="34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6" fillId="3" borderId="22" xfId="0" quotePrefix="1" applyNumberFormat="1" applyFont="1" applyFill="1" applyBorder="1" applyAlignment="1">
      <alignment horizontal="center" vertical="center" wrapText="1"/>
    </xf>
    <xf numFmtId="0" fontId="6" fillId="3" borderId="35" xfId="0" quotePrefix="1" applyNumberFormat="1" applyFont="1" applyFill="1" applyBorder="1" applyAlignment="1">
      <alignment horizontal="center" vertical="center" wrapText="1"/>
    </xf>
    <xf numFmtId="0" fontId="6" fillId="3" borderId="23" xfId="0" quotePrefix="1" applyNumberFormat="1" applyFont="1" applyFill="1" applyBorder="1" applyAlignment="1">
      <alignment horizontal="center" vertical="center" wrapText="1"/>
    </xf>
    <xf numFmtId="166" fontId="19" fillId="3" borderId="22" xfId="1" applyNumberFormat="1" applyFont="1" applyFill="1" applyBorder="1" applyAlignment="1">
      <alignment horizontal="center" vertical="center"/>
    </xf>
    <xf numFmtId="166" fontId="19" fillId="3" borderId="23" xfId="1" applyNumberFormat="1" applyFont="1" applyFill="1" applyBorder="1" applyAlignment="1">
      <alignment horizontal="center" vertical="center"/>
    </xf>
    <xf numFmtId="166" fontId="19" fillId="0" borderId="22" xfId="1" applyNumberFormat="1" applyFont="1" applyFill="1" applyBorder="1" applyAlignment="1">
      <alignment horizontal="center" vertical="center"/>
    </xf>
    <xf numFmtId="166" fontId="19" fillId="0" borderId="23" xfId="1" applyNumberFormat="1" applyFont="1" applyFill="1" applyBorder="1" applyAlignment="1">
      <alignment horizontal="center" vertical="center"/>
    </xf>
    <xf numFmtId="0" fontId="19" fillId="3" borderId="22" xfId="1" applyNumberFormat="1" applyFont="1" applyFill="1" applyBorder="1" applyAlignment="1">
      <alignment horizontal="center" vertical="center"/>
    </xf>
    <xf numFmtId="0" fontId="19" fillId="3" borderId="23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</cellXfs>
  <cellStyles count="5">
    <cellStyle name="Comma" xfId="1" builtinId="3"/>
    <cellStyle name="Comma [0] 2" xfId="4"/>
    <cellStyle name="Comma 2" xf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</xdr:row>
      <xdr:rowOff>12888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571500</xdr:colOff>
      <xdr:row>36</xdr:row>
      <xdr:rowOff>133350</xdr:rowOff>
    </xdr:from>
    <xdr:to>
      <xdr:col>13</xdr:col>
      <xdr:colOff>592791</xdr:colOff>
      <xdr:row>41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3825" y="8829675"/>
          <a:ext cx="1850091" cy="10582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35</xdr:row>
      <xdr:rowOff>9525</xdr:rowOff>
    </xdr:from>
    <xdr:to>
      <xdr:col>7</xdr:col>
      <xdr:colOff>990600</xdr:colOff>
      <xdr:row>39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57750" y="7572375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0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1843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171450</xdr:colOff>
      <xdr:row>27</xdr:row>
      <xdr:rowOff>9525</xdr:rowOff>
    </xdr:from>
    <xdr:to>
      <xdr:col>18</xdr:col>
      <xdr:colOff>192741</xdr:colOff>
      <xdr:row>32</xdr:row>
      <xdr:rowOff>67663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5972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34</xdr:row>
      <xdr:rowOff>161925</xdr:rowOff>
    </xdr:from>
    <xdr:to>
      <xdr:col>12</xdr:col>
      <xdr:colOff>66675</xdr:colOff>
      <xdr:row>39</xdr:row>
      <xdr:rowOff>142874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39050" y="7524750"/>
          <a:ext cx="2124075" cy="1028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17</xdr:col>
      <xdr:colOff>171450</xdr:colOff>
      <xdr:row>27</xdr:row>
      <xdr:rowOff>9525</xdr:rowOff>
    </xdr:from>
    <xdr:to>
      <xdr:col>20</xdr:col>
      <xdr:colOff>192741</xdr:colOff>
      <xdr:row>32</xdr:row>
      <xdr:rowOff>67663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5972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35</xdr:row>
      <xdr:rowOff>38100</xdr:rowOff>
    </xdr:from>
    <xdr:to>
      <xdr:col>18</xdr:col>
      <xdr:colOff>171450</xdr:colOff>
      <xdr:row>40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725150" y="7829550"/>
          <a:ext cx="2124075" cy="10286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171450</xdr:colOff>
      <xdr:row>27</xdr:row>
      <xdr:rowOff>9525</xdr:rowOff>
    </xdr:from>
    <xdr:to>
      <xdr:col>18</xdr:col>
      <xdr:colOff>192741</xdr:colOff>
      <xdr:row>32</xdr:row>
      <xdr:rowOff>67663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5972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36</xdr:row>
      <xdr:rowOff>19050</xdr:rowOff>
    </xdr:from>
    <xdr:to>
      <xdr:col>15</xdr:col>
      <xdr:colOff>590550</xdr:colOff>
      <xdr:row>40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991725" y="7781925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133350</xdr:colOff>
      <xdr:row>35</xdr:row>
      <xdr:rowOff>85725</xdr:rowOff>
    </xdr:from>
    <xdr:to>
      <xdr:col>15</xdr:col>
      <xdr:colOff>237565</xdr:colOff>
      <xdr:row>41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7810500"/>
          <a:ext cx="1933015" cy="11239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30</xdr:row>
      <xdr:rowOff>152400</xdr:rowOff>
    </xdr:from>
    <xdr:to>
      <xdr:col>16</xdr:col>
      <xdr:colOff>76200</xdr:colOff>
      <xdr:row>36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70389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37</xdr:row>
      <xdr:rowOff>114300</xdr:rowOff>
    </xdr:from>
    <xdr:to>
      <xdr:col>15</xdr:col>
      <xdr:colOff>190500</xdr:colOff>
      <xdr:row>42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15350" y="7781925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47625</xdr:colOff>
      <xdr:row>35</xdr:row>
      <xdr:rowOff>19050</xdr:rowOff>
    </xdr:from>
    <xdr:to>
      <xdr:col>16</xdr:col>
      <xdr:colOff>476250</xdr:colOff>
      <xdr:row>39</xdr:row>
      <xdr:rowOff>277213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6875" y="79057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37</xdr:row>
      <xdr:rowOff>114300</xdr:rowOff>
    </xdr:from>
    <xdr:to>
      <xdr:col>15</xdr:col>
      <xdr:colOff>190500</xdr:colOff>
      <xdr:row>42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67725" y="8401050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47625</xdr:colOff>
      <xdr:row>34</xdr:row>
      <xdr:rowOff>19050</xdr:rowOff>
    </xdr:from>
    <xdr:to>
      <xdr:col>16</xdr:col>
      <xdr:colOff>476250</xdr:colOff>
      <xdr:row>38</xdr:row>
      <xdr:rowOff>277213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6875" y="79057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35</xdr:row>
      <xdr:rowOff>19050</xdr:rowOff>
    </xdr:from>
    <xdr:to>
      <xdr:col>9</xdr:col>
      <xdr:colOff>971550</xdr:colOff>
      <xdr:row>39</xdr:row>
      <xdr:rowOff>133349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43500" y="7648575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88296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219075</xdr:colOff>
      <xdr:row>30</xdr:row>
      <xdr:rowOff>9525</xdr:rowOff>
    </xdr:from>
    <xdr:to>
      <xdr:col>19</xdr:col>
      <xdr:colOff>514350</xdr:colOff>
      <xdr:row>35</xdr:row>
      <xdr:rowOff>38099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458575" y="6696075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88296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096125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133350</xdr:colOff>
      <xdr:row>35</xdr:row>
      <xdr:rowOff>85725</xdr:rowOff>
    </xdr:from>
    <xdr:to>
      <xdr:col>15</xdr:col>
      <xdr:colOff>237565</xdr:colOff>
      <xdr:row>41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7810500"/>
          <a:ext cx="1933015" cy="11239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133350</xdr:colOff>
      <xdr:row>35</xdr:row>
      <xdr:rowOff>85725</xdr:rowOff>
    </xdr:from>
    <xdr:to>
      <xdr:col>15</xdr:col>
      <xdr:colOff>237565</xdr:colOff>
      <xdr:row>41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35</xdr:row>
      <xdr:rowOff>114300</xdr:rowOff>
    </xdr:from>
    <xdr:to>
      <xdr:col>16</xdr:col>
      <xdr:colOff>581025</xdr:colOff>
      <xdr:row>40</xdr:row>
      <xdr:rowOff>58138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77438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35</xdr:row>
      <xdr:rowOff>76200</xdr:rowOff>
    </xdr:from>
    <xdr:to>
      <xdr:col>9</xdr:col>
      <xdr:colOff>952500</xdr:colOff>
      <xdr:row>39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24450" y="7705725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505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096125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28</xdr:row>
      <xdr:rowOff>133350</xdr:rowOff>
    </xdr:from>
    <xdr:to>
      <xdr:col>15</xdr:col>
      <xdr:colOff>552450</xdr:colOff>
      <xdr:row>33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238125</xdr:colOff>
      <xdr:row>35</xdr:row>
      <xdr:rowOff>38100</xdr:rowOff>
    </xdr:from>
    <xdr:to>
      <xdr:col>7</xdr:col>
      <xdr:colOff>1040466</xdr:colOff>
      <xdr:row>40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7600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27</xdr:row>
      <xdr:rowOff>171450</xdr:rowOff>
    </xdr:from>
    <xdr:to>
      <xdr:col>14</xdr:col>
      <xdr:colOff>95250</xdr:colOff>
      <xdr:row>32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63000" y="6134100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35</xdr:row>
      <xdr:rowOff>28575</xdr:rowOff>
    </xdr:from>
    <xdr:to>
      <xdr:col>7</xdr:col>
      <xdr:colOff>1028700</xdr:colOff>
      <xdr:row>40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95850" y="7591425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35</xdr:row>
      <xdr:rowOff>0</xdr:rowOff>
    </xdr:from>
    <xdr:to>
      <xdr:col>7</xdr:col>
      <xdr:colOff>945216</xdr:colOff>
      <xdr:row>40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6350" y="75628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190500</xdr:rowOff>
    </xdr:from>
    <xdr:to>
      <xdr:col>12</xdr:col>
      <xdr:colOff>342900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553075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457200</xdr:colOff>
      <xdr:row>29</xdr:row>
      <xdr:rowOff>114300</xdr:rowOff>
    </xdr:from>
    <xdr:to>
      <xdr:col>15</xdr:col>
      <xdr:colOff>478491</xdr:colOff>
      <xdr:row>34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9825" y="64770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35</xdr:row>
      <xdr:rowOff>19050</xdr:rowOff>
    </xdr:from>
    <xdr:to>
      <xdr:col>7</xdr:col>
      <xdr:colOff>1057275</xdr:colOff>
      <xdr:row>39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24425" y="7581900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533400</xdr:colOff>
      <xdr:row>36</xdr:row>
      <xdr:rowOff>9525</xdr:rowOff>
    </xdr:from>
    <xdr:to>
      <xdr:col>14</xdr:col>
      <xdr:colOff>554691</xdr:colOff>
      <xdr:row>41</xdr:row>
      <xdr:rowOff>20038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50" y="84867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25</xdr:row>
      <xdr:rowOff>190500</xdr:rowOff>
    </xdr:from>
    <xdr:to>
      <xdr:col>12</xdr:col>
      <xdr:colOff>342900</xdr:colOff>
      <xdr:row>31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553075"/>
          <a:ext cx="2124075" cy="1028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133350</xdr:colOff>
      <xdr:row>35</xdr:row>
      <xdr:rowOff>85725</xdr:rowOff>
    </xdr:from>
    <xdr:to>
      <xdr:col>15</xdr:col>
      <xdr:colOff>237565</xdr:colOff>
      <xdr:row>41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7810500"/>
          <a:ext cx="1933015" cy="11239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533400</xdr:colOff>
      <xdr:row>35</xdr:row>
      <xdr:rowOff>9525</xdr:rowOff>
    </xdr:from>
    <xdr:to>
      <xdr:col>14</xdr:col>
      <xdr:colOff>554691</xdr:colOff>
      <xdr:row>40</xdr:row>
      <xdr:rowOff>20037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50" y="84867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190500</xdr:rowOff>
    </xdr:from>
    <xdr:to>
      <xdr:col>12</xdr:col>
      <xdr:colOff>342900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29575" y="6467475"/>
          <a:ext cx="2124075" cy="102869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28</xdr:row>
      <xdr:rowOff>95250</xdr:rowOff>
    </xdr:from>
    <xdr:to>
      <xdr:col>15</xdr:col>
      <xdr:colOff>409575</xdr:colOff>
      <xdr:row>33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64865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35</xdr:row>
      <xdr:rowOff>47625</xdr:rowOff>
    </xdr:from>
    <xdr:to>
      <xdr:col>15</xdr:col>
      <xdr:colOff>314325</xdr:colOff>
      <xdr:row>39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63025" y="7839075"/>
          <a:ext cx="2124075" cy="102869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28</xdr:row>
      <xdr:rowOff>95250</xdr:rowOff>
    </xdr:from>
    <xdr:to>
      <xdr:col>15</xdr:col>
      <xdr:colOff>409575</xdr:colOff>
      <xdr:row>33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64865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35</xdr:row>
      <xdr:rowOff>47625</xdr:rowOff>
    </xdr:from>
    <xdr:to>
      <xdr:col>15</xdr:col>
      <xdr:colOff>314325</xdr:colOff>
      <xdr:row>39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63025" y="7839075"/>
          <a:ext cx="2124075" cy="10286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29</xdr:row>
      <xdr:rowOff>95250</xdr:rowOff>
    </xdr:from>
    <xdr:to>
      <xdr:col>15</xdr:col>
      <xdr:colOff>409575</xdr:colOff>
      <xdr:row>34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64865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36</xdr:row>
      <xdr:rowOff>133350</xdr:rowOff>
    </xdr:from>
    <xdr:to>
      <xdr:col>8</xdr:col>
      <xdr:colOff>1143000</xdr:colOff>
      <xdr:row>41</xdr:row>
      <xdr:rowOff>47624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33950" y="8648700"/>
          <a:ext cx="2124075" cy="102869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457200</xdr:colOff>
      <xdr:row>30</xdr:row>
      <xdr:rowOff>76200</xdr:rowOff>
    </xdr:from>
    <xdr:to>
      <xdr:col>16</xdr:col>
      <xdr:colOff>276225</xdr:colOff>
      <xdr:row>35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9325" y="64198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35</xdr:row>
      <xdr:rowOff>47625</xdr:rowOff>
    </xdr:from>
    <xdr:to>
      <xdr:col>7</xdr:col>
      <xdr:colOff>981075</xdr:colOff>
      <xdr:row>39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86300" y="7753350"/>
          <a:ext cx="2124075" cy="10286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35</xdr:row>
      <xdr:rowOff>180975</xdr:rowOff>
    </xdr:from>
    <xdr:to>
      <xdr:col>13</xdr:col>
      <xdr:colOff>307041</xdr:colOff>
      <xdr:row>41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7991475"/>
          <a:ext cx="1850091" cy="1058263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2010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30</xdr:row>
      <xdr:rowOff>123825</xdr:rowOff>
    </xdr:from>
    <xdr:to>
      <xdr:col>16</xdr:col>
      <xdr:colOff>466725</xdr:colOff>
      <xdr:row>35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01225" y="6848475"/>
          <a:ext cx="2124075" cy="102869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77057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35</xdr:row>
      <xdr:rowOff>66675</xdr:rowOff>
    </xdr:from>
    <xdr:to>
      <xdr:col>8</xdr:col>
      <xdr:colOff>1057275</xdr:colOff>
      <xdr:row>40</xdr:row>
      <xdr:rowOff>95249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81575" y="7791450"/>
          <a:ext cx="2124075" cy="102869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77057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30</xdr:row>
      <xdr:rowOff>123825</xdr:rowOff>
    </xdr:from>
    <xdr:to>
      <xdr:col>16</xdr:col>
      <xdr:colOff>466725</xdr:colOff>
      <xdr:row>35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01225" y="6848475"/>
          <a:ext cx="2124075" cy="102869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77057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35</xdr:row>
      <xdr:rowOff>95250</xdr:rowOff>
    </xdr:from>
    <xdr:to>
      <xdr:col>8</xdr:col>
      <xdr:colOff>1000125</xdr:colOff>
      <xdr:row>40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24425" y="7820025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28</xdr:row>
      <xdr:rowOff>95250</xdr:rowOff>
    </xdr:from>
    <xdr:to>
      <xdr:col>15</xdr:col>
      <xdr:colOff>409575</xdr:colOff>
      <xdr:row>33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64865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35</xdr:row>
      <xdr:rowOff>47625</xdr:rowOff>
    </xdr:from>
    <xdr:to>
      <xdr:col>15</xdr:col>
      <xdr:colOff>314325</xdr:colOff>
      <xdr:row>39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63025" y="7781925"/>
          <a:ext cx="2124075" cy="102869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190500</xdr:rowOff>
    </xdr:from>
    <xdr:to>
      <xdr:col>12</xdr:col>
      <xdr:colOff>342900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553075"/>
          <a:ext cx="2124075" cy="102869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35</xdr:row>
      <xdr:rowOff>19050</xdr:rowOff>
    </xdr:from>
    <xdr:to>
      <xdr:col>7</xdr:col>
      <xdr:colOff>1104900</xdr:colOff>
      <xdr:row>39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72050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58626</xdr:colOff>
      <xdr:row>1</xdr:row>
      <xdr:rowOff>3624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4382" y="136531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87657</xdr:colOff>
      <xdr:row>46</xdr:row>
      <xdr:rowOff>40690</xdr:rowOff>
    </xdr:from>
    <xdr:to>
      <xdr:col>9</xdr:col>
      <xdr:colOff>886047</xdr:colOff>
      <xdr:row>50</xdr:row>
      <xdr:rowOff>61706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6557" y="12489865"/>
          <a:ext cx="1817565" cy="106876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190500</xdr:rowOff>
    </xdr:from>
    <xdr:to>
      <xdr:col>12</xdr:col>
      <xdr:colOff>342900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553075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23729</xdr:rowOff>
    </xdr:from>
    <xdr:to>
      <xdr:col>6</xdr:col>
      <xdr:colOff>247650</xdr:colOff>
      <xdr:row>12</xdr:row>
      <xdr:rowOff>132801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14229"/>
          <a:ext cx="3476625" cy="2204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28</xdr:row>
      <xdr:rowOff>95250</xdr:rowOff>
    </xdr:from>
    <xdr:to>
      <xdr:col>15</xdr:col>
      <xdr:colOff>409575</xdr:colOff>
      <xdr:row>33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64865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35</xdr:row>
      <xdr:rowOff>47625</xdr:rowOff>
    </xdr:from>
    <xdr:to>
      <xdr:col>15</xdr:col>
      <xdr:colOff>314325</xdr:colOff>
      <xdr:row>39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63025" y="7839075"/>
          <a:ext cx="2124075" cy="10286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29</xdr:row>
      <xdr:rowOff>95250</xdr:rowOff>
    </xdr:from>
    <xdr:to>
      <xdr:col>15</xdr:col>
      <xdr:colOff>409575</xdr:colOff>
      <xdr:row>34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64865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36</xdr:row>
      <xdr:rowOff>47625</xdr:rowOff>
    </xdr:from>
    <xdr:to>
      <xdr:col>15</xdr:col>
      <xdr:colOff>314325</xdr:colOff>
      <xdr:row>40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63025" y="7839075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35</xdr:row>
      <xdr:rowOff>152400</xdr:rowOff>
    </xdr:from>
    <xdr:to>
      <xdr:col>13</xdr:col>
      <xdr:colOff>40341</xdr:colOff>
      <xdr:row>40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75152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25</xdr:row>
      <xdr:rowOff>190500</xdr:rowOff>
    </xdr:from>
    <xdr:to>
      <xdr:col>12</xdr:col>
      <xdr:colOff>342900</xdr:colOff>
      <xdr:row>31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5553075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200025</xdr:colOff>
      <xdr:row>36</xdr:row>
      <xdr:rowOff>9525</xdr:rowOff>
    </xdr:from>
    <xdr:to>
      <xdr:col>7</xdr:col>
      <xdr:colOff>1002366</xdr:colOff>
      <xdr:row>41</xdr:row>
      <xdr:rowOff>20038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8124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25</xdr:row>
      <xdr:rowOff>190500</xdr:rowOff>
    </xdr:from>
    <xdr:to>
      <xdr:col>12</xdr:col>
      <xdr:colOff>342900</xdr:colOff>
      <xdr:row>31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6105525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34</xdr:row>
      <xdr:rowOff>152400</xdr:rowOff>
    </xdr:from>
    <xdr:to>
      <xdr:col>13</xdr:col>
      <xdr:colOff>40341</xdr:colOff>
      <xdr:row>39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80676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190500</xdr:rowOff>
    </xdr:from>
    <xdr:to>
      <xdr:col>12</xdr:col>
      <xdr:colOff>342900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91450" y="6105525"/>
          <a:ext cx="21240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S43"/>
  <sheetViews>
    <sheetView workbookViewId="0">
      <selection activeCell="B12" sqref="B12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8.7109375" style="2" customWidth="1"/>
    <col min="4" max="4" width="27.140625" style="2" customWidth="1"/>
    <col min="5" max="5" width="12.5703125" style="2" bestFit="1" customWidth="1"/>
    <col min="6" max="6" width="6.5703125" style="2" customWidth="1"/>
    <col min="7" max="7" width="6.28515625" style="2" customWidth="1"/>
    <col min="8" max="8" width="13.85546875" style="3" customWidth="1"/>
    <col min="9" max="9" width="1.285156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2"/>
      <c r="J10" s="203"/>
    </row>
    <row r="12" spans="1:10" x14ac:dyDescent="0.25">
      <c r="A12" s="2" t="s">
        <v>6</v>
      </c>
      <c r="B12" s="2" t="s">
        <v>34</v>
      </c>
      <c r="H12" s="3" t="s">
        <v>7</v>
      </c>
      <c r="I12" s="6" t="s">
        <v>8</v>
      </c>
      <c r="J12" s="26" t="s">
        <v>52</v>
      </c>
    </row>
    <row r="13" spans="1:10" x14ac:dyDescent="0.25">
      <c r="H13" s="3" t="s">
        <v>9</v>
      </c>
      <c r="I13" s="6" t="s">
        <v>8</v>
      </c>
      <c r="J13" s="40" t="s">
        <v>51</v>
      </c>
    </row>
    <row r="14" spans="1:10" x14ac:dyDescent="0.25">
      <c r="H14" s="3" t="s">
        <v>10</v>
      </c>
      <c r="I14" s="6" t="s">
        <v>8</v>
      </c>
    </row>
    <row r="16" spans="1:10" x14ac:dyDescent="0.25">
      <c r="A16" s="2" t="s">
        <v>11</v>
      </c>
      <c r="B16" s="2" t="s">
        <v>35</v>
      </c>
    </row>
    <row r="17" spans="1:19" ht="16.5" thickBot="1" x14ac:dyDescent="0.3">
      <c r="F17" s="7"/>
      <c r="G17" s="7"/>
    </row>
    <row r="18" spans="1:19" ht="20.100000000000001" customHeight="1" x14ac:dyDescent="0.25">
      <c r="A18" s="30" t="s">
        <v>12</v>
      </c>
      <c r="B18" s="31" t="s">
        <v>13</v>
      </c>
      <c r="C18" s="31" t="s">
        <v>27</v>
      </c>
      <c r="D18" s="31" t="s">
        <v>14</v>
      </c>
      <c r="E18" s="31" t="s">
        <v>15</v>
      </c>
      <c r="F18" s="31" t="s">
        <v>29</v>
      </c>
      <c r="G18" s="31" t="s">
        <v>30</v>
      </c>
      <c r="H18" s="204" t="s">
        <v>16</v>
      </c>
      <c r="I18" s="205"/>
      <c r="J18" s="34" t="s">
        <v>17</v>
      </c>
    </row>
    <row r="19" spans="1:19" ht="44.25" customHeight="1" x14ac:dyDescent="0.25">
      <c r="A19" s="37">
        <v>1</v>
      </c>
      <c r="B19" s="42" t="s">
        <v>36</v>
      </c>
      <c r="C19" s="41" t="s">
        <v>46</v>
      </c>
      <c r="D19" s="36" t="s">
        <v>48</v>
      </c>
      <c r="E19" s="39" t="s">
        <v>37</v>
      </c>
      <c r="F19" s="38">
        <v>56</v>
      </c>
      <c r="G19" s="43"/>
      <c r="H19" s="206">
        <v>5500000</v>
      </c>
      <c r="I19" s="207"/>
      <c r="J19" s="210">
        <f>+H19</f>
        <v>5500000</v>
      </c>
    </row>
    <row r="20" spans="1:19" ht="44.25" customHeight="1" x14ac:dyDescent="0.25">
      <c r="A20" s="37">
        <v>2</v>
      </c>
      <c r="B20" s="35" t="s">
        <v>36</v>
      </c>
      <c r="C20" s="41" t="s">
        <v>47</v>
      </c>
      <c r="D20" s="36" t="s">
        <v>49</v>
      </c>
      <c r="E20" s="39" t="s">
        <v>37</v>
      </c>
      <c r="F20" s="38"/>
      <c r="G20" s="38">
        <v>375</v>
      </c>
      <c r="H20" s="208"/>
      <c r="I20" s="209"/>
      <c r="J20" s="211"/>
    </row>
    <row r="21" spans="1:19" ht="25.5" customHeight="1" thickBot="1" x14ac:dyDescent="0.3">
      <c r="A21" s="195" t="s">
        <v>18</v>
      </c>
      <c r="B21" s="196"/>
      <c r="C21" s="196"/>
      <c r="D21" s="196"/>
      <c r="E21" s="196"/>
      <c r="F21" s="196"/>
      <c r="G21" s="196"/>
      <c r="H21" s="196"/>
      <c r="I21" s="197"/>
      <c r="J21" s="11">
        <f>SUM(J19:J20)</f>
        <v>5500000</v>
      </c>
    </row>
    <row r="22" spans="1:19" x14ac:dyDescent="0.25">
      <c r="A22" s="198"/>
      <c r="B22" s="198"/>
      <c r="C22" s="198"/>
      <c r="D22" s="198"/>
      <c r="E22" s="47"/>
      <c r="F22" s="47"/>
      <c r="G22" s="47"/>
      <c r="H22" s="12"/>
      <c r="I22" s="12"/>
      <c r="J22" s="13"/>
    </row>
    <row r="23" spans="1:19" x14ac:dyDescent="0.25">
      <c r="A23" s="47"/>
      <c r="B23" s="47"/>
      <c r="C23" s="47"/>
      <c r="D23" s="47"/>
      <c r="E23" s="47"/>
      <c r="F23" s="47"/>
      <c r="G23" s="47"/>
      <c r="H23" s="14" t="s">
        <v>19</v>
      </c>
      <c r="I23" s="14"/>
      <c r="J23" s="13">
        <v>0</v>
      </c>
    </row>
    <row r="24" spans="1:19" ht="16.5" thickBot="1" x14ac:dyDescent="0.3">
      <c r="E24" s="1"/>
      <c r="F24" s="1"/>
      <c r="G24" s="1"/>
      <c r="H24" s="15" t="s">
        <v>20</v>
      </c>
      <c r="I24" s="15"/>
      <c r="J24" s="16">
        <v>0</v>
      </c>
      <c r="K24" s="17"/>
      <c r="S24" s="2" t="s">
        <v>26</v>
      </c>
    </row>
    <row r="25" spans="1:19" x14ac:dyDescent="0.25">
      <c r="E25" s="1"/>
      <c r="F25" s="1"/>
      <c r="G25" s="1"/>
      <c r="H25" s="18" t="s">
        <v>28</v>
      </c>
      <c r="I25" s="18"/>
      <c r="J25" s="19">
        <f>J21-J23-J24</f>
        <v>5500000</v>
      </c>
    </row>
    <row r="26" spans="1:19" x14ac:dyDescent="0.25">
      <c r="A26" s="1" t="s">
        <v>50</v>
      </c>
      <c r="E26" s="1"/>
      <c r="F26" s="1"/>
      <c r="G26" s="1"/>
      <c r="H26" s="18"/>
      <c r="I26" s="18"/>
      <c r="J26" s="19"/>
    </row>
    <row r="27" spans="1:19" x14ac:dyDescent="0.25">
      <c r="A27" s="20"/>
      <c r="E27" s="1"/>
      <c r="F27" s="1"/>
      <c r="G27" s="1"/>
      <c r="H27" s="18"/>
      <c r="I27" s="18"/>
      <c r="J27" s="19"/>
    </row>
    <row r="28" spans="1:19" x14ac:dyDescent="0.25">
      <c r="E28" s="1"/>
      <c r="F28" s="1"/>
      <c r="G28" s="1"/>
      <c r="H28" s="18"/>
      <c r="I28" s="18"/>
      <c r="J28" s="19"/>
    </row>
    <row r="29" spans="1:19" x14ac:dyDescent="0.25">
      <c r="A29" s="27" t="s">
        <v>21</v>
      </c>
    </row>
    <row r="30" spans="1:19" x14ac:dyDescent="0.25">
      <c r="A30" s="21" t="s">
        <v>22</v>
      </c>
      <c r="B30" s="21"/>
      <c r="C30" s="21"/>
      <c r="D30" s="21"/>
      <c r="E30" s="7"/>
    </row>
    <row r="31" spans="1:19" x14ac:dyDescent="0.25">
      <c r="A31" s="21" t="s">
        <v>39</v>
      </c>
      <c r="B31" s="21"/>
      <c r="C31" s="21"/>
      <c r="D31" s="7"/>
      <c r="E31" s="7"/>
    </row>
    <row r="32" spans="1:19" x14ac:dyDescent="0.25">
      <c r="A32" s="28" t="s">
        <v>40</v>
      </c>
      <c r="B32" s="22"/>
      <c r="C32" s="22"/>
      <c r="D32" s="28"/>
      <c r="E32" s="7"/>
    </row>
    <row r="33" spans="1:10" x14ac:dyDescent="0.25">
      <c r="A33" s="23" t="s">
        <v>41</v>
      </c>
      <c r="B33" s="23"/>
      <c r="C33" s="23"/>
      <c r="D33" s="22"/>
      <c r="E33" s="7"/>
    </row>
    <row r="34" spans="1:10" x14ac:dyDescent="0.25">
      <c r="A34" s="24"/>
      <c r="B34" s="24"/>
      <c r="C34" s="24"/>
      <c r="D34" s="24"/>
    </row>
    <row r="35" spans="1:10" x14ac:dyDescent="0.25">
      <c r="A35" s="25"/>
      <c r="B35" s="25"/>
      <c r="C35" s="25"/>
      <c r="D35" s="32"/>
    </row>
    <row r="36" spans="1:10" x14ac:dyDescent="0.25">
      <c r="H36" s="48" t="s">
        <v>25</v>
      </c>
      <c r="I36" s="199" t="str">
        <f>+J13</f>
        <v xml:space="preserve"> 04 Januari 21</v>
      </c>
      <c r="J36" s="199"/>
    </row>
    <row r="43" spans="1:10" x14ac:dyDescent="0.25">
      <c r="H43" s="200" t="s">
        <v>24</v>
      </c>
      <c r="I43" s="200"/>
      <c r="J43" s="200"/>
    </row>
  </sheetData>
  <mergeCells count="8">
    <mergeCell ref="A21:I21"/>
    <mergeCell ref="A22:D22"/>
    <mergeCell ref="I36:J36"/>
    <mergeCell ref="H43:J43"/>
    <mergeCell ref="A10:J10"/>
    <mergeCell ref="H18:I18"/>
    <mergeCell ref="H19:I20"/>
    <mergeCell ref="J19:J20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4" workbookViewId="0">
      <selection activeCell="H42" sqref="H42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182</v>
      </c>
    </row>
    <row r="13" spans="1:8" x14ac:dyDescent="0.25">
      <c r="F13" s="3" t="s">
        <v>9</v>
      </c>
      <c r="G13" s="6" t="s">
        <v>8</v>
      </c>
      <c r="H13" s="40" t="s">
        <v>103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 t="s">
        <v>110</v>
      </c>
      <c r="C18" s="39" t="s">
        <v>114</v>
      </c>
      <c r="D18" s="39" t="s">
        <v>115</v>
      </c>
      <c r="E18" s="38">
        <v>1</v>
      </c>
      <c r="F18" s="241">
        <v>7500000</v>
      </c>
      <c r="G18" s="242"/>
      <c r="H18" s="131">
        <f>+F18</f>
        <v>7500000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7500000</v>
      </c>
    </row>
    <row r="20" spans="1:17" x14ac:dyDescent="0.25">
      <c r="A20" s="198"/>
      <c r="B20" s="198"/>
      <c r="C20" s="129"/>
      <c r="D20" s="129"/>
      <c r="E20" s="129"/>
      <c r="F20" s="12"/>
      <c r="G20" s="12"/>
      <c r="H20" s="13"/>
    </row>
    <row r="21" spans="1:17" x14ac:dyDescent="0.25">
      <c r="A21" s="129"/>
      <c r="B21" s="129"/>
      <c r="C21" s="129"/>
      <c r="D21" s="129"/>
      <c r="E21" s="129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45</v>
      </c>
      <c r="G22" s="33"/>
      <c r="H22" s="110">
        <f>H19*60%</f>
        <v>4500000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11">
        <f>H19*40%</f>
        <v>3000000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H23</f>
        <v>3000000</v>
      </c>
    </row>
    <row r="25" spans="1:17" x14ac:dyDescent="0.25">
      <c r="A25" s="1" t="s">
        <v>183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11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Q41"/>
  <sheetViews>
    <sheetView topLeftCell="A10" workbookViewId="0">
      <selection activeCell="K19" sqref="K19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9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118</v>
      </c>
      <c r="F12" s="3" t="s">
        <v>7</v>
      </c>
      <c r="G12" s="6" t="s">
        <v>8</v>
      </c>
      <c r="H12" s="26" t="s">
        <v>323</v>
      </c>
    </row>
    <row r="13" spans="1:8" x14ac:dyDescent="0.25">
      <c r="F13" s="3" t="s">
        <v>9</v>
      </c>
      <c r="G13" s="6" t="s">
        <v>8</v>
      </c>
      <c r="H13" s="112" t="s">
        <v>119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6" t="s">
        <v>57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100" t="s">
        <v>60</v>
      </c>
      <c r="F17" s="239" t="s">
        <v>16</v>
      </c>
      <c r="G17" s="240"/>
      <c r="H17" s="10" t="s">
        <v>17</v>
      </c>
    </row>
    <row r="18" spans="1:17" ht="43.5" customHeight="1" x14ac:dyDescent="0.25">
      <c r="A18" s="107">
        <v>1</v>
      </c>
      <c r="B18" s="108">
        <v>44207</v>
      </c>
      <c r="C18" s="102" t="s">
        <v>120</v>
      </c>
      <c r="D18" s="102" t="s">
        <v>121</v>
      </c>
      <c r="E18" s="109">
        <v>1</v>
      </c>
      <c r="F18" s="229">
        <v>800000</v>
      </c>
      <c r="G18" s="229"/>
      <c r="H18" s="84">
        <f>+F18</f>
        <v>800000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800000</v>
      </c>
    </row>
    <row r="20" spans="1:17" x14ac:dyDescent="0.25">
      <c r="A20" s="198"/>
      <c r="B20" s="198"/>
      <c r="C20" s="99"/>
      <c r="D20" s="99"/>
      <c r="E20" s="99"/>
      <c r="F20" s="12"/>
      <c r="G20" s="12"/>
      <c r="H20" s="13"/>
    </row>
    <row r="21" spans="1:17" x14ac:dyDescent="0.25">
      <c r="A21" s="99"/>
      <c r="B21" s="99"/>
      <c r="C21" s="99"/>
      <c r="D21" s="99"/>
      <c r="E21" s="99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108</v>
      </c>
      <c r="G22" s="33"/>
      <c r="H22" s="110">
        <v>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11">
        <v>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H19</f>
        <v>800000</v>
      </c>
    </row>
    <row r="25" spans="1:17" x14ac:dyDescent="0.25">
      <c r="A25" s="1" t="s">
        <v>122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>12 Januari 2021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S41"/>
  <sheetViews>
    <sheetView workbookViewId="0">
      <selection activeCell="L17" sqref="L17"/>
    </sheetView>
  </sheetViews>
  <sheetFormatPr defaultRowHeight="15.75" x14ac:dyDescent="0.25"/>
  <cols>
    <col min="1" max="1" width="5.140625" style="2" customWidth="1"/>
    <col min="2" max="2" width="12.7109375" style="2" customWidth="1"/>
    <col min="3" max="3" width="9.140625" style="2" customWidth="1"/>
    <col min="4" max="4" width="29.85546875" style="2" customWidth="1"/>
    <col min="5" max="5" width="12.5703125" style="2" customWidth="1"/>
    <col min="6" max="7" width="6.42578125" style="2" customWidth="1"/>
    <col min="8" max="8" width="14.140625" style="3" bestFit="1" customWidth="1"/>
    <col min="9" max="9" width="1.5703125" style="3" customWidth="1"/>
    <col min="10" max="10" width="19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2"/>
      <c r="J10" s="203"/>
    </row>
    <row r="12" spans="1:10" x14ac:dyDescent="0.25">
      <c r="A12" s="2" t="s">
        <v>6</v>
      </c>
      <c r="B12" s="2" t="s">
        <v>127</v>
      </c>
      <c r="H12" s="3" t="s">
        <v>7</v>
      </c>
      <c r="I12" s="6" t="s">
        <v>8</v>
      </c>
      <c r="J12" s="2" t="s">
        <v>123</v>
      </c>
    </row>
    <row r="13" spans="1:10" x14ac:dyDescent="0.25">
      <c r="H13" s="3" t="s">
        <v>9</v>
      </c>
      <c r="I13" s="6" t="s">
        <v>8</v>
      </c>
      <c r="J13" s="112" t="s">
        <v>119</v>
      </c>
    </row>
    <row r="14" spans="1:10" x14ac:dyDescent="0.25">
      <c r="H14" s="3" t="s">
        <v>10</v>
      </c>
      <c r="I14" s="6" t="s">
        <v>8</v>
      </c>
      <c r="J14" s="2" t="s">
        <v>31</v>
      </c>
    </row>
    <row r="15" spans="1:10" x14ac:dyDescent="0.25">
      <c r="A15" s="2" t="s">
        <v>11</v>
      </c>
      <c r="B15" s="26" t="s">
        <v>57</v>
      </c>
      <c r="C15" s="26"/>
      <c r="I15" s="6"/>
    </row>
    <row r="16" spans="1:10" ht="16.5" thickBot="1" x14ac:dyDescent="0.3">
      <c r="F16" s="7"/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100" t="s">
        <v>29</v>
      </c>
      <c r="G17" s="100" t="s">
        <v>30</v>
      </c>
      <c r="H17" s="239" t="s">
        <v>16</v>
      </c>
      <c r="I17" s="240"/>
      <c r="J17" s="10" t="s">
        <v>17</v>
      </c>
    </row>
    <row r="18" spans="1:19" ht="43.5" customHeight="1" x14ac:dyDescent="0.25">
      <c r="A18" s="107">
        <v>1</v>
      </c>
      <c r="B18" s="247">
        <v>44204</v>
      </c>
      <c r="C18" s="247" t="s">
        <v>124</v>
      </c>
      <c r="D18" s="102" t="s">
        <v>125</v>
      </c>
      <c r="E18" s="235" t="s">
        <v>126</v>
      </c>
      <c r="F18" s="109">
        <v>3</v>
      </c>
      <c r="G18" s="109">
        <v>100</v>
      </c>
      <c r="H18" s="229">
        <v>7000</v>
      </c>
      <c r="I18" s="229"/>
      <c r="J18" s="84">
        <f>G18*H18</f>
        <v>700000</v>
      </c>
    </row>
    <row r="19" spans="1:19" ht="43.5" customHeight="1" x14ac:dyDescent="0.25">
      <c r="A19" s="37">
        <v>2</v>
      </c>
      <c r="B19" s="248"/>
      <c r="C19" s="248"/>
      <c r="D19" s="39" t="s">
        <v>128</v>
      </c>
      <c r="E19" s="236"/>
      <c r="F19" s="38">
        <v>1</v>
      </c>
      <c r="G19" s="38"/>
      <c r="H19" s="229">
        <v>100000</v>
      </c>
      <c r="I19" s="229"/>
      <c r="J19" s="84">
        <f>+H19</f>
        <v>100000</v>
      </c>
    </row>
    <row r="20" spans="1:19" x14ac:dyDescent="0.25">
      <c r="A20" s="198"/>
      <c r="B20" s="198"/>
      <c r="C20" s="99"/>
      <c r="D20" s="99"/>
      <c r="E20" s="99"/>
      <c r="F20" s="99"/>
      <c r="G20" s="99"/>
      <c r="H20" s="12"/>
      <c r="I20" s="12"/>
      <c r="J20" s="13"/>
    </row>
    <row r="21" spans="1:19" x14ac:dyDescent="0.25">
      <c r="A21" s="99"/>
      <c r="B21" s="99"/>
      <c r="C21" s="99"/>
      <c r="D21" s="99"/>
      <c r="E21" s="99"/>
      <c r="F21" s="99"/>
      <c r="G21" s="99"/>
      <c r="H21" s="14" t="s">
        <v>19</v>
      </c>
      <c r="I21" s="14"/>
      <c r="J21" s="13">
        <v>0</v>
      </c>
    </row>
    <row r="22" spans="1:19" x14ac:dyDescent="0.25">
      <c r="D22" s="1"/>
      <c r="E22" s="1"/>
      <c r="F22" s="1"/>
      <c r="G22" s="1"/>
      <c r="H22" s="33" t="s">
        <v>108</v>
      </c>
      <c r="I22" s="33"/>
      <c r="J22" s="110">
        <v>0</v>
      </c>
      <c r="K22" s="17"/>
      <c r="S22" s="2" t="s">
        <v>26</v>
      </c>
    </row>
    <row r="23" spans="1:19" ht="16.5" thickBot="1" x14ac:dyDescent="0.3">
      <c r="D23" s="1"/>
      <c r="E23" s="1"/>
      <c r="F23" s="1"/>
      <c r="G23" s="1"/>
      <c r="H23" s="15" t="s">
        <v>38</v>
      </c>
      <c r="I23" s="15"/>
      <c r="J23" s="111">
        <v>0</v>
      </c>
      <c r="K23" s="17"/>
    </row>
    <row r="24" spans="1:19" x14ac:dyDescent="0.25">
      <c r="D24" s="1"/>
      <c r="E24" s="1"/>
      <c r="F24" s="1"/>
      <c r="G24" s="1"/>
      <c r="H24" s="18" t="s">
        <v>28</v>
      </c>
      <c r="I24" s="18"/>
      <c r="J24" s="19">
        <f>SUM(J18:J19)</f>
        <v>800000</v>
      </c>
    </row>
    <row r="25" spans="1:19" x14ac:dyDescent="0.25">
      <c r="A25" s="1" t="s">
        <v>122</v>
      </c>
      <c r="D25" s="1"/>
      <c r="E25" s="1"/>
      <c r="F25" s="1"/>
      <c r="G25" s="1"/>
      <c r="H25" s="18"/>
      <c r="I25" s="18"/>
      <c r="J25" s="19"/>
    </row>
    <row r="26" spans="1:19" x14ac:dyDescent="0.25">
      <c r="A26" s="20"/>
      <c r="D26" s="1"/>
      <c r="E26" s="1"/>
      <c r="F26" s="1"/>
      <c r="G26" s="1"/>
      <c r="H26" s="18"/>
      <c r="I26" s="18"/>
      <c r="J26" s="19"/>
    </row>
    <row r="27" spans="1:19" x14ac:dyDescent="0.25">
      <c r="D27" s="1"/>
      <c r="E27" s="1"/>
      <c r="F27" s="1"/>
      <c r="G27" s="1"/>
      <c r="H27" s="18"/>
      <c r="I27" s="18"/>
      <c r="J27" s="19"/>
    </row>
    <row r="28" spans="1:19" x14ac:dyDescent="0.25">
      <c r="A28" s="27" t="s">
        <v>21</v>
      </c>
    </row>
    <row r="29" spans="1:19" x14ac:dyDescent="0.25">
      <c r="A29" s="21" t="s">
        <v>22</v>
      </c>
      <c r="B29" s="21"/>
      <c r="C29" s="21"/>
      <c r="D29" s="7"/>
      <c r="E29" s="7"/>
    </row>
    <row r="30" spans="1:19" x14ac:dyDescent="0.25">
      <c r="A30" s="21" t="s">
        <v>39</v>
      </c>
      <c r="B30" s="21"/>
      <c r="C30" s="21"/>
      <c r="D30" s="7"/>
      <c r="E30" s="7"/>
    </row>
    <row r="31" spans="1:19" x14ac:dyDescent="0.25">
      <c r="A31" s="28" t="s">
        <v>40</v>
      </c>
      <c r="B31" s="22"/>
      <c r="C31" s="22"/>
      <c r="D31" s="7"/>
      <c r="E31" s="7"/>
    </row>
    <row r="32" spans="1:19" x14ac:dyDescent="0.25">
      <c r="A32" s="23" t="s">
        <v>41</v>
      </c>
      <c r="B32" s="23"/>
      <c r="C32" s="23"/>
      <c r="D32" s="7"/>
      <c r="E32" s="7"/>
    </row>
    <row r="33" spans="1:10" x14ac:dyDescent="0.25">
      <c r="A33" s="24"/>
      <c r="B33" s="24"/>
      <c r="C33" s="24"/>
    </row>
    <row r="34" spans="1:10" x14ac:dyDescent="0.25">
      <c r="A34" s="25"/>
      <c r="B34" s="25"/>
      <c r="C34" s="25"/>
    </row>
    <row r="35" spans="1:10" x14ac:dyDescent="0.25">
      <c r="H35" s="48" t="s">
        <v>23</v>
      </c>
      <c r="I35" s="199" t="str">
        <f>+J13</f>
        <v>12 Januari 2021</v>
      </c>
      <c r="J35" s="225"/>
    </row>
    <row r="38" spans="1:10" ht="18" customHeight="1" x14ac:dyDescent="0.25"/>
    <row r="39" spans="1:10" ht="17.25" customHeight="1" x14ac:dyDescent="0.25"/>
    <row r="41" spans="1:10" x14ac:dyDescent="0.25">
      <c r="H41" s="226" t="s">
        <v>24</v>
      </c>
      <c r="I41" s="226"/>
      <c r="J41" s="226"/>
    </row>
  </sheetData>
  <mergeCells count="10">
    <mergeCell ref="H41:J41"/>
    <mergeCell ref="H19:I19"/>
    <mergeCell ref="C18:C19"/>
    <mergeCell ref="B18:B19"/>
    <mergeCell ref="E18:E19"/>
    <mergeCell ref="A10:J10"/>
    <mergeCell ref="H17:I17"/>
    <mergeCell ref="H18:I18"/>
    <mergeCell ref="A20:B20"/>
    <mergeCell ref="I35:J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25" workbookViewId="0">
      <selection activeCell="C28" sqref="C28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9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118</v>
      </c>
      <c r="F12" s="3" t="s">
        <v>7</v>
      </c>
      <c r="G12" s="6" t="s">
        <v>8</v>
      </c>
      <c r="H12" s="26" t="s">
        <v>129</v>
      </c>
    </row>
    <row r="13" spans="1:8" x14ac:dyDescent="0.25">
      <c r="F13" s="3" t="s">
        <v>9</v>
      </c>
      <c r="G13" s="6" t="s">
        <v>8</v>
      </c>
      <c r="H13" s="112" t="s">
        <v>130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6" t="s">
        <v>57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106" t="s">
        <v>60</v>
      </c>
      <c r="F17" s="239" t="s">
        <v>16</v>
      </c>
      <c r="G17" s="240"/>
      <c r="H17" s="10" t="s">
        <v>17</v>
      </c>
    </row>
    <row r="18" spans="1:17" ht="43.5" customHeight="1" x14ac:dyDescent="0.25">
      <c r="A18" s="107">
        <v>1</v>
      </c>
      <c r="B18" s="108">
        <v>44199</v>
      </c>
      <c r="C18" s="105" t="s">
        <v>131</v>
      </c>
      <c r="D18" s="105" t="s">
        <v>132</v>
      </c>
      <c r="E18" s="109">
        <v>1</v>
      </c>
      <c r="F18" s="229">
        <v>700000</v>
      </c>
      <c r="G18" s="229"/>
      <c r="H18" s="84">
        <f>+F18</f>
        <v>700000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700000</v>
      </c>
    </row>
    <row r="20" spans="1:17" x14ac:dyDescent="0.25">
      <c r="A20" s="198"/>
      <c r="B20" s="198"/>
      <c r="C20" s="104"/>
      <c r="D20" s="104"/>
      <c r="E20" s="104"/>
      <c r="F20" s="12"/>
      <c r="G20" s="12"/>
      <c r="H20" s="13"/>
    </row>
    <row r="21" spans="1:17" x14ac:dyDescent="0.25">
      <c r="A21" s="104"/>
      <c r="B21" s="104"/>
      <c r="C21" s="104"/>
      <c r="D21" s="104"/>
      <c r="E21" s="104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108</v>
      </c>
      <c r="G22" s="33"/>
      <c r="H22" s="110">
        <v>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11">
        <v>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H19</f>
        <v>700000</v>
      </c>
    </row>
    <row r="25" spans="1:17" x14ac:dyDescent="0.25">
      <c r="A25" s="1" t="s">
        <v>133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>13 Januari 2021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K20" sqref="K20"/>
    </sheetView>
  </sheetViews>
  <sheetFormatPr defaultRowHeight="15.75" x14ac:dyDescent="0.25"/>
  <cols>
    <col min="1" max="1" width="4.85546875" style="26" customWidth="1"/>
    <col min="2" max="2" width="11.7109375" style="26" customWidth="1"/>
    <col min="3" max="3" width="9.140625" style="26" customWidth="1"/>
    <col min="4" max="4" width="6.28515625" style="26" customWidth="1"/>
    <col min="5" max="5" width="25" style="26" customWidth="1"/>
    <col min="6" max="6" width="6" style="26" customWidth="1"/>
    <col min="7" max="7" width="15.42578125" style="51" customWidth="1"/>
    <col min="8" max="8" width="2.140625" style="51" customWidth="1"/>
    <col min="9" max="9" width="18.85546875" style="26" customWidth="1"/>
    <col min="10" max="16384" width="9.140625" style="26"/>
  </cols>
  <sheetData>
    <row r="2" spans="1:15" x14ac:dyDescent="0.25">
      <c r="A2" s="50" t="s">
        <v>0</v>
      </c>
    </row>
    <row r="3" spans="1:15" x14ac:dyDescent="0.25">
      <c r="A3" s="29" t="s">
        <v>32</v>
      </c>
    </row>
    <row r="4" spans="1:15" x14ac:dyDescent="0.25">
      <c r="A4" s="29" t="s">
        <v>1</v>
      </c>
    </row>
    <row r="5" spans="1:15" x14ac:dyDescent="0.25">
      <c r="A5" s="29" t="s">
        <v>2</v>
      </c>
    </row>
    <row r="6" spans="1:15" x14ac:dyDescent="0.25">
      <c r="A6" s="29" t="s">
        <v>3</v>
      </c>
    </row>
    <row r="7" spans="1:15" x14ac:dyDescent="0.25">
      <c r="A7" s="29" t="s">
        <v>4</v>
      </c>
    </row>
    <row r="9" spans="1:15" ht="16.5" thickBot="1" x14ac:dyDescent="0.3">
      <c r="A9" s="52"/>
      <c r="B9" s="52"/>
      <c r="C9" s="52"/>
      <c r="D9" s="52"/>
      <c r="E9" s="52"/>
      <c r="F9" s="52"/>
      <c r="G9" s="53"/>
      <c r="H9" s="53"/>
      <c r="I9" s="52"/>
    </row>
    <row r="10" spans="1:15" ht="25.5" customHeight="1" thickBot="1" x14ac:dyDescent="0.4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15" x14ac:dyDescent="0.25">
      <c r="A12" s="26" t="s">
        <v>6</v>
      </c>
      <c r="B12" s="26" t="s">
        <v>54</v>
      </c>
      <c r="G12" s="51" t="s">
        <v>7</v>
      </c>
      <c r="H12" s="51" t="s">
        <v>8</v>
      </c>
      <c r="I12" s="26" t="s">
        <v>134</v>
      </c>
    </row>
    <row r="13" spans="1:15" x14ac:dyDescent="0.25">
      <c r="B13" s="26" t="s">
        <v>55</v>
      </c>
      <c r="G13" s="51" t="s">
        <v>9</v>
      </c>
      <c r="H13" s="51" t="s">
        <v>8</v>
      </c>
      <c r="I13" s="40" t="s">
        <v>138</v>
      </c>
    </row>
    <row r="14" spans="1:15" x14ac:dyDescent="0.25">
      <c r="B14" s="54" t="s">
        <v>56</v>
      </c>
      <c r="C14" s="54"/>
      <c r="D14" s="54"/>
      <c r="E14" s="54"/>
      <c r="G14" s="51" t="s">
        <v>10</v>
      </c>
      <c r="H14" s="51" t="s">
        <v>8</v>
      </c>
      <c r="O14" s="26" t="s">
        <v>26</v>
      </c>
    </row>
    <row r="15" spans="1:15" x14ac:dyDescent="0.25">
      <c r="B15" s="54"/>
      <c r="C15" s="54"/>
      <c r="D15" s="54"/>
      <c r="E15" s="54"/>
    </row>
    <row r="16" spans="1:15" x14ac:dyDescent="0.25">
      <c r="A16" s="26" t="s">
        <v>11</v>
      </c>
      <c r="B16" s="26" t="s">
        <v>57</v>
      </c>
    </row>
    <row r="17" spans="1:18" ht="16.5" thickBot="1" x14ac:dyDescent="0.3"/>
    <row r="18" spans="1:18" ht="31.5" x14ac:dyDescent="0.25">
      <c r="A18" s="55" t="s">
        <v>12</v>
      </c>
      <c r="B18" s="56" t="s">
        <v>13</v>
      </c>
      <c r="C18" s="57" t="s">
        <v>58</v>
      </c>
      <c r="D18" s="57" t="s">
        <v>59</v>
      </c>
      <c r="E18" s="58" t="s">
        <v>15</v>
      </c>
      <c r="F18" s="56" t="s">
        <v>60</v>
      </c>
      <c r="G18" s="215" t="s">
        <v>16</v>
      </c>
      <c r="H18" s="216"/>
      <c r="I18" s="59" t="s">
        <v>17</v>
      </c>
      <c r="L18" s="60" t="s">
        <v>61</v>
      </c>
    </row>
    <row r="19" spans="1:18" ht="48" customHeight="1" x14ac:dyDescent="0.25">
      <c r="A19" s="61">
        <v>1</v>
      </c>
      <c r="B19" s="62">
        <v>44176</v>
      </c>
      <c r="C19" s="63">
        <v>534</v>
      </c>
      <c r="D19" s="63" t="s">
        <v>135</v>
      </c>
      <c r="E19" s="64" t="s">
        <v>136</v>
      </c>
      <c r="F19" s="65">
        <v>1</v>
      </c>
      <c r="G19" s="217">
        <v>6800000</v>
      </c>
      <c r="H19" s="218"/>
      <c r="I19" s="66">
        <f>+G19</f>
        <v>6800000</v>
      </c>
    </row>
    <row r="20" spans="1:18" ht="24" customHeight="1" thickBot="1" x14ac:dyDescent="0.3">
      <c r="A20" s="219" t="s">
        <v>18</v>
      </c>
      <c r="B20" s="220"/>
      <c r="C20" s="220"/>
      <c r="D20" s="220"/>
      <c r="E20" s="220"/>
      <c r="F20" s="220"/>
      <c r="G20" s="220"/>
      <c r="H20" s="221"/>
      <c r="I20" s="67">
        <f>+I19</f>
        <v>6800000</v>
      </c>
    </row>
    <row r="21" spans="1:18" x14ac:dyDescent="0.25">
      <c r="A21" s="222"/>
      <c r="B21" s="222"/>
      <c r="C21" s="222"/>
      <c r="D21" s="222"/>
      <c r="E21" s="222"/>
      <c r="F21" s="113"/>
      <c r="G21" s="69"/>
      <c r="H21" s="69"/>
      <c r="I21" s="70"/>
    </row>
    <row r="22" spans="1:18" x14ac:dyDescent="0.25">
      <c r="A22" s="113"/>
      <c r="B22" s="113"/>
      <c r="C22" s="113"/>
      <c r="D22" s="113"/>
      <c r="E22" s="113"/>
      <c r="F22" s="113"/>
      <c r="G22" s="71" t="s">
        <v>19</v>
      </c>
      <c r="H22" s="71"/>
      <c r="I22" s="70">
        <v>0</v>
      </c>
    </row>
    <row r="23" spans="1:18" ht="16.5" thickBot="1" x14ac:dyDescent="0.3">
      <c r="F23" s="50"/>
      <c r="G23" s="72" t="s">
        <v>20</v>
      </c>
      <c r="H23" s="72"/>
      <c r="I23" s="73">
        <v>0</v>
      </c>
      <c r="J23" s="74"/>
      <c r="R23" s="26" t="s">
        <v>26</v>
      </c>
    </row>
    <row r="24" spans="1:18" x14ac:dyDescent="0.25">
      <c r="F24" s="50"/>
      <c r="G24" s="75" t="s">
        <v>28</v>
      </c>
      <c r="H24" s="75"/>
      <c r="I24" s="76">
        <f>I20+I22-I23</f>
        <v>6800000</v>
      </c>
    </row>
    <row r="25" spans="1:18" x14ac:dyDescent="0.25">
      <c r="A25" s="50" t="s">
        <v>137</v>
      </c>
      <c r="F25" s="50"/>
      <c r="G25" s="75"/>
      <c r="H25" s="75"/>
      <c r="I25" s="76"/>
    </row>
    <row r="26" spans="1:18" x14ac:dyDescent="0.25">
      <c r="A26" s="2"/>
      <c r="F26" s="50"/>
      <c r="G26" s="75"/>
      <c r="H26" s="75"/>
      <c r="I26" s="76"/>
    </row>
    <row r="27" spans="1:18" x14ac:dyDescent="0.25">
      <c r="A27" s="27" t="s">
        <v>21</v>
      </c>
      <c r="B27" s="27"/>
      <c r="C27" s="27"/>
      <c r="D27" s="27"/>
      <c r="E27" s="27"/>
    </row>
    <row r="28" spans="1:18" x14ac:dyDescent="0.25">
      <c r="A28" s="21" t="s">
        <v>22</v>
      </c>
      <c r="B28" s="50"/>
      <c r="C28" s="50"/>
      <c r="D28" s="50"/>
      <c r="E28" s="50"/>
    </row>
    <row r="29" spans="1:18" x14ac:dyDescent="0.25">
      <c r="A29" s="21" t="s">
        <v>39</v>
      </c>
      <c r="B29" s="50"/>
      <c r="C29" s="50"/>
      <c r="D29" s="50"/>
    </row>
    <row r="30" spans="1:18" x14ac:dyDescent="0.25">
      <c r="A30" s="28" t="s">
        <v>40</v>
      </c>
      <c r="B30" s="78"/>
      <c r="C30" s="78"/>
      <c r="D30" s="78"/>
      <c r="E30" s="77"/>
    </row>
    <row r="31" spans="1:18" x14ac:dyDescent="0.25">
      <c r="A31" s="23" t="s">
        <v>41</v>
      </c>
      <c r="B31" s="79"/>
      <c r="C31" s="79"/>
      <c r="D31" s="79"/>
      <c r="E31" s="78"/>
    </row>
    <row r="32" spans="1:18" x14ac:dyDescent="0.25">
      <c r="A32" s="78"/>
      <c r="B32" s="78"/>
      <c r="C32" s="78"/>
      <c r="D32" s="78"/>
      <c r="E32" s="78"/>
    </row>
    <row r="33" spans="1:9" x14ac:dyDescent="0.25">
      <c r="A33" s="79"/>
      <c r="B33" s="79"/>
      <c r="C33" s="79"/>
      <c r="D33" s="79"/>
      <c r="E33" s="80"/>
    </row>
    <row r="34" spans="1:9" x14ac:dyDescent="0.25">
      <c r="G34" s="81" t="s">
        <v>23</v>
      </c>
      <c r="H34" s="223" t="str">
        <f>+I13</f>
        <v xml:space="preserve"> 14 Januari 21</v>
      </c>
      <c r="I34" s="224"/>
    </row>
    <row r="42" spans="1:9" x14ac:dyDescent="0.25">
      <c r="G42" s="200" t="s">
        <v>24</v>
      </c>
      <c r="H42" s="200"/>
      <c r="I42" s="200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opLeftCell="A25" workbookViewId="0">
      <selection activeCell="N28" sqref="N28"/>
    </sheetView>
  </sheetViews>
  <sheetFormatPr defaultRowHeight="15.75" x14ac:dyDescent="0.25"/>
  <cols>
    <col min="1" max="1" width="5.7109375" style="2" customWidth="1"/>
    <col min="2" max="2" width="11.42578125" style="2" customWidth="1"/>
    <col min="3" max="3" width="8.7109375" style="2" customWidth="1"/>
    <col min="4" max="4" width="26.425781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2"/>
      <c r="J10" s="203"/>
    </row>
    <row r="12" spans="1:10" x14ac:dyDescent="0.25">
      <c r="A12" s="2" t="s">
        <v>6</v>
      </c>
      <c r="B12" s="2" t="s">
        <v>139</v>
      </c>
      <c r="H12" s="3" t="s">
        <v>7</v>
      </c>
      <c r="I12" s="6" t="s">
        <v>8</v>
      </c>
      <c r="J12" s="26" t="s">
        <v>149</v>
      </c>
    </row>
    <row r="13" spans="1:10" x14ac:dyDescent="0.25">
      <c r="H13" s="3" t="s">
        <v>9</v>
      </c>
      <c r="I13" s="6" t="s">
        <v>8</v>
      </c>
      <c r="J13" s="40" t="s">
        <v>150</v>
      </c>
    </row>
    <row r="14" spans="1:10" x14ac:dyDescent="0.25">
      <c r="H14" s="3" t="s">
        <v>10</v>
      </c>
      <c r="I14" s="6" t="s">
        <v>8</v>
      </c>
      <c r="J14" s="2" t="s">
        <v>71</v>
      </c>
    </row>
    <row r="15" spans="1:10" x14ac:dyDescent="0.25">
      <c r="A15" s="2" t="s">
        <v>11</v>
      </c>
      <c r="B15" s="2" t="s">
        <v>140</v>
      </c>
    </row>
    <row r="16" spans="1:10" ht="16.5" thickBot="1" x14ac:dyDescent="0.3">
      <c r="F16" s="7"/>
      <c r="G16" s="7"/>
    </row>
    <row r="17" spans="1:11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29</v>
      </c>
      <c r="G17" s="115" t="s">
        <v>141</v>
      </c>
      <c r="H17" s="227" t="s">
        <v>16</v>
      </c>
      <c r="I17" s="228"/>
      <c r="J17" s="10" t="s">
        <v>17</v>
      </c>
    </row>
    <row r="18" spans="1:11" ht="48.75" customHeight="1" x14ac:dyDescent="0.25">
      <c r="A18" s="37">
        <v>1</v>
      </c>
      <c r="B18" s="233" t="s">
        <v>144</v>
      </c>
      <c r="C18" s="233" t="s">
        <v>145</v>
      </c>
      <c r="D18" s="39" t="s">
        <v>146</v>
      </c>
      <c r="E18" s="235" t="s">
        <v>147</v>
      </c>
      <c r="F18" s="249">
        <v>681</v>
      </c>
      <c r="G18" s="43">
        <v>7</v>
      </c>
      <c r="H18" s="241">
        <v>750000</v>
      </c>
      <c r="I18" s="242"/>
      <c r="J18" s="116">
        <f>G18*H18</f>
        <v>5250000</v>
      </c>
    </row>
    <row r="19" spans="1:11" ht="36" customHeight="1" x14ac:dyDescent="0.25">
      <c r="A19" s="37">
        <v>2</v>
      </c>
      <c r="B19" s="234"/>
      <c r="C19" s="234"/>
      <c r="D19" s="39" t="s">
        <v>148</v>
      </c>
      <c r="E19" s="236"/>
      <c r="F19" s="250"/>
      <c r="G19" s="43"/>
      <c r="H19" s="241">
        <v>150000</v>
      </c>
      <c r="I19" s="242"/>
      <c r="J19" s="116">
        <f>H19</f>
        <v>150000</v>
      </c>
    </row>
    <row r="20" spans="1:11" ht="25.5" customHeight="1" thickBot="1" x14ac:dyDescent="0.3">
      <c r="A20" s="230" t="s">
        <v>18</v>
      </c>
      <c r="B20" s="231"/>
      <c r="C20" s="231"/>
      <c r="D20" s="231"/>
      <c r="E20" s="231"/>
      <c r="F20" s="231"/>
      <c r="G20" s="231"/>
      <c r="H20" s="231"/>
      <c r="I20" s="232"/>
      <c r="J20" s="85">
        <f>SUM(J18:J19)</f>
        <v>5400000</v>
      </c>
    </row>
    <row r="21" spans="1:11" x14ac:dyDescent="0.25">
      <c r="A21" s="198"/>
      <c r="B21" s="198"/>
      <c r="C21" s="114"/>
      <c r="D21" s="114"/>
      <c r="E21" s="114"/>
      <c r="F21" s="114"/>
      <c r="G21" s="114"/>
      <c r="H21" s="12"/>
      <c r="I21" s="12"/>
      <c r="J21" s="13"/>
    </row>
    <row r="22" spans="1:11" x14ac:dyDescent="0.25">
      <c r="A22" s="114"/>
      <c r="B22" s="114"/>
      <c r="C22" s="114"/>
      <c r="D22" s="114"/>
      <c r="E22" s="114"/>
      <c r="F22" s="114"/>
      <c r="G22" s="114"/>
      <c r="H22" s="14" t="s">
        <v>19</v>
      </c>
      <c r="I22" s="14"/>
      <c r="J22" s="13">
        <v>0</v>
      </c>
    </row>
    <row r="23" spans="1:11" x14ac:dyDescent="0.25">
      <c r="A23" s="114"/>
      <c r="B23" s="114"/>
      <c r="C23" s="114"/>
      <c r="D23" s="114"/>
      <c r="E23" s="114"/>
      <c r="F23" s="114"/>
      <c r="G23" s="114"/>
      <c r="H23" s="14" t="s">
        <v>142</v>
      </c>
      <c r="I23" s="14"/>
      <c r="J23" s="120">
        <v>0</v>
      </c>
    </row>
    <row r="24" spans="1:11" ht="16.5" thickBot="1" x14ac:dyDescent="0.3">
      <c r="D24" s="1"/>
      <c r="E24" s="1"/>
      <c r="F24" s="1"/>
      <c r="G24" s="1"/>
      <c r="H24" s="15" t="s">
        <v>143</v>
      </c>
      <c r="I24" s="15"/>
      <c r="J24" s="111">
        <v>0</v>
      </c>
      <c r="K24" s="17"/>
    </row>
    <row r="25" spans="1:11" x14ac:dyDescent="0.25">
      <c r="D25" s="1"/>
      <c r="E25" s="1"/>
      <c r="F25" s="1"/>
      <c r="G25" s="1"/>
      <c r="H25" s="18" t="s">
        <v>73</v>
      </c>
      <c r="I25" s="18"/>
      <c r="J25" s="19">
        <f>+J20</f>
        <v>5400000</v>
      </c>
    </row>
    <row r="26" spans="1:11" x14ac:dyDescent="0.25">
      <c r="A26" s="1" t="s">
        <v>333</v>
      </c>
      <c r="D26" s="1"/>
      <c r="E26" s="1"/>
      <c r="F26" s="1"/>
      <c r="G26" s="1"/>
      <c r="H26" s="18"/>
      <c r="I26" s="18"/>
      <c r="J26" s="19"/>
    </row>
    <row r="27" spans="1:11" x14ac:dyDescent="0.25">
      <c r="A27" s="20"/>
      <c r="D27" s="1"/>
      <c r="E27" s="1"/>
      <c r="F27" s="1"/>
      <c r="G27" s="1"/>
      <c r="H27" s="18"/>
      <c r="I27" s="18"/>
      <c r="J27" s="19"/>
    </row>
    <row r="28" spans="1:11" x14ac:dyDescent="0.25">
      <c r="D28" s="1"/>
      <c r="E28" s="1"/>
      <c r="F28" s="1"/>
      <c r="G28" s="1"/>
      <c r="H28" s="18"/>
      <c r="I28" s="18"/>
      <c r="J28" s="19"/>
    </row>
    <row r="29" spans="1:11" x14ac:dyDescent="0.25">
      <c r="A29" s="27" t="s">
        <v>21</v>
      </c>
    </row>
    <row r="30" spans="1:11" x14ac:dyDescent="0.25">
      <c r="A30" s="21" t="s">
        <v>22</v>
      </c>
      <c r="B30" s="21"/>
      <c r="C30" s="21"/>
      <c r="D30" s="7"/>
      <c r="E30" s="7"/>
    </row>
    <row r="31" spans="1:11" x14ac:dyDescent="0.25">
      <c r="A31" s="21" t="s">
        <v>39</v>
      </c>
      <c r="B31" s="21"/>
      <c r="C31" s="21"/>
      <c r="D31" s="7"/>
      <c r="E31" s="7"/>
    </row>
    <row r="32" spans="1:11" x14ac:dyDescent="0.25">
      <c r="A32" s="28" t="s">
        <v>40</v>
      </c>
      <c r="B32" s="22"/>
      <c r="C32" s="22"/>
      <c r="D32" s="7"/>
      <c r="E32" s="7"/>
    </row>
    <row r="33" spans="1:10" x14ac:dyDescent="0.25">
      <c r="A33" s="23" t="s">
        <v>41</v>
      </c>
      <c r="B33" s="23"/>
      <c r="C33" s="23"/>
      <c r="D33" s="7"/>
      <c r="E33" s="7"/>
    </row>
    <row r="34" spans="1:10" x14ac:dyDescent="0.25">
      <c r="A34" s="24"/>
      <c r="B34" s="24"/>
      <c r="C34" s="24"/>
    </row>
    <row r="35" spans="1:10" x14ac:dyDescent="0.25">
      <c r="A35" s="25"/>
      <c r="B35" s="25"/>
      <c r="C35" s="25"/>
    </row>
    <row r="36" spans="1:10" x14ac:dyDescent="0.25">
      <c r="H36" s="48" t="s">
        <v>25</v>
      </c>
      <c r="I36" s="199" t="str">
        <f>J13</f>
        <v xml:space="preserve"> 15 Januari 21</v>
      </c>
      <c r="J36" s="225"/>
    </row>
    <row r="40" spans="1:10" ht="24.75" customHeight="1" x14ac:dyDescent="0.25"/>
    <row r="42" spans="1:10" x14ac:dyDescent="0.25">
      <c r="H42" s="226" t="s">
        <v>24</v>
      </c>
      <c r="I42" s="226"/>
      <c r="J42" s="226"/>
    </row>
    <row r="47" spans="1:10" ht="16.5" thickBot="1" x14ac:dyDescent="0.3"/>
    <row r="48" spans="1:10" x14ac:dyDescent="0.25">
      <c r="D48" s="86"/>
      <c r="E48" s="87"/>
      <c r="F48" s="87"/>
      <c r="G48" s="7"/>
    </row>
    <row r="49" spans="4:9" ht="18" x14ac:dyDescent="0.25">
      <c r="D49" s="88" t="s">
        <v>74</v>
      </c>
      <c r="E49" s="7"/>
      <c r="F49" s="7"/>
      <c r="G49" s="7"/>
      <c r="H49" s="2"/>
      <c r="I49" s="2"/>
    </row>
    <row r="50" spans="4:9" ht="18" x14ac:dyDescent="0.25">
      <c r="D50" s="88" t="s">
        <v>75</v>
      </c>
      <c r="E50" s="7"/>
      <c r="F50" s="7"/>
      <c r="G50" s="7"/>
      <c r="H50" s="2"/>
      <c r="I50" s="2"/>
    </row>
    <row r="51" spans="4:9" ht="18" x14ac:dyDescent="0.25">
      <c r="D51" s="88" t="s">
        <v>76</v>
      </c>
      <c r="E51" s="7"/>
      <c r="F51" s="7"/>
      <c r="G51" s="7"/>
      <c r="H51" s="2"/>
      <c r="I51" s="2"/>
    </row>
    <row r="52" spans="4:9" ht="18" x14ac:dyDescent="0.25">
      <c r="D52" s="88" t="s">
        <v>77</v>
      </c>
      <c r="E52" s="7"/>
      <c r="F52" s="7"/>
      <c r="G52" s="7"/>
      <c r="H52" s="2"/>
      <c r="I52" s="2"/>
    </row>
    <row r="53" spans="4:9" ht="18" x14ac:dyDescent="0.25">
      <c r="D53" s="88" t="s">
        <v>78</v>
      </c>
      <c r="E53" s="7"/>
      <c r="F53" s="7"/>
      <c r="G53" s="7"/>
      <c r="H53" s="2"/>
      <c r="I53" s="2"/>
    </row>
    <row r="54" spans="4:9" ht="16.5" thickBot="1" x14ac:dyDescent="0.3">
      <c r="D54" s="89"/>
      <c r="E54" s="4"/>
      <c r="F54" s="4"/>
      <c r="G54" s="7"/>
      <c r="H54" s="2"/>
      <c r="I54" s="2"/>
    </row>
    <row r="55" spans="4:9" x14ac:dyDescent="0.25">
      <c r="H55" s="2"/>
      <c r="I55" s="2"/>
    </row>
    <row r="56" spans="4:9" x14ac:dyDescent="0.25">
      <c r="H56" s="2"/>
      <c r="I56" s="2"/>
    </row>
    <row r="57" spans="4:9" ht="16.5" thickBot="1" x14ac:dyDescent="0.3">
      <c r="H57" s="2"/>
      <c r="I57" s="2"/>
    </row>
    <row r="58" spans="4:9" x14ac:dyDescent="0.25">
      <c r="D58" s="86"/>
      <c r="E58" s="87"/>
      <c r="F58" s="90"/>
      <c r="G58" s="7"/>
      <c r="H58" s="2"/>
      <c r="I58" s="2"/>
    </row>
    <row r="59" spans="4:9" ht="18" x14ac:dyDescent="0.25">
      <c r="D59" s="88" t="s">
        <v>79</v>
      </c>
      <c r="E59" s="7"/>
      <c r="F59" s="91"/>
      <c r="G59" s="7"/>
      <c r="H59" s="2"/>
      <c r="I59" s="2"/>
    </row>
    <row r="60" spans="4:9" ht="18" x14ac:dyDescent="0.25">
      <c r="D60" s="88" t="s">
        <v>80</v>
      </c>
      <c r="E60" s="7"/>
      <c r="F60" s="91"/>
      <c r="G60" s="7"/>
      <c r="H60" s="2"/>
      <c r="I60" s="2"/>
    </row>
    <row r="61" spans="4:9" ht="18" x14ac:dyDescent="0.25">
      <c r="D61" s="88" t="s">
        <v>81</v>
      </c>
      <c r="E61" s="7"/>
      <c r="F61" s="91"/>
      <c r="G61" s="7"/>
      <c r="H61" s="2"/>
      <c r="I61" s="2"/>
    </row>
    <row r="62" spans="4:9" ht="18" x14ac:dyDescent="0.25">
      <c r="D62" s="88" t="s">
        <v>82</v>
      </c>
      <c r="E62" s="7"/>
      <c r="F62" s="91"/>
      <c r="G62" s="7"/>
      <c r="H62" s="2"/>
      <c r="I62" s="2"/>
    </row>
    <row r="63" spans="4:9" ht="18" x14ac:dyDescent="0.25">
      <c r="D63" s="92" t="s">
        <v>83</v>
      </c>
      <c r="E63" s="7"/>
      <c r="F63" s="91"/>
      <c r="G63" s="7"/>
      <c r="H63" s="2"/>
      <c r="I63" s="2"/>
    </row>
    <row r="64" spans="4:9" ht="16.5" thickBot="1" x14ac:dyDescent="0.3">
      <c r="D64" s="89"/>
      <c r="E64" s="4"/>
      <c r="F64" s="93"/>
      <c r="G64" s="7"/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x14ac:dyDescent="0.25">
      <c r="H67" s="2"/>
      <c r="I67" s="2"/>
    </row>
    <row r="68" spans="4:9" ht="16.5" thickBot="1" x14ac:dyDescent="0.3">
      <c r="H68" s="2"/>
      <c r="I68" s="2"/>
    </row>
    <row r="69" spans="4:9" x14ac:dyDescent="0.25">
      <c r="D69" s="86"/>
      <c r="E69" s="87"/>
      <c r="F69" s="87"/>
      <c r="G69" s="7"/>
      <c r="H69" s="2"/>
      <c r="I69" s="2"/>
    </row>
    <row r="70" spans="4:9" ht="18" x14ac:dyDescent="0.25">
      <c r="D70" s="88" t="s">
        <v>74</v>
      </c>
      <c r="E70" s="7"/>
      <c r="F70" s="7"/>
      <c r="G70" s="7"/>
      <c r="H70" s="2"/>
      <c r="I70" s="2"/>
    </row>
    <row r="71" spans="4:9" ht="18" x14ac:dyDescent="0.25">
      <c r="D71" s="88" t="s">
        <v>84</v>
      </c>
      <c r="E71" s="7"/>
      <c r="F71" s="7"/>
      <c r="G71" s="7"/>
      <c r="H71" s="2"/>
      <c r="I71" s="2"/>
    </row>
    <row r="72" spans="4:9" ht="18" x14ac:dyDescent="0.25">
      <c r="D72" s="88" t="s">
        <v>85</v>
      </c>
      <c r="E72" s="7"/>
      <c r="F72" s="7"/>
      <c r="G72" s="7"/>
      <c r="H72" s="2"/>
      <c r="I72" s="2"/>
    </row>
    <row r="73" spans="4:9" ht="18" x14ac:dyDescent="0.25">
      <c r="D73" s="88" t="s">
        <v>86</v>
      </c>
      <c r="E73" s="7"/>
      <c r="F73" s="7"/>
      <c r="G73" s="7"/>
      <c r="H73" s="2"/>
      <c r="I73" s="2"/>
    </row>
    <row r="74" spans="4:9" ht="18" x14ac:dyDescent="0.25">
      <c r="D74" s="88" t="s">
        <v>87</v>
      </c>
      <c r="E74" s="7"/>
      <c r="F74" s="7"/>
      <c r="G74" s="7"/>
      <c r="H74" s="2"/>
      <c r="I74" s="2"/>
    </row>
    <row r="75" spans="4:9" ht="16.5" thickBot="1" x14ac:dyDescent="0.3">
      <c r="D75" s="89"/>
      <c r="E75" s="4"/>
      <c r="F75" s="4"/>
      <c r="G75" s="7"/>
      <c r="H75" s="2"/>
      <c r="I75" s="2"/>
    </row>
    <row r="76" spans="4:9" ht="16.5" thickBot="1" x14ac:dyDescent="0.3">
      <c r="H76" s="2"/>
      <c r="I76" s="2"/>
    </row>
    <row r="77" spans="4:9" x14ac:dyDescent="0.25">
      <c r="D77" s="86"/>
      <c r="E77" s="87"/>
      <c r="F77" s="87"/>
      <c r="G77" s="7"/>
      <c r="H77" s="2"/>
      <c r="I77" s="2"/>
    </row>
    <row r="78" spans="4:9" ht="18" x14ac:dyDescent="0.25">
      <c r="D78" s="94" t="s">
        <v>88</v>
      </c>
      <c r="E78" s="7"/>
      <c r="F78" s="7"/>
      <c r="G78" s="7"/>
    </row>
    <row r="79" spans="4:9" ht="18" x14ac:dyDescent="0.25">
      <c r="D79" s="94" t="s">
        <v>89</v>
      </c>
      <c r="E79" s="7"/>
      <c r="F79" s="7"/>
      <c r="G79" s="7"/>
    </row>
    <row r="80" spans="4:9" ht="18" x14ac:dyDescent="0.25">
      <c r="D80" s="94" t="s">
        <v>90</v>
      </c>
      <c r="E80" s="7"/>
      <c r="F80" s="7"/>
      <c r="G80" s="7"/>
    </row>
    <row r="81" spans="4:9" ht="18" x14ac:dyDescent="0.25">
      <c r="D81" s="94" t="s">
        <v>91</v>
      </c>
      <c r="E81" s="7"/>
      <c r="F81" s="7"/>
      <c r="G81" s="7"/>
    </row>
    <row r="82" spans="4:9" ht="18" x14ac:dyDescent="0.25">
      <c r="D82" s="95" t="s">
        <v>92</v>
      </c>
      <c r="E82" s="7"/>
      <c r="F82" s="7"/>
      <c r="G82" s="7"/>
    </row>
    <row r="83" spans="4:9" ht="16.5" thickBot="1" x14ac:dyDescent="0.3">
      <c r="D83" s="89"/>
      <c r="E83" s="4"/>
      <c r="F83" s="4"/>
      <c r="G83" s="7"/>
      <c r="H83" s="2"/>
      <c r="I83" s="2"/>
    </row>
    <row r="84" spans="4:9" ht="16.5" thickBot="1" x14ac:dyDescent="0.3"/>
    <row r="85" spans="4:9" x14ac:dyDescent="0.25">
      <c r="D85" s="86"/>
      <c r="E85" s="87"/>
      <c r="F85" s="90"/>
      <c r="G85" s="7"/>
    </row>
    <row r="86" spans="4:9" ht="18" x14ac:dyDescent="0.25">
      <c r="D86" s="88" t="s">
        <v>79</v>
      </c>
      <c r="E86" s="7"/>
      <c r="F86" s="91"/>
      <c r="G86" s="7"/>
    </row>
    <row r="87" spans="4:9" ht="18" x14ac:dyDescent="0.25">
      <c r="D87" s="88" t="s">
        <v>80</v>
      </c>
      <c r="E87" s="7"/>
      <c r="F87" s="91"/>
      <c r="G87" s="7"/>
    </row>
    <row r="88" spans="4:9" ht="18" x14ac:dyDescent="0.25">
      <c r="D88" s="88" t="s">
        <v>81</v>
      </c>
      <c r="E88" s="7"/>
      <c r="F88" s="91"/>
      <c r="G88" s="7"/>
    </row>
    <row r="89" spans="4:9" ht="18" x14ac:dyDescent="0.25">
      <c r="D89" s="88" t="s">
        <v>82</v>
      </c>
      <c r="E89" s="7"/>
      <c r="F89" s="91"/>
      <c r="G89" s="7"/>
    </row>
    <row r="90" spans="4:9" ht="18" x14ac:dyDescent="0.25">
      <c r="D90" s="92" t="s">
        <v>83</v>
      </c>
      <c r="E90" s="7"/>
      <c r="F90" s="91"/>
      <c r="G90" s="7"/>
    </row>
    <row r="91" spans="4:9" ht="16.5" thickBot="1" x14ac:dyDescent="0.3">
      <c r="D91" s="89"/>
      <c r="E91" s="4"/>
      <c r="F91" s="93"/>
      <c r="G91" s="7"/>
    </row>
    <row r="92" spans="4:9" ht="16.5" thickBot="1" x14ac:dyDescent="0.3"/>
    <row r="93" spans="4:9" x14ac:dyDescent="0.25">
      <c r="D93" s="86"/>
      <c r="E93" s="87"/>
      <c r="F93" s="90"/>
      <c r="G93" s="7"/>
    </row>
    <row r="94" spans="4:9" ht="18" x14ac:dyDescent="0.25">
      <c r="D94" s="88" t="s">
        <v>79</v>
      </c>
      <c r="E94" s="7"/>
      <c r="F94" s="91"/>
      <c r="G94" s="7"/>
    </row>
    <row r="95" spans="4:9" ht="18" x14ac:dyDescent="0.25">
      <c r="D95" s="88" t="s">
        <v>80</v>
      </c>
      <c r="E95" s="7"/>
      <c r="F95" s="91"/>
      <c r="G95" s="7"/>
    </row>
    <row r="96" spans="4:9" ht="18" x14ac:dyDescent="0.25">
      <c r="D96" s="88" t="s">
        <v>81</v>
      </c>
      <c r="E96" s="7"/>
      <c r="F96" s="91"/>
      <c r="G96" s="7"/>
    </row>
    <row r="97" spans="1:12" ht="18" x14ac:dyDescent="0.25">
      <c r="D97" s="88" t="s">
        <v>82</v>
      </c>
      <c r="E97" s="7"/>
      <c r="F97" s="91"/>
      <c r="G97" s="7"/>
    </row>
    <row r="98" spans="1:12" s="3" customFormat="1" ht="18" x14ac:dyDescent="0.25">
      <c r="A98" s="2"/>
      <c r="B98" s="2"/>
      <c r="C98" s="2"/>
      <c r="D98" s="92" t="s">
        <v>83</v>
      </c>
      <c r="E98" s="7"/>
      <c r="F98" s="91"/>
      <c r="G98" s="7"/>
      <c r="J98" s="2"/>
      <c r="K98" s="2"/>
      <c r="L98" s="2"/>
    </row>
    <row r="99" spans="1:12" s="3" customFormat="1" ht="16.5" thickBot="1" x14ac:dyDescent="0.3">
      <c r="A99" s="2"/>
      <c r="B99" s="2"/>
      <c r="C99" s="2"/>
      <c r="D99" s="89"/>
      <c r="E99" s="4"/>
      <c r="F99" s="93"/>
      <c r="G99" s="7"/>
      <c r="J99" s="2"/>
      <c r="K99" s="2"/>
      <c r="L99" s="2"/>
    </row>
  </sheetData>
  <mergeCells count="12">
    <mergeCell ref="A10:J10"/>
    <mergeCell ref="H17:I17"/>
    <mergeCell ref="H18:I18"/>
    <mergeCell ref="A20:I20"/>
    <mergeCell ref="A21:B21"/>
    <mergeCell ref="H42:J42"/>
    <mergeCell ref="H19:I19"/>
    <mergeCell ref="C18:C19"/>
    <mergeCell ref="B18:B19"/>
    <mergeCell ref="E18:E19"/>
    <mergeCell ref="F18:F19"/>
    <mergeCell ref="I36:J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opLeftCell="A10" workbookViewId="0">
      <selection activeCell="M20" sqref="M20"/>
    </sheetView>
  </sheetViews>
  <sheetFormatPr defaultRowHeight="15.75" x14ac:dyDescent="0.25"/>
  <cols>
    <col min="1" max="1" width="5.7109375" style="2" customWidth="1"/>
    <col min="2" max="2" width="11.42578125" style="2" customWidth="1"/>
    <col min="3" max="3" width="9.5703125" style="2" customWidth="1"/>
    <col min="4" max="4" width="26.425781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2"/>
      <c r="J10" s="203"/>
    </row>
    <row r="12" spans="1:10" x14ac:dyDescent="0.25">
      <c r="A12" s="2" t="s">
        <v>6</v>
      </c>
      <c r="B12" s="2" t="s">
        <v>139</v>
      </c>
      <c r="H12" s="3" t="s">
        <v>7</v>
      </c>
      <c r="I12" s="6" t="s">
        <v>8</v>
      </c>
      <c r="J12" s="26" t="s">
        <v>151</v>
      </c>
    </row>
    <row r="13" spans="1:10" x14ac:dyDescent="0.25">
      <c r="H13" s="3" t="s">
        <v>9</v>
      </c>
      <c r="I13" s="6" t="s">
        <v>8</v>
      </c>
      <c r="J13" s="40" t="s">
        <v>150</v>
      </c>
    </row>
    <row r="14" spans="1:10" x14ac:dyDescent="0.25">
      <c r="H14" s="3" t="s">
        <v>10</v>
      </c>
      <c r="I14" s="6" t="s">
        <v>8</v>
      </c>
      <c r="J14" s="2" t="s">
        <v>71</v>
      </c>
    </row>
    <row r="15" spans="1:10" x14ac:dyDescent="0.25">
      <c r="A15" s="2" t="s">
        <v>11</v>
      </c>
      <c r="B15" s="2" t="s">
        <v>140</v>
      </c>
    </row>
    <row r="16" spans="1:10" ht="16.5" thickBot="1" x14ac:dyDescent="0.3">
      <c r="F16" s="7"/>
      <c r="G16" s="7"/>
    </row>
    <row r="17" spans="1:11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29</v>
      </c>
      <c r="G17" s="115" t="s">
        <v>141</v>
      </c>
      <c r="H17" s="227" t="s">
        <v>16</v>
      </c>
      <c r="I17" s="228"/>
      <c r="J17" s="10" t="s">
        <v>17</v>
      </c>
    </row>
    <row r="18" spans="1:11" ht="48.75" customHeight="1" x14ac:dyDescent="0.25">
      <c r="A18" s="37">
        <v>1</v>
      </c>
      <c r="B18" s="83" t="s">
        <v>152</v>
      </c>
      <c r="C18" s="128"/>
      <c r="D18" s="39" t="s">
        <v>154</v>
      </c>
      <c r="E18" s="126" t="s">
        <v>153</v>
      </c>
      <c r="F18" s="127"/>
      <c r="G18" s="38"/>
      <c r="H18" s="241">
        <v>1700000</v>
      </c>
      <c r="I18" s="242"/>
      <c r="J18" s="245">
        <f>H18</f>
        <v>1700000</v>
      </c>
    </row>
    <row r="19" spans="1:11" ht="36" customHeight="1" x14ac:dyDescent="0.25">
      <c r="A19" s="37">
        <v>2</v>
      </c>
      <c r="B19" s="122" t="s">
        <v>95</v>
      </c>
      <c r="C19" s="122"/>
      <c r="D19" s="39" t="s">
        <v>155</v>
      </c>
      <c r="E19" s="123" t="s">
        <v>153</v>
      </c>
      <c r="F19" s="124"/>
      <c r="G19" s="125"/>
      <c r="H19" s="243"/>
      <c r="I19" s="244"/>
      <c r="J19" s="246"/>
    </row>
    <row r="20" spans="1:11" ht="25.5" customHeight="1" thickBot="1" x14ac:dyDescent="0.3">
      <c r="A20" s="230" t="s">
        <v>18</v>
      </c>
      <c r="B20" s="231"/>
      <c r="C20" s="231"/>
      <c r="D20" s="231"/>
      <c r="E20" s="231"/>
      <c r="F20" s="231"/>
      <c r="G20" s="231"/>
      <c r="H20" s="231"/>
      <c r="I20" s="232"/>
      <c r="J20" s="85">
        <f>SUM(J18:J19)</f>
        <v>1700000</v>
      </c>
    </row>
    <row r="21" spans="1:11" x14ac:dyDescent="0.25">
      <c r="A21" s="198"/>
      <c r="B21" s="198"/>
      <c r="C21" s="114"/>
      <c r="D21" s="114"/>
      <c r="E21" s="114"/>
      <c r="F21" s="114"/>
      <c r="G21" s="114"/>
      <c r="H21" s="12"/>
      <c r="I21" s="12"/>
      <c r="J21" s="13"/>
    </row>
    <row r="22" spans="1:11" x14ac:dyDescent="0.25">
      <c r="A22" s="114"/>
      <c r="B22" s="114"/>
      <c r="C22" s="114"/>
      <c r="D22" s="114"/>
      <c r="E22" s="114"/>
      <c r="F22" s="114"/>
      <c r="G22" s="114"/>
      <c r="H22" s="14" t="s">
        <v>19</v>
      </c>
      <c r="I22" s="14"/>
      <c r="J22" s="13">
        <v>0</v>
      </c>
    </row>
    <row r="23" spans="1:11" x14ac:dyDescent="0.25">
      <c r="A23" s="114"/>
      <c r="B23" s="114"/>
      <c r="C23" s="114"/>
      <c r="D23" s="114"/>
      <c r="E23" s="114"/>
      <c r="F23" s="114"/>
      <c r="G23" s="114"/>
      <c r="H23" s="14" t="s">
        <v>142</v>
      </c>
      <c r="I23" s="14"/>
      <c r="J23" s="120">
        <v>0</v>
      </c>
    </row>
    <row r="24" spans="1:11" ht="16.5" thickBot="1" x14ac:dyDescent="0.3">
      <c r="D24" s="1"/>
      <c r="E24" s="1"/>
      <c r="F24" s="1"/>
      <c r="G24" s="1"/>
      <c r="H24" s="15" t="s">
        <v>143</v>
      </c>
      <c r="I24" s="15"/>
      <c r="J24" s="111">
        <v>0</v>
      </c>
      <c r="K24" s="17"/>
    </row>
    <row r="25" spans="1:11" x14ac:dyDescent="0.25">
      <c r="D25" s="1"/>
      <c r="E25" s="1"/>
      <c r="F25" s="1"/>
      <c r="G25" s="1"/>
      <c r="H25" s="18" t="s">
        <v>73</v>
      </c>
      <c r="I25" s="18"/>
      <c r="J25" s="19">
        <f>+J20</f>
        <v>1700000</v>
      </c>
    </row>
    <row r="26" spans="1:11" x14ac:dyDescent="0.25">
      <c r="A26" s="1" t="s">
        <v>156</v>
      </c>
      <c r="D26" s="1"/>
      <c r="E26" s="1"/>
      <c r="F26" s="1"/>
      <c r="G26" s="1"/>
      <c r="H26" s="18"/>
      <c r="I26" s="18"/>
      <c r="J26" s="19"/>
    </row>
    <row r="27" spans="1:11" x14ac:dyDescent="0.25">
      <c r="A27" s="20"/>
      <c r="D27" s="1"/>
      <c r="E27" s="1"/>
      <c r="F27" s="1"/>
      <c r="G27" s="1"/>
      <c r="H27" s="18"/>
      <c r="I27" s="18"/>
      <c r="J27" s="19"/>
    </row>
    <row r="28" spans="1:11" x14ac:dyDescent="0.25">
      <c r="D28" s="1"/>
      <c r="E28" s="1"/>
      <c r="F28" s="1"/>
      <c r="G28" s="1"/>
      <c r="H28" s="18"/>
      <c r="I28" s="18"/>
      <c r="J28" s="19"/>
    </row>
    <row r="29" spans="1:11" x14ac:dyDescent="0.25">
      <c r="A29" s="27" t="s">
        <v>21</v>
      </c>
    </row>
    <row r="30" spans="1:11" x14ac:dyDescent="0.25">
      <c r="A30" s="21" t="s">
        <v>22</v>
      </c>
      <c r="B30" s="21"/>
      <c r="C30" s="21"/>
      <c r="D30" s="7"/>
      <c r="E30" s="7"/>
    </row>
    <row r="31" spans="1:11" x14ac:dyDescent="0.25">
      <c r="A31" s="21" t="s">
        <v>39</v>
      </c>
      <c r="B31" s="21"/>
      <c r="C31" s="21"/>
      <c r="D31" s="7"/>
      <c r="E31" s="7"/>
    </row>
    <row r="32" spans="1:11" x14ac:dyDescent="0.25">
      <c r="A32" s="28" t="s">
        <v>40</v>
      </c>
      <c r="B32" s="22"/>
      <c r="C32" s="22"/>
      <c r="D32" s="7"/>
      <c r="E32" s="7"/>
    </row>
    <row r="33" spans="1:10" x14ac:dyDescent="0.25">
      <c r="A33" s="23" t="s">
        <v>41</v>
      </c>
      <c r="B33" s="23"/>
      <c r="C33" s="23"/>
      <c r="D33" s="7"/>
      <c r="E33" s="7"/>
    </row>
    <row r="34" spans="1:10" x14ac:dyDescent="0.25">
      <c r="A34" s="24"/>
      <c r="B34" s="24"/>
      <c r="C34" s="24"/>
    </row>
    <row r="35" spans="1:10" x14ac:dyDescent="0.25">
      <c r="A35" s="25"/>
      <c r="B35" s="25"/>
      <c r="C35" s="25"/>
    </row>
    <row r="36" spans="1:10" x14ac:dyDescent="0.25">
      <c r="H36" s="48" t="s">
        <v>25</v>
      </c>
      <c r="I36" s="199" t="str">
        <f>J13</f>
        <v xml:space="preserve"> 15 Januari 21</v>
      </c>
      <c r="J36" s="225"/>
    </row>
    <row r="40" spans="1:10" ht="24.75" customHeight="1" x14ac:dyDescent="0.25"/>
    <row r="42" spans="1:10" x14ac:dyDescent="0.25">
      <c r="H42" s="226" t="s">
        <v>24</v>
      </c>
      <c r="I42" s="226"/>
      <c r="J42" s="226"/>
    </row>
    <row r="47" spans="1:10" ht="16.5" thickBot="1" x14ac:dyDescent="0.3"/>
    <row r="48" spans="1:10" x14ac:dyDescent="0.25">
      <c r="D48" s="86"/>
      <c r="E48" s="87"/>
      <c r="F48" s="87"/>
      <c r="G48" s="7"/>
    </row>
    <row r="49" spans="4:9" ht="18" x14ac:dyDescent="0.25">
      <c r="D49" s="88" t="s">
        <v>74</v>
      </c>
      <c r="E49" s="7"/>
      <c r="F49" s="7"/>
      <c r="G49" s="7"/>
      <c r="H49" s="2"/>
      <c r="I49" s="2"/>
    </row>
    <row r="50" spans="4:9" ht="18" x14ac:dyDescent="0.25">
      <c r="D50" s="88" t="s">
        <v>75</v>
      </c>
      <c r="E50" s="7"/>
      <c r="F50" s="7"/>
      <c r="G50" s="7"/>
      <c r="H50" s="2"/>
      <c r="I50" s="2"/>
    </row>
    <row r="51" spans="4:9" ht="18" x14ac:dyDescent="0.25">
      <c r="D51" s="88" t="s">
        <v>76</v>
      </c>
      <c r="E51" s="7"/>
      <c r="F51" s="7"/>
      <c r="G51" s="7"/>
      <c r="H51" s="2"/>
      <c r="I51" s="2"/>
    </row>
    <row r="52" spans="4:9" ht="18" x14ac:dyDescent="0.25">
      <c r="D52" s="88" t="s">
        <v>77</v>
      </c>
      <c r="E52" s="7"/>
      <c r="F52" s="7"/>
      <c r="G52" s="7"/>
      <c r="H52" s="2"/>
      <c r="I52" s="2"/>
    </row>
    <row r="53" spans="4:9" ht="18" x14ac:dyDescent="0.25">
      <c r="D53" s="88" t="s">
        <v>78</v>
      </c>
      <c r="E53" s="7"/>
      <c r="F53" s="7"/>
      <c r="G53" s="7"/>
      <c r="H53" s="2"/>
      <c r="I53" s="2"/>
    </row>
    <row r="54" spans="4:9" ht="16.5" thickBot="1" x14ac:dyDescent="0.3">
      <c r="D54" s="89"/>
      <c r="E54" s="4"/>
      <c r="F54" s="4"/>
      <c r="G54" s="7"/>
      <c r="H54" s="2"/>
      <c r="I54" s="2"/>
    </row>
    <row r="55" spans="4:9" x14ac:dyDescent="0.25">
      <c r="H55" s="2"/>
      <c r="I55" s="2"/>
    </row>
    <row r="56" spans="4:9" x14ac:dyDescent="0.25">
      <c r="H56" s="2"/>
      <c r="I56" s="2"/>
    </row>
    <row r="57" spans="4:9" ht="16.5" thickBot="1" x14ac:dyDescent="0.3">
      <c r="H57" s="2"/>
      <c r="I57" s="2"/>
    </row>
    <row r="58" spans="4:9" x14ac:dyDescent="0.25">
      <c r="D58" s="86"/>
      <c r="E58" s="87"/>
      <c r="F58" s="90"/>
      <c r="G58" s="7"/>
      <c r="H58" s="2"/>
      <c r="I58" s="2"/>
    </row>
    <row r="59" spans="4:9" ht="18" x14ac:dyDescent="0.25">
      <c r="D59" s="88" t="s">
        <v>79</v>
      </c>
      <c r="E59" s="7"/>
      <c r="F59" s="91"/>
      <c r="G59" s="7"/>
      <c r="H59" s="2"/>
      <c r="I59" s="2"/>
    </row>
    <row r="60" spans="4:9" ht="18" x14ac:dyDescent="0.25">
      <c r="D60" s="88" t="s">
        <v>80</v>
      </c>
      <c r="E60" s="7"/>
      <c r="F60" s="91"/>
      <c r="G60" s="7"/>
      <c r="H60" s="2"/>
      <c r="I60" s="2"/>
    </row>
    <row r="61" spans="4:9" ht="18" x14ac:dyDescent="0.25">
      <c r="D61" s="88" t="s">
        <v>81</v>
      </c>
      <c r="E61" s="7"/>
      <c r="F61" s="91"/>
      <c r="G61" s="7"/>
      <c r="H61" s="2"/>
      <c r="I61" s="2"/>
    </row>
    <row r="62" spans="4:9" ht="18" x14ac:dyDescent="0.25">
      <c r="D62" s="88" t="s">
        <v>82</v>
      </c>
      <c r="E62" s="7"/>
      <c r="F62" s="91"/>
      <c r="G62" s="7"/>
      <c r="H62" s="2"/>
      <c r="I62" s="2"/>
    </row>
    <row r="63" spans="4:9" ht="18" x14ac:dyDescent="0.25">
      <c r="D63" s="92" t="s">
        <v>83</v>
      </c>
      <c r="E63" s="7"/>
      <c r="F63" s="91"/>
      <c r="G63" s="7"/>
      <c r="H63" s="2"/>
      <c r="I63" s="2"/>
    </row>
    <row r="64" spans="4:9" ht="16.5" thickBot="1" x14ac:dyDescent="0.3">
      <c r="D64" s="89"/>
      <c r="E64" s="4"/>
      <c r="F64" s="93"/>
      <c r="G64" s="7"/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x14ac:dyDescent="0.25">
      <c r="H67" s="2"/>
      <c r="I67" s="2"/>
    </row>
    <row r="68" spans="4:9" ht="16.5" thickBot="1" x14ac:dyDescent="0.3">
      <c r="H68" s="2"/>
      <c r="I68" s="2"/>
    </row>
    <row r="69" spans="4:9" x14ac:dyDescent="0.25">
      <c r="D69" s="86"/>
      <c r="E69" s="87"/>
      <c r="F69" s="87"/>
      <c r="G69" s="7"/>
      <c r="H69" s="2"/>
      <c r="I69" s="2"/>
    </row>
    <row r="70" spans="4:9" ht="18" x14ac:dyDescent="0.25">
      <c r="D70" s="88" t="s">
        <v>74</v>
      </c>
      <c r="E70" s="7"/>
      <c r="F70" s="7"/>
      <c r="G70" s="7"/>
      <c r="H70" s="2"/>
      <c r="I70" s="2"/>
    </row>
    <row r="71" spans="4:9" ht="18" x14ac:dyDescent="0.25">
      <c r="D71" s="88" t="s">
        <v>84</v>
      </c>
      <c r="E71" s="7"/>
      <c r="F71" s="7"/>
      <c r="G71" s="7"/>
      <c r="H71" s="2"/>
      <c r="I71" s="2"/>
    </row>
    <row r="72" spans="4:9" ht="18" x14ac:dyDescent="0.25">
      <c r="D72" s="88" t="s">
        <v>85</v>
      </c>
      <c r="E72" s="7"/>
      <c r="F72" s="7"/>
      <c r="G72" s="7"/>
      <c r="H72" s="2"/>
      <c r="I72" s="2"/>
    </row>
    <row r="73" spans="4:9" ht="18" x14ac:dyDescent="0.25">
      <c r="D73" s="88" t="s">
        <v>86</v>
      </c>
      <c r="E73" s="7"/>
      <c r="F73" s="7"/>
      <c r="G73" s="7"/>
      <c r="H73" s="2"/>
      <c r="I73" s="2"/>
    </row>
    <row r="74" spans="4:9" ht="18" x14ac:dyDescent="0.25">
      <c r="D74" s="88" t="s">
        <v>87</v>
      </c>
      <c r="E74" s="7"/>
      <c r="F74" s="7"/>
      <c r="G74" s="7"/>
      <c r="H74" s="2"/>
      <c r="I74" s="2"/>
    </row>
    <row r="75" spans="4:9" ht="16.5" thickBot="1" x14ac:dyDescent="0.3">
      <c r="D75" s="89"/>
      <c r="E75" s="4"/>
      <c r="F75" s="4"/>
      <c r="G75" s="7"/>
      <c r="H75" s="2"/>
      <c r="I75" s="2"/>
    </row>
    <row r="76" spans="4:9" ht="16.5" thickBot="1" x14ac:dyDescent="0.3">
      <c r="H76" s="2"/>
      <c r="I76" s="2"/>
    </row>
    <row r="77" spans="4:9" x14ac:dyDescent="0.25">
      <c r="D77" s="86"/>
      <c r="E77" s="87"/>
      <c r="F77" s="87"/>
      <c r="G77" s="7"/>
      <c r="H77" s="2"/>
      <c r="I77" s="2"/>
    </row>
    <row r="78" spans="4:9" ht="18" x14ac:dyDescent="0.25">
      <c r="D78" s="94" t="s">
        <v>88</v>
      </c>
      <c r="E78" s="7"/>
      <c r="F78" s="7"/>
      <c r="G78" s="7"/>
    </row>
    <row r="79" spans="4:9" ht="18" x14ac:dyDescent="0.25">
      <c r="D79" s="94" t="s">
        <v>89</v>
      </c>
      <c r="E79" s="7"/>
      <c r="F79" s="7"/>
      <c r="G79" s="7"/>
    </row>
    <row r="80" spans="4:9" ht="18" x14ac:dyDescent="0.25">
      <c r="D80" s="94" t="s">
        <v>90</v>
      </c>
      <c r="E80" s="7"/>
      <c r="F80" s="7"/>
      <c r="G80" s="7"/>
    </row>
    <row r="81" spans="4:9" ht="18" x14ac:dyDescent="0.25">
      <c r="D81" s="94" t="s">
        <v>91</v>
      </c>
      <c r="E81" s="7"/>
      <c r="F81" s="7"/>
      <c r="G81" s="7"/>
    </row>
    <row r="82" spans="4:9" ht="18" x14ac:dyDescent="0.25">
      <c r="D82" s="95" t="s">
        <v>92</v>
      </c>
      <c r="E82" s="7"/>
      <c r="F82" s="7"/>
      <c r="G82" s="7"/>
    </row>
    <row r="83" spans="4:9" ht="16.5" thickBot="1" x14ac:dyDescent="0.3">
      <c r="D83" s="89"/>
      <c r="E83" s="4"/>
      <c r="F83" s="4"/>
      <c r="G83" s="7"/>
      <c r="H83" s="2"/>
      <c r="I83" s="2"/>
    </row>
    <row r="84" spans="4:9" ht="16.5" thickBot="1" x14ac:dyDescent="0.3"/>
    <row r="85" spans="4:9" x14ac:dyDescent="0.25">
      <c r="D85" s="86"/>
      <c r="E85" s="87"/>
      <c r="F85" s="90"/>
      <c r="G85" s="7"/>
    </row>
    <row r="86" spans="4:9" ht="18" x14ac:dyDescent="0.25">
      <c r="D86" s="88" t="s">
        <v>79</v>
      </c>
      <c r="E86" s="7"/>
      <c r="F86" s="91"/>
      <c r="G86" s="7"/>
    </row>
    <row r="87" spans="4:9" ht="18" x14ac:dyDescent="0.25">
      <c r="D87" s="88" t="s">
        <v>80</v>
      </c>
      <c r="E87" s="7"/>
      <c r="F87" s="91"/>
      <c r="G87" s="7"/>
    </row>
    <row r="88" spans="4:9" ht="18" x14ac:dyDescent="0.25">
      <c r="D88" s="88" t="s">
        <v>81</v>
      </c>
      <c r="E88" s="7"/>
      <c r="F88" s="91"/>
      <c r="G88" s="7"/>
    </row>
    <row r="89" spans="4:9" ht="18" x14ac:dyDescent="0.25">
      <c r="D89" s="88" t="s">
        <v>82</v>
      </c>
      <c r="E89" s="7"/>
      <c r="F89" s="91"/>
      <c r="G89" s="7"/>
    </row>
    <row r="90" spans="4:9" ht="18" x14ac:dyDescent="0.25">
      <c r="D90" s="92" t="s">
        <v>83</v>
      </c>
      <c r="E90" s="7"/>
      <c r="F90" s="91"/>
      <c r="G90" s="7"/>
    </row>
    <row r="91" spans="4:9" ht="16.5" thickBot="1" x14ac:dyDescent="0.3">
      <c r="D91" s="89"/>
      <c r="E91" s="4"/>
      <c r="F91" s="93"/>
      <c r="G91" s="7"/>
    </row>
    <row r="92" spans="4:9" ht="16.5" thickBot="1" x14ac:dyDescent="0.3"/>
    <row r="93" spans="4:9" x14ac:dyDescent="0.25">
      <c r="D93" s="86"/>
      <c r="E93" s="87"/>
      <c r="F93" s="90"/>
      <c r="G93" s="7"/>
    </row>
    <row r="94" spans="4:9" ht="18" x14ac:dyDescent="0.25">
      <c r="D94" s="88" t="s">
        <v>79</v>
      </c>
      <c r="E94" s="7"/>
      <c r="F94" s="91"/>
      <c r="G94" s="7"/>
    </row>
    <row r="95" spans="4:9" ht="18" x14ac:dyDescent="0.25">
      <c r="D95" s="88" t="s">
        <v>80</v>
      </c>
      <c r="E95" s="7"/>
      <c r="F95" s="91"/>
      <c r="G95" s="7"/>
    </row>
    <row r="96" spans="4:9" ht="18" x14ac:dyDescent="0.25">
      <c r="D96" s="88" t="s">
        <v>81</v>
      </c>
      <c r="E96" s="7"/>
      <c r="F96" s="91"/>
      <c r="G96" s="7"/>
    </row>
    <row r="97" spans="1:12" ht="18" x14ac:dyDescent="0.25">
      <c r="D97" s="88" t="s">
        <v>82</v>
      </c>
      <c r="E97" s="7"/>
      <c r="F97" s="91"/>
      <c r="G97" s="7"/>
    </row>
    <row r="98" spans="1:12" s="3" customFormat="1" ht="18" x14ac:dyDescent="0.25">
      <c r="A98" s="2"/>
      <c r="B98" s="2"/>
      <c r="C98" s="2"/>
      <c r="D98" s="92" t="s">
        <v>83</v>
      </c>
      <c r="E98" s="7"/>
      <c r="F98" s="91"/>
      <c r="G98" s="7"/>
      <c r="J98" s="2"/>
      <c r="K98" s="2"/>
      <c r="L98" s="2"/>
    </row>
    <row r="99" spans="1:12" s="3" customFormat="1" ht="16.5" thickBot="1" x14ac:dyDescent="0.3">
      <c r="A99" s="2"/>
      <c r="B99" s="2"/>
      <c r="C99" s="2"/>
      <c r="D99" s="89"/>
      <c r="E99" s="4"/>
      <c r="F99" s="93"/>
      <c r="G99" s="7"/>
      <c r="J99" s="2"/>
      <c r="K99" s="2"/>
      <c r="L99" s="2"/>
    </row>
  </sheetData>
  <mergeCells count="8">
    <mergeCell ref="H42:J42"/>
    <mergeCell ref="H18:I19"/>
    <mergeCell ref="J18:J19"/>
    <mergeCell ref="A10:J10"/>
    <mergeCell ref="H17:I17"/>
    <mergeCell ref="A20:I20"/>
    <mergeCell ref="A21:B21"/>
    <mergeCell ref="I36:J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topLeftCell="A10" workbookViewId="0">
      <selection activeCell="A19" sqref="A19:I19"/>
    </sheetView>
  </sheetViews>
  <sheetFormatPr defaultRowHeight="15.75" x14ac:dyDescent="0.25"/>
  <cols>
    <col min="1" max="1" width="5.7109375" style="2" customWidth="1"/>
    <col min="2" max="2" width="11.42578125" style="2" customWidth="1"/>
    <col min="3" max="3" width="9.5703125" style="2" customWidth="1"/>
    <col min="4" max="4" width="26.425781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9.25" customHeight="1" thickBot="1" x14ac:dyDescent="0.3">
      <c r="A10" s="251" t="s">
        <v>5</v>
      </c>
      <c r="B10" s="252"/>
      <c r="C10" s="252"/>
      <c r="D10" s="252"/>
      <c r="E10" s="252"/>
      <c r="F10" s="252"/>
      <c r="G10" s="252"/>
      <c r="H10" s="252"/>
      <c r="I10" s="252"/>
      <c r="J10" s="253"/>
    </row>
    <row r="12" spans="1:10" x14ac:dyDescent="0.25">
      <c r="A12" s="2" t="s">
        <v>6</v>
      </c>
      <c r="B12" s="2" t="s">
        <v>159</v>
      </c>
      <c r="H12" s="3" t="s">
        <v>7</v>
      </c>
      <c r="I12" s="6" t="s">
        <v>8</v>
      </c>
      <c r="J12" s="26" t="s">
        <v>157</v>
      </c>
    </row>
    <row r="13" spans="1:10" x14ac:dyDescent="0.25">
      <c r="H13" s="3" t="s">
        <v>9</v>
      </c>
      <c r="I13" s="6" t="s">
        <v>8</v>
      </c>
      <c r="J13" s="40" t="s">
        <v>158</v>
      </c>
    </row>
    <row r="14" spans="1:10" x14ac:dyDescent="0.25">
      <c r="H14" s="3" t="s">
        <v>10</v>
      </c>
      <c r="I14" s="6" t="s">
        <v>8</v>
      </c>
      <c r="J14" s="2" t="s">
        <v>71</v>
      </c>
    </row>
    <row r="15" spans="1:10" x14ac:dyDescent="0.25">
      <c r="A15" s="2" t="s">
        <v>11</v>
      </c>
      <c r="B15" s="2" t="s">
        <v>159</v>
      </c>
    </row>
    <row r="16" spans="1:10" ht="16.5" thickBot="1" x14ac:dyDescent="0.3">
      <c r="F16" s="7"/>
      <c r="G16" s="7"/>
    </row>
    <row r="17" spans="1:11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29</v>
      </c>
      <c r="G17" s="118" t="s">
        <v>141</v>
      </c>
      <c r="H17" s="227" t="s">
        <v>16</v>
      </c>
      <c r="I17" s="228"/>
      <c r="J17" s="10" t="s">
        <v>17</v>
      </c>
    </row>
    <row r="18" spans="1:11" ht="48.75" customHeight="1" x14ac:dyDescent="0.25">
      <c r="A18" s="37">
        <v>1</v>
      </c>
      <c r="B18" s="83" t="s">
        <v>160</v>
      </c>
      <c r="C18" s="83" t="s">
        <v>161</v>
      </c>
      <c r="D18" s="39" t="s">
        <v>162</v>
      </c>
      <c r="E18" s="39" t="s">
        <v>163</v>
      </c>
      <c r="F18" s="127">
        <v>1</v>
      </c>
      <c r="G18" s="38">
        <v>8</v>
      </c>
      <c r="H18" s="241">
        <v>4500000</v>
      </c>
      <c r="I18" s="242"/>
      <c r="J18" s="119">
        <f>H18</f>
        <v>4500000</v>
      </c>
    </row>
    <row r="19" spans="1:11" ht="25.5" customHeight="1" thickBot="1" x14ac:dyDescent="0.3">
      <c r="A19" s="230" t="s">
        <v>18</v>
      </c>
      <c r="B19" s="231"/>
      <c r="C19" s="231"/>
      <c r="D19" s="231"/>
      <c r="E19" s="231"/>
      <c r="F19" s="231"/>
      <c r="G19" s="231"/>
      <c r="H19" s="231"/>
      <c r="I19" s="232"/>
      <c r="J19" s="85">
        <f>SUM(J18:J18)</f>
        <v>4500000</v>
      </c>
    </row>
    <row r="20" spans="1:11" x14ac:dyDescent="0.25">
      <c r="A20" s="198"/>
      <c r="B20" s="198"/>
      <c r="C20" s="117"/>
      <c r="D20" s="117"/>
      <c r="E20" s="117"/>
      <c r="F20" s="117"/>
      <c r="G20" s="117"/>
      <c r="H20" s="12"/>
      <c r="I20" s="12"/>
      <c r="J20" s="13"/>
    </row>
    <row r="21" spans="1:11" x14ac:dyDescent="0.25">
      <c r="A21" s="117"/>
      <c r="B21" s="117"/>
      <c r="C21" s="117"/>
      <c r="D21" s="117"/>
      <c r="E21" s="117"/>
      <c r="F21" s="117"/>
      <c r="G21" s="117"/>
      <c r="H21" s="14" t="s">
        <v>19</v>
      </c>
      <c r="I21" s="14"/>
      <c r="J21" s="13">
        <v>0</v>
      </c>
    </row>
    <row r="22" spans="1:11" x14ac:dyDescent="0.25">
      <c r="A22" s="117"/>
      <c r="B22" s="117"/>
      <c r="C22" s="117"/>
      <c r="D22" s="117"/>
      <c r="E22" s="117"/>
      <c r="F22" s="117"/>
      <c r="G22" s="117"/>
      <c r="H22" s="14" t="s">
        <v>142</v>
      </c>
      <c r="I22" s="14"/>
      <c r="J22" s="120">
        <v>3500000</v>
      </c>
    </row>
    <row r="23" spans="1:11" ht="16.5" thickBot="1" x14ac:dyDescent="0.3">
      <c r="D23" s="1"/>
      <c r="E23" s="1"/>
      <c r="F23" s="1"/>
      <c r="G23" s="1"/>
      <c r="H23" s="15" t="s">
        <v>143</v>
      </c>
      <c r="I23" s="15"/>
      <c r="J23" s="111">
        <v>1500000</v>
      </c>
      <c r="K23" s="17"/>
    </row>
    <row r="24" spans="1:11" x14ac:dyDescent="0.25">
      <c r="D24" s="1"/>
      <c r="E24" s="1"/>
      <c r="F24" s="1"/>
      <c r="G24" s="1"/>
      <c r="H24" s="18" t="s">
        <v>73</v>
      </c>
      <c r="I24" s="18"/>
      <c r="J24" s="19">
        <f>J23</f>
        <v>1500000</v>
      </c>
    </row>
    <row r="25" spans="1:11" x14ac:dyDescent="0.25">
      <c r="A25" s="1" t="s">
        <v>164</v>
      </c>
      <c r="D25" s="1"/>
      <c r="E25" s="1"/>
      <c r="F25" s="1"/>
      <c r="G25" s="1"/>
      <c r="H25" s="18"/>
      <c r="I25" s="18"/>
      <c r="J25" s="19"/>
    </row>
    <row r="26" spans="1:11" x14ac:dyDescent="0.25">
      <c r="A26" s="20"/>
      <c r="D26" s="1"/>
      <c r="E26" s="1"/>
      <c r="F26" s="1"/>
      <c r="G26" s="1"/>
      <c r="H26" s="18"/>
      <c r="I26" s="18"/>
      <c r="J26" s="19"/>
    </row>
    <row r="27" spans="1:11" x14ac:dyDescent="0.25">
      <c r="D27" s="1"/>
      <c r="E27" s="1"/>
      <c r="F27" s="1"/>
      <c r="G27" s="1"/>
      <c r="H27" s="18"/>
      <c r="I27" s="18"/>
      <c r="J27" s="19"/>
    </row>
    <row r="28" spans="1:11" x14ac:dyDescent="0.25">
      <c r="A28" s="27" t="s">
        <v>21</v>
      </c>
    </row>
    <row r="29" spans="1:11" x14ac:dyDescent="0.25">
      <c r="A29" s="21" t="s">
        <v>22</v>
      </c>
      <c r="B29" s="21"/>
      <c r="C29" s="21"/>
      <c r="D29" s="7"/>
      <c r="E29" s="7"/>
    </row>
    <row r="30" spans="1:11" x14ac:dyDescent="0.25">
      <c r="A30" s="21" t="s">
        <v>39</v>
      </c>
      <c r="B30" s="21"/>
      <c r="C30" s="21"/>
      <c r="D30" s="7"/>
      <c r="E30" s="7"/>
    </row>
    <row r="31" spans="1:11" x14ac:dyDescent="0.25">
      <c r="A31" s="28" t="s">
        <v>40</v>
      </c>
      <c r="B31" s="22"/>
      <c r="C31" s="22"/>
      <c r="D31" s="7"/>
      <c r="E31" s="7"/>
    </row>
    <row r="32" spans="1:11" x14ac:dyDescent="0.25">
      <c r="A32" s="23" t="s">
        <v>41</v>
      </c>
      <c r="B32" s="23"/>
      <c r="C32" s="23"/>
      <c r="D32" s="7"/>
      <c r="E32" s="7"/>
    </row>
    <row r="33" spans="1:10" x14ac:dyDescent="0.25">
      <c r="A33" s="24"/>
      <c r="B33" s="24"/>
      <c r="C33" s="24"/>
    </row>
    <row r="34" spans="1:10" x14ac:dyDescent="0.25">
      <c r="A34" s="25"/>
      <c r="B34" s="25"/>
      <c r="C34" s="25"/>
    </row>
    <row r="35" spans="1:10" x14ac:dyDescent="0.25">
      <c r="H35" s="48" t="s">
        <v>25</v>
      </c>
      <c r="I35" s="199" t="str">
        <f>J13</f>
        <v xml:space="preserve"> 19 Januari 21</v>
      </c>
      <c r="J35" s="225"/>
    </row>
    <row r="39" spans="1:10" ht="24.75" customHeight="1" x14ac:dyDescent="0.25"/>
    <row r="41" spans="1:10" x14ac:dyDescent="0.25">
      <c r="H41" s="226" t="s">
        <v>24</v>
      </c>
      <c r="I41" s="226"/>
      <c r="J41" s="226"/>
    </row>
    <row r="46" spans="1:10" ht="16.5" thickBot="1" x14ac:dyDescent="0.3"/>
    <row r="47" spans="1:10" x14ac:dyDescent="0.25">
      <c r="D47" s="86"/>
      <c r="E47" s="87"/>
      <c r="F47" s="87"/>
      <c r="G47" s="7"/>
    </row>
    <row r="48" spans="1:10" ht="18" x14ac:dyDescent="0.25">
      <c r="D48" s="88" t="s">
        <v>74</v>
      </c>
      <c r="E48" s="7"/>
      <c r="F48" s="7"/>
      <c r="G48" s="7"/>
      <c r="H48" s="2"/>
      <c r="I48" s="2"/>
    </row>
    <row r="49" spans="4:9" ht="18" x14ac:dyDescent="0.25">
      <c r="D49" s="88" t="s">
        <v>75</v>
      </c>
      <c r="E49" s="7"/>
      <c r="F49" s="7"/>
      <c r="G49" s="7"/>
      <c r="H49" s="2"/>
      <c r="I49" s="2"/>
    </row>
    <row r="50" spans="4:9" ht="18" x14ac:dyDescent="0.25">
      <c r="D50" s="88" t="s">
        <v>76</v>
      </c>
      <c r="E50" s="7"/>
      <c r="F50" s="7"/>
      <c r="G50" s="7"/>
      <c r="H50" s="2"/>
      <c r="I50" s="2"/>
    </row>
    <row r="51" spans="4:9" ht="18" x14ac:dyDescent="0.25">
      <c r="D51" s="88" t="s">
        <v>77</v>
      </c>
      <c r="E51" s="7"/>
      <c r="F51" s="7"/>
      <c r="G51" s="7"/>
      <c r="H51" s="2"/>
      <c r="I51" s="2"/>
    </row>
    <row r="52" spans="4:9" ht="18" x14ac:dyDescent="0.25">
      <c r="D52" s="88" t="s">
        <v>78</v>
      </c>
      <c r="E52" s="7"/>
      <c r="F52" s="7"/>
      <c r="G52" s="7"/>
      <c r="H52" s="2"/>
      <c r="I52" s="2"/>
    </row>
    <row r="53" spans="4:9" ht="16.5" thickBot="1" x14ac:dyDescent="0.3">
      <c r="D53" s="89"/>
      <c r="E53" s="4"/>
      <c r="F53" s="4"/>
      <c r="G53" s="7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86"/>
      <c r="E57" s="87"/>
      <c r="F57" s="90"/>
      <c r="G57" s="7"/>
      <c r="H57" s="2"/>
      <c r="I57" s="2"/>
    </row>
    <row r="58" spans="4:9" ht="18" x14ac:dyDescent="0.25">
      <c r="D58" s="88" t="s">
        <v>79</v>
      </c>
      <c r="E58" s="7"/>
      <c r="F58" s="91"/>
      <c r="G58" s="7"/>
      <c r="H58" s="2"/>
      <c r="I58" s="2"/>
    </row>
    <row r="59" spans="4:9" ht="18" x14ac:dyDescent="0.25">
      <c r="D59" s="88" t="s">
        <v>80</v>
      </c>
      <c r="E59" s="7"/>
      <c r="F59" s="91"/>
      <c r="G59" s="7"/>
      <c r="H59" s="2"/>
      <c r="I59" s="2"/>
    </row>
    <row r="60" spans="4:9" ht="18" x14ac:dyDescent="0.25">
      <c r="D60" s="88" t="s">
        <v>81</v>
      </c>
      <c r="E60" s="7"/>
      <c r="F60" s="91"/>
      <c r="G60" s="7"/>
      <c r="H60" s="2"/>
      <c r="I60" s="2"/>
    </row>
    <row r="61" spans="4:9" ht="18" x14ac:dyDescent="0.25">
      <c r="D61" s="88" t="s">
        <v>82</v>
      </c>
      <c r="E61" s="7"/>
      <c r="F61" s="91"/>
      <c r="G61" s="7"/>
      <c r="H61" s="2"/>
      <c r="I61" s="2"/>
    </row>
    <row r="62" spans="4:9" ht="18" x14ac:dyDescent="0.25">
      <c r="D62" s="92" t="s">
        <v>83</v>
      </c>
      <c r="E62" s="7"/>
      <c r="F62" s="91"/>
      <c r="G62" s="7"/>
      <c r="H62" s="2"/>
      <c r="I62" s="2"/>
    </row>
    <row r="63" spans="4:9" ht="16.5" thickBot="1" x14ac:dyDescent="0.3">
      <c r="D63" s="89"/>
      <c r="E63" s="4"/>
      <c r="F63" s="93"/>
      <c r="G63" s="7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86"/>
      <c r="E68" s="87"/>
      <c r="F68" s="87"/>
      <c r="G68" s="7"/>
      <c r="H68" s="2"/>
      <c r="I68" s="2"/>
    </row>
    <row r="69" spans="4:9" ht="18" x14ac:dyDescent="0.25">
      <c r="D69" s="88" t="s">
        <v>74</v>
      </c>
      <c r="E69" s="7"/>
      <c r="F69" s="7"/>
      <c r="G69" s="7"/>
      <c r="H69" s="2"/>
      <c r="I69" s="2"/>
    </row>
    <row r="70" spans="4:9" ht="18" x14ac:dyDescent="0.25">
      <c r="D70" s="88" t="s">
        <v>84</v>
      </c>
      <c r="E70" s="7"/>
      <c r="F70" s="7"/>
      <c r="G70" s="7"/>
      <c r="H70" s="2"/>
      <c r="I70" s="2"/>
    </row>
    <row r="71" spans="4:9" ht="18" x14ac:dyDescent="0.25">
      <c r="D71" s="88" t="s">
        <v>85</v>
      </c>
      <c r="E71" s="7"/>
      <c r="F71" s="7"/>
      <c r="G71" s="7"/>
      <c r="H71" s="2"/>
      <c r="I71" s="2"/>
    </row>
    <row r="72" spans="4:9" ht="18" x14ac:dyDescent="0.25">
      <c r="D72" s="88" t="s">
        <v>86</v>
      </c>
      <c r="E72" s="7"/>
      <c r="F72" s="7"/>
      <c r="G72" s="7"/>
      <c r="H72" s="2"/>
      <c r="I72" s="2"/>
    </row>
    <row r="73" spans="4:9" ht="18" x14ac:dyDescent="0.25">
      <c r="D73" s="88" t="s">
        <v>87</v>
      </c>
      <c r="E73" s="7"/>
      <c r="F73" s="7"/>
      <c r="G73" s="7"/>
      <c r="H73" s="2"/>
      <c r="I73" s="2"/>
    </row>
    <row r="74" spans="4:9" ht="16.5" thickBot="1" x14ac:dyDescent="0.3">
      <c r="D74" s="89"/>
      <c r="E74" s="4"/>
      <c r="F74" s="4"/>
      <c r="G74" s="7"/>
      <c r="H74" s="2"/>
      <c r="I74" s="2"/>
    </row>
    <row r="75" spans="4:9" ht="16.5" thickBot="1" x14ac:dyDescent="0.3">
      <c r="H75" s="2"/>
      <c r="I75" s="2"/>
    </row>
    <row r="76" spans="4:9" x14ac:dyDescent="0.25">
      <c r="D76" s="86"/>
      <c r="E76" s="87"/>
      <c r="F76" s="87"/>
      <c r="G76" s="7"/>
      <c r="H76" s="2"/>
      <c r="I76" s="2"/>
    </row>
    <row r="77" spans="4:9" ht="18" x14ac:dyDescent="0.25">
      <c r="D77" s="94" t="s">
        <v>88</v>
      </c>
      <c r="E77" s="7"/>
      <c r="F77" s="7"/>
      <c r="G77" s="7"/>
    </row>
    <row r="78" spans="4:9" ht="18" x14ac:dyDescent="0.25">
      <c r="D78" s="94" t="s">
        <v>89</v>
      </c>
      <c r="E78" s="7"/>
      <c r="F78" s="7"/>
      <c r="G78" s="7"/>
    </row>
    <row r="79" spans="4:9" ht="18" x14ac:dyDescent="0.25">
      <c r="D79" s="94" t="s">
        <v>90</v>
      </c>
      <c r="E79" s="7"/>
      <c r="F79" s="7"/>
      <c r="G79" s="7"/>
    </row>
    <row r="80" spans="4:9" ht="18" x14ac:dyDescent="0.25">
      <c r="D80" s="94" t="s">
        <v>91</v>
      </c>
      <c r="E80" s="7"/>
      <c r="F80" s="7"/>
      <c r="G80" s="7"/>
    </row>
    <row r="81" spans="4:9" ht="18" x14ac:dyDescent="0.25">
      <c r="D81" s="95" t="s">
        <v>92</v>
      </c>
      <c r="E81" s="7"/>
      <c r="F81" s="7"/>
      <c r="G81" s="7"/>
    </row>
    <row r="82" spans="4:9" ht="16.5" thickBot="1" x14ac:dyDescent="0.3">
      <c r="D82" s="89"/>
      <c r="E82" s="4"/>
      <c r="F82" s="4"/>
      <c r="G82" s="7"/>
      <c r="H82" s="2"/>
      <c r="I82" s="2"/>
    </row>
    <row r="83" spans="4:9" ht="16.5" thickBot="1" x14ac:dyDescent="0.3"/>
    <row r="84" spans="4:9" x14ac:dyDescent="0.25">
      <c r="D84" s="86"/>
      <c r="E84" s="87"/>
      <c r="F84" s="90"/>
      <c r="G84" s="7"/>
    </row>
    <row r="85" spans="4:9" ht="18" x14ac:dyDescent="0.25">
      <c r="D85" s="88" t="s">
        <v>79</v>
      </c>
      <c r="E85" s="7"/>
      <c r="F85" s="91"/>
      <c r="G85" s="7"/>
    </row>
    <row r="86" spans="4:9" ht="18" x14ac:dyDescent="0.25">
      <c r="D86" s="88" t="s">
        <v>80</v>
      </c>
      <c r="E86" s="7"/>
      <c r="F86" s="91"/>
      <c r="G86" s="7"/>
    </row>
    <row r="87" spans="4:9" ht="18" x14ac:dyDescent="0.25">
      <c r="D87" s="88" t="s">
        <v>81</v>
      </c>
      <c r="E87" s="7"/>
      <c r="F87" s="91"/>
      <c r="G87" s="7"/>
    </row>
    <row r="88" spans="4:9" ht="18" x14ac:dyDescent="0.25">
      <c r="D88" s="88" t="s">
        <v>82</v>
      </c>
      <c r="E88" s="7"/>
      <c r="F88" s="91"/>
      <c r="G88" s="7"/>
    </row>
    <row r="89" spans="4:9" ht="18" x14ac:dyDescent="0.25">
      <c r="D89" s="92" t="s">
        <v>83</v>
      </c>
      <c r="E89" s="7"/>
      <c r="F89" s="91"/>
      <c r="G89" s="7"/>
    </row>
    <row r="90" spans="4:9" ht="16.5" thickBot="1" x14ac:dyDescent="0.3">
      <c r="D90" s="89"/>
      <c r="E90" s="4"/>
      <c r="F90" s="93"/>
      <c r="G90" s="7"/>
    </row>
    <row r="91" spans="4:9" ht="16.5" thickBot="1" x14ac:dyDescent="0.3"/>
    <row r="92" spans="4:9" x14ac:dyDescent="0.25">
      <c r="D92" s="86"/>
      <c r="E92" s="87"/>
      <c r="F92" s="90"/>
      <c r="G92" s="7"/>
    </row>
    <row r="93" spans="4:9" ht="18" x14ac:dyDescent="0.25">
      <c r="D93" s="88" t="s">
        <v>79</v>
      </c>
      <c r="E93" s="7"/>
      <c r="F93" s="91"/>
      <c r="G93" s="7"/>
    </row>
    <row r="94" spans="4:9" ht="18" x14ac:dyDescent="0.25">
      <c r="D94" s="88" t="s">
        <v>80</v>
      </c>
      <c r="E94" s="7"/>
      <c r="F94" s="91"/>
      <c r="G94" s="7"/>
    </row>
    <row r="95" spans="4:9" ht="18" x14ac:dyDescent="0.25">
      <c r="D95" s="88" t="s">
        <v>81</v>
      </c>
      <c r="E95" s="7"/>
      <c r="F95" s="91"/>
      <c r="G95" s="7"/>
    </row>
    <row r="96" spans="4:9" ht="18" x14ac:dyDescent="0.25">
      <c r="D96" s="88" t="s">
        <v>82</v>
      </c>
      <c r="E96" s="7"/>
      <c r="F96" s="91"/>
      <c r="G96" s="7"/>
    </row>
    <row r="97" spans="1:12" s="3" customFormat="1" ht="18" x14ac:dyDescent="0.25">
      <c r="A97" s="2"/>
      <c r="B97" s="2"/>
      <c r="C97" s="2"/>
      <c r="D97" s="92" t="s">
        <v>83</v>
      </c>
      <c r="E97" s="7"/>
      <c r="F97" s="91"/>
      <c r="G97" s="7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89"/>
      <c r="E98" s="4"/>
      <c r="F98" s="93"/>
      <c r="G98" s="7"/>
      <c r="J98" s="2"/>
      <c r="K98" s="2"/>
      <c r="L98" s="2"/>
    </row>
  </sheetData>
  <mergeCells count="7">
    <mergeCell ref="I35:J35"/>
    <mergeCell ref="H41:J41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workbookViewId="0">
      <selection activeCell="J13" sqref="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2"/>
      <c r="J10" s="203"/>
    </row>
    <row r="12" spans="1:10" x14ac:dyDescent="0.25">
      <c r="A12" s="2" t="s">
        <v>6</v>
      </c>
      <c r="B12" s="2" t="s">
        <v>165</v>
      </c>
      <c r="H12" s="3" t="s">
        <v>7</v>
      </c>
      <c r="I12" s="6" t="s">
        <v>8</v>
      </c>
      <c r="J12" s="26" t="s">
        <v>316</v>
      </c>
    </row>
    <row r="13" spans="1:10" x14ac:dyDescent="0.25">
      <c r="H13" s="3" t="s">
        <v>9</v>
      </c>
      <c r="I13" s="6" t="s">
        <v>8</v>
      </c>
      <c r="J13" s="40" t="s">
        <v>158</v>
      </c>
    </row>
    <row r="14" spans="1:10" x14ac:dyDescent="0.25">
      <c r="H14" s="3" t="s">
        <v>10</v>
      </c>
      <c r="I14" s="6" t="s">
        <v>8</v>
      </c>
      <c r="J14" s="2" t="s">
        <v>31</v>
      </c>
    </row>
    <row r="15" spans="1:10" x14ac:dyDescent="0.25">
      <c r="A15" s="2" t="s">
        <v>11</v>
      </c>
      <c r="B15" s="26" t="s">
        <v>166</v>
      </c>
      <c r="C15" s="26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118" t="s">
        <v>29</v>
      </c>
      <c r="G17" s="118" t="s">
        <v>30</v>
      </c>
      <c r="H17" s="239" t="s">
        <v>16</v>
      </c>
      <c r="I17" s="240"/>
      <c r="J17" s="10" t="s">
        <v>17</v>
      </c>
    </row>
    <row r="18" spans="1:19" ht="53.25" customHeight="1" x14ac:dyDescent="0.25">
      <c r="A18" s="37">
        <v>1</v>
      </c>
      <c r="B18" s="35">
        <v>44210</v>
      </c>
      <c r="C18" s="35" t="s">
        <v>169</v>
      </c>
      <c r="D18" s="39" t="s">
        <v>167</v>
      </c>
      <c r="E18" s="39" t="s">
        <v>168</v>
      </c>
      <c r="F18" s="132">
        <v>3</v>
      </c>
      <c r="G18" s="121">
        <v>378</v>
      </c>
      <c r="H18" s="241">
        <v>3000</v>
      </c>
      <c r="I18" s="242"/>
      <c r="J18" s="119">
        <f>+G18*H18</f>
        <v>1134000</v>
      </c>
    </row>
    <row r="19" spans="1:19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6"/>
      <c r="H19" s="196"/>
      <c r="I19" s="197"/>
      <c r="J19" s="11">
        <f>SUM(J18:J18)</f>
        <v>1134000</v>
      </c>
    </row>
    <row r="20" spans="1:19" x14ac:dyDescent="0.25">
      <c r="A20" s="198"/>
      <c r="B20" s="198"/>
      <c r="C20" s="117"/>
      <c r="D20" s="117"/>
      <c r="E20" s="117"/>
      <c r="F20" s="117"/>
      <c r="G20" s="117"/>
      <c r="H20" s="12"/>
      <c r="I20" s="12"/>
      <c r="J20" s="13"/>
    </row>
    <row r="21" spans="1:19" x14ac:dyDescent="0.25">
      <c r="A21" s="117"/>
      <c r="B21" s="117"/>
      <c r="C21" s="117"/>
      <c r="D21" s="117"/>
      <c r="E21" s="117"/>
      <c r="F21" s="117"/>
      <c r="G21" s="117"/>
      <c r="H21" s="14" t="s">
        <v>19</v>
      </c>
      <c r="I21" s="14"/>
      <c r="J21" s="13">
        <v>0</v>
      </c>
    </row>
    <row r="22" spans="1:19" x14ac:dyDescent="0.25">
      <c r="D22" s="1"/>
      <c r="E22" s="1"/>
      <c r="F22" s="1"/>
      <c r="G22" s="1"/>
      <c r="H22" s="33" t="s">
        <v>108</v>
      </c>
      <c r="I22" s="33"/>
      <c r="J22" s="110">
        <v>0</v>
      </c>
      <c r="K22" s="17"/>
      <c r="S22" s="2" t="s">
        <v>26</v>
      </c>
    </row>
    <row r="23" spans="1:19" ht="16.5" thickBot="1" x14ac:dyDescent="0.3">
      <c r="D23" s="1"/>
      <c r="E23" s="1"/>
      <c r="F23" s="1"/>
      <c r="G23" s="1"/>
      <c r="H23" s="15" t="s">
        <v>38</v>
      </c>
      <c r="I23" s="15"/>
      <c r="J23" s="111">
        <v>0</v>
      </c>
      <c r="K23" s="17"/>
    </row>
    <row r="24" spans="1:19" x14ac:dyDescent="0.25">
      <c r="D24" s="1"/>
      <c r="E24" s="1"/>
      <c r="F24" s="1"/>
      <c r="G24" s="1"/>
      <c r="H24" s="18" t="s">
        <v>28</v>
      </c>
      <c r="I24" s="18"/>
      <c r="J24" s="19">
        <f>+J19</f>
        <v>1134000</v>
      </c>
    </row>
    <row r="25" spans="1:19" x14ac:dyDescent="0.25">
      <c r="A25" s="1" t="s">
        <v>170</v>
      </c>
      <c r="D25" s="1"/>
      <c r="E25" s="1"/>
      <c r="F25" s="1"/>
      <c r="G25" s="1"/>
      <c r="H25" s="18"/>
      <c r="I25" s="18"/>
      <c r="J25" s="19"/>
    </row>
    <row r="26" spans="1:19" x14ac:dyDescent="0.25">
      <c r="A26" s="20"/>
      <c r="D26" s="1"/>
      <c r="E26" s="1"/>
      <c r="F26" s="1"/>
      <c r="G26" s="1"/>
      <c r="H26" s="18"/>
      <c r="I26" s="18"/>
      <c r="J26" s="19"/>
    </row>
    <row r="27" spans="1:19" x14ac:dyDescent="0.25">
      <c r="D27" s="1"/>
      <c r="E27" s="1"/>
      <c r="F27" s="1"/>
      <c r="G27" s="1"/>
      <c r="H27" s="18"/>
      <c r="I27" s="18"/>
      <c r="J27" s="19"/>
    </row>
    <row r="28" spans="1:19" x14ac:dyDescent="0.25">
      <c r="A28" s="27" t="s">
        <v>21</v>
      </c>
    </row>
    <row r="29" spans="1:19" x14ac:dyDescent="0.25">
      <c r="A29" s="21" t="s">
        <v>22</v>
      </c>
      <c r="B29" s="21"/>
      <c r="C29" s="21"/>
      <c r="D29" s="7"/>
      <c r="E29" s="7"/>
      <c r="F29" s="7"/>
    </row>
    <row r="30" spans="1:19" x14ac:dyDescent="0.25">
      <c r="A30" s="21" t="s">
        <v>39</v>
      </c>
      <c r="B30" s="21"/>
      <c r="C30" s="21"/>
      <c r="D30" s="7"/>
      <c r="E30" s="7"/>
      <c r="F30" s="7"/>
    </row>
    <row r="31" spans="1:19" x14ac:dyDescent="0.25">
      <c r="A31" s="28" t="s">
        <v>40</v>
      </c>
      <c r="B31" s="22"/>
      <c r="C31" s="22"/>
      <c r="D31" s="7"/>
      <c r="E31" s="7"/>
      <c r="F31" s="7"/>
    </row>
    <row r="32" spans="1:19" x14ac:dyDescent="0.25">
      <c r="A32" s="23" t="s">
        <v>41</v>
      </c>
      <c r="B32" s="23"/>
      <c r="C32" s="23"/>
      <c r="D32" s="7"/>
      <c r="E32" s="7"/>
      <c r="F32" s="7"/>
    </row>
    <row r="33" spans="1:10" x14ac:dyDescent="0.25">
      <c r="A33" s="24"/>
      <c r="B33" s="24"/>
      <c r="C33" s="24"/>
    </row>
    <row r="34" spans="1:10" x14ac:dyDescent="0.25">
      <c r="A34" s="25"/>
      <c r="B34" s="25"/>
      <c r="C34" s="25"/>
    </row>
    <row r="35" spans="1:10" x14ac:dyDescent="0.25">
      <c r="H35" s="48" t="s">
        <v>23</v>
      </c>
      <c r="I35" s="199" t="str">
        <f>+J13</f>
        <v xml:space="preserve"> 19 Januari 21</v>
      </c>
      <c r="J35" s="225"/>
    </row>
    <row r="38" spans="1:10" ht="18" customHeight="1" x14ac:dyDescent="0.25"/>
    <row r="39" spans="1:10" ht="17.25" customHeight="1" x14ac:dyDescent="0.25"/>
    <row r="41" spans="1:10" x14ac:dyDescent="0.25">
      <c r="H41" s="226" t="s">
        <v>24</v>
      </c>
      <c r="I41" s="226"/>
      <c r="J41" s="226"/>
    </row>
  </sheetData>
  <mergeCells count="7">
    <mergeCell ref="H41:J41"/>
    <mergeCell ref="A10:J10"/>
    <mergeCell ref="H17:I17"/>
    <mergeCell ref="H18:I18"/>
    <mergeCell ref="A19:I19"/>
    <mergeCell ref="A20:B20"/>
    <mergeCell ref="I35:J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workbookViewId="0">
      <selection activeCell="N9" sqref="N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2"/>
      <c r="J10" s="203"/>
    </row>
    <row r="12" spans="1:10" x14ac:dyDescent="0.25">
      <c r="A12" s="2" t="s">
        <v>6</v>
      </c>
      <c r="B12" s="2" t="s">
        <v>172</v>
      </c>
      <c r="H12" s="3" t="s">
        <v>7</v>
      </c>
      <c r="I12" s="6" t="s">
        <v>8</v>
      </c>
      <c r="J12" s="26" t="s">
        <v>171</v>
      </c>
    </row>
    <row r="13" spans="1:10" x14ac:dyDescent="0.25">
      <c r="H13" s="3" t="s">
        <v>9</v>
      </c>
      <c r="I13" s="6" t="s">
        <v>8</v>
      </c>
      <c r="J13" s="40" t="s">
        <v>158</v>
      </c>
    </row>
    <row r="14" spans="1:10" x14ac:dyDescent="0.25">
      <c r="H14" s="3" t="s">
        <v>10</v>
      </c>
      <c r="I14" s="6" t="s">
        <v>8</v>
      </c>
      <c r="J14" s="2" t="s">
        <v>31</v>
      </c>
    </row>
    <row r="15" spans="1:10" x14ac:dyDescent="0.25">
      <c r="A15" s="2" t="s">
        <v>11</v>
      </c>
      <c r="B15" s="26" t="s">
        <v>57</v>
      </c>
      <c r="C15" s="26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118" t="s">
        <v>29</v>
      </c>
      <c r="G17" s="118" t="s">
        <v>30</v>
      </c>
      <c r="H17" s="239" t="s">
        <v>16</v>
      </c>
      <c r="I17" s="240"/>
      <c r="J17" s="10" t="s">
        <v>17</v>
      </c>
    </row>
    <row r="18" spans="1:19" ht="53.25" customHeight="1" x14ac:dyDescent="0.25">
      <c r="A18" s="37">
        <v>1</v>
      </c>
      <c r="B18" s="35">
        <v>44210</v>
      </c>
      <c r="C18" s="35" t="s">
        <v>173</v>
      </c>
      <c r="D18" s="39" t="s">
        <v>177</v>
      </c>
      <c r="E18" s="39" t="s">
        <v>153</v>
      </c>
      <c r="F18" s="132">
        <v>4</v>
      </c>
      <c r="G18" s="121">
        <v>68</v>
      </c>
      <c r="H18" s="241">
        <v>33000</v>
      </c>
      <c r="I18" s="242"/>
      <c r="J18" s="119">
        <f>+G18*H18</f>
        <v>2244000</v>
      </c>
    </row>
    <row r="19" spans="1:19" ht="53.25" customHeight="1" x14ac:dyDescent="0.25">
      <c r="A19" s="37">
        <v>2</v>
      </c>
      <c r="B19" s="35">
        <v>44210</v>
      </c>
      <c r="C19" s="35" t="s">
        <v>173</v>
      </c>
      <c r="D19" s="254" t="s">
        <v>174</v>
      </c>
      <c r="E19" s="255"/>
      <c r="F19" s="255"/>
      <c r="G19" s="256"/>
      <c r="H19" s="241">
        <v>400000</v>
      </c>
      <c r="I19" s="242"/>
      <c r="J19" s="119">
        <f>H19</f>
        <v>400000</v>
      </c>
    </row>
    <row r="20" spans="1:19" ht="25.5" customHeight="1" thickBot="1" x14ac:dyDescent="0.3">
      <c r="A20" s="195" t="s">
        <v>18</v>
      </c>
      <c r="B20" s="196"/>
      <c r="C20" s="196"/>
      <c r="D20" s="196"/>
      <c r="E20" s="196"/>
      <c r="F20" s="196"/>
      <c r="G20" s="196"/>
      <c r="H20" s="196"/>
      <c r="I20" s="197"/>
      <c r="J20" s="11">
        <f>SUM(J18:J19)</f>
        <v>2644000</v>
      </c>
    </row>
    <row r="21" spans="1:19" x14ac:dyDescent="0.25">
      <c r="A21" s="198"/>
      <c r="B21" s="198"/>
      <c r="C21" s="117"/>
      <c r="D21" s="117"/>
      <c r="E21" s="117"/>
      <c r="F21" s="117"/>
      <c r="G21" s="117"/>
      <c r="H21" s="12"/>
      <c r="I21" s="12"/>
      <c r="J21" s="13"/>
    </row>
    <row r="22" spans="1:19" x14ac:dyDescent="0.25">
      <c r="A22" s="117"/>
      <c r="B22" s="117"/>
      <c r="C22" s="117"/>
      <c r="D22" s="117"/>
      <c r="E22" s="117"/>
      <c r="F22" s="117"/>
      <c r="G22" s="117"/>
      <c r="H22" s="14" t="s">
        <v>19</v>
      </c>
      <c r="I22" s="14"/>
      <c r="J22" s="13">
        <v>0</v>
      </c>
    </row>
    <row r="23" spans="1:19" x14ac:dyDescent="0.25">
      <c r="D23" s="1"/>
      <c r="E23" s="1"/>
      <c r="F23" s="1"/>
      <c r="G23" s="1"/>
      <c r="H23" s="33" t="s">
        <v>108</v>
      </c>
      <c r="I23" s="33"/>
      <c r="J23" s="110">
        <v>0</v>
      </c>
      <c r="K23" s="17"/>
      <c r="S23" s="2" t="s">
        <v>26</v>
      </c>
    </row>
    <row r="24" spans="1:19" ht="16.5" thickBot="1" x14ac:dyDescent="0.3">
      <c r="D24" s="1"/>
      <c r="E24" s="1"/>
      <c r="F24" s="1"/>
      <c r="G24" s="1"/>
      <c r="H24" s="15" t="s">
        <v>38</v>
      </c>
      <c r="I24" s="15"/>
      <c r="J24" s="111">
        <v>0</v>
      </c>
      <c r="K24" s="17"/>
    </row>
    <row r="25" spans="1:19" x14ac:dyDescent="0.25">
      <c r="D25" s="1"/>
      <c r="E25" s="1"/>
      <c r="F25" s="1"/>
      <c r="G25" s="1"/>
      <c r="H25" s="18" t="s">
        <v>28</v>
      </c>
      <c r="I25" s="18"/>
      <c r="J25" s="19">
        <f>+J20</f>
        <v>2644000</v>
      </c>
    </row>
    <row r="26" spans="1:19" x14ac:dyDescent="0.25">
      <c r="A26" s="1" t="s">
        <v>311</v>
      </c>
      <c r="D26" s="1"/>
      <c r="E26" s="1"/>
      <c r="F26" s="1"/>
      <c r="G26" s="1"/>
      <c r="H26" s="18"/>
      <c r="I26" s="18"/>
      <c r="J26" s="19"/>
    </row>
    <row r="27" spans="1:19" x14ac:dyDescent="0.25">
      <c r="A27" s="20"/>
      <c r="D27" s="1"/>
      <c r="E27" s="1"/>
      <c r="F27" s="1"/>
      <c r="G27" s="1"/>
      <c r="H27" s="18"/>
      <c r="I27" s="18"/>
      <c r="J27" s="19"/>
    </row>
    <row r="28" spans="1:19" x14ac:dyDescent="0.25">
      <c r="D28" s="1"/>
      <c r="E28" s="1"/>
      <c r="F28" s="1"/>
      <c r="G28" s="1"/>
      <c r="H28" s="18"/>
      <c r="I28" s="18"/>
      <c r="J28" s="19"/>
    </row>
    <row r="29" spans="1:19" x14ac:dyDescent="0.25">
      <c r="A29" s="27" t="s">
        <v>21</v>
      </c>
    </row>
    <row r="30" spans="1:19" x14ac:dyDescent="0.25">
      <c r="A30" s="21" t="s">
        <v>22</v>
      </c>
      <c r="B30" s="21"/>
      <c r="C30" s="21"/>
      <c r="D30" s="7"/>
      <c r="E30" s="7"/>
      <c r="F30" s="7"/>
    </row>
    <row r="31" spans="1:19" x14ac:dyDescent="0.25">
      <c r="A31" s="21" t="s">
        <v>39</v>
      </c>
      <c r="B31" s="21"/>
      <c r="C31" s="21"/>
      <c r="D31" s="7"/>
      <c r="E31" s="7"/>
      <c r="F31" s="7"/>
    </row>
    <row r="32" spans="1:19" x14ac:dyDescent="0.25">
      <c r="A32" s="28" t="s">
        <v>40</v>
      </c>
      <c r="B32" s="22"/>
      <c r="C32" s="22"/>
      <c r="D32" s="7"/>
      <c r="E32" s="7"/>
      <c r="F32" s="7"/>
    </row>
    <row r="33" spans="1:10" x14ac:dyDescent="0.25">
      <c r="A33" s="23" t="s">
        <v>41</v>
      </c>
      <c r="B33" s="23"/>
      <c r="C33" s="23"/>
      <c r="D33" s="7"/>
      <c r="E33" s="7"/>
      <c r="F33" s="7"/>
    </row>
    <row r="34" spans="1:10" x14ac:dyDescent="0.25">
      <c r="A34" s="24"/>
      <c r="B34" s="24"/>
      <c r="C34" s="24"/>
    </row>
    <row r="35" spans="1:10" x14ac:dyDescent="0.25">
      <c r="A35" s="25"/>
      <c r="B35" s="25"/>
      <c r="C35" s="25"/>
    </row>
    <row r="36" spans="1:10" x14ac:dyDescent="0.25">
      <c r="H36" s="48" t="s">
        <v>23</v>
      </c>
      <c r="I36" s="199" t="str">
        <f>+J13</f>
        <v xml:space="preserve"> 19 Januari 21</v>
      </c>
      <c r="J36" s="225"/>
    </row>
    <row r="39" spans="1:10" ht="18" customHeight="1" x14ac:dyDescent="0.25"/>
    <row r="40" spans="1:10" ht="17.25" customHeight="1" x14ac:dyDescent="0.25"/>
    <row r="42" spans="1:10" x14ac:dyDescent="0.25">
      <c r="H42" s="226" t="s">
        <v>24</v>
      </c>
      <c r="I42" s="226"/>
      <c r="J42" s="226"/>
    </row>
  </sheetData>
  <mergeCells count="9">
    <mergeCell ref="H42:J42"/>
    <mergeCell ref="H19:I19"/>
    <mergeCell ref="D19:G19"/>
    <mergeCell ref="A10:J10"/>
    <mergeCell ref="H17:I17"/>
    <mergeCell ref="H18:I18"/>
    <mergeCell ref="A20:I20"/>
    <mergeCell ref="A21:B21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R42"/>
  <sheetViews>
    <sheetView topLeftCell="A10" workbookViewId="0">
      <selection activeCell="D19" sqref="D19"/>
    </sheetView>
  </sheetViews>
  <sheetFormatPr defaultRowHeight="15.75" x14ac:dyDescent="0.25"/>
  <cols>
    <col min="1" max="1" width="4.85546875" style="26" customWidth="1"/>
    <col min="2" max="2" width="11.7109375" style="26" customWidth="1"/>
    <col min="3" max="3" width="9.140625" style="26" customWidth="1"/>
    <col min="4" max="4" width="6.28515625" style="26" customWidth="1"/>
    <col min="5" max="5" width="25" style="26" customWidth="1"/>
    <col min="6" max="6" width="6" style="26" customWidth="1"/>
    <col min="7" max="7" width="15.42578125" style="51" customWidth="1"/>
    <col min="8" max="8" width="2.140625" style="51" customWidth="1"/>
    <col min="9" max="9" width="18.85546875" style="26" customWidth="1"/>
    <col min="10" max="16384" width="9.140625" style="26"/>
  </cols>
  <sheetData>
    <row r="2" spans="1:15" x14ac:dyDescent="0.25">
      <c r="A2" s="50" t="s">
        <v>0</v>
      </c>
    </row>
    <row r="3" spans="1:15" x14ac:dyDescent="0.25">
      <c r="A3" s="29" t="s">
        <v>32</v>
      </c>
    </row>
    <row r="4" spans="1:15" x14ac:dyDescent="0.25">
      <c r="A4" s="29" t="s">
        <v>1</v>
      </c>
    </row>
    <row r="5" spans="1:15" x14ac:dyDescent="0.25">
      <c r="A5" s="29" t="s">
        <v>2</v>
      </c>
    </row>
    <row r="6" spans="1:15" x14ac:dyDescent="0.25">
      <c r="A6" s="29" t="s">
        <v>3</v>
      </c>
    </row>
    <row r="7" spans="1:15" x14ac:dyDescent="0.25">
      <c r="A7" s="29" t="s">
        <v>4</v>
      </c>
    </row>
    <row r="9" spans="1:15" ht="16.5" thickBot="1" x14ac:dyDescent="0.3">
      <c r="A9" s="52"/>
      <c r="B9" s="52"/>
      <c r="C9" s="52"/>
      <c r="D9" s="52"/>
      <c r="E9" s="52"/>
      <c r="F9" s="52"/>
      <c r="G9" s="53"/>
      <c r="H9" s="53"/>
      <c r="I9" s="52"/>
    </row>
    <row r="10" spans="1:15" ht="25.5" customHeight="1" thickBot="1" x14ac:dyDescent="0.4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15" x14ac:dyDescent="0.25">
      <c r="A12" s="26" t="s">
        <v>6</v>
      </c>
      <c r="B12" s="26" t="s">
        <v>54</v>
      </c>
      <c r="G12" s="51" t="s">
        <v>7</v>
      </c>
      <c r="H12" s="51" t="s">
        <v>8</v>
      </c>
      <c r="I12" s="26" t="s">
        <v>53</v>
      </c>
    </row>
    <row r="13" spans="1:15" x14ac:dyDescent="0.25">
      <c r="B13" s="26" t="s">
        <v>55</v>
      </c>
      <c r="G13" s="51" t="s">
        <v>9</v>
      </c>
      <c r="H13" s="51" t="s">
        <v>8</v>
      </c>
      <c r="I13" s="40" t="s">
        <v>64</v>
      </c>
    </row>
    <row r="14" spans="1:15" x14ac:dyDescent="0.25">
      <c r="B14" s="54" t="s">
        <v>56</v>
      </c>
      <c r="C14" s="54"/>
      <c r="D14" s="54"/>
      <c r="E14" s="54"/>
      <c r="G14" s="51" t="s">
        <v>10</v>
      </c>
      <c r="H14" s="51" t="s">
        <v>8</v>
      </c>
      <c r="O14" s="26" t="s">
        <v>26</v>
      </c>
    </row>
    <row r="15" spans="1:15" x14ac:dyDescent="0.25">
      <c r="B15" s="54"/>
      <c r="C15" s="54"/>
      <c r="D15" s="54"/>
      <c r="E15" s="54"/>
    </row>
    <row r="16" spans="1:15" x14ac:dyDescent="0.25">
      <c r="A16" s="26" t="s">
        <v>11</v>
      </c>
      <c r="B16" s="26" t="s">
        <v>57</v>
      </c>
    </row>
    <row r="17" spans="1:18" ht="16.5" thickBot="1" x14ac:dyDescent="0.3"/>
    <row r="18" spans="1:18" ht="31.5" x14ac:dyDescent="0.25">
      <c r="A18" s="55" t="s">
        <v>12</v>
      </c>
      <c r="B18" s="56" t="s">
        <v>13</v>
      </c>
      <c r="C18" s="57" t="s">
        <v>58</v>
      </c>
      <c r="D18" s="57" t="s">
        <v>59</v>
      </c>
      <c r="E18" s="58" t="s">
        <v>15</v>
      </c>
      <c r="F18" s="56" t="s">
        <v>60</v>
      </c>
      <c r="G18" s="215" t="s">
        <v>16</v>
      </c>
      <c r="H18" s="216"/>
      <c r="I18" s="59" t="s">
        <v>17</v>
      </c>
      <c r="L18" s="60" t="s">
        <v>61</v>
      </c>
    </row>
    <row r="19" spans="1:18" ht="36.75" customHeight="1" x14ac:dyDescent="0.25">
      <c r="A19" s="61">
        <v>1</v>
      </c>
      <c r="B19" s="62" t="s">
        <v>63</v>
      </c>
      <c r="C19" s="63">
        <v>575</v>
      </c>
      <c r="D19" s="63">
        <v>319</v>
      </c>
      <c r="E19" s="64" t="s">
        <v>67</v>
      </c>
      <c r="F19" s="65">
        <v>1</v>
      </c>
      <c r="G19" s="217">
        <v>3000000</v>
      </c>
      <c r="H19" s="218"/>
      <c r="I19" s="66">
        <f>+G19</f>
        <v>3000000</v>
      </c>
    </row>
    <row r="20" spans="1:18" ht="24" customHeight="1" thickBot="1" x14ac:dyDescent="0.3">
      <c r="A20" s="219" t="s">
        <v>18</v>
      </c>
      <c r="B20" s="220"/>
      <c r="C20" s="220"/>
      <c r="D20" s="220"/>
      <c r="E20" s="220"/>
      <c r="F20" s="220"/>
      <c r="G20" s="220"/>
      <c r="H20" s="221"/>
      <c r="I20" s="67">
        <f>+I19</f>
        <v>3000000</v>
      </c>
    </row>
    <row r="21" spans="1:18" x14ac:dyDescent="0.25">
      <c r="A21" s="222"/>
      <c r="B21" s="222"/>
      <c r="C21" s="222"/>
      <c r="D21" s="222"/>
      <c r="E21" s="222"/>
      <c r="F21" s="68"/>
      <c r="G21" s="69"/>
      <c r="H21" s="69"/>
      <c r="I21" s="70"/>
    </row>
    <row r="22" spans="1:18" x14ac:dyDescent="0.25">
      <c r="A22" s="68"/>
      <c r="B22" s="68"/>
      <c r="C22" s="68"/>
      <c r="D22" s="68"/>
      <c r="E22" s="68"/>
      <c r="F22" s="68"/>
      <c r="G22" s="71" t="s">
        <v>19</v>
      </c>
      <c r="H22" s="71"/>
      <c r="I22" s="70">
        <v>0</v>
      </c>
    </row>
    <row r="23" spans="1:18" ht="16.5" thickBot="1" x14ac:dyDescent="0.3">
      <c r="F23" s="50"/>
      <c r="G23" s="72" t="s">
        <v>20</v>
      </c>
      <c r="H23" s="72"/>
      <c r="I23" s="73">
        <v>0</v>
      </c>
      <c r="J23" s="74"/>
      <c r="R23" s="26" t="s">
        <v>26</v>
      </c>
    </row>
    <row r="24" spans="1:18" x14ac:dyDescent="0.25">
      <c r="F24" s="50"/>
      <c r="G24" s="75" t="s">
        <v>28</v>
      </c>
      <c r="H24" s="75"/>
      <c r="I24" s="76">
        <f>I20+I22-I23</f>
        <v>3000000</v>
      </c>
    </row>
    <row r="25" spans="1:18" x14ac:dyDescent="0.25">
      <c r="A25" s="50" t="s">
        <v>62</v>
      </c>
      <c r="F25" s="50"/>
      <c r="G25" s="75"/>
      <c r="H25" s="75"/>
      <c r="I25" s="76"/>
    </row>
    <row r="26" spans="1:18" x14ac:dyDescent="0.25">
      <c r="A26" s="2"/>
      <c r="F26" s="50"/>
      <c r="G26" s="75"/>
      <c r="H26" s="75"/>
      <c r="I26" s="76"/>
    </row>
    <row r="27" spans="1:18" x14ac:dyDescent="0.25">
      <c r="A27" s="27" t="s">
        <v>21</v>
      </c>
      <c r="B27" s="27"/>
      <c r="C27" s="27"/>
      <c r="D27" s="27"/>
      <c r="E27" s="27"/>
    </row>
    <row r="28" spans="1:18" x14ac:dyDescent="0.25">
      <c r="A28" s="21" t="s">
        <v>22</v>
      </c>
      <c r="B28" s="50"/>
      <c r="C28" s="50"/>
      <c r="D28" s="50"/>
      <c r="E28" s="50"/>
    </row>
    <row r="29" spans="1:18" x14ac:dyDescent="0.25">
      <c r="A29" s="21" t="s">
        <v>39</v>
      </c>
      <c r="B29" s="50"/>
      <c r="C29" s="50"/>
      <c r="D29" s="50"/>
    </row>
    <row r="30" spans="1:18" x14ac:dyDescent="0.25">
      <c r="A30" s="28" t="s">
        <v>40</v>
      </c>
      <c r="B30" s="78"/>
      <c r="C30" s="78"/>
      <c r="D30" s="78"/>
      <c r="E30" s="77"/>
    </row>
    <row r="31" spans="1:18" x14ac:dyDescent="0.25">
      <c r="A31" s="23" t="s">
        <v>41</v>
      </c>
      <c r="B31" s="79"/>
      <c r="C31" s="79"/>
      <c r="D31" s="79"/>
      <c r="E31" s="78"/>
    </row>
    <row r="32" spans="1:18" x14ac:dyDescent="0.25">
      <c r="A32" s="78"/>
      <c r="B32" s="78"/>
      <c r="C32" s="78"/>
      <c r="D32" s="78"/>
      <c r="E32" s="78"/>
    </row>
    <row r="33" spans="1:9" x14ac:dyDescent="0.25">
      <c r="A33" s="79"/>
      <c r="B33" s="79"/>
      <c r="C33" s="79"/>
      <c r="D33" s="79"/>
      <c r="E33" s="80"/>
    </row>
    <row r="34" spans="1:9" x14ac:dyDescent="0.25">
      <c r="G34" s="81" t="s">
        <v>23</v>
      </c>
      <c r="H34" s="223" t="str">
        <f>+I13</f>
        <v xml:space="preserve"> 07 Januari 21</v>
      </c>
      <c r="I34" s="224"/>
    </row>
    <row r="42" spans="1:9" x14ac:dyDescent="0.25">
      <c r="G42" s="200" t="s">
        <v>24</v>
      </c>
      <c r="H42" s="200"/>
      <c r="I42" s="200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4" workbookViewId="0">
      <selection activeCell="I13" sqref="I13"/>
    </sheetView>
  </sheetViews>
  <sheetFormatPr defaultRowHeight="15.75" x14ac:dyDescent="0.25"/>
  <cols>
    <col min="1" max="1" width="4.85546875" style="26" customWidth="1"/>
    <col min="2" max="2" width="11.7109375" style="26" customWidth="1"/>
    <col min="3" max="3" width="9.140625" style="26" customWidth="1"/>
    <col min="4" max="4" width="6.28515625" style="26" customWidth="1"/>
    <col min="5" max="5" width="25" style="26" customWidth="1"/>
    <col min="6" max="6" width="6" style="26" customWidth="1"/>
    <col min="7" max="7" width="15.42578125" style="51" customWidth="1"/>
    <col min="8" max="8" width="2.140625" style="51" customWidth="1"/>
    <col min="9" max="9" width="18.85546875" style="26" customWidth="1"/>
    <col min="10" max="16384" width="9.140625" style="26"/>
  </cols>
  <sheetData>
    <row r="2" spans="1:15" x14ac:dyDescent="0.25">
      <c r="A2" s="50" t="s">
        <v>0</v>
      </c>
    </row>
    <row r="3" spans="1:15" x14ac:dyDescent="0.25">
      <c r="A3" s="29" t="s">
        <v>32</v>
      </c>
    </row>
    <row r="4" spans="1:15" x14ac:dyDescent="0.25">
      <c r="A4" s="29" t="s">
        <v>1</v>
      </c>
    </row>
    <row r="5" spans="1:15" x14ac:dyDescent="0.25">
      <c r="A5" s="29" t="s">
        <v>2</v>
      </c>
    </row>
    <row r="6" spans="1:15" x14ac:dyDescent="0.25">
      <c r="A6" s="29" t="s">
        <v>3</v>
      </c>
    </row>
    <row r="7" spans="1:15" x14ac:dyDescent="0.25">
      <c r="A7" s="29" t="s">
        <v>4</v>
      </c>
    </row>
    <row r="9" spans="1:15" ht="16.5" thickBot="1" x14ac:dyDescent="0.3">
      <c r="A9" s="52"/>
      <c r="B9" s="52"/>
      <c r="C9" s="52"/>
      <c r="D9" s="52"/>
      <c r="E9" s="52"/>
      <c r="F9" s="52"/>
      <c r="G9" s="53"/>
      <c r="H9" s="53"/>
      <c r="I9" s="52"/>
    </row>
    <row r="10" spans="1:15" ht="25.5" customHeight="1" thickBot="1" x14ac:dyDescent="0.4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15" x14ac:dyDescent="0.25">
      <c r="A12" s="26" t="s">
        <v>6</v>
      </c>
      <c r="B12" s="26" t="s">
        <v>54</v>
      </c>
      <c r="G12" s="51" t="s">
        <v>7</v>
      </c>
      <c r="H12" s="51" t="s">
        <v>8</v>
      </c>
      <c r="I12" s="26" t="s">
        <v>178</v>
      </c>
    </row>
    <row r="13" spans="1:15" x14ac:dyDescent="0.25">
      <c r="B13" s="26" t="s">
        <v>55</v>
      </c>
      <c r="G13" s="51" t="s">
        <v>9</v>
      </c>
      <c r="H13" s="51" t="s">
        <v>8</v>
      </c>
      <c r="I13" s="40" t="s">
        <v>179</v>
      </c>
    </row>
    <row r="14" spans="1:15" x14ac:dyDescent="0.25">
      <c r="B14" s="54" t="s">
        <v>56</v>
      </c>
      <c r="C14" s="54"/>
      <c r="D14" s="54"/>
      <c r="E14" s="54"/>
      <c r="G14" s="51" t="s">
        <v>10</v>
      </c>
      <c r="H14" s="51" t="s">
        <v>8</v>
      </c>
      <c r="O14" s="26" t="s">
        <v>26</v>
      </c>
    </row>
    <row r="15" spans="1:15" x14ac:dyDescent="0.25">
      <c r="B15" s="54"/>
      <c r="C15" s="54"/>
      <c r="D15" s="54"/>
      <c r="E15" s="54"/>
    </row>
    <row r="16" spans="1:15" x14ac:dyDescent="0.25">
      <c r="A16" s="26" t="s">
        <v>11</v>
      </c>
      <c r="B16" s="26" t="s">
        <v>57</v>
      </c>
    </row>
    <row r="17" spans="1:18" ht="16.5" thickBot="1" x14ac:dyDescent="0.3"/>
    <row r="18" spans="1:18" ht="31.5" x14ac:dyDescent="0.25">
      <c r="A18" s="55" t="s">
        <v>12</v>
      </c>
      <c r="B18" s="56" t="s">
        <v>13</v>
      </c>
      <c r="C18" s="57" t="s">
        <v>58</v>
      </c>
      <c r="D18" s="57" t="s">
        <v>59</v>
      </c>
      <c r="E18" s="58" t="s">
        <v>15</v>
      </c>
      <c r="F18" s="56" t="s">
        <v>60</v>
      </c>
      <c r="G18" s="215" t="s">
        <v>16</v>
      </c>
      <c r="H18" s="216"/>
      <c r="I18" s="59" t="s">
        <v>17</v>
      </c>
      <c r="L18" s="60" t="s">
        <v>61</v>
      </c>
    </row>
    <row r="19" spans="1:18" ht="48" customHeight="1" x14ac:dyDescent="0.25">
      <c r="A19" s="61">
        <v>1</v>
      </c>
      <c r="B19" s="62">
        <v>44175</v>
      </c>
      <c r="C19" s="63">
        <v>524</v>
      </c>
      <c r="D19" s="63"/>
      <c r="E19" s="64" t="s">
        <v>181</v>
      </c>
      <c r="F19" s="65">
        <v>1</v>
      </c>
      <c r="G19" s="217">
        <v>800000</v>
      </c>
      <c r="H19" s="218"/>
      <c r="I19" s="66">
        <f>+G19</f>
        <v>800000</v>
      </c>
    </row>
    <row r="20" spans="1:18" ht="24" customHeight="1" thickBot="1" x14ac:dyDescent="0.3">
      <c r="A20" s="219" t="s">
        <v>18</v>
      </c>
      <c r="B20" s="220"/>
      <c r="C20" s="220"/>
      <c r="D20" s="220"/>
      <c r="E20" s="220"/>
      <c r="F20" s="220"/>
      <c r="G20" s="220"/>
      <c r="H20" s="221"/>
      <c r="I20" s="67">
        <f>+I19</f>
        <v>800000</v>
      </c>
    </row>
    <row r="21" spans="1:18" x14ac:dyDescent="0.25">
      <c r="A21" s="222"/>
      <c r="B21" s="222"/>
      <c r="C21" s="222"/>
      <c r="D21" s="222"/>
      <c r="E21" s="222"/>
      <c r="F21" s="130"/>
      <c r="G21" s="69"/>
      <c r="H21" s="69"/>
      <c r="I21" s="70"/>
    </row>
    <row r="22" spans="1:18" x14ac:dyDescent="0.25">
      <c r="A22" s="130"/>
      <c r="B22" s="130"/>
      <c r="C22" s="130"/>
      <c r="D22" s="130"/>
      <c r="E22" s="130"/>
      <c r="F22" s="130"/>
      <c r="G22" s="71" t="s">
        <v>19</v>
      </c>
      <c r="H22" s="71"/>
      <c r="I22" s="70">
        <v>0</v>
      </c>
    </row>
    <row r="23" spans="1:18" ht="16.5" thickBot="1" x14ac:dyDescent="0.3">
      <c r="F23" s="50"/>
      <c r="G23" s="72" t="s">
        <v>20</v>
      </c>
      <c r="H23" s="72"/>
      <c r="I23" s="73">
        <v>0</v>
      </c>
      <c r="J23" s="74"/>
      <c r="R23" s="26" t="s">
        <v>26</v>
      </c>
    </row>
    <row r="24" spans="1:18" x14ac:dyDescent="0.25">
      <c r="F24" s="50"/>
      <c r="G24" s="75" t="s">
        <v>28</v>
      </c>
      <c r="H24" s="75"/>
      <c r="I24" s="76">
        <f>I20+I22-I23</f>
        <v>800000</v>
      </c>
    </row>
    <row r="25" spans="1:18" x14ac:dyDescent="0.25">
      <c r="A25" s="50" t="s">
        <v>180</v>
      </c>
      <c r="F25" s="50"/>
      <c r="G25" s="75"/>
      <c r="H25" s="75"/>
      <c r="I25" s="76"/>
    </row>
    <row r="26" spans="1:18" x14ac:dyDescent="0.25">
      <c r="A26" s="2"/>
      <c r="F26" s="50"/>
      <c r="G26" s="75"/>
      <c r="H26" s="75"/>
      <c r="I26" s="76"/>
    </row>
    <row r="27" spans="1:18" x14ac:dyDescent="0.25">
      <c r="A27" s="27" t="s">
        <v>21</v>
      </c>
      <c r="B27" s="27"/>
      <c r="C27" s="27"/>
      <c r="D27" s="27"/>
      <c r="E27" s="27"/>
    </row>
    <row r="28" spans="1:18" x14ac:dyDescent="0.25">
      <c r="A28" s="21" t="s">
        <v>22</v>
      </c>
      <c r="B28" s="50"/>
      <c r="C28" s="50"/>
      <c r="D28" s="50"/>
      <c r="E28" s="50"/>
    </row>
    <row r="29" spans="1:18" x14ac:dyDescent="0.25">
      <c r="A29" s="21" t="s">
        <v>39</v>
      </c>
      <c r="B29" s="50"/>
      <c r="C29" s="50"/>
      <c r="D29" s="50"/>
    </row>
    <row r="30" spans="1:18" x14ac:dyDescent="0.25">
      <c r="A30" s="28" t="s">
        <v>40</v>
      </c>
      <c r="B30" s="78"/>
      <c r="C30" s="78"/>
      <c r="D30" s="78"/>
      <c r="E30" s="77"/>
    </row>
    <row r="31" spans="1:18" x14ac:dyDescent="0.25">
      <c r="A31" s="23" t="s">
        <v>41</v>
      </c>
      <c r="B31" s="79"/>
      <c r="C31" s="79"/>
      <c r="D31" s="79"/>
      <c r="E31" s="78"/>
    </row>
    <row r="32" spans="1:18" x14ac:dyDescent="0.25">
      <c r="A32" s="78"/>
      <c r="B32" s="78"/>
      <c r="C32" s="78"/>
      <c r="D32" s="78"/>
      <c r="E32" s="78"/>
    </row>
    <row r="33" spans="1:9" x14ac:dyDescent="0.25">
      <c r="A33" s="79"/>
      <c r="B33" s="79"/>
      <c r="C33" s="79"/>
      <c r="D33" s="79"/>
      <c r="E33" s="80"/>
    </row>
    <row r="34" spans="1:9" x14ac:dyDescent="0.25">
      <c r="G34" s="81" t="s">
        <v>23</v>
      </c>
      <c r="H34" s="223" t="str">
        <f>+I13</f>
        <v xml:space="preserve"> 20 Januari 21</v>
      </c>
      <c r="I34" s="224"/>
    </row>
    <row r="42" spans="1:9" x14ac:dyDescent="0.25">
      <c r="G42" s="200" t="s">
        <v>24</v>
      </c>
      <c r="H42" s="200"/>
      <c r="I42" s="200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topLeftCell="A7" workbookViewId="0">
      <selection activeCell="D21" sqref="D21"/>
    </sheetView>
  </sheetViews>
  <sheetFormatPr defaultRowHeight="15.75" x14ac:dyDescent="0.25"/>
  <cols>
    <col min="1" max="1" width="5.7109375" style="2" customWidth="1"/>
    <col min="2" max="2" width="11.42578125" style="2" customWidth="1"/>
    <col min="3" max="3" width="9.5703125" style="2" customWidth="1"/>
    <col min="4" max="4" width="26.425781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2"/>
      <c r="J10" s="203"/>
    </row>
    <row r="12" spans="1:10" x14ac:dyDescent="0.25">
      <c r="A12" s="2" t="s">
        <v>6</v>
      </c>
      <c r="B12" s="2" t="s">
        <v>139</v>
      </c>
      <c r="H12" s="3" t="s">
        <v>7</v>
      </c>
      <c r="I12" s="6" t="s">
        <v>8</v>
      </c>
      <c r="J12" s="26" t="s">
        <v>185</v>
      </c>
    </row>
    <row r="13" spans="1:10" x14ac:dyDescent="0.25">
      <c r="H13" s="3" t="s">
        <v>9</v>
      </c>
      <c r="I13" s="6" t="s">
        <v>8</v>
      </c>
      <c r="J13" s="40" t="s">
        <v>189</v>
      </c>
    </row>
    <row r="14" spans="1:10" x14ac:dyDescent="0.25">
      <c r="H14" s="3" t="s">
        <v>10</v>
      </c>
      <c r="I14" s="6" t="s">
        <v>8</v>
      </c>
      <c r="J14" s="2" t="s">
        <v>71</v>
      </c>
    </row>
    <row r="15" spans="1:10" x14ac:dyDescent="0.25">
      <c r="A15" s="2" t="s">
        <v>11</v>
      </c>
      <c r="B15" s="2" t="s">
        <v>140</v>
      </c>
    </row>
    <row r="16" spans="1:10" ht="16.5" thickBot="1" x14ac:dyDescent="0.3">
      <c r="F16" s="7"/>
      <c r="G16" s="7"/>
    </row>
    <row r="17" spans="1:11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29</v>
      </c>
      <c r="G17" s="135" t="s">
        <v>141</v>
      </c>
      <c r="H17" s="227" t="s">
        <v>16</v>
      </c>
      <c r="I17" s="228"/>
      <c r="J17" s="10" t="s">
        <v>17</v>
      </c>
    </row>
    <row r="18" spans="1:11" ht="48.75" customHeight="1" x14ac:dyDescent="0.25">
      <c r="A18" s="37">
        <v>1</v>
      </c>
      <c r="B18" s="134" t="s">
        <v>95</v>
      </c>
      <c r="C18" s="83" t="s">
        <v>186</v>
      </c>
      <c r="D18" s="39" t="s">
        <v>187</v>
      </c>
      <c r="E18" s="126" t="s">
        <v>37</v>
      </c>
      <c r="F18" s="127"/>
      <c r="G18" s="38">
        <v>11</v>
      </c>
      <c r="H18" s="241">
        <v>350000</v>
      </c>
      <c r="I18" s="242"/>
      <c r="J18" s="136">
        <f>G18*H18</f>
        <v>3850000</v>
      </c>
    </row>
    <row r="19" spans="1:11" ht="25.5" customHeight="1" thickBot="1" x14ac:dyDescent="0.3">
      <c r="A19" s="230" t="s">
        <v>18</v>
      </c>
      <c r="B19" s="231"/>
      <c r="C19" s="231"/>
      <c r="D19" s="231"/>
      <c r="E19" s="231"/>
      <c r="F19" s="231"/>
      <c r="G19" s="231"/>
      <c r="H19" s="231"/>
      <c r="I19" s="232"/>
      <c r="J19" s="85">
        <f>SUM(J18:J18)</f>
        <v>3850000</v>
      </c>
    </row>
    <row r="20" spans="1:11" x14ac:dyDescent="0.25">
      <c r="A20" s="198"/>
      <c r="B20" s="198"/>
      <c r="C20" s="133"/>
      <c r="D20" s="133"/>
      <c r="E20" s="133"/>
      <c r="F20" s="133"/>
      <c r="G20" s="133"/>
      <c r="H20" s="12"/>
      <c r="I20" s="12"/>
      <c r="J20" s="13"/>
    </row>
    <row r="21" spans="1:11" x14ac:dyDescent="0.25">
      <c r="A21" s="133"/>
      <c r="B21" s="133"/>
      <c r="C21" s="133"/>
      <c r="D21" s="133"/>
      <c r="E21" s="133"/>
      <c r="F21" s="133"/>
      <c r="G21" s="133"/>
      <c r="H21" s="14" t="s">
        <v>19</v>
      </c>
      <c r="I21" s="14"/>
      <c r="J21" s="13">
        <v>0</v>
      </c>
    </row>
    <row r="22" spans="1:11" x14ac:dyDescent="0.25">
      <c r="A22" s="133"/>
      <c r="B22" s="133"/>
      <c r="C22" s="133"/>
      <c r="D22" s="133"/>
      <c r="E22" s="133"/>
      <c r="F22" s="133"/>
      <c r="G22" s="133"/>
      <c r="H22" s="14" t="s">
        <v>142</v>
      </c>
      <c r="I22" s="14"/>
      <c r="J22" s="120">
        <v>0</v>
      </c>
    </row>
    <row r="23" spans="1:11" ht="16.5" thickBot="1" x14ac:dyDescent="0.3">
      <c r="D23" s="1"/>
      <c r="E23" s="1"/>
      <c r="F23" s="1"/>
      <c r="G23" s="1"/>
      <c r="H23" s="15" t="s">
        <v>143</v>
      </c>
      <c r="I23" s="15"/>
      <c r="J23" s="111">
        <v>0</v>
      </c>
      <c r="K23" s="17"/>
    </row>
    <row r="24" spans="1:11" x14ac:dyDescent="0.25">
      <c r="D24" s="1"/>
      <c r="E24" s="1"/>
      <c r="F24" s="1"/>
      <c r="G24" s="1"/>
      <c r="H24" s="18" t="s">
        <v>73</v>
      </c>
      <c r="I24" s="18"/>
      <c r="J24" s="19">
        <f>+J19</f>
        <v>3850000</v>
      </c>
    </row>
    <row r="25" spans="1:11" x14ac:dyDescent="0.25">
      <c r="A25" s="1" t="s">
        <v>188</v>
      </c>
      <c r="D25" s="1"/>
      <c r="E25" s="1"/>
      <c r="F25" s="1"/>
      <c r="G25" s="1"/>
      <c r="H25" s="18"/>
      <c r="I25" s="18"/>
      <c r="J25" s="19"/>
    </row>
    <row r="26" spans="1:11" x14ac:dyDescent="0.25">
      <c r="A26" s="20"/>
      <c r="D26" s="1"/>
      <c r="E26" s="1"/>
      <c r="F26" s="1"/>
      <c r="G26" s="1"/>
      <c r="H26" s="18"/>
      <c r="I26" s="18"/>
      <c r="J26" s="19"/>
    </row>
    <row r="27" spans="1:11" x14ac:dyDescent="0.25">
      <c r="D27" s="1"/>
      <c r="E27" s="1"/>
      <c r="F27" s="1"/>
      <c r="G27" s="1"/>
      <c r="H27" s="18"/>
      <c r="I27" s="18"/>
      <c r="J27" s="19"/>
    </row>
    <row r="28" spans="1:11" x14ac:dyDescent="0.25">
      <c r="A28" s="27" t="s">
        <v>21</v>
      </c>
    </row>
    <row r="29" spans="1:11" x14ac:dyDescent="0.25">
      <c r="A29" s="21" t="s">
        <v>22</v>
      </c>
      <c r="B29" s="21"/>
      <c r="C29" s="21"/>
      <c r="D29" s="7"/>
      <c r="E29" s="7"/>
    </row>
    <row r="30" spans="1:11" x14ac:dyDescent="0.25">
      <c r="A30" s="21" t="s">
        <v>39</v>
      </c>
      <c r="B30" s="21"/>
      <c r="C30" s="21"/>
      <c r="D30" s="7"/>
      <c r="E30" s="7"/>
    </row>
    <row r="31" spans="1:11" x14ac:dyDescent="0.25">
      <c r="A31" s="28" t="s">
        <v>40</v>
      </c>
      <c r="B31" s="22"/>
      <c r="C31" s="22"/>
      <c r="D31" s="7"/>
      <c r="E31" s="7"/>
    </row>
    <row r="32" spans="1:11" x14ac:dyDescent="0.25">
      <c r="A32" s="23" t="s">
        <v>41</v>
      </c>
      <c r="B32" s="23"/>
      <c r="C32" s="23"/>
      <c r="D32" s="7"/>
      <c r="E32" s="7"/>
    </row>
    <row r="33" spans="1:10" x14ac:dyDescent="0.25">
      <c r="A33" s="24"/>
      <c r="B33" s="24"/>
      <c r="C33" s="24"/>
    </row>
    <row r="34" spans="1:10" x14ac:dyDescent="0.25">
      <c r="A34" s="25"/>
      <c r="B34" s="25"/>
      <c r="C34" s="25"/>
    </row>
    <row r="35" spans="1:10" x14ac:dyDescent="0.25">
      <c r="H35" s="48" t="s">
        <v>25</v>
      </c>
      <c r="I35" s="199" t="str">
        <f>J13</f>
        <v xml:space="preserve"> 23 Januari 21</v>
      </c>
      <c r="J35" s="225"/>
    </row>
    <row r="39" spans="1:10" ht="24.75" customHeight="1" x14ac:dyDescent="0.25"/>
    <row r="41" spans="1:10" x14ac:dyDescent="0.25">
      <c r="H41" s="226" t="s">
        <v>24</v>
      </c>
      <c r="I41" s="226"/>
      <c r="J41" s="226"/>
    </row>
    <row r="46" spans="1:10" ht="16.5" thickBot="1" x14ac:dyDescent="0.3"/>
    <row r="47" spans="1:10" x14ac:dyDescent="0.25">
      <c r="D47" s="86"/>
      <c r="E47" s="87"/>
      <c r="F47" s="87"/>
      <c r="G47" s="7"/>
    </row>
    <row r="48" spans="1:10" ht="18" x14ac:dyDescent="0.25">
      <c r="D48" s="88" t="s">
        <v>74</v>
      </c>
      <c r="E48" s="7"/>
      <c r="F48" s="7"/>
      <c r="G48" s="7"/>
      <c r="H48" s="2"/>
      <c r="I48" s="2"/>
    </row>
    <row r="49" spans="4:9" ht="18" x14ac:dyDescent="0.25">
      <c r="D49" s="88" t="s">
        <v>75</v>
      </c>
      <c r="E49" s="7"/>
      <c r="F49" s="7"/>
      <c r="G49" s="7"/>
      <c r="H49" s="2"/>
      <c r="I49" s="2"/>
    </row>
    <row r="50" spans="4:9" ht="18" x14ac:dyDescent="0.25">
      <c r="D50" s="88" t="s">
        <v>76</v>
      </c>
      <c r="E50" s="7"/>
      <c r="F50" s="7"/>
      <c r="G50" s="7"/>
      <c r="H50" s="2"/>
      <c r="I50" s="2"/>
    </row>
    <row r="51" spans="4:9" ht="18" x14ac:dyDescent="0.25">
      <c r="D51" s="88" t="s">
        <v>77</v>
      </c>
      <c r="E51" s="7"/>
      <c r="F51" s="7"/>
      <c r="G51" s="7"/>
      <c r="H51" s="2"/>
      <c r="I51" s="2"/>
    </row>
    <row r="52" spans="4:9" ht="18" x14ac:dyDescent="0.25">
      <c r="D52" s="88" t="s">
        <v>78</v>
      </c>
      <c r="E52" s="7"/>
      <c r="F52" s="7"/>
      <c r="G52" s="7"/>
      <c r="H52" s="2"/>
      <c r="I52" s="2"/>
    </row>
    <row r="53" spans="4:9" ht="16.5" thickBot="1" x14ac:dyDescent="0.3">
      <c r="D53" s="89"/>
      <c r="E53" s="4"/>
      <c r="F53" s="4"/>
      <c r="G53" s="7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86"/>
      <c r="E57" s="87"/>
      <c r="F57" s="90"/>
      <c r="G57" s="7"/>
      <c r="H57" s="2"/>
      <c r="I57" s="2"/>
    </row>
    <row r="58" spans="4:9" ht="18" x14ac:dyDescent="0.25">
      <c r="D58" s="88" t="s">
        <v>79</v>
      </c>
      <c r="E58" s="7"/>
      <c r="F58" s="91"/>
      <c r="G58" s="7"/>
      <c r="H58" s="2"/>
      <c r="I58" s="2"/>
    </row>
    <row r="59" spans="4:9" ht="18" x14ac:dyDescent="0.25">
      <c r="D59" s="88" t="s">
        <v>80</v>
      </c>
      <c r="E59" s="7"/>
      <c r="F59" s="91"/>
      <c r="G59" s="7"/>
      <c r="H59" s="2"/>
      <c r="I59" s="2"/>
    </row>
    <row r="60" spans="4:9" ht="18" x14ac:dyDescent="0.25">
      <c r="D60" s="88" t="s">
        <v>81</v>
      </c>
      <c r="E60" s="7"/>
      <c r="F60" s="91"/>
      <c r="G60" s="7"/>
      <c r="H60" s="2"/>
      <c r="I60" s="2"/>
    </row>
    <row r="61" spans="4:9" ht="18" x14ac:dyDescent="0.25">
      <c r="D61" s="88" t="s">
        <v>82</v>
      </c>
      <c r="E61" s="7"/>
      <c r="F61" s="91"/>
      <c r="G61" s="7"/>
      <c r="H61" s="2"/>
      <c r="I61" s="2"/>
    </row>
    <row r="62" spans="4:9" ht="18" x14ac:dyDescent="0.25">
      <c r="D62" s="92" t="s">
        <v>83</v>
      </c>
      <c r="E62" s="7"/>
      <c r="F62" s="91"/>
      <c r="G62" s="7"/>
      <c r="H62" s="2"/>
      <c r="I62" s="2"/>
    </row>
    <row r="63" spans="4:9" ht="16.5" thickBot="1" x14ac:dyDescent="0.3">
      <c r="D63" s="89"/>
      <c r="E63" s="4"/>
      <c r="F63" s="93"/>
      <c r="G63" s="7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86"/>
      <c r="E68" s="87"/>
      <c r="F68" s="87"/>
      <c r="G68" s="7"/>
      <c r="H68" s="2"/>
      <c r="I68" s="2"/>
    </row>
    <row r="69" spans="4:9" ht="18" x14ac:dyDescent="0.25">
      <c r="D69" s="88" t="s">
        <v>74</v>
      </c>
      <c r="E69" s="7"/>
      <c r="F69" s="7"/>
      <c r="G69" s="7"/>
      <c r="H69" s="2"/>
      <c r="I69" s="2"/>
    </row>
    <row r="70" spans="4:9" ht="18" x14ac:dyDescent="0.25">
      <c r="D70" s="88" t="s">
        <v>84</v>
      </c>
      <c r="E70" s="7"/>
      <c r="F70" s="7"/>
      <c r="G70" s="7"/>
      <c r="H70" s="2"/>
      <c r="I70" s="2"/>
    </row>
    <row r="71" spans="4:9" ht="18" x14ac:dyDescent="0.25">
      <c r="D71" s="88" t="s">
        <v>85</v>
      </c>
      <c r="E71" s="7"/>
      <c r="F71" s="7"/>
      <c r="G71" s="7"/>
      <c r="H71" s="2"/>
      <c r="I71" s="2"/>
    </row>
    <row r="72" spans="4:9" ht="18" x14ac:dyDescent="0.25">
      <c r="D72" s="88" t="s">
        <v>86</v>
      </c>
      <c r="E72" s="7"/>
      <c r="F72" s="7"/>
      <c r="G72" s="7"/>
      <c r="H72" s="2"/>
      <c r="I72" s="2"/>
    </row>
    <row r="73" spans="4:9" ht="18" x14ac:dyDescent="0.25">
      <c r="D73" s="88" t="s">
        <v>87</v>
      </c>
      <c r="E73" s="7"/>
      <c r="F73" s="7"/>
      <c r="G73" s="7"/>
      <c r="H73" s="2"/>
      <c r="I73" s="2"/>
    </row>
    <row r="74" spans="4:9" ht="16.5" thickBot="1" x14ac:dyDescent="0.3">
      <c r="D74" s="89"/>
      <c r="E74" s="4"/>
      <c r="F74" s="4"/>
      <c r="G74" s="7"/>
      <c r="H74" s="2"/>
      <c r="I74" s="2"/>
    </row>
    <row r="75" spans="4:9" ht="16.5" thickBot="1" x14ac:dyDescent="0.3">
      <c r="H75" s="2"/>
      <c r="I75" s="2"/>
    </row>
    <row r="76" spans="4:9" x14ac:dyDescent="0.25">
      <c r="D76" s="86"/>
      <c r="E76" s="87"/>
      <c r="F76" s="87"/>
      <c r="G76" s="7"/>
      <c r="H76" s="2"/>
      <c r="I76" s="2"/>
    </row>
    <row r="77" spans="4:9" ht="18" x14ac:dyDescent="0.25">
      <c r="D77" s="94" t="s">
        <v>88</v>
      </c>
      <c r="E77" s="7"/>
      <c r="F77" s="7"/>
      <c r="G77" s="7"/>
    </row>
    <row r="78" spans="4:9" ht="18" x14ac:dyDescent="0.25">
      <c r="D78" s="94" t="s">
        <v>89</v>
      </c>
      <c r="E78" s="7"/>
      <c r="F78" s="7"/>
      <c r="G78" s="7"/>
    </row>
    <row r="79" spans="4:9" ht="18" x14ac:dyDescent="0.25">
      <c r="D79" s="94" t="s">
        <v>90</v>
      </c>
      <c r="E79" s="7"/>
      <c r="F79" s="7"/>
      <c r="G79" s="7"/>
    </row>
    <row r="80" spans="4:9" ht="18" x14ac:dyDescent="0.25">
      <c r="D80" s="94" t="s">
        <v>91</v>
      </c>
      <c r="E80" s="7"/>
      <c r="F80" s="7"/>
      <c r="G80" s="7"/>
    </row>
    <row r="81" spans="4:9" ht="18" x14ac:dyDescent="0.25">
      <c r="D81" s="95" t="s">
        <v>92</v>
      </c>
      <c r="E81" s="7"/>
      <c r="F81" s="7"/>
      <c r="G81" s="7"/>
    </row>
    <row r="82" spans="4:9" ht="16.5" thickBot="1" x14ac:dyDescent="0.3">
      <c r="D82" s="89"/>
      <c r="E82" s="4"/>
      <c r="F82" s="4"/>
      <c r="G82" s="7"/>
      <c r="H82" s="2"/>
      <c r="I82" s="2"/>
    </row>
    <row r="83" spans="4:9" ht="16.5" thickBot="1" x14ac:dyDescent="0.3"/>
    <row r="84" spans="4:9" x14ac:dyDescent="0.25">
      <c r="D84" s="86"/>
      <c r="E84" s="87"/>
      <c r="F84" s="90"/>
      <c r="G84" s="7"/>
    </row>
    <row r="85" spans="4:9" ht="18" x14ac:dyDescent="0.25">
      <c r="D85" s="88" t="s">
        <v>79</v>
      </c>
      <c r="E85" s="7"/>
      <c r="F85" s="91"/>
      <c r="G85" s="7"/>
    </row>
    <row r="86" spans="4:9" ht="18" x14ac:dyDescent="0.25">
      <c r="D86" s="88" t="s">
        <v>80</v>
      </c>
      <c r="E86" s="7"/>
      <c r="F86" s="91"/>
      <c r="G86" s="7"/>
    </row>
    <row r="87" spans="4:9" ht="18" x14ac:dyDescent="0.25">
      <c r="D87" s="88" t="s">
        <v>81</v>
      </c>
      <c r="E87" s="7"/>
      <c r="F87" s="91"/>
      <c r="G87" s="7"/>
    </row>
    <row r="88" spans="4:9" ht="18" x14ac:dyDescent="0.25">
      <c r="D88" s="88" t="s">
        <v>82</v>
      </c>
      <c r="E88" s="7"/>
      <c r="F88" s="91"/>
      <c r="G88" s="7"/>
    </row>
    <row r="89" spans="4:9" ht="18" x14ac:dyDescent="0.25">
      <c r="D89" s="92" t="s">
        <v>83</v>
      </c>
      <c r="E89" s="7"/>
      <c r="F89" s="91"/>
      <c r="G89" s="7"/>
    </row>
    <row r="90" spans="4:9" ht="16.5" thickBot="1" x14ac:dyDescent="0.3">
      <c r="D90" s="89"/>
      <c r="E90" s="4"/>
      <c r="F90" s="93"/>
      <c r="G90" s="7"/>
    </row>
    <row r="91" spans="4:9" ht="16.5" thickBot="1" x14ac:dyDescent="0.3"/>
    <row r="92" spans="4:9" x14ac:dyDescent="0.25">
      <c r="D92" s="86"/>
      <c r="E92" s="87"/>
      <c r="F92" s="90"/>
      <c r="G92" s="7"/>
    </row>
    <row r="93" spans="4:9" ht="18" x14ac:dyDescent="0.25">
      <c r="D93" s="88" t="s">
        <v>79</v>
      </c>
      <c r="E93" s="7"/>
      <c r="F93" s="91"/>
      <c r="G93" s="7"/>
    </row>
    <row r="94" spans="4:9" ht="18" x14ac:dyDescent="0.25">
      <c r="D94" s="88" t="s">
        <v>80</v>
      </c>
      <c r="E94" s="7"/>
      <c r="F94" s="91"/>
      <c r="G94" s="7"/>
    </row>
    <row r="95" spans="4:9" ht="18" x14ac:dyDescent="0.25">
      <c r="D95" s="88" t="s">
        <v>81</v>
      </c>
      <c r="E95" s="7"/>
      <c r="F95" s="91"/>
      <c r="G95" s="7"/>
    </row>
    <row r="96" spans="4:9" ht="18" x14ac:dyDescent="0.25">
      <c r="D96" s="88" t="s">
        <v>82</v>
      </c>
      <c r="E96" s="7"/>
      <c r="F96" s="91"/>
      <c r="G96" s="7"/>
    </row>
    <row r="97" spans="1:12" s="3" customFormat="1" ht="18" x14ac:dyDescent="0.25">
      <c r="A97" s="2"/>
      <c r="B97" s="2"/>
      <c r="C97" s="2"/>
      <c r="D97" s="92" t="s">
        <v>83</v>
      </c>
      <c r="E97" s="7"/>
      <c r="F97" s="91"/>
      <c r="G97" s="7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89"/>
      <c r="E98" s="4"/>
      <c r="F98" s="93"/>
      <c r="G98" s="7"/>
      <c r="J98" s="2"/>
      <c r="K98" s="2"/>
      <c r="L98" s="2"/>
    </row>
  </sheetData>
  <mergeCells count="7">
    <mergeCell ref="I35:J35"/>
    <mergeCell ref="H41:J41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6" workbookViewId="0">
      <selection activeCell="N23" sqref="N2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60" t="s">
        <v>5</v>
      </c>
      <c r="B10" s="261"/>
      <c r="C10" s="261"/>
      <c r="D10" s="261"/>
      <c r="E10" s="261"/>
      <c r="F10" s="261"/>
      <c r="G10" s="261"/>
      <c r="H10" s="261"/>
      <c r="I10" s="261"/>
      <c r="J10" s="262"/>
    </row>
    <row r="12" spans="1:10" x14ac:dyDescent="0.25">
      <c r="A12" s="2" t="s">
        <v>6</v>
      </c>
      <c r="B12" s="2" t="s">
        <v>191</v>
      </c>
      <c r="H12" s="3" t="s">
        <v>7</v>
      </c>
      <c r="I12" s="6" t="s">
        <v>8</v>
      </c>
      <c r="J12" s="26" t="s">
        <v>190</v>
      </c>
    </row>
    <row r="13" spans="1:10" x14ac:dyDescent="0.25">
      <c r="H13" s="3" t="s">
        <v>9</v>
      </c>
      <c r="I13" s="6" t="s">
        <v>8</v>
      </c>
      <c r="J13" s="40" t="s">
        <v>189</v>
      </c>
    </row>
    <row r="14" spans="1:10" x14ac:dyDescent="0.25">
      <c r="H14" s="3" t="s">
        <v>10</v>
      </c>
      <c r="I14" s="6" t="s">
        <v>8</v>
      </c>
      <c r="J14" s="2" t="s">
        <v>31</v>
      </c>
    </row>
    <row r="15" spans="1:10" x14ac:dyDescent="0.25">
      <c r="A15" s="2" t="s">
        <v>11</v>
      </c>
      <c r="B15" s="26" t="s">
        <v>57</v>
      </c>
      <c r="C15" s="26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135" t="s">
        <v>29</v>
      </c>
      <c r="G17" s="135" t="s">
        <v>30</v>
      </c>
      <c r="H17" s="239" t="s">
        <v>16</v>
      </c>
      <c r="I17" s="240"/>
      <c r="J17" s="10" t="s">
        <v>17</v>
      </c>
    </row>
    <row r="18" spans="1:19" ht="53.25" customHeight="1" x14ac:dyDescent="0.25">
      <c r="A18" s="37">
        <v>1</v>
      </c>
      <c r="B18" s="35">
        <v>44215</v>
      </c>
      <c r="C18" s="35" t="s">
        <v>192</v>
      </c>
      <c r="D18" s="39" t="s">
        <v>198</v>
      </c>
      <c r="E18" s="39" t="s">
        <v>106</v>
      </c>
      <c r="F18" s="132">
        <v>57</v>
      </c>
      <c r="G18" s="137"/>
      <c r="H18" s="241">
        <v>2000000</v>
      </c>
      <c r="I18" s="242"/>
      <c r="J18" s="245">
        <f>H18</f>
        <v>2000000</v>
      </c>
    </row>
    <row r="19" spans="1:19" ht="53.25" customHeight="1" x14ac:dyDescent="0.25">
      <c r="A19" s="37">
        <v>2</v>
      </c>
      <c r="B19" s="35">
        <v>44215</v>
      </c>
      <c r="C19" s="35" t="s">
        <v>193</v>
      </c>
      <c r="D19" s="39" t="s">
        <v>201</v>
      </c>
      <c r="E19" s="39" t="s">
        <v>106</v>
      </c>
      <c r="F19" s="132">
        <v>13</v>
      </c>
      <c r="G19" s="137"/>
      <c r="H19" s="257"/>
      <c r="I19" s="258"/>
      <c r="J19" s="259"/>
    </row>
    <row r="20" spans="1:19" ht="53.25" customHeight="1" x14ac:dyDescent="0.25">
      <c r="A20" s="37">
        <v>3</v>
      </c>
      <c r="B20" s="35">
        <v>44215</v>
      </c>
      <c r="C20" s="35" t="s">
        <v>194</v>
      </c>
      <c r="D20" s="39" t="s">
        <v>195</v>
      </c>
      <c r="E20" s="39" t="s">
        <v>106</v>
      </c>
      <c r="F20" s="132">
        <v>20</v>
      </c>
      <c r="G20" s="137"/>
      <c r="H20" s="243"/>
      <c r="I20" s="244"/>
      <c r="J20" s="246"/>
    </row>
    <row r="21" spans="1:19" ht="25.5" customHeight="1" thickBot="1" x14ac:dyDescent="0.3">
      <c r="A21" s="195" t="s">
        <v>18</v>
      </c>
      <c r="B21" s="196"/>
      <c r="C21" s="196"/>
      <c r="D21" s="196"/>
      <c r="E21" s="196"/>
      <c r="F21" s="196"/>
      <c r="G21" s="196"/>
      <c r="H21" s="196"/>
      <c r="I21" s="197"/>
      <c r="J21" s="11">
        <f>SUM(J18:J18)</f>
        <v>2000000</v>
      </c>
    </row>
    <row r="22" spans="1:19" x14ac:dyDescent="0.25">
      <c r="A22" s="198"/>
      <c r="B22" s="198"/>
      <c r="C22" s="133"/>
      <c r="D22" s="133"/>
      <c r="E22" s="133"/>
      <c r="F22" s="133"/>
      <c r="G22" s="133"/>
      <c r="H22" s="12"/>
      <c r="I22" s="12"/>
      <c r="J22" s="13"/>
    </row>
    <row r="23" spans="1:19" x14ac:dyDescent="0.25">
      <c r="A23" s="133"/>
      <c r="B23" s="133"/>
      <c r="C23" s="133"/>
      <c r="D23" s="133"/>
      <c r="E23" s="133"/>
      <c r="F23" s="133"/>
      <c r="G23" s="133"/>
      <c r="H23" s="14" t="s">
        <v>19</v>
      </c>
      <c r="I23" s="14"/>
      <c r="J23" s="13">
        <v>0</v>
      </c>
    </row>
    <row r="24" spans="1:19" x14ac:dyDescent="0.25">
      <c r="D24" s="1"/>
      <c r="E24" s="1"/>
      <c r="F24" s="1"/>
      <c r="G24" s="1"/>
      <c r="H24" s="33" t="s">
        <v>108</v>
      </c>
      <c r="I24" s="33"/>
      <c r="J24" s="110">
        <v>0</v>
      </c>
      <c r="K24" s="17"/>
      <c r="S24" s="2" t="s">
        <v>26</v>
      </c>
    </row>
    <row r="25" spans="1:19" ht="16.5" thickBot="1" x14ac:dyDescent="0.3">
      <c r="D25" s="1"/>
      <c r="E25" s="1"/>
      <c r="F25" s="1"/>
      <c r="G25" s="1"/>
      <c r="H25" s="15" t="s">
        <v>38</v>
      </c>
      <c r="I25" s="15"/>
      <c r="J25" s="111">
        <v>0</v>
      </c>
      <c r="K25" s="17"/>
    </row>
    <row r="26" spans="1:19" x14ac:dyDescent="0.25">
      <c r="D26" s="1"/>
      <c r="E26" s="1"/>
      <c r="F26" s="1"/>
      <c r="G26" s="1"/>
      <c r="H26" s="18" t="s">
        <v>28</v>
      </c>
      <c r="I26" s="18"/>
      <c r="J26" s="19">
        <f>+J21</f>
        <v>2000000</v>
      </c>
    </row>
    <row r="27" spans="1:19" x14ac:dyDescent="0.25">
      <c r="A27" s="1" t="s">
        <v>196</v>
      </c>
      <c r="D27" s="1"/>
      <c r="E27" s="1"/>
      <c r="F27" s="1"/>
      <c r="G27" s="1"/>
      <c r="H27" s="18"/>
      <c r="I27" s="18"/>
      <c r="J27" s="19"/>
    </row>
    <row r="28" spans="1:19" x14ac:dyDescent="0.25">
      <c r="A28" s="20"/>
      <c r="D28" s="1"/>
      <c r="E28" s="1"/>
      <c r="F28" s="1"/>
      <c r="G28" s="1"/>
      <c r="H28" s="18"/>
      <c r="I28" s="18"/>
      <c r="J28" s="19"/>
    </row>
    <row r="29" spans="1:19" x14ac:dyDescent="0.25">
      <c r="D29" s="1"/>
      <c r="E29" s="1"/>
      <c r="F29" s="1"/>
      <c r="G29" s="1"/>
      <c r="H29" s="18"/>
      <c r="I29" s="18"/>
      <c r="J29" s="19"/>
    </row>
    <row r="30" spans="1:19" x14ac:dyDescent="0.25">
      <c r="A30" s="27" t="s">
        <v>21</v>
      </c>
    </row>
    <row r="31" spans="1:19" x14ac:dyDescent="0.25">
      <c r="A31" s="21" t="s">
        <v>22</v>
      </c>
      <c r="B31" s="21"/>
      <c r="C31" s="21"/>
      <c r="D31" s="7"/>
      <c r="E31" s="7"/>
      <c r="F31" s="7"/>
    </row>
    <row r="32" spans="1:19" x14ac:dyDescent="0.25">
      <c r="A32" s="21" t="s">
        <v>39</v>
      </c>
      <c r="B32" s="21"/>
      <c r="C32" s="21"/>
      <c r="D32" s="7"/>
      <c r="E32" s="7"/>
      <c r="F32" s="7"/>
    </row>
    <row r="33" spans="1:10" x14ac:dyDescent="0.25">
      <c r="A33" s="28" t="s">
        <v>40</v>
      </c>
      <c r="B33" s="22"/>
      <c r="C33" s="22"/>
      <c r="D33" s="7"/>
      <c r="E33" s="7"/>
      <c r="F33" s="7"/>
    </row>
    <row r="34" spans="1:10" x14ac:dyDescent="0.25">
      <c r="A34" s="23" t="s">
        <v>41</v>
      </c>
      <c r="B34" s="23"/>
      <c r="C34" s="23"/>
      <c r="D34" s="7"/>
      <c r="E34" s="7"/>
      <c r="F34" s="7"/>
    </row>
    <row r="35" spans="1:10" x14ac:dyDescent="0.25">
      <c r="A35" s="24"/>
      <c r="B35" s="24"/>
      <c r="C35" s="24"/>
    </row>
    <row r="36" spans="1:10" x14ac:dyDescent="0.25">
      <c r="A36" s="25"/>
      <c r="B36" s="25"/>
      <c r="C36" s="25"/>
    </row>
    <row r="37" spans="1:10" x14ac:dyDescent="0.25">
      <c r="H37" s="48" t="s">
        <v>23</v>
      </c>
      <c r="I37" s="199" t="str">
        <f>+J13</f>
        <v xml:space="preserve"> 23 Januari 21</v>
      </c>
      <c r="J37" s="225"/>
    </row>
    <row r="40" spans="1:10" ht="18" customHeight="1" x14ac:dyDescent="0.25"/>
    <row r="41" spans="1:10" ht="17.25" customHeight="1" x14ac:dyDescent="0.25"/>
    <row r="43" spans="1:10" x14ac:dyDescent="0.25">
      <c r="H43" s="226" t="s">
        <v>24</v>
      </c>
      <c r="I43" s="226"/>
      <c r="J43" s="226"/>
    </row>
  </sheetData>
  <mergeCells count="8">
    <mergeCell ref="H43:J43"/>
    <mergeCell ref="H18:I20"/>
    <mergeCell ref="J18:J20"/>
    <mergeCell ref="A10:J10"/>
    <mergeCell ref="H17:I17"/>
    <mergeCell ref="A21:I21"/>
    <mergeCell ref="A22:B22"/>
    <mergeCell ref="I37:J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4" workbookViewId="0">
      <selection activeCell="L18" sqref="L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60" t="s">
        <v>5</v>
      </c>
      <c r="B10" s="261"/>
      <c r="C10" s="261"/>
      <c r="D10" s="261"/>
      <c r="E10" s="261"/>
      <c r="F10" s="261"/>
      <c r="G10" s="261"/>
      <c r="H10" s="261"/>
      <c r="I10" s="261"/>
      <c r="J10" s="262"/>
    </row>
    <row r="12" spans="1:10" x14ac:dyDescent="0.25">
      <c r="A12" s="2" t="s">
        <v>6</v>
      </c>
      <c r="B12" s="2" t="s">
        <v>317</v>
      </c>
      <c r="H12" s="3" t="s">
        <v>7</v>
      </c>
      <c r="I12" s="6" t="s">
        <v>8</v>
      </c>
      <c r="J12" s="26" t="s">
        <v>318</v>
      </c>
    </row>
    <row r="13" spans="1:10" x14ac:dyDescent="0.25">
      <c r="H13" s="3" t="s">
        <v>9</v>
      </c>
      <c r="I13" s="6" t="s">
        <v>8</v>
      </c>
      <c r="J13" s="40" t="s">
        <v>319</v>
      </c>
    </row>
    <row r="14" spans="1:10" x14ac:dyDescent="0.25">
      <c r="H14" s="3" t="s">
        <v>10</v>
      </c>
      <c r="I14" s="6" t="s">
        <v>8</v>
      </c>
      <c r="J14" s="2" t="s">
        <v>31</v>
      </c>
    </row>
    <row r="15" spans="1:10" x14ac:dyDescent="0.25">
      <c r="A15" s="2" t="s">
        <v>11</v>
      </c>
      <c r="B15" s="26" t="s">
        <v>35</v>
      </c>
      <c r="C15" s="26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186" t="s">
        <v>29</v>
      </c>
      <c r="G17" s="186" t="s">
        <v>30</v>
      </c>
      <c r="H17" s="239" t="s">
        <v>16</v>
      </c>
      <c r="I17" s="240"/>
      <c r="J17" s="10" t="s">
        <v>17</v>
      </c>
    </row>
    <row r="18" spans="1:19" ht="53.25" customHeight="1" x14ac:dyDescent="0.25">
      <c r="A18" s="37">
        <v>1</v>
      </c>
      <c r="B18" s="35">
        <v>44202</v>
      </c>
      <c r="C18" s="35" t="s">
        <v>320</v>
      </c>
      <c r="D18" s="39" t="s">
        <v>321</v>
      </c>
      <c r="E18" s="39" t="s">
        <v>307</v>
      </c>
      <c r="F18" s="132">
        <v>37</v>
      </c>
      <c r="G18" s="188">
        <v>6.3979999999999997</v>
      </c>
      <c r="H18" s="241">
        <v>11000000</v>
      </c>
      <c r="I18" s="242"/>
      <c r="J18" s="187">
        <f>H18</f>
        <v>11000000</v>
      </c>
    </row>
    <row r="19" spans="1:19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6"/>
      <c r="H19" s="196"/>
      <c r="I19" s="197"/>
      <c r="J19" s="11">
        <f>SUM(J18:J18)</f>
        <v>11000000</v>
      </c>
    </row>
    <row r="20" spans="1:19" x14ac:dyDescent="0.25">
      <c r="A20" s="198"/>
      <c r="B20" s="198"/>
      <c r="C20" s="185"/>
      <c r="D20" s="185"/>
      <c r="E20" s="185"/>
      <c r="F20" s="185"/>
      <c r="G20" s="185"/>
      <c r="H20" s="12"/>
      <c r="I20" s="12"/>
      <c r="J20" s="13"/>
    </row>
    <row r="21" spans="1:19" x14ac:dyDescent="0.25">
      <c r="A21" s="185"/>
      <c r="B21" s="185"/>
      <c r="C21" s="185"/>
      <c r="D21" s="185"/>
      <c r="E21" s="185"/>
      <c r="F21" s="185"/>
      <c r="G21" s="185"/>
      <c r="H21" s="14" t="s">
        <v>19</v>
      </c>
      <c r="I21" s="14"/>
      <c r="J21" s="13">
        <v>0</v>
      </c>
    </row>
    <row r="22" spans="1:19" x14ac:dyDescent="0.25">
      <c r="D22" s="1"/>
      <c r="E22" s="1"/>
      <c r="F22" s="1"/>
      <c r="G22" s="1"/>
      <c r="H22" s="33" t="s">
        <v>108</v>
      </c>
      <c r="I22" s="33"/>
      <c r="J22" s="110">
        <v>0</v>
      </c>
      <c r="K22" s="17"/>
      <c r="S22" s="2" t="s">
        <v>26</v>
      </c>
    </row>
    <row r="23" spans="1:19" ht="16.5" thickBot="1" x14ac:dyDescent="0.3">
      <c r="D23" s="1"/>
      <c r="E23" s="1"/>
      <c r="F23" s="1"/>
      <c r="G23" s="1"/>
      <c r="H23" s="15" t="s">
        <v>38</v>
      </c>
      <c r="I23" s="15"/>
      <c r="J23" s="111">
        <v>0</v>
      </c>
      <c r="K23" s="17"/>
    </row>
    <row r="24" spans="1:19" x14ac:dyDescent="0.25">
      <c r="D24" s="1"/>
      <c r="E24" s="1"/>
      <c r="F24" s="1"/>
      <c r="G24" s="1"/>
      <c r="H24" s="18" t="s">
        <v>28</v>
      </c>
      <c r="I24" s="18"/>
      <c r="J24" s="19">
        <f>+J19</f>
        <v>11000000</v>
      </c>
    </row>
    <row r="25" spans="1:19" x14ac:dyDescent="0.25">
      <c r="A25" s="1" t="s">
        <v>322</v>
      </c>
      <c r="D25" s="1"/>
      <c r="E25" s="1"/>
      <c r="F25" s="1"/>
      <c r="G25" s="1"/>
      <c r="H25" s="18"/>
      <c r="I25" s="18"/>
      <c r="J25" s="19"/>
    </row>
    <row r="26" spans="1:19" x14ac:dyDescent="0.25">
      <c r="A26" s="20"/>
      <c r="D26" s="1"/>
      <c r="E26" s="1"/>
      <c r="F26" s="1"/>
      <c r="G26" s="1"/>
      <c r="H26" s="18"/>
      <c r="I26" s="18"/>
      <c r="J26" s="19"/>
    </row>
    <row r="27" spans="1:19" x14ac:dyDescent="0.25">
      <c r="D27" s="1"/>
      <c r="E27" s="1"/>
      <c r="F27" s="1"/>
      <c r="G27" s="1"/>
      <c r="H27" s="18"/>
      <c r="I27" s="18"/>
      <c r="J27" s="19"/>
    </row>
    <row r="28" spans="1:19" x14ac:dyDescent="0.25">
      <c r="A28" s="27" t="s">
        <v>21</v>
      </c>
    </row>
    <row r="29" spans="1:19" x14ac:dyDescent="0.25">
      <c r="A29" s="21" t="s">
        <v>22</v>
      </c>
      <c r="B29" s="21"/>
      <c r="C29" s="21"/>
      <c r="D29" s="7"/>
      <c r="E29" s="7"/>
      <c r="F29" s="7"/>
    </row>
    <row r="30" spans="1:19" x14ac:dyDescent="0.25">
      <c r="A30" s="21" t="s">
        <v>39</v>
      </c>
      <c r="B30" s="21"/>
      <c r="C30" s="21"/>
      <c r="D30" s="7"/>
      <c r="E30" s="7"/>
      <c r="F30" s="7"/>
    </row>
    <row r="31" spans="1:19" x14ac:dyDescent="0.25">
      <c r="A31" s="28" t="s">
        <v>40</v>
      </c>
      <c r="B31" s="22"/>
      <c r="C31" s="22"/>
      <c r="D31" s="7"/>
      <c r="E31" s="7"/>
      <c r="F31" s="7"/>
    </row>
    <row r="32" spans="1:19" x14ac:dyDescent="0.25">
      <c r="A32" s="23" t="s">
        <v>41</v>
      </c>
      <c r="B32" s="23"/>
      <c r="C32" s="23"/>
      <c r="D32" s="7"/>
      <c r="E32" s="7"/>
      <c r="F32" s="7"/>
    </row>
    <row r="33" spans="1:10" x14ac:dyDescent="0.25">
      <c r="A33" s="24"/>
      <c r="B33" s="24"/>
      <c r="C33" s="24"/>
    </row>
    <row r="34" spans="1:10" x14ac:dyDescent="0.25">
      <c r="A34" s="25"/>
      <c r="B34" s="25"/>
      <c r="C34" s="25"/>
    </row>
    <row r="35" spans="1:10" x14ac:dyDescent="0.25">
      <c r="H35" s="48" t="s">
        <v>23</v>
      </c>
      <c r="I35" s="199" t="str">
        <f>+J13</f>
        <v xml:space="preserve"> 21 Januari 21</v>
      </c>
      <c r="J35" s="225"/>
    </row>
    <row r="38" spans="1:10" ht="18" customHeight="1" x14ac:dyDescent="0.25"/>
    <row r="39" spans="1:10" ht="17.25" customHeight="1" x14ac:dyDescent="0.25"/>
    <row r="41" spans="1:10" x14ac:dyDescent="0.25">
      <c r="H41" s="226" t="s">
        <v>24</v>
      </c>
      <c r="I41" s="226"/>
      <c r="J41" s="226"/>
    </row>
  </sheetData>
  <mergeCells count="7">
    <mergeCell ref="I35:J35"/>
    <mergeCell ref="H41:J41"/>
    <mergeCell ref="A10:J10"/>
    <mergeCell ref="H17:I17"/>
    <mergeCell ref="H18:I18"/>
    <mergeCell ref="A19:I19"/>
    <mergeCell ref="A20:B20"/>
  </mergeCells>
  <printOptions horizontalCentered="1"/>
  <pageMargins left="0.63" right="0.2" top="0.75" bottom="0.75" header="0.3" footer="0.3"/>
  <pageSetup scale="78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0" workbookViewId="0">
      <selection activeCell="M18" sqref="M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60" t="s">
        <v>5</v>
      </c>
      <c r="B10" s="261"/>
      <c r="C10" s="261"/>
      <c r="D10" s="261"/>
      <c r="E10" s="261"/>
      <c r="F10" s="261"/>
      <c r="G10" s="261"/>
      <c r="H10" s="261"/>
      <c r="I10" s="261"/>
      <c r="J10" s="262"/>
    </row>
    <row r="12" spans="1:10" x14ac:dyDescent="0.25">
      <c r="A12" s="2" t="s">
        <v>6</v>
      </c>
      <c r="B12" s="2" t="s">
        <v>191</v>
      </c>
      <c r="H12" s="3" t="s">
        <v>7</v>
      </c>
      <c r="I12" s="6" t="s">
        <v>8</v>
      </c>
      <c r="J12" s="26" t="s">
        <v>197</v>
      </c>
    </row>
    <row r="13" spans="1:10" x14ac:dyDescent="0.25">
      <c r="H13" s="3" t="s">
        <v>9</v>
      </c>
      <c r="I13" s="6" t="s">
        <v>8</v>
      </c>
      <c r="J13" s="40" t="s">
        <v>189</v>
      </c>
    </row>
    <row r="14" spans="1:10" x14ac:dyDescent="0.25">
      <c r="H14" s="3" t="s">
        <v>10</v>
      </c>
      <c r="I14" s="6" t="s">
        <v>8</v>
      </c>
      <c r="J14" s="2" t="s">
        <v>31</v>
      </c>
    </row>
    <row r="15" spans="1:10" x14ac:dyDescent="0.25">
      <c r="A15" s="2" t="s">
        <v>11</v>
      </c>
      <c r="B15" s="26" t="s">
        <v>57</v>
      </c>
      <c r="C15" s="26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135" t="s">
        <v>29</v>
      </c>
      <c r="G17" s="135" t="s">
        <v>30</v>
      </c>
      <c r="H17" s="239" t="s">
        <v>16</v>
      </c>
      <c r="I17" s="240"/>
      <c r="J17" s="10" t="s">
        <v>17</v>
      </c>
    </row>
    <row r="18" spans="1:19" ht="53.25" customHeight="1" x14ac:dyDescent="0.25">
      <c r="A18" s="37">
        <v>1</v>
      </c>
      <c r="B18" s="35">
        <v>44218</v>
      </c>
      <c r="C18" s="35"/>
      <c r="D18" s="39" t="s">
        <v>199</v>
      </c>
      <c r="E18" s="39" t="s">
        <v>200</v>
      </c>
      <c r="F18" s="132">
        <v>6</v>
      </c>
      <c r="G18" s="137"/>
      <c r="H18" s="241">
        <v>2300000</v>
      </c>
      <c r="I18" s="242"/>
      <c r="J18" s="245">
        <f>H18</f>
        <v>2300000</v>
      </c>
    </row>
    <row r="19" spans="1:19" ht="53.25" customHeight="1" x14ac:dyDescent="0.25">
      <c r="A19" s="37">
        <v>2</v>
      </c>
      <c r="B19" s="35">
        <v>44218</v>
      </c>
      <c r="C19" s="35"/>
      <c r="D19" s="39" t="s">
        <v>203</v>
      </c>
      <c r="E19" s="39" t="s">
        <v>106</v>
      </c>
      <c r="F19" s="132">
        <v>24</v>
      </c>
      <c r="G19" s="137"/>
      <c r="H19" s="257"/>
      <c r="I19" s="258"/>
      <c r="J19" s="259"/>
    </row>
    <row r="20" spans="1:19" ht="53.25" customHeight="1" x14ac:dyDescent="0.25">
      <c r="A20" s="37">
        <v>3</v>
      </c>
      <c r="B20" s="35">
        <v>44218</v>
      </c>
      <c r="C20" s="35"/>
      <c r="D20" s="39" t="s">
        <v>204</v>
      </c>
      <c r="E20" s="39" t="s">
        <v>106</v>
      </c>
      <c r="F20" s="132">
        <v>29</v>
      </c>
      <c r="G20" s="137"/>
      <c r="H20" s="243"/>
      <c r="I20" s="244"/>
      <c r="J20" s="246"/>
    </row>
    <row r="21" spans="1:19" ht="25.5" customHeight="1" thickBot="1" x14ac:dyDescent="0.3">
      <c r="A21" s="195" t="s">
        <v>18</v>
      </c>
      <c r="B21" s="196"/>
      <c r="C21" s="196"/>
      <c r="D21" s="196"/>
      <c r="E21" s="196"/>
      <c r="F21" s="196"/>
      <c r="G21" s="196"/>
      <c r="H21" s="196"/>
      <c r="I21" s="197"/>
      <c r="J21" s="11">
        <f>SUM(J18:J18)</f>
        <v>2300000</v>
      </c>
    </row>
    <row r="22" spans="1:19" x14ac:dyDescent="0.25">
      <c r="A22" s="198"/>
      <c r="B22" s="198"/>
      <c r="C22" s="133"/>
      <c r="D22" s="133"/>
      <c r="E22" s="133"/>
      <c r="F22" s="133"/>
      <c r="G22" s="133"/>
      <c r="H22" s="12"/>
      <c r="I22" s="12"/>
      <c r="J22" s="13"/>
    </row>
    <row r="23" spans="1:19" x14ac:dyDescent="0.25">
      <c r="A23" s="133"/>
      <c r="B23" s="133"/>
      <c r="C23" s="133"/>
      <c r="D23" s="133"/>
      <c r="E23" s="133"/>
      <c r="F23" s="133"/>
      <c r="G23" s="133"/>
      <c r="H23" s="14" t="s">
        <v>19</v>
      </c>
      <c r="I23" s="14"/>
      <c r="J23" s="13">
        <v>0</v>
      </c>
    </row>
    <row r="24" spans="1:19" x14ac:dyDescent="0.25">
      <c r="D24" s="1"/>
      <c r="E24" s="1"/>
      <c r="F24" s="1"/>
      <c r="G24" s="1"/>
      <c r="H24" s="33" t="s">
        <v>108</v>
      </c>
      <c r="I24" s="33"/>
      <c r="J24" s="110">
        <v>0</v>
      </c>
      <c r="K24" s="17"/>
      <c r="S24" s="2" t="s">
        <v>26</v>
      </c>
    </row>
    <row r="25" spans="1:19" ht="16.5" thickBot="1" x14ac:dyDescent="0.3">
      <c r="D25" s="1"/>
      <c r="E25" s="1"/>
      <c r="F25" s="1"/>
      <c r="G25" s="1"/>
      <c r="H25" s="15" t="s">
        <v>38</v>
      </c>
      <c r="I25" s="15"/>
      <c r="J25" s="111">
        <v>0</v>
      </c>
      <c r="K25" s="17"/>
    </row>
    <row r="26" spans="1:19" x14ac:dyDescent="0.25">
      <c r="D26" s="1"/>
      <c r="E26" s="1"/>
      <c r="F26" s="1"/>
      <c r="G26" s="1"/>
      <c r="H26" s="18" t="s">
        <v>28</v>
      </c>
      <c r="I26" s="18"/>
      <c r="J26" s="19">
        <f>+J21</f>
        <v>2300000</v>
      </c>
    </row>
    <row r="27" spans="1:19" x14ac:dyDescent="0.25">
      <c r="A27" s="1" t="s">
        <v>202</v>
      </c>
      <c r="D27" s="1"/>
      <c r="E27" s="1"/>
      <c r="F27" s="1"/>
      <c r="G27" s="1"/>
      <c r="H27" s="18"/>
      <c r="I27" s="18"/>
      <c r="J27" s="19"/>
    </row>
    <row r="28" spans="1:19" x14ac:dyDescent="0.25">
      <c r="A28" s="20"/>
      <c r="D28" s="1"/>
      <c r="E28" s="1"/>
      <c r="F28" s="1"/>
      <c r="G28" s="1"/>
      <c r="H28" s="18"/>
      <c r="I28" s="18"/>
      <c r="J28" s="19"/>
    </row>
    <row r="29" spans="1:19" x14ac:dyDescent="0.25">
      <c r="D29" s="1"/>
      <c r="E29" s="1"/>
      <c r="F29" s="1"/>
      <c r="G29" s="1"/>
      <c r="H29" s="18"/>
      <c r="I29" s="18"/>
      <c r="J29" s="19"/>
    </row>
    <row r="30" spans="1:19" x14ac:dyDescent="0.25">
      <c r="A30" s="27" t="s">
        <v>21</v>
      </c>
    </row>
    <row r="31" spans="1:19" x14ac:dyDescent="0.25">
      <c r="A31" s="21" t="s">
        <v>22</v>
      </c>
      <c r="B31" s="21"/>
      <c r="C31" s="21"/>
      <c r="D31" s="7"/>
      <c r="E31" s="7"/>
      <c r="F31" s="7"/>
    </row>
    <row r="32" spans="1:19" x14ac:dyDescent="0.25">
      <c r="A32" s="21" t="s">
        <v>39</v>
      </c>
      <c r="B32" s="21"/>
      <c r="C32" s="21"/>
      <c r="D32" s="7"/>
      <c r="E32" s="7"/>
      <c r="F32" s="7"/>
    </row>
    <row r="33" spans="1:10" x14ac:dyDescent="0.25">
      <c r="A33" s="28" t="s">
        <v>40</v>
      </c>
      <c r="B33" s="22"/>
      <c r="C33" s="22"/>
      <c r="D33" s="7"/>
      <c r="E33" s="7"/>
      <c r="F33" s="7"/>
    </row>
    <row r="34" spans="1:10" x14ac:dyDescent="0.25">
      <c r="A34" s="23" t="s">
        <v>41</v>
      </c>
      <c r="B34" s="23"/>
      <c r="C34" s="23"/>
      <c r="D34" s="7"/>
      <c r="E34" s="7"/>
      <c r="F34" s="7"/>
    </row>
    <row r="35" spans="1:10" x14ac:dyDescent="0.25">
      <c r="A35" s="24"/>
      <c r="B35" s="24"/>
      <c r="C35" s="24"/>
    </row>
    <row r="36" spans="1:10" x14ac:dyDescent="0.25">
      <c r="A36" s="25"/>
      <c r="B36" s="25"/>
      <c r="C36" s="25"/>
    </row>
    <row r="37" spans="1:10" x14ac:dyDescent="0.25">
      <c r="H37" s="48" t="s">
        <v>23</v>
      </c>
      <c r="I37" s="199" t="str">
        <f>+J13</f>
        <v xml:space="preserve"> 23 Januari 21</v>
      </c>
      <c r="J37" s="225"/>
    </row>
    <row r="40" spans="1:10" ht="18" customHeight="1" x14ac:dyDescent="0.25"/>
    <row r="41" spans="1:10" ht="17.25" customHeight="1" x14ac:dyDescent="0.25"/>
    <row r="43" spans="1:10" x14ac:dyDescent="0.25">
      <c r="H43" s="226" t="s">
        <v>24</v>
      </c>
      <c r="I43" s="226"/>
      <c r="J43" s="226"/>
    </row>
  </sheetData>
  <mergeCells count="8">
    <mergeCell ref="I37:J37"/>
    <mergeCell ref="H43:J43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Q41"/>
  <sheetViews>
    <sheetView topLeftCell="A16" workbookViewId="0">
      <selection activeCell="L26" sqref="L26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212</v>
      </c>
    </row>
    <row r="13" spans="1:8" x14ac:dyDescent="0.25">
      <c r="F13" s="3" t="s">
        <v>9</v>
      </c>
      <c r="G13" s="6" t="s">
        <v>8</v>
      </c>
      <c r="H13" s="40" t="s">
        <v>209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>
        <v>44211</v>
      </c>
      <c r="C18" s="39" t="s">
        <v>205</v>
      </c>
      <c r="D18" s="39" t="s">
        <v>206</v>
      </c>
      <c r="E18" s="38">
        <v>1</v>
      </c>
      <c r="F18" s="241">
        <v>9300000</v>
      </c>
      <c r="G18" s="242"/>
      <c r="H18" s="101">
        <f>+F18</f>
        <v>9300000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9300000</v>
      </c>
    </row>
    <row r="20" spans="1:17" x14ac:dyDescent="0.25">
      <c r="A20" s="198"/>
      <c r="B20" s="198"/>
      <c r="C20" s="82"/>
      <c r="D20" s="82"/>
      <c r="E20" s="82"/>
      <c r="F20" s="12"/>
      <c r="G20" s="12"/>
      <c r="H20" s="13"/>
    </row>
    <row r="21" spans="1:17" x14ac:dyDescent="0.25">
      <c r="A21" s="82"/>
      <c r="B21" s="82"/>
      <c r="C21" s="82"/>
      <c r="D21" s="82"/>
      <c r="E21" s="82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45</v>
      </c>
      <c r="G22" s="33"/>
      <c r="H22" s="44">
        <v>5600000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6">
        <f>H19-H22</f>
        <v>3700000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H22</f>
        <v>5600000</v>
      </c>
    </row>
    <row r="25" spans="1:17" x14ac:dyDescent="0.25">
      <c r="A25" s="1" t="s">
        <v>211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25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28" workbookViewId="0">
      <selection activeCell="H28" sqref="H28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213</v>
      </c>
    </row>
    <row r="13" spans="1:8" x14ac:dyDescent="0.25">
      <c r="F13" s="3" t="s">
        <v>9</v>
      </c>
      <c r="G13" s="6" t="s">
        <v>8</v>
      </c>
      <c r="H13" s="40" t="s">
        <v>209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>
        <v>44211</v>
      </c>
      <c r="C18" s="39" t="s">
        <v>205</v>
      </c>
      <c r="D18" s="39" t="s">
        <v>206</v>
      </c>
      <c r="E18" s="38">
        <v>1</v>
      </c>
      <c r="F18" s="241">
        <v>9300000</v>
      </c>
      <c r="G18" s="242"/>
      <c r="H18" s="139">
        <f>+F18</f>
        <v>9300000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9300000</v>
      </c>
    </row>
    <row r="20" spans="1:17" x14ac:dyDescent="0.25">
      <c r="A20" s="198"/>
      <c r="B20" s="198"/>
      <c r="C20" s="138"/>
      <c r="D20" s="138"/>
      <c r="E20" s="138"/>
      <c r="F20" s="12"/>
      <c r="G20" s="12"/>
      <c r="H20" s="13"/>
    </row>
    <row r="21" spans="1:17" x14ac:dyDescent="0.25">
      <c r="A21" s="138"/>
      <c r="B21" s="138"/>
      <c r="C21" s="138"/>
      <c r="D21" s="138"/>
      <c r="E21" s="138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45</v>
      </c>
      <c r="G22" s="33"/>
      <c r="H22" s="44">
        <v>5600000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6">
        <f>H19-H22</f>
        <v>3700000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H23</f>
        <v>3700000</v>
      </c>
    </row>
    <row r="25" spans="1:17" x14ac:dyDescent="0.25">
      <c r="A25" s="1" t="s">
        <v>214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25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10" workbookViewId="0">
      <selection activeCell="M18" sqref="M18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208</v>
      </c>
    </row>
    <row r="13" spans="1:8" x14ac:dyDescent="0.25">
      <c r="F13" s="3" t="s">
        <v>9</v>
      </c>
      <c r="G13" s="6" t="s">
        <v>8</v>
      </c>
      <c r="H13" s="40" t="s">
        <v>209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>
        <v>44217</v>
      </c>
      <c r="C18" s="39" t="s">
        <v>43</v>
      </c>
      <c r="D18" s="39" t="s">
        <v>207</v>
      </c>
      <c r="E18" s="38">
        <v>1</v>
      </c>
      <c r="F18" s="241">
        <v>8500000</v>
      </c>
      <c r="G18" s="242"/>
      <c r="H18" s="139">
        <f>+F18</f>
        <v>8500000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8500000</v>
      </c>
    </row>
    <row r="20" spans="1:17" x14ac:dyDescent="0.25">
      <c r="A20" s="198"/>
      <c r="B20" s="198"/>
      <c r="C20" s="138"/>
      <c r="D20" s="138"/>
      <c r="E20" s="138"/>
      <c r="F20" s="12"/>
      <c r="G20" s="12"/>
      <c r="H20" s="13"/>
    </row>
    <row r="21" spans="1:17" x14ac:dyDescent="0.25">
      <c r="A21" s="138"/>
      <c r="B21" s="138"/>
      <c r="C21" s="138"/>
      <c r="D21" s="138"/>
      <c r="E21" s="138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20</v>
      </c>
      <c r="G22" s="33"/>
      <c r="H22" s="44">
        <v>5500000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6">
        <f>H19-H22</f>
        <v>3000000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H22</f>
        <v>5500000</v>
      </c>
    </row>
    <row r="25" spans="1:17" x14ac:dyDescent="0.25">
      <c r="A25" s="1" t="s">
        <v>210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25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13" workbookViewId="0">
      <selection activeCell="F41" sqref="F41:H41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332</v>
      </c>
    </row>
    <row r="13" spans="1:8" x14ac:dyDescent="0.25">
      <c r="F13" s="3" t="s">
        <v>9</v>
      </c>
      <c r="G13" s="6" t="s">
        <v>8</v>
      </c>
      <c r="H13" s="40" t="s">
        <v>209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>
        <v>44217</v>
      </c>
      <c r="C18" s="39" t="s">
        <v>43</v>
      </c>
      <c r="D18" s="39" t="s">
        <v>207</v>
      </c>
      <c r="E18" s="38">
        <v>1</v>
      </c>
      <c r="F18" s="241">
        <v>8500000</v>
      </c>
      <c r="G18" s="242"/>
      <c r="H18" s="190">
        <f>+F18</f>
        <v>8500000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8500000</v>
      </c>
    </row>
    <row r="20" spans="1:17" x14ac:dyDescent="0.25">
      <c r="A20" s="198"/>
      <c r="B20" s="198"/>
      <c r="C20" s="189"/>
      <c r="D20" s="189"/>
      <c r="E20" s="189"/>
      <c r="F20" s="12"/>
      <c r="G20" s="12"/>
      <c r="H20" s="13"/>
    </row>
    <row r="21" spans="1:17" x14ac:dyDescent="0.25">
      <c r="A21" s="189"/>
      <c r="B21" s="189"/>
      <c r="C21" s="189"/>
      <c r="D21" s="189"/>
      <c r="E21" s="189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20</v>
      </c>
      <c r="G22" s="33"/>
      <c r="H22" s="110">
        <v>5500000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11">
        <f>H19-H22</f>
        <v>3000000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H23</f>
        <v>3000000</v>
      </c>
    </row>
    <row r="25" spans="1:17" x14ac:dyDescent="0.25">
      <c r="A25" s="1" t="s">
        <v>183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25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22" zoomScale="93" zoomScaleNormal="93" workbookViewId="0">
      <selection activeCell="C39" sqref="C39"/>
    </sheetView>
  </sheetViews>
  <sheetFormatPr defaultRowHeight="15.75" x14ac:dyDescent="0.25"/>
  <cols>
    <col min="1" max="1" width="4.7109375" style="2" customWidth="1"/>
    <col min="2" max="2" width="10.42578125" style="2" customWidth="1"/>
    <col min="3" max="3" width="43.5703125" style="2" customWidth="1"/>
    <col min="4" max="4" width="12.570312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145" t="s">
        <v>32</v>
      </c>
    </row>
    <row r="4" spans="1:8" x14ac:dyDescent="0.25">
      <c r="A4" s="145" t="s">
        <v>1</v>
      </c>
    </row>
    <row r="5" spans="1:8" x14ac:dyDescent="0.25">
      <c r="A5" s="145" t="s">
        <v>2</v>
      </c>
    </row>
    <row r="6" spans="1:8" x14ac:dyDescent="0.25">
      <c r="A6" s="145" t="s">
        <v>3</v>
      </c>
    </row>
    <row r="7" spans="1:8" x14ac:dyDescent="0.25">
      <c r="A7" s="145" t="s">
        <v>4</v>
      </c>
    </row>
    <row r="8" spans="1:8" x14ac:dyDescent="0.25">
      <c r="A8" s="146"/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9.5" thickBot="1" x14ac:dyDescent="0.35">
      <c r="A10" s="263" t="s">
        <v>5</v>
      </c>
      <c r="B10" s="264"/>
      <c r="C10" s="264"/>
      <c r="D10" s="264"/>
      <c r="E10" s="264"/>
      <c r="F10" s="264"/>
      <c r="G10" s="264"/>
      <c r="H10" s="265"/>
    </row>
    <row r="12" spans="1:8" x14ac:dyDescent="0.25">
      <c r="A12" s="2" t="s">
        <v>6</v>
      </c>
      <c r="B12" s="2" t="s">
        <v>215</v>
      </c>
      <c r="F12" s="3" t="s">
        <v>7</v>
      </c>
      <c r="G12" s="6" t="s">
        <v>8</v>
      </c>
      <c r="H12" s="26" t="s">
        <v>217</v>
      </c>
    </row>
    <row r="13" spans="1:8" x14ac:dyDescent="0.25">
      <c r="F13" s="3" t="s">
        <v>9</v>
      </c>
      <c r="G13" s="6" t="s">
        <v>8</v>
      </c>
      <c r="H13" s="40" t="s">
        <v>218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216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79.5" customHeight="1" x14ac:dyDescent="0.25">
      <c r="A18" s="37">
        <v>1</v>
      </c>
      <c r="B18" s="147">
        <v>44222</v>
      </c>
      <c r="C18" s="39" t="s">
        <v>221</v>
      </c>
      <c r="D18" s="235" t="s">
        <v>219</v>
      </c>
      <c r="E18" s="249">
        <v>1</v>
      </c>
      <c r="F18" s="241">
        <v>6000000</v>
      </c>
      <c r="G18" s="242"/>
      <c r="H18" s="142">
        <f>+F18</f>
        <v>6000000</v>
      </c>
    </row>
    <row r="19" spans="1:17" ht="33" customHeight="1" x14ac:dyDescent="0.25">
      <c r="A19" s="37">
        <v>2</v>
      </c>
      <c r="B19" s="148"/>
      <c r="C19" s="39" t="s">
        <v>220</v>
      </c>
      <c r="D19" s="236"/>
      <c r="E19" s="250"/>
      <c r="F19" s="237">
        <v>2000000</v>
      </c>
      <c r="G19" s="238"/>
      <c r="H19" s="142">
        <f>F19</f>
        <v>2000000</v>
      </c>
    </row>
    <row r="20" spans="1:17" ht="25.5" customHeight="1" thickBot="1" x14ac:dyDescent="0.3">
      <c r="A20" s="195" t="s">
        <v>18</v>
      </c>
      <c r="B20" s="196"/>
      <c r="C20" s="196"/>
      <c r="D20" s="196"/>
      <c r="E20" s="196"/>
      <c r="F20" s="196"/>
      <c r="G20" s="197"/>
      <c r="H20" s="11">
        <f>SUM(H18:H19)</f>
        <v>8000000</v>
      </c>
    </row>
    <row r="21" spans="1:17" x14ac:dyDescent="0.25">
      <c r="A21" s="198"/>
      <c r="B21" s="198"/>
      <c r="C21" s="140"/>
      <c r="D21" s="140"/>
      <c r="E21" s="140"/>
      <c r="F21" s="12"/>
      <c r="G21" s="12"/>
      <c r="H21" s="13"/>
    </row>
    <row r="22" spans="1:17" x14ac:dyDescent="0.25">
      <c r="A22" s="140"/>
      <c r="B22" s="140"/>
      <c r="C22" s="140"/>
      <c r="D22" s="140"/>
      <c r="E22" s="140"/>
      <c r="F22" s="14" t="s">
        <v>19</v>
      </c>
      <c r="G22" s="14"/>
      <c r="H22" s="13">
        <v>0</v>
      </c>
    </row>
    <row r="23" spans="1:17" x14ac:dyDescent="0.25">
      <c r="C23" s="1"/>
      <c r="D23" s="1"/>
      <c r="E23" s="1"/>
      <c r="F23" s="33" t="s">
        <v>20</v>
      </c>
      <c r="G23" s="33"/>
      <c r="H23" s="44">
        <v>0</v>
      </c>
      <c r="I23" s="17"/>
      <c r="Q23" s="2" t="s">
        <v>26</v>
      </c>
    </row>
    <row r="24" spans="1:17" ht="16.5" thickBot="1" x14ac:dyDescent="0.3">
      <c r="C24" s="1"/>
      <c r="D24" s="1"/>
      <c r="E24" s="1"/>
      <c r="F24" s="15" t="s">
        <v>38</v>
      </c>
      <c r="G24" s="15"/>
      <c r="H24" s="16">
        <v>0</v>
      </c>
      <c r="I24" s="17"/>
    </row>
    <row r="25" spans="1:17" x14ac:dyDescent="0.25">
      <c r="C25" s="1"/>
      <c r="D25" s="1"/>
      <c r="E25" s="1"/>
      <c r="F25" s="18" t="s">
        <v>28</v>
      </c>
      <c r="G25" s="18"/>
      <c r="H25" s="19">
        <f>H20</f>
        <v>8000000</v>
      </c>
    </row>
    <row r="26" spans="1:17" x14ac:dyDescent="0.25">
      <c r="A26" s="1" t="s">
        <v>222</v>
      </c>
      <c r="C26" s="1"/>
      <c r="D26" s="1"/>
      <c r="E26" s="1"/>
      <c r="F26" s="18"/>
      <c r="G26" s="18"/>
      <c r="H26" s="19"/>
    </row>
    <row r="27" spans="1:17" x14ac:dyDescent="0.25">
      <c r="A27" s="20"/>
      <c r="C27" s="1"/>
      <c r="D27" s="1"/>
      <c r="E27" s="1"/>
      <c r="F27" s="18"/>
      <c r="G27" s="18"/>
      <c r="H27" s="19"/>
    </row>
    <row r="28" spans="1:17" x14ac:dyDescent="0.25">
      <c r="C28" s="1"/>
      <c r="D28" s="1"/>
      <c r="E28" s="1"/>
      <c r="F28" s="18"/>
      <c r="G28" s="18"/>
      <c r="H28" s="19"/>
    </row>
    <row r="29" spans="1:17" x14ac:dyDescent="0.25">
      <c r="A29" s="27" t="s">
        <v>21</v>
      </c>
    </row>
    <row r="30" spans="1:17" x14ac:dyDescent="0.25">
      <c r="A30" s="21" t="s">
        <v>22</v>
      </c>
      <c r="B30" s="21"/>
      <c r="C30" s="7"/>
      <c r="D30" s="7"/>
    </row>
    <row r="31" spans="1:17" x14ac:dyDescent="0.25">
      <c r="A31" s="21" t="s">
        <v>39</v>
      </c>
      <c r="B31" s="21"/>
      <c r="C31" s="7"/>
      <c r="D31" s="7"/>
    </row>
    <row r="32" spans="1:17" x14ac:dyDescent="0.25">
      <c r="A32" s="28" t="s">
        <v>40</v>
      </c>
      <c r="B32" s="22"/>
      <c r="C32" s="7"/>
      <c r="D32" s="7"/>
    </row>
    <row r="33" spans="1:8" x14ac:dyDescent="0.25">
      <c r="A33" s="23" t="s">
        <v>41</v>
      </c>
      <c r="B33" s="23"/>
      <c r="C33" s="7"/>
      <c r="D33" s="7"/>
    </row>
    <row r="34" spans="1:8" x14ac:dyDescent="0.25">
      <c r="A34" s="24"/>
      <c r="B34" s="24"/>
    </row>
    <row r="35" spans="1:8" x14ac:dyDescent="0.25">
      <c r="A35" s="25"/>
      <c r="B35" s="25"/>
    </row>
    <row r="36" spans="1:8" x14ac:dyDescent="0.25">
      <c r="F36" s="48" t="s">
        <v>23</v>
      </c>
      <c r="G36" s="199" t="str">
        <f>+H13</f>
        <v xml:space="preserve"> 26 Januari 21</v>
      </c>
      <c r="H36" s="225"/>
    </row>
    <row r="39" spans="1:8" ht="18" customHeight="1" x14ac:dyDescent="0.25"/>
    <row r="40" spans="1:8" ht="17.25" customHeight="1" x14ac:dyDescent="0.25"/>
    <row r="42" spans="1:8" x14ac:dyDescent="0.25">
      <c r="F42" s="226" t="s">
        <v>24</v>
      </c>
      <c r="G42" s="226"/>
      <c r="H42" s="226"/>
    </row>
  </sheetData>
  <mergeCells count="10">
    <mergeCell ref="F42:H42"/>
    <mergeCell ref="F19:G19"/>
    <mergeCell ref="D18:D19"/>
    <mergeCell ref="E18:E19"/>
    <mergeCell ref="A10:H10"/>
    <mergeCell ref="F17:G17"/>
    <mergeCell ref="F18:G18"/>
    <mergeCell ref="A20:G20"/>
    <mergeCell ref="A21:B21"/>
    <mergeCell ref="G36:H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R42"/>
  <sheetViews>
    <sheetView topLeftCell="A7" workbookViewId="0">
      <selection activeCell="E23" sqref="E23"/>
    </sheetView>
  </sheetViews>
  <sheetFormatPr defaultRowHeight="15.75" x14ac:dyDescent="0.25"/>
  <cols>
    <col min="1" max="1" width="4.85546875" style="26" customWidth="1"/>
    <col min="2" max="2" width="11.7109375" style="26" customWidth="1"/>
    <col min="3" max="3" width="9.140625" style="26" customWidth="1"/>
    <col min="4" max="4" width="6.28515625" style="26" customWidth="1"/>
    <col min="5" max="5" width="25" style="26" customWidth="1"/>
    <col min="6" max="6" width="6" style="26" customWidth="1"/>
    <col min="7" max="7" width="15.42578125" style="51" customWidth="1"/>
    <col min="8" max="8" width="2.140625" style="51" customWidth="1"/>
    <col min="9" max="9" width="18.85546875" style="26" customWidth="1"/>
    <col min="10" max="16384" width="9.140625" style="26"/>
  </cols>
  <sheetData>
    <row r="2" spans="1:15" x14ac:dyDescent="0.25">
      <c r="A2" s="50" t="s">
        <v>0</v>
      </c>
    </row>
    <row r="3" spans="1:15" x14ac:dyDescent="0.25">
      <c r="A3" s="29" t="s">
        <v>32</v>
      </c>
    </row>
    <row r="4" spans="1:15" x14ac:dyDescent="0.25">
      <c r="A4" s="29" t="s">
        <v>1</v>
      </c>
    </row>
    <row r="5" spans="1:15" x14ac:dyDescent="0.25">
      <c r="A5" s="29" t="s">
        <v>2</v>
      </c>
    </row>
    <row r="6" spans="1:15" x14ac:dyDescent="0.25">
      <c r="A6" s="29" t="s">
        <v>3</v>
      </c>
    </row>
    <row r="7" spans="1:15" x14ac:dyDescent="0.25">
      <c r="A7" s="29" t="s">
        <v>4</v>
      </c>
    </row>
    <row r="9" spans="1:15" ht="16.5" thickBot="1" x14ac:dyDescent="0.3">
      <c r="A9" s="52"/>
      <c r="B9" s="52"/>
      <c r="C9" s="52"/>
      <c r="D9" s="52"/>
      <c r="E9" s="52"/>
      <c r="F9" s="52"/>
      <c r="G9" s="53"/>
      <c r="H9" s="53"/>
      <c r="I9" s="52"/>
    </row>
    <row r="10" spans="1:15" ht="25.5" customHeight="1" thickBot="1" x14ac:dyDescent="0.4">
      <c r="A10" s="212" t="s">
        <v>5</v>
      </c>
      <c r="B10" s="213"/>
      <c r="C10" s="213"/>
      <c r="D10" s="213"/>
      <c r="E10" s="213"/>
      <c r="F10" s="213"/>
      <c r="G10" s="213"/>
      <c r="H10" s="213"/>
      <c r="I10" s="214"/>
    </row>
    <row r="12" spans="1:15" x14ac:dyDescent="0.25">
      <c r="A12" s="26" t="s">
        <v>6</v>
      </c>
      <c r="B12" s="26" t="s">
        <v>54</v>
      </c>
      <c r="G12" s="51" t="s">
        <v>7</v>
      </c>
      <c r="H12" s="51" t="s">
        <v>8</v>
      </c>
      <c r="I12" s="26" t="s">
        <v>65</v>
      </c>
    </row>
    <row r="13" spans="1:15" x14ac:dyDescent="0.25">
      <c r="B13" s="26" t="s">
        <v>55</v>
      </c>
      <c r="G13" s="51" t="s">
        <v>9</v>
      </c>
      <c r="H13" s="51" t="s">
        <v>8</v>
      </c>
      <c r="I13" s="40" t="s">
        <v>64</v>
      </c>
    </row>
    <row r="14" spans="1:15" x14ac:dyDescent="0.25">
      <c r="B14" s="54" t="s">
        <v>56</v>
      </c>
      <c r="C14" s="54"/>
      <c r="D14" s="54"/>
      <c r="E14" s="54"/>
      <c r="G14" s="51" t="s">
        <v>10</v>
      </c>
      <c r="H14" s="51" t="s">
        <v>8</v>
      </c>
      <c r="O14" s="26" t="s">
        <v>26</v>
      </c>
    </row>
    <row r="15" spans="1:15" x14ac:dyDescent="0.25">
      <c r="B15" s="54"/>
      <c r="C15" s="54"/>
      <c r="D15" s="54"/>
      <c r="E15" s="54"/>
    </row>
    <row r="16" spans="1:15" x14ac:dyDescent="0.25">
      <c r="A16" s="26" t="s">
        <v>11</v>
      </c>
      <c r="B16" s="26" t="s">
        <v>57</v>
      </c>
    </row>
    <row r="17" spans="1:18" ht="16.5" thickBot="1" x14ac:dyDescent="0.3"/>
    <row r="18" spans="1:18" ht="31.5" x14ac:dyDescent="0.25">
      <c r="A18" s="55" t="s">
        <v>12</v>
      </c>
      <c r="B18" s="56" t="s">
        <v>13</v>
      </c>
      <c r="C18" s="57" t="s">
        <v>58</v>
      </c>
      <c r="D18" s="57" t="s">
        <v>59</v>
      </c>
      <c r="E18" s="58" t="s">
        <v>15</v>
      </c>
      <c r="F18" s="56" t="s">
        <v>60</v>
      </c>
      <c r="G18" s="215" t="s">
        <v>16</v>
      </c>
      <c r="H18" s="216"/>
      <c r="I18" s="59" t="s">
        <v>17</v>
      </c>
      <c r="L18" s="60" t="s">
        <v>61</v>
      </c>
    </row>
    <row r="19" spans="1:18" ht="36.75" customHeight="1" x14ac:dyDescent="0.25">
      <c r="A19" s="61">
        <v>1</v>
      </c>
      <c r="B19" s="62" t="s">
        <v>66</v>
      </c>
      <c r="C19" s="63">
        <v>537</v>
      </c>
      <c r="D19" s="63">
        <v>307</v>
      </c>
      <c r="E19" s="64" t="s">
        <v>68</v>
      </c>
      <c r="F19" s="65">
        <v>1</v>
      </c>
      <c r="G19" s="217">
        <v>23000000</v>
      </c>
      <c r="H19" s="218"/>
      <c r="I19" s="66">
        <f>+G19</f>
        <v>23000000</v>
      </c>
    </row>
    <row r="20" spans="1:18" ht="24" customHeight="1" thickBot="1" x14ac:dyDescent="0.3">
      <c r="A20" s="219" t="s">
        <v>18</v>
      </c>
      <c r="B20" s="220"/>
      <c r="C20" s="220"/>
      <c r="D20" s="220"/>
      <c r="E20" s="220"/>
      <c r="F20" s="220"/>
      <c r="G20" s="220"/>
      <c r="H20" s="221"/>
      <c r="I20" s="67">
        <f>+I19</f>
        <v>23000000</v>
      </c>
    </row>
    <row r="21" spans="1:18" x14ac:dyDescent="0.25">
      <c r="A21" s="222"/>
      <c r="B21" s="222"/>
      <c r="C21" s="222"/>
      <c r="D21" s="222"/>
      <c r="E21" s="222"/>
      <c r="F21" s="68"/>
      <c r="G21" s="69"/>
      <c r="H21" s="69"/>
      <c r="I21" s="70"/>
    </row>
    <row r="22" spans="1:18" x14ac:dyDescent="0.25">
      <c r="A22" s="68"/>
      <c r="B22" s="68"/>
      <c r="C22" s="68"/>
      <c r="D22" s="68"/>
      <c r="E22" s="68"/>
      <c r="F22" s="68"/>
      <c r="G22" s="71" t="s">
        <v>19</v>
      </c>
      <c r="H22" s="71"/>
      <c r="I22" s="70">
        <v>0</v>
      </c>
    </row>
    <row r="23" spans="1:18" ht="16.5" thickBot="1" x14ac:dyDescent="0.3">
      <c r="E23" s="40"/>
      <c r="F23" s="50"/>
      <c r="G23" s="72" t="s">
        <v>20</v>
      </c>
      <c r="H23" s="72"/>
      <c r="I23" s="73">
        <v>0</v>
      </c>
      <c r="J23" s="74"/>
      <c r="R23" s="26" t="s">
        <v>26</v>
      </c>
    </row>
    <row r="24" spans="1:18" x14ac:dyDescent="0.25">
      <c r="F24" s="50"/>
      <c r="G24" s="75" t="s">
        <v>28</v>
      </c>
      <c r="H24" s="75"/>
      <c r="I24" s="76">
        <f>I20+I22-I23</f>
        <v>23000000</v>
      </c>
    </row>
    <row r="25" spans="1:18" x14ac:dyDescent="0.25">
      <c r="A25" s="50" t="s">
        <v>69</v>
      </c>
      <c r="F25" s="50"/>
      <c r="G25" s="75"/>
      <c r="H25" s="75"/>
      <c r="I25" s="76"/>
    </row>
    <row r="26" spans="1:18" x14ac:dyDescent="0.25">
      <c r="A26" s="2"/>
      <c r="F26" s="50"/>
      <c r="G26" s="75"/>
      <c r="H26" s="75"/>
      <c r="I26" s="76"/>
    </row>
    <row r="27" spans="1:18" x14ac:dyDescent="0.25">
      <c r="A27" s="27" t="s">
        <v>21</v>
      </c>
      <c r="B27" s="27"/>
      <c r="C27" s="27"/>
      <c r="D27" s="27"/>
      <c r="E27" s="27"/>
    </row>
    <row r="28" spans="1:18" x14ac:dyDescent="0.25">
      <c r="A28" s="21" t="s">
        <v>22</v>
      </c>
      <c r="B28" s="50"/>
      <c r="C28" s="50"/>
      <c r="D28" s="50"/>
      <c r="E28" s="50"/>
    </row>
    <row r="29" spans="1:18" x14ac:dyDescent="0.25">
      <c r="A29" s="21" t="s">
        <v>39</v>
      </c>
      <c r="B29" s="50"/>
      <c r="C29" s="50"/>
      <c r="D29" s="50"/>
    </row>
    <row r="30" spans="1:18" x14ac:dyDescent="0.25">
      <c r="A30" s="28" t="s">
        <v>40</v>
      </c>
      <c r="B30" s="78"/>
      <c r="C30" s="78"/>
      <c r="D30" s="78"/>
      <c r="E30" s="77"/>
    </row>
    <row r="31" spans="1:18" x14ac:dyDescent="0.25">
      <c r="A31" s="23" t="s">
        <v>41</v>
      </c>
      <c r="B31" s="79"/>
      <c r="C31" s="79"/>
      <c r="D31" s="79"/>
      <c r="E31" s="78"/>
    </row>
    <row r="32" spans="1:18" x14ac:dyDescent="0.25">
      <c r="A32" s="78"/>
      <c r="B32" s="78"/>
      <c r="C32" s="78"/>
      <c r="D32" s="78"/>
      <c r="E32" s="78"/>
    </row>
    <row r="33" spans="1:9" x14ac:dyDescent="0.25">
      <c r="A33" s="79"/>
      <c r="B33" s="79"/>
      <c r="C33" s="79"/>
      <c r="D33" s="79"/>
      <c r="E33" s="80"/>
    </row>
    <row r="34" spans="1:9" x14ac:dyDescent="0.25">
      <c r="G34" s="81" t="s">
        <v>23</v>
      </c>
      <c r="H34" s="223" t="str">
        <f>+I13</f>
        <v xml:space="preserve"> 07 Januari 21</v>
      </c>
      <c r="I34" s="224"/>
    </row>
    <row r="42" spans="1:9" x14ac:dyDescent="0.25">
      <c r="G42" s="200" t="s">
        <v>24</v>
      </c>
      <c r="H42" s="200"/>
      <c r="I42" s="200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5" zoomScale="93" zoomScaleNormal="93" workbookViewId="0">
      <selection activeCell="D20" sqref="D20"/>
    </sheetView>
  </sheetViews>
  <sheetFormatPr defaultRowHeight="15.75" x14ac:dyDescent="0.25"/>
  <cols>
    <col min="1" max="1" width="4.7109375" style="2" customWidth="1"/>
    <col min="2" max="2" width="10.42578125" style="2" customWidth="1"/>
    <col min="3" max="3" width="43.5703125" style="2" customWidth="1"/>
    <col min="4" max="4" width="12.570312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145" t="s">
        <v>32</v>
      </c>
    </row>
    <row r="4" spans="1:8" x14ac:dyDescent="0.25">
      <c r="A4" s="145" t="s">
        <v>1</v>
      </c>
    </row>
    <row r="5" spans="1:8" x14ac:dyDescent="0.25">
      <c r="A5" s="145" t="s">
        <v>2</v>
      </c>
    </row>
    <row r="6" spans="1:8" x14ac:dyDescent="0.25">
      <c r="A6" s="145" t="s">
        <v>3</v>
      </c>
    </row>
    <row r="7" spans="1:8" x14ac:dyDescent="0.25">
      <c r="A7" s="145" t="s">
        <v>4</v>
      </c>
    </row>
    <row r="8" spans="1:8" x14ac:dyDescent="0.25">
      <c r="A8" s="146"/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9.5" thickBot="1" x14ac:dyDescent="0.35">
      <c r="A10" s="263" t="s">
        <v>5</v>
      </c>
      <c r="B10" s="264"/>
      <c r="C10" s="264"/>
      <c r="D10" s="264"/>
      <c r="E10" s="264"/>
      <c r="F10" s="264"/>
      <c r="G10" s="264"/>
      <c r="H10" s="265"/>
    </row>
    <row r="12" spans="1:8" x14ac:dyDescent="0.25">
      <c r="A12" s="2" t="s">
        <v>6</v>
      </c>
      <c r="B12" s="2" t="s">
        <v>223</v>
      </c>
      <c r="F12" s="3" t="s">
        <v>7</v>
      </c>
      <c r="G12" s="6" t="s">
        <v>8</v>
      </c>
      <c r="H12" s="26" t="s">
        <v>225</v>
      </c>
    </row>
    <row r="13" spans="1:8" x14ac:dyDescent="0.25">
      <c r="F13" s="3" t="s">
        <v>9</v>
      </c>
      <c r="G13" s="6" t="s">
        <v>8</v>
      </c>
      <c r="H13" s="40" t="s">
        <v>218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224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79.5" customHeight="1" x14ac:dyDescent="0.25">
      <c r="A18" s="37">
        <v>1</v>
      </c>
      <c r="B18" s="147">
        <v>44219</v>
      </c>
      <c r="C18" s="39" t="s">
        <v>226</v>
      </c>
      <c r="D18" s="141" t="s">
        <v>227</v>
      </c>
      <c r="E18" s="143">
        <v>1</v>
      </c>
      <c r="F18" s="241">
        <v>1000000</v>
      </c>
      <c r="G18" s="242"/>
      <c r="H18" s="142">
        <f>+F18</f>
        <v>1000000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1000000</v>
      </c>
    </row>
    <row r="20" spans="1:17" x14ac:dyDescent="0.25">
      <c r="A20" s="198"/>
      <c r="B20" s="198"/>
      <c r="C20" s="140"/>
      <c r="D20" s="140"/>
      <c r="E20" s="140"/>
      <c r="F20" s="12"/>
      <c r="G20" s="12"/>
      <c r="H20" s="13"/>
    </row>
    <row r="21" spans="1:17" x14ac:dyDescent="0.25">
      <c r="A21" s="140"/>
      <c r="B21" s="140"/>
      <c r="C21" s="140"/>
      <c r="D21" s="140"/>
      <c r="E21" s="140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20</v>
      </c>
      <c r="G22" s="33"/>
      <c r="H22" s="44">
        <v>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6">
        <v>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H19</f>
        <v>1000000</v>
      </c>
    </row>
    <row r="25" spans="1:17" x14ac:dyDescent="0.25">
      <c r="A25" s="1" t="s">
        <v>228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26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A19:G19"/>
    <mergeCell ref="A20:B20"/>
    <mergeCell ref="G35:H35"/>
    <mergeCell ref="F41:H41"/>
    <mergeCell ref="A10:H10"/>
    <mergeCell ref="F17:G17"/>
    <mergeCell ref="F18:G18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7" workbookViewId="0">
      <selection activeCell="D22" sqref="D22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7.7109375" style="2" customWidth="1"/>
    <col min="4" max="4" width="27.140625" style="2" customWidth="1"/>
    <col min="5" max="5" width="13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70</v>
      </c>
      <c r="G12" s="3" t="s">
        <v>7</v>
      </c>
      <c r="H12" s="6" t="s">
        <v>8</v>
      </c>
      <c r="I12" s="26" t="s">
        <v>229</v>
      </c>
    </row>
    <row r="13" spans="1:9" x14ac:dyDescent="0.25">
      <c r="G13" s="3" t="s">
        <v>9</v>
      </c>
      <c r="H13" s="6" t="s">
        <v>8</v>
      </c>
      <c r="I13" s="40" t="s">
        <v>218</v>
      </c>
    </row>
    <row r="14" spans="1:9" x14ac:dyDescent="0.25">
      <c r="G14" s="3" t="s">
        <v>10</v>
      </c>
      <c r="H14" s="6" t="s">
        <v>8</v>
      </c>
      <c r="I14" s="2" t="s">
        <v>71</v>
      </c>
    </row>
    <row r="15" spans="1:9" x14ac:dyDescent="0.25">
      <c r="A15" s="2" t="s">
        <v>11</v>
      </c>
      <c r="B15" s="26" t="s">
        <v>57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72</v>
      </c>
      <c r="G17" s="227" t="s">
        <v>16</v>
      </c>
      <c r="H17" s="228"/>
      <c r="I17" s="10" t="s">
        <v>17</v>
      </c>
    </row>
    <row r="18" spans="1:10" ht="57" customHeight="1" x14ac:dyDescent="0.25">
      <c r="A18" s="37">
        <v>1</v>
      </c>
      <c r="B18" s="83" t="s">
        <v>230</v>
      </c>
      <c r="C18" s="83"/>
      <c r="D18" s="39" t="s">
        <v>231</v>
      </c>
      <c r="E18" s="39" t="s">
        <v>232</v>
      </c>
      <c r="F18" s="38">
        <v>1</v>
      </c>
      <c r="G18" s="229">
        <v>3565000</v>
      </c>
      <c r="H18" s="229"/>
      <c r="I18" s="84">
        <f>+G18</f>
        <v>3565000</v>
      </c>
    </row>
    <row r="19" spans="1:10" ht="25.5" customHeight="1" thickBot="1" x14ac:dyDescent="0.3">
      <c r="A19" s="230" t="s">
        <v>18</v>
      </c>
      <c r="B19" s="231"/>
      <c r="C19" s="231"/>
      <c r="D19" s="231"/>
      <c r="E19" s="231"/>
      <c r="F19" s="231"/>
      <c r="G19" s="231"/>
      <c r="H19" s="232"/>
      <c r="I19" s="85">
        <f>I18</f>
        <v>3565000</v>
      </c>
    </row>
    <row r="20" spans="1:10" x14ac:dyDescent="0.25">
      <c r="A20" s="198"/>
      <c r="B20" s="198"/>
      <c r="C20" s="140"/>
      <c r="D20" s="140"/>
      <c r="E20" s="140"/>
      <c r="F20" s="140"/>
      <c r="G20" s="12"/>
      <c r="H20" s="12"/>
      <c r="I20" s="13"/>
    </row>
    <row r="21" spans="1:10" x14ac:dyDescent="0.25">
      <c r="A21" s="140"/>
      <c r="B21" s="140"/>
      <c r="C21" s="140"/>
      <c r="D21" s="140"/>
      <c r="E21" s="140"/>
      <c r="F21" s="140"/>
      <c r="G21" s="14" t="s">
        <v>19</v>
      </c>
      <c r="H21" s="14"/>
      <c r="I21" s="13">
        <v>0</v>
      </c>
    </row>
    <row r="22" spans="1:10" x14ac:dyDescent="0.25">
      <c r="A22" s="140"/>
      <c r="B22" s="140"/>
      <c r="C22" s="140"/>
      <c r="D22" s="140"/>
      <c r="E22" s="140"/>
      <c r="F22" s="140"/>
      <c r="G22" s="14" t="s">
        <v>98</v>
      </c>
      <c r="H22" s="14"/>
      <c r="I22" s="96">
        <f>I19*70%</f>
        <v>2495500</v>
      </c>
    </row>
    <row r="23" spans="1:10" ht="16.5" thickBot="1" x14ac:dyDescent="0.3">
      <c r="D23" s="1"/>
      <c r="E23" s="1"/>
      <c r="F23" s="1"/>
      <c r="G23" s="15" t="s">
        <v>99</v>
      </c>
      <c r="H23" s="15"/>
      <c r="I23" s="16">
        <f>+I19-I22</f>
        <v>1069500</v>
      </c>
      <c r="J23" s="17"/>
    </row>
    <row r="24" spans="1:10" ht="20.25" customHeight="1" x14ac:dyDescent="0.25">
      <c r="D24" s="1"/>
      <c r="E24" s="1"/>
      <c r="F24" s="1"/>
      <c r="G24" s="97" t="s">
        <v>73</v>
      </c>
      <c r="H24" s="97"/>
      <c r="I24" s="98">
        <f>I22</f>
        <v>2495500</v>
      </c>
    </row>
    <row r="25" spans="1:10" x14ac:dyDescent="0.25">
      <c r="A25" s="1" t="s">
        <v>233</v>
      </c>
      <c r="D25" s="1"/>
      <c r="E25" s="1"/>
      <c r="F25" s="1"/>
      <c r="G25" s="18"/>
      <c r="H25" s="18"/>
      <c r="I25" s="19"/>
    </row>
    <row r="26" spans="1:10" x14ac:dyDescent="0.25">
      <c r="A26" s="20"/>
      <c r="D26" s="1"/>
      <c r="E26" s="1"/>
      <c r="F26" s="1"/>
      <c r="G26" s="18"/>
      <c r="H26" s="18"/>
      <c r="I26" s="19"/>
    </row>
    <row r="27" spans="1:10" x14ac:dyDescent="0.25">
      <c r="D27" s="1"/>
      <c r="E27" s="1"/>
      <c r="F27" s="1"/>
      <c r="G27" s="18"/>
      <c r="H27" s="18"/>
      <c r="I27" s="19"/>
    </row>
    <row r="28" spans="1:10" x14ac:dyDescent="0.25">
      <c r="A28" s="27" t="s">
        <v>21</v>
      </c>
    </row>
    <row r="29" spans="1:10" x14ac:dyDescent="0.25">
      <c r="A29" s="21" t="s">
        <v>22</v>
      </c>
      <c r="B29" s="21"/>
      <c r="C29" s="21"/>
      <c r="D29" s="7"/>
      <c r="E29" s="7"/>
    </row>
    <row r="30" spans="1:10" x14ac:dyDescent="0.25">
      <c r="A30" s="21" t="s">
        <v>39</v>
      </c>
      <c r="B30" s="21"/>
      <c r="C30" s="21"/>
      <c r="D30" s="7"/>
      <c r="E30" s="7"/>
    </row>
    <row r="31" spans="1:10" x14ac:dyDescent="0.25">
      <c r="A31" s="28" t="s">
        <v>40</v>
      </c>
      <c r="B31" s="22"/>
      <c r="C31" s="22"/>
      <c r="D31" s="7"/>
      <c r="E31" s="7"/>
    </row>
    <row r="32" spans="1:10" x14ac:dyDescent="0.25">
      <c r="A32" s="23" t="s">
        <v>41</v>
      </c>
      <c r="B32" s="23"/>
      <c r="C32" s="23"/>
      <c r="D32" s="7"/>
      <c r="E32" s="7"/>
    </row>
    <row r="33" spans="1:9" x14ac:dyDescent="0.25">
      <c r="A33" s="24"/>
      <c r="B33" s="24"/>
      <c r="C33" s="24"/>
    </row>
    <row r="34" spans="1:9" x14ac:dyDescent="0.25">
      <c r="A34" s="25"/>
      <c r="B34" s="25"/>
      <c r="C34" s="25"/>
    </row>
    <row r="35" spans="1:9" x14ac:dyDescent="0.25">
      <c r="G35" s="48" t="s">
        <v>25</v>
      </c>
      <c r="H35" s="199" t="str">
        <f>I13</f>
        <v xml:space="preserve"> 26 Januari 21</v>
      </c>
      <c r="I35" s="225"/>
    </row>
    <row r="39" spans="1:9" ht="24.75" customHeight="1" x14ac:dyDescent="0.25"/>
    <row r="41" spans="1:9" x14ac:dyDescent="0.25">
      <c r="G41" s="226" t="s">
        <v>24</v>
      </c>
      <c r="H41" s="226"/>
      <c r="I41" s="226"/>
    </row>
    <row r="46" spans="1:9" ht="16.5" thickBot="1" x14ac:dyDescent="0.3"/>
    <row r="47" spans="1:9" x14ac:dyDescent="0.25">
      <c r="D47" s="86"/>
      <c r="E47" s="87"/>
      <c r="F47" s="87"/>
    </row>
    <row r="48" spans="1:9" ht="18" x14ac:dyDescent="0.25">
      <c r="D48" s="88" t="s">
        <v>74</v>
      </c>
      <c r="E48" s="7"/>
      <c r="F48" s="7"/>
      <c r="G48" s="2"/>
      <c r="H48" s="2"/>
    </row>
    <row r="49" spans="4:8" ht="18" x14ac:dyDescent="0.25">
      <c r="D49" s="88" t="s">
        <v>75</v>
      </c>
      <c r="E49" s="7"/>
      <c r="F49" s="7"/>
      <c r="G49" s="2"/>
      <c r="H49" s="2"/>
    </row>
    <row r="50" spans="4:8" ht="18" x14ac:dyDescent="0.25">
      <c r="D50" s="88" t="s">
        <v>76</v>
      </c>
      <c r="E50" s="7"/>
      <c r="F50" s="7"/>
      <c r="G50" s="2"/>
      <c r="H50" s="2"/>
    </row>
    <row r="51" spans="4:8" ht="18" x14ac:dyDescent="0.25">
      <c r="D51" s="88" t="s">
        <v>77</v>
      </c>
      <c r="E51" s="7"/>
      <c r="F51" s="7"/>
      <c r="G51" s="2"/>
      <c r="H51" s="2"/>
    </row>
    <row r="52" spans="4:8" ht="18" x14ac:dyDescent="0.25">
      <c r="D52" s="88" t="s">
        <v>78</v>
      </c>
      <c r="E52" s="7"/>
      <c r="F52" s="7"/>
      <c r="G52" s="2"/>
      <c r="H52" s="2"/>
    </row>
    <row r="53" spans="4:8" ht="16.5" thickBot="1" x14ac:dyDescent="0.3">
      <c r="D53" s="89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86"/>
      <c r="E57" s="87"/>
      <c r="F57" s="90"/>
      <c r="G57" s="2"/>
      <c r="H57" s="2"/>
    </row>
    <row r="58" spans="4:8" ht="18" x14ac:dyDescent="0.25">
      <c r="D58" s="88" t="s">
        <v>79</v>
      </c>
      <c r="E58" s="7"/>
      <c r="F58" s="91"/>
      <c r="G58" s="2"/>
      <c r="H58" s="2"/>
    </row>
    <row r="59" spans="4:8" ht="18" x14ac:dyDescent="0.25">
      <c r="D59" s="88" t="s">
        <v>80</v>
      </c>
      <c r="E59" s="7"/>
      <c r="F59" s="91"/>
      <c r="G59" s="2"/>
      <c r="H59" s="2"/>
    </row>
    <row r="60" spans="4:8" ht="18" x14ac:dyDescent="0.25">
      <c r="D60" s="88" t="s">
        <v>81</v>
      </c>
      <c r="E60" s="7"/>
      <c r="F60" s="91"/>
      <c r="G60" s="2"/>
      <c r="H60" s="2"/>
    </row>
    <row r="61" spans="4:8" ht="18" x14ac:dyDescent="0.25">
      <c r="D61" s="88" t="s">
        <v>82</v>
      </c>
      <c r="E61" s="7"/>
      <c r="F61" s="91"/>
      <c r="G61" s="2"/>
      <c r="H61" s="2"/>
    </row>
    <row r="62" spans="4:8" ht="18" x14ac:dyDescent="0.25">
      <c r="D62" s="92" t="s">
        <v>83</v>
      </c>
      <c r="E62" s="7"/>
      <c r="F62" s="91"/>
      <c r="G62" s="2"/>
      <c r="H62" s="2"/>
    </row>
    <row r="63" spans="4:8" ht="16.5" thickBot="1" x14ac:dyDescent="0.3">
      <c r="D63" s="89"/>
      <c r="E63" s="4"/>
      <c r="F63" s="93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86"/>
      <c r="E68" s="87"/>
      <c r="F68" s="87"/>
      <c r="G68" s="2"/>
      <c r="H68" s="2"/>
    </row>
    <row r="69" spans="4:8" ht="18" x14ac:dyDescent="0.25">
      <c r="D69" s="88" t="s">
        <v>74</v>
      </c>
      <c r="E69" s="7"/>
      <c r="F69" s="7"/>
      <c r="G69" s="2"/>
      <c r="H69" s="2"/>
    </row>
    <row r="70" spans="4:8" ht="18" x14ac:dyDescent="0.25">
      <c r="D70" s="88" t="s">
        <v>84</v>
      </c>
      <c r="E70" s="7"/>
      <c r="F70" s="7"/>
      <c r="G70" s="2"/>
      <c r="H70" s="2"/>
    </row>
    <row r="71" spans="4:8" ht="18" x14ac:dyDescent="0.25">
      <c r="D71" s="88" t="s">
        <v>85</v>
      </c>
      <c r="E71" s="7"/>
      <c r="F71" s="7"/>
      <c r="G71" s="2"/>
      <c r="H71" s="2"/>
    </row>
    <row r="72" spans="4:8" ht="18" x14ac:dyDescent="0.25">
      <c r="D72" s="88" t="s">
        <v>86</v>
      </c>
      <c r="E72" s="7"/>
      <c r="F72" s="7"/>
      <c r="G72" s="2"/>
      <c r="H72" s="2"/>
    </row>
    <row r="73" spans="4:8" ht="18" x14ac:dyDescent="0.25">
      <c r="D73" s="88" t="s">
        <v>87</v>
      </c>
      <c r="E73" s="7"/>
      <c r="F73" s="7"/>
      <c r="G73" s="2"/>
      <c r="H73" s="2"/>
    </row>
    <row r="74" spans="4:8" ht="16.5" thickBot="1" x14ac:dyDescent="0.3">
      <c r="D74" s="89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86"/>
      <c r="E76" s="87"/>
      <c r="F76" s="87"/>
      <c r="G76" s="2"/>
      <c r="H76" s="2"/>
    </row>
    <row r="77" spans="4:8" ht="18" x14ac:dyDescent="0.25">
      <c r="D77" s="94" t="s">
        <v>88</v>
      </c>
      <c r="E77" s="7"/>
      <c r="F77" s="7"/>
    </row>
    <row r="78" spans="4:8" ht="18" x14ac:dyDescent="0.25">
      <c r="D78" s="94" t="s">
        <v>89</v>
      </c>
      <c r="E78" s="7"/>
      <c r="F78" s="7"/>
    </row>
    <row r="79" spans="4:8" ht="18" x14ac:dyDescent="0.25">
      <c r="D79" s="94" t="s">
        <v>90</v>
      </c>
      <c r="E79" s="7"/>
      <c r="F79" s="7"/>
    </row>
    <row r="80" spans="4:8" ht="18" x14ac:dyDescent="0.25">
      <c r="D80" s="94" t="s">
        <v>91</v>
      </c>
      <c r="E80" s="7"/>
      <c r="F80" s="7"/>
    </row>
    <row r="81" spans="4:8" ht="18" x14ac:dyDescent="0.25">
      <c r="D81" s="95" t="s">
        <v>92</v>
      </c>
      <c r="E81" s="7"/>
      <c r="F81" s="7"/>
    </row>
    <row r="82" spans="4:8" ht="16.5" thickBot="1" x14ac:dyDescent="0.3">
      <c r="D82" s="89"/>
      <c r="E82" s="4"/>
      <c r="F82" s="4"/>
      <c r="G82" s="2"/>
      <c r="H82" s="2"/>
    </row>
    <row r="83" spans="4:8" ht="16.5" thickBot="1" x14ac:dyDescent="0.3"/>
    <row r="84" spans="4:8" x14ac:dyDescent="0.25">
      <c r="D84" s="86"/>
      <c r="E84" s="87"/>
      <c r="F84" s="90"/>
    </row>
    <row r="85" spans="4:8" ht="18" x14ac:dyDescent="0.25">
      <c r="D85" s="88" t="s">
        <v>79</v>
      </c>
      <c r="E85" s="7"/>
      <c r="F85" s="91"/>
    </row>
    <row r="86" spans="4:8" ht="18" x14ac:dyDescent="0.25">
      <c r="D86" s="88" t="s">
        <v>80</v>
      </c>
      <c r="E86" s="7"/>
      <c r="F86" s="91"/>
    </row>
    <row r="87" spans="4:8" ht="18" x14ac:dyDescent="0.25">
      <c r="D87" s="88" t="s">
        <v>81</v>
      </c>
      <c r="E87" s="7"/>
      <c r="F87" s="91"/>
    </row>
    <row r="88" spans="4:8" ht="18" x14ac:dyDescent="0.25">
      <c r="D88" s="88" t="s">
        <v>82</v>
      </c>
      <c r="E88" s="7"/>
      <c r="F88" s="91"/>
    </row>
    <row r="89" spans="4:8" ht="18" x14ac:dyDescent="0.25">
      <c r="D89" s="92" t="s">
        <v>83</v>
      </c>
      <c r="E89" s="7"/>
      <c r="F89" s="91"/>
    </row>
    <row r="90" spans="4:8" ht="16.5" thickBot="1" x14ac:dyDescent="0.3">
      <c r="D90" s="89"/>
      <c r="E90" s="4"/>
      <c r="F90" s="93"/>
    </row>
    <row r="91" spans="4:8" ht="16.5" thickBot="1" x14ac:dyDescent="0.3"/>
    <row r="92" spans="4:8" x14ac:dyDescent="0.25">
      <c r="D92" s="86"/>
      <c r="E92" s="87"/>
      <c r="F92" s="90"/>
    </row>
    <row r="93" spans="4:8" ht="18" x14ac:dyDescent="0.25">
      <c r="D93" s="88" t="s">
        <v>79</v>
      </c>
      <c r="E93" s="7"/>
      <c r="F93" s="91"/>
    </row>
    <row r="94" spans="4:8" ht="18" x14ac:dyDescent="0.25">
      <c r="D94" s="88" t="s">
        <v>80</v>
      </c>
      <c r="E94" s="7"/>
      <c r="F94" s="91"/>
    </row>
    <row r="95" spans="4:8" ht="18" x14ac:dyDescent="0.25">
      <c r="D95" s="88" t="s">
        <v>81</v>
      </c>
      <c r="E95" s="7"/>
      <c r="F95" s="91"/>
    </row>
    <row r="96" spans="4:8" ht="18" x14ac:dyDescent="0.25">
      <c r="D96" s="88" t="s">
        <v>82</v>
      </c>
      <c r="E96" s="7"/>
      <c r="F96" s="91"/>
    </row>
    <row r="97" spans="1:11" s="3" customFormat="1" ht="18" x14ac:dyDescent="0.25">
      <c r="A97" s="2"/>
      <c r="B97" s="2"/>
      <c r="C97" s="2"/>
      <c r="D97" s="92" t="s">
        <v>83</v>
      </c>
      <c r="E97" s="7"/>
      <c r="F97" s="91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89"/>
      <c r="E98" s="4"/>
      <c r="F98" s="93"/>
      <c r="I98" s="2"/>
      <c r="J98" s="2"/>
      <c r="K98" s="2"/>
    </row>
  </sheetData>
  <mergeCells count="7">
    <mergeCell ref="G41:I41"/>
    <mergeCell ref="A10:I10"/>
    <mergeCell ref="G17:H17"/>
    <mergeCell ref="G18:H18"/>
    <mergeCell ref="A19:H19"/>
    <mergeCell ref="A20:B20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10" workbookViewId="0">
      <selection activeCell="K20" sqref="K20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7.7109375" style="2" customWidth="1"/>
    <col min="4" max="4" width="27.140625" style="2" customWidth="1"/>
    <col min="5" max="5" width="13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70</v>
      </c>
      <c r="G12" s="3" t="s">
        <v>7</v>
      </c>
      <c r="H12" s="6" t="s">
        <v>8</v>
      </c>
      <c r="I12" s="26" t="s">
        <v>258</v>
      </c>
    </row>
    <row r="13" spans="1:9" x14ac:dyDescent="0.25">
      <c r="G13" s="3" t="s">
        <v>9</v>
      </c>
      <c r="H13" s="6" t="s">
        <v>8</v>
      </c>
      <c r="I13" s="40" t="s">
        <v>218</v>
      </c>
    </row>
    <row r="14" spans="1:9" x14ac:dyDescent="0.25">
      <c r="G14" s="3" t="s">
        <v>10</v>
      </c>
      <c r="H14" s="6" t="s">
        <v>8</v>
      </c>
      <c r="I14" s="2" t="s">
        <v>71</v>
      </c>
    </row>
    <row r="15" spans="1:9" x14ac:dyDescent="0.25">
      <c r="A15" s="2" t="s">
        <v>11</v>
      </c>
      <c r="B15" s="26" t="s">
        <v>57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72</v>
      </c>
      <c r="G17" s="227" t="s">
        <v>16</v>
      </c>
      <c r="H17" s="228"/>
      <c r="I17" s="10" t="s">
        <v>17</v>
      </c>
    </row>
    <row r="18" spans="1:10" ht="57" customHeight="1" x14ac:dyDescent="0.25">
      <c r="A18" s="37">
        <v>1</v>
      </c>
      <c r="B18" s="83" t="s">
        <v>230</v>
      </c>
      <c r="C18" s="83"/>
      <c r="D18" s="39" t="s">
        <v>231</v>
      </c>
      <c r="E18" s="39" t="s">
        <v>232</v>
      </c>
      <c r="F18" s="38">
        <v>1</v>
      </c>
      <c r="G18" s="229">
        <v>3565000</v>
      </c>
      <c r="H18" s="229"/>
      <c r="I18" s="84">
        <f>+G18</f>
        <v>3565000</v>
      </c>
    </row>
    <row r="19" spans="1:10" ht="25.5" customHeight="1" thickBot="1" x14ac:dyDescent="0.3">
      <c r="A19" s="230" t="s">
        <v>18</v>
      </c>
      <c r="B19" s="231"/>
      <c r="C19" s="231"/>
      <c r="D19" s="231"/>
      <c r="E19" s="231"/>
      <c r="F19" s="231"/>
      <c r="G19" s="231"/>
      <c r="H19" s="232"/>
      <c r="I19" s="85">
        <f>I18</f>
        <v>3565000</v>
      </c>
    </row>
    <row r="20" spans="1:10" x14ac:dyDescent="0.25">
      <c r="A20" s="198"/>
      <c r="B20" s="198"/>
      <c r="C20" s="149"/>
      <c r="D20" s="149"/>
      <c r="E20" s="149"/>
      <c r="F20" s="149"/>
      <c r="G20" s="12"/>
      <c r="H20" s="12"/>
      <c r="I20" s="13"/>
    </row>
    <row r="21" spans="1:10" x14ac:dyDescent="0.25">
      <c r="A21" s="149"/>
      <c r="B21" s="149"/>
      <c r="C21" s="149"/>
      <c r="D21" s="149"/>
      <c r="E21" s="149"/>
      <c r="F21" s="149"/>
      <c r="G21" s="14" t="s">
        <v>19</v>
      </c>
      <c r="H21" s="14"/>
      <c r="I21" s="13">
        <v>0</v>
      </c>
    </row>
    <row r="22" spans="1:10" x14ac:dyDescent="0.25">
      <c r="A22" s="149"/>
      <c r="B22" s="149"/>
      <c r="C22" s="149"/>
      <c r="D22" s="149"/>
      <c r="E22" s="149"/>
      <c r="F22" s="149"/>
      <c r="G22" s="14" t="s">
        <v>98</v>
      </c>
      <c r="H22" s="14"/>
      <c r="I22" s="120">
        <f>I19*70%</f>
        <v>2495500</v>
      </c>
    </row>
    <row r="23" spans="1:10" ht="16.5" thickBot="1" x14ac:dyDescent="0.3">
      <c r="D23" s="1"/>
      <c r="E23" s="1"/>
      <c r="F23" s="1"/>
      <c r="G23" s="15" t="s">
        <v>99</v>
      </c>
      <c r="H23" s="15"/>
      <c r="I23" s="111">
        <f>+I19-I22</f>
        <v>1069500</v>
      </c>
      <c r="J23" s="17"/>
    </row>
    <row r="24" spans="1:10" ht="20.25" customHeight="1" x14ac:dyDescent="0.25">
      <c r="D24" s="1"/>
      <c r="E24" s="1"/>
      <c r="F24" s="1"/>
      <c r="G24" s="97" t="s">
        <v>73</v>
      </c>
      <c r="H24" s="97"/>
      <c r="I24" s="98">
        <f>I23</f>
        <v>1069500</v>
      </c>
    </row>
    <row r="25" spans="1:10" x14ac:dyDescent="0.25">
      <c r="A25" s="1" t="s">
        <v>259</v>
      </c>
      <c r="D25" s="1"/>
      <c r="E25" s="1"/>
      <c r="F25" s="1"/>
      <c r="G25" s="18"/>
      <c r="H25" s="18"/>
      <c r="I25" s="19"/>
    </row>
    <row r="26" spans="1:10" x14ac:dyDescent="0.25">
      <c r="A26" s="20"/>
      <c r="D26" s="1"/>
      <c r="E26" s="1"/>
      <c r="F26" s="1"/>
      <c r="G26" s="18"/>
      <c r="H26" s="18"/>
      <c r="I26" s="19"/>
    </row>
    <row r="27" spans="1:10" x14ac:dyDescent="0.25">
      <c r="D27" s="1"/>
      <c r="E27" s="1"/>
      <c r="F27" s="1"/>
      <c r="G27" s="18"/>
      <c r="H27" s="18"/>
      <c r="I27" s="19"/>
    </row>
    <row r="28" spans="1:10" x14ac:dyDescent="0.25">
      <c r="A28" s="27" t="s">
        <v>21</v>
      </c>
    </row>
    <row r="29" spans="1:10" x14ac:dyDescent="0.25">
      <c r="A29" s="21" t="s">
        <v>22</v>
      </c>
      <c r="B29" s="21"/>
      <c r="C29" s="21"/>
      <c r="D29" s="7"/>
      <c r="E29" s="7"/>
    </row>
    <row r="30" spans="1:10" x14ac:dyDescent="0.25">
      <c r="A30" s="21" t="s">
        <v>39</v>
      </c>
      <c r="B30" s="21"/>
      <c r="C30" s="21"/>
      <c r="D30" s="7"/>
      <c r="E30" s="7"/>
    </row>
    <row r="31" spans="1:10" x14ac:dyDescent="0.25">
      <c r="A31" s="28" t="s">
        <v>40</v>
      </c>
      <c r="B31" s="22"/>
      <c r="C31" s="22"/>
      <c r="D31" s="7"/>
      <c r="E31" s="7"/>
    </row>
    <row r="32" spans="1:10" x14ac:dyDescent="0.25">
      <c r="A32" s="23" t="s">
        <v>41</v>
      </c>
      <c r="B32" s="23"/>
      <c r="C32" s="23"/>
      <c r="D32" s="7"/>
      <c r="E32" s="7"/>
    </row>
    <row r="33" spans="1:9" x14ac:dyDescent="0.25">
      <c r="A33" s="24"/>
      <c r="B33" s="24"/>
      <c r="C33" s="24"/>
    </row>
    <row r="34" spans="1:9" x14ac:dyDescent="0.25">
      <c r="A34" s="25"/>
      <c r="B34" s="25"/>
      <c r="C34" s="25"/>
    </row>
    <row r="35" spans="1:9" x14ac:dyDescent="0.25">
      <c r="G35" s="48" t="s">
        <v>25</v>
      </c>
      <c r="H35" s="199" t="str">
        <f>I13</f>
        <v xml:space="preserve"> 26 Januari 21</v>
      </c>
      <c r="I35" s="225"/>
    </row>
    <row r="39" spans="1:9" ht="24.75" customHeight="1" x14ac:dyDescent="0.25"/>
    <row r="41" spans="1:9" x14ac:dyDescent="0.25">
      <c r="G41" s="226" t="s">
        <v>24</v>
      </c>
      <c r="H41" s="226"/>
      <c r="I41" s="226"/>
    </row>
    <row r="46" spans="1:9" ht="16.5" thickBot="1" x14ac:dyDescent="0.3"/>
    <row r="47" spans="1:9" x14ac:dyDescent="0.25">
      <c r="D47" s="86"/>
      <c r="E47" s="87"/>
      <c r="F47" s="87"/>
    </row>
    <row r="48" spans="1:9" ht="18" x14ac:dyDescent="0.25">
      <c r="D48" s="88" t="s">
        <v>74</v>
      </c>
      <c r="E48" s="7"/>
      <c r="F48" s="7"/>
      <c r="G48" s="2"/>
      <c r="H48" s="2"/>
    </row>
    <row r="49" spans="4:8" ht="18" x14ac:dyDescent="0.25">
      <c r="D49" s="88" t="s">
        <v>75</v>
      </c>
      <c r="E49" s="7"/>
      <c r="F49" s="7"/>
      <c r="G49" s="2"/>
      <c r="H49" s="2"/>
    </row>
    <row r="50" spans="4:8" ht="18" x14ac:dyDescent="0.25">
      <c r="D50" s="88" t="s">
        <v>76</v>
      </c>
      <c r="E50" s="7"/>
      <c r="F50" s="7"/>
      <c r="G50" s="2"/>
      <c r="H50" s="2"/>
    </row>
    <row r="51" spans="4:8" ht="18" x14ac:dyDescent="0.25">
      <c r="D51" s="88" t="s">
        <v>77</v>
      </c>
      <c r="E51" s="7"/>
      <c r="F51" s="7"/>
      <c r="G51" s="2"/>
      <c r="H51" s="2"/>
    </row>
    <row r="52" spans="4:8" ht="18" x14ac:dyDescent="0.25">
      <c r="D52" s="88" t="s">
        <v>78</v>
      </c>
      <c r="E52" s="7"/>
      <c r="F52" s="7"/>
      <c r="G52" s="2"/>
      <c r="H52" s="2"/>
    </row>
    <row r="53" spans="4:8" ht="16.5" thickBot="1" x14ac:dyDescent="0.3">
      <c r="D53" s="89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86"/>
      <c r="E57" s="87"/>
      <c r="F57" s="90"/>
      <c r="G57" s="2"/>
      <c r="H57" s="2"/>
    </row>
    <row r="58" spans="4:8" ht="18" x14ac:dyDescent="0.25">
      <c r="D58" s="88" t="s">
        <v>79</v>
      </c>
      <c r="E58" s="7"/>
      <c r="F58" s="91"/>
      <c r="G58" s="2"/>
      <c r="H58" s="2"/>
    </row>
    <row r="59" spans="4:8" ht="18" x14ac:dyDescent="0.25">
      <c r="D59" s="88" t="s">
        <v>80</v>
      </c>
      <c r="E59" s="7"/>
      <c r="F59" s="91"/>
      <c r="G59" s="2"/>
      <c r="H59" s="2"/>
    </row>
    <row r="60" spans="4:8" ht="18" x14ac:dyDescent="0.25">
      <c r="D60" s="88" t="s">
        <v>81</v>
      </c>
      <c r="E60" s="7"/>
      <c r="F60" s="91"/>
      <c r="G60" s="2"/>
      <c r="H60" s="2"/>
    </row>
    <row r="61" spans="4:8" ht="18" x14ac:dyDescent="0.25">
      <c r="D61" s="88" t="s">
        <v>82</v>
      </c>
      <c r="E61" s="7"/>
      <c r="F61" s="91"/>
      <c r="G61" s="2"/>
      <c r="H61" s="2"/>
    </row>
    <row r="62" spans="4:8" ht="18" x14ac:dyDescent="0.25">
      <c r="D62" s="92" t="s">
        <v>83</v>
      </c>
      <c r="E62" s="7"/>
      <c r="F62" s="91"/>
      <c r="G62" s="2"/>
      <c r="H62" s="2"/>
    </row>
    <row r="63" spans="4:8" ht="16.5" thickBot="1" x14ac:dyDescent="0.3">
      <c r="D63" s="89"/>
      <c r="E63" s="4"/>
      <c r="F63" s="93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86"/>
      <c r="E68" s="87"/>
      <c r="F68" s="87"/>
      <c r="G68" s="2"/>
      <c r="H68" s="2"/>
    </row>
    <row r="69" spans="4:8" ht="18" x14ac:dyDescent="0.25">
      <c r="D69" s="88" t="s">
        <v>74</v>
      </c>
      <c r="E69" s="7"/>
      <c r="F69" s="7"/>
      <c r="G69" s="2"/>
      <c r="H69" s="2"/>
    </row>
    <row r="70" spans="4:8" ht="18" x14ac:dyDescent="0.25">
      <c r="D70" s="88" t="s">
        <v>84</v>
      </c>
      <c r="E70" s="7"/>
      <c r="F70" s="7"/>
      <c r="G70" s="2"/>
      <c r="H70" s="2"/>
    </row>
    <row r="71" spans="4:8" ht="18" x14ac:dyDescent="0.25">
      <c r="D71" s="88" t="s">
        <v>85</v>
      </c>
      <c r="E71" s="7"/>
      <c r="F71" s="7"/>
      <c r="G71" s="2"/>
      <c r="H71" s="2"/>
    </row>
    <row r="72" spans="4:8" ht="18" x14ac:dyDescent="0.25">
      <c r="D72" s="88" t="s">
        <v>86</v>
      </c>
      <c r="E72" s="7"/>
      <c r="F72" s="7"/>
      <c r="G72" s="2"/>
      <c r="H72" s="2"/>
    </row>
    <row r="73" spans="4:8" ht="18" x14ac:dyDescent="0.25">
      <c r="D73" s="88" t="s">
        <v>87</v>
      </c>
      <c r="E73" s="7"/>
      <c r="F73" s="7"/>
      <c r="G73" s="2"/>
      <c r="H73" s="2"/>
    </row>
    <row r="74" spans="4:8" ht="16.5" thickBot="1" x14ac:dyDescent="0.3">
      <c r="D74" s="89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86"/>
      <c r="E76" s="87"/>
      <c r="F76" s="87"/>
      <c r="G76" s="2"/>
      <c r="H76" s="2"/>
    </row>
    <row r="77" spans="4:8" ht="18" x14ac:dyDescent="0.25">
      <c r="D77" s="94" t="s">
        <v>88</v>
      </c>
      <c r="E77" s="7"/>
      <c r="F77" s="7"/>
    </row>
    <row r="78" spans="4:8" ht="18" x14ac:dyDescent="0.25">
      <c r="D78" s="94" t="s">
        <v>89</v>
      </c>
      <c r="E78" s="7"/>
      <c r="F78" s="7"/>
    </row>
    <row r="79" spans="4:8" ht="18" x14ac:dyDescent="0.25">
      <c r="D79" s="94" t="s">
        <v>90</v>
      </c>
      <c r="E79" s="7"/>
      <c r="F79" s="7"/>
    </row>
    <row r="80" spans="4:8" ht="18" x14ac:dyDescent="0.25">
      <c r="D80" s="94" t="s">
        <v>91</v>
      </c>
      <c r="E80" s="7"/>
      <c r="F80" s="7"/>
    </row>
    <row r="81" spans="4:8" ht="18" x14ac:dyDescent="0.25">
      <c r="D81" s="95" t="s">
        <v>92</v>
      </c>
      <c r="E81" s="7"/>
      <c r="F81" s="7"/>
    </row>
    <row r="82" spans="4:8" ht="16.5" thickBot="1" x14ac:dyDescent="0.3">
      <c r="D82" s="89"/>
      <c r="E82" s="4"/>
      <c r="F82" s="4"/>
      <c r="G82" s="2"/>
      <c r="H82" s="2"/>
    </row>
    <row r="83" spans="4:8" ht="16.5" thickBot="1" x14ac:dyDescent="0.3"/>
    <row r="84" spans="4:8" x14ac:dyDescent="0.25">
      <c r="D84" s="86"/>
      <c r="E84" s="87"/>
      <c r="F84" s="90"/>
    </row>
    <row r="85" spans="4:8" ht="18" x14ac:dyDescent="0.25">
      <c r="D85" s="88" t="s">
        <v>79</v>
      </c>
      <c r="E85" s="7"/>
      <c r="F85" s="91"/>
    </row>
    <row r="86" spans="4:8" ht="18" x14ac:dyDescent="0.25">
      <c r="D86" s="88" t="s">
        <v>80</v>
      </c>
      <c r="E86" s="7"/>
      <c r="F86" s="91"/>
    </row>
    <row r="87" spans="4:8" ht="18" x14ac:dyDescent="0.25">
      <c r="D87" s="88" t="s">
        <v>81</v>
      </c>
      <c r="E87" s="7"/>
      <c r="F87" s="91"/>
    </row>
    <row r="88" spans="4:8" ht="18" x14ac:dyDescent="0.25">
      <c r="D88" s="88" t="s">
        <v>82</v>
      </c>
      <c r="E88" s="7"/>
      <c r="F88" s="91"/>
    </row>
    <row r="89" spans="4:8" ht="18" x14ac:dyDescent="0.25">
      <c r="D89" s="92" t="s">
        <v>83</v>
      </c>
      <c r="E89" s="7"/>
      <c r="F89" s="91"/>
    </row>
    <row r="90" spans="4:8" ht="16.5" thickBot="1" x14ac:dyDescent="0.3">
      <c r="D90" s="89"/>
      <c r="E90" s="4"/>
      <c r="F90" s="93"/>
    </row>
    <row r="91" spans="4:8" ht="16.5" thickBot="1" x14ac:dyDescent="0.3"/>
    <row r="92" spans="4:8" x14ac:dyDescent="0.25">
      <c r="D92" s="86"/>
      <c r="E92" s="87"/>
      <c r="F92" s="90"/>
    </row>
    <row r="93" spans="4:8" ht="18" x14ac:dyDescent="0.25">
      <c r="D93" s="88" t="s">
        <v>79</v>
      </c>
      <c r="E93" s="7"/>
      <c r="F93" s="91"/>
    </row>
    <row r="94" spans="4:8" ht="18" x14ac:dyDescent="0.25">
      <c r="D94" s="88" t="s">
        <v>80</v>
      </c>
      <c r="E94" s="7"/>
      <c r="F94" s="91"/>
    </row>
    <row r="95" spans="4:8" ht="18" x14ac:dyDescent="0.25">
      <c r="D95" s="88" t="s">
        <v>81</v>
      </c>
      <c r="E95" s="7"/>
      <c r="F95" s="91"/>
    </row>
    <row r="96" spans="4:8" ht="18" x14ac:dyDescent="0.25">
      <c r="D96" s="88" t="s">
        <v>82</v>
      </c>
      <c r="E96" s="7"/>
      <c r="F96" s="91"/>
    </row>
    <row r="97" spans="1:11" s="3" customFormat="1" ht="18" x14ac:dyDescent="0.25">
      <c r="A97" s="2"/>
      <c r="B97" s="2"/>
      <c r="C97" s="2"/>
      <c r="D97" s="92" t="s">
        <v>83</v>
      </c>
      <c r="E97" s="7"/>
      <c r="F97" s="91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89"/>
      <c r="E98" s="4"/>
      <c r="F98" s="93"/>
      <c r="I98" s="2"/>
      <c r="J98" s="2"/>
      <c r="K98" s="2"/>
    </row>
  </sheetData>
  <mergeCells count="7">
    <mergeCell ref="G41:I41"/>
    <mergeCell ref="A10:I10"/>
    <mergeCell ref="G17:H17"/>
    <mergeCell ref="G18:H18"/>
    <mergeCell ref="A19:H19"/>
    <mergeCell ref="A20:B20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13" workbookViewId="0">
      <selection activeCell="E24" sqref="E24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7.7109375" style="2" customWidth="1"/>
    <col min="4" max="4" width="27.140625" style="2" customWidth="1"/>
    <col min="5" max="5" width="13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234</v>
      </c>
      <c r="G12" s="3" t="s">
        <v>7</v>
      </c>
      <c r="H12" s="6" t="s">
        <v>8</v>
      </c>
      <c r="I12" s="26" t="s">
        <v>235</v>
      </c>
    </row>
    <row r="13" spans="1:9" x14ac:dyDescent="0.25">
      <c r="G13" s="3" t="s">
        <v>9</v>
      </c>
      <c r="H13" s="6" t="s">
        <v>8</v>
      </c>
      <c r="I13" s="40" t="s">
        <v>236</v>
      </c>
    </row>
    <row r="14" spans="1:9" x14ac:dyDescent="0.25">
      <c r="G14" s="3" t="s">
        <v>10</v>
      </c>
      <c r="H14" s="6" t="s">
        <v>8</v>
      </c>
      <c r="I14" s="2" t="s">
        <v>71</v>
      </c>
    </row>
    <row r="15" spans="1:9" x14ac:dyDescent="0.25">
      <c r="A15" s="2" t="s">
        <v>11</v>
      </c>
      <c r="B15" s="26" t="s">
        <v>57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29</v>
      </c>
      <c r="G17" s="227" t="s">
        <v>16</v>
      </c>
      <c r="H17" s="228"/>
      <c r="I17" s="10" t="s">
        <v>17</v>
      </c>
    </row>
    <row r="18" spans="1:10" ht="57" customHeight="1" x14ac:dyDescent="0.25">
      <c r="A18" s="37">
        <v>1</v>
      </c>
      <c r="B18" s="83" t="s">
        <v>237</v>
      </c>
      <c r="C18" s="83" t="s">
        <v>238</v>
      </c>
      <c r="D18" s="39" t="s">
        <v>239</v>
      </c>
      <c r="E18" s="39" t="s">
        <v>240</v>
      </c>
      <c r="F18" s="38">
        <v>250</v>
      </c>
      <c r="G18" s="241">
        <v>3000000</v>
      </c>
      <c r="H18" s="242"/>
      <c r="I18" s="245">
        <f>+G18</f>
        <v>3000000</v>
      </c>
    </row>
    <row r="19" spans="1:10" ht="57" customHeight="1" x14ac:dyDescent="0.25">
      <c r="A19" s="37">
        <v>2</v>
      </c>
      <c r="B19" s="83" t="s">
        <v>237</v>
      </c>
      <c r="C19" s="83" t="s">
        <v>241</v>
      </c>
      <c r="D19" s="39" t="s">
        <v>239</v>
      </c>
      <c r="E19" s="39" t="s">
        <v>240</v>
      </c>
      <c r="F19" s="38">
        <v>144</v>
      </c>
      <c r="G19" s="243"/>
      <c r="H19" s="244"/>
      <c r="I19" s="246"/>
    </row>
    <row r="20" spans="1:10" ht="25.5" customHeight="1" thickBot="1" x14ac:dyDescent="0.3">
      <c r="A20" s="230" t="s">
        <v>18</v>
      </c>
      <c r="B20" s="231"/>
      <c r="C20" s="231"/>
      <c r="D20" s="231"/>
      <c r="E20" s="231"/>
      <c r="F20" s="231"/>
      <c r="G20" s="231"/>
      <c r="H20" s="232"/>
      <c r="I20" s="85">
        <f>I18</f>
        <v>3000000</v>
      </c>
    </row>
    <row r="21" spans="1:10" x14ac:dyDescent="0.25">
      <c r="A21" s="198"/>
      <c r="B21" s="198"/>
      <c r="C21" s="144"/>
      <c r="D21" s="144"/>
      <c r="E21" s="144"/>
      <c r="F21" s="144"/>
      <c r="G21" s="12"/>
      <c r="H21" s="12"/>
      <c r="I21" s="13"/>
    </row>
    <row r="22" spans="1:10" x14ac:dyDescent="0.25">
      <c r="A22" s="144"/>
      <c r="B22" s="144"/>
      <c r="C22" s="144"/>
      <c r="D22" s="144"/>
      <c r="E22" s="144"/>
      <c r="F22" s="144"/>
      <c r="G22" s="14" t="s">
        <v>19</v>
      </c>
      <c r="H22" s="14"/>
      <c r="I22" s="13">
        <v>0</v>
      </c>
    </row>
    <row r="23" spans="1:10" x14ac:dyDescent="0.25">
      <c r="A23" s="144"/>
      <c r="B23" s="144"/>
      <c r="C23" s="144"/>
      <c r="D23" s="144"/>
      <c r="E23" s="144"/>
      <c r="F23" s="144"/>
      <c r="G23" s="14" t="s">
        <v>108</v>
      </c>
      <c r="H23" s="14"/>
      <c r="I23" s="96">
        <v>0</v>
      </c>
    </row>
    <row r="24" spans="1:10" ht="16.5" thickBot="1" x14ac:dyDescent="0.3">
      <c r="D24" s="1"/>
      <c r="E24" s="1"/>
      <c r="F24" s="1"/>
      <c r="G24" s="15" t="s">
        <v>38</v>
      </c>
      <c r="H24" s="15"/>
      <c r="I24" s="16">
        <v>0</v>
      </c>
      <c r="J24" s="17"/>
    </row>
    <row r="25" spans="1:10" ht="20.25" customHeight="1" x14ac:dyDescent="0.25">
      <c r="D25" s="1"/>
      <c r="E25" s="1"/>
      <c r="F25" s="1"/>
      <c r="G25" s="97" t="s">
        <v>73</v>
      </c>
      <c r="H25" s="97"/>
      <c r="I25" s="98">
        <f>I20</f>
        <v>3000000</v>
      </c>
    </row>
    <row r="26" spans="1:10" x14ac:dyDescent="0.25">
      <c r="A26" s="1" t="s">
        <v>183</v>
      </c>
      <c r="D26" s="1"/>
      <c r="E26" s="1"/>
      <c r="F26" s="1"/>
      <c r="G26" s="18"/>
      <c r="H26" s="18"/>
      <c r="I26" s="19"/>
    </row>
    <row r="27" spans="1:10" x14ac:dyDescent="0.25">
      <c r="A27" s="20"/>
      <c r="D27" s="1"/>
      <c r="E27" s="1"/>
      <c r="F27" s="1"/>
      <c r="G27" s="18"/>
      <c r="H27" s="18"/>
      <c r="I27" s="19"/>
    </row>
    <row r="28" spans="1:10" x14ac:dyDescent="0.25">
      <c r="D28" s="1"/>
      <c r="E28" s="1"/>
      <c r="F28" s="1"/>
      <c r="G28" s="18"/>
      <c r="H28" s="18"/>
      <c r="I28" s="19"/>
    </row>
    <row r="29" spans="1:10" x14ac:dyDescent="0.25">
      <c r="A29" s="27" t="s">
        <v>21</v>
      </c>
    </row>
    <row r="30" spans="1:10" x14ac:dyDescent="0.25">
      <c r="A30" s="21" t="s">
        <v>22</v>
      </c>
      <c r="B30" s="21"/>
      <c r="C30" s="21"/>
      <c r="D30" s="7"/>
      <c r="E30" s="7"/>
    </row>
    <row r="31" spans="1:10" x14ac:dyDescent="0.25">
      <c r="A31" s="21" t="s">
        <v>39</v>
      </c>
      <c r="B31" s="21"/>
      <c r="C31" s="21"/>
      <c r="D31" s="7"/>
      <c r="E31" s="7"/>
    </row>
    <row r="32" spans="1:10" x14ac:dyDescent="0.25">
      <c r="A32" s="28" t="s">
        <v>40</v>
      </c>
      <c r="B32" s="22"/>
      <c r="C32" s="22"/>
      <c r="D32" s="7"/>
      <c r="E32" s="7"/>
    </row>
    <row r="33" spans="1:9" x14ac:dyDescent="0.25">
      <c r="A33" s="23" t="s">
        <v>41</v>
      </c>
      <c r="B33" s="23"/>
      <c r="C33" s="23"/>
      <c r="D33" s="7"/>
      <c r="E33" s="7"/>
    </row>
    <row r="34" spans="1:9" x14ac:dyDescent="0.25">
      <c r="A34" s="24"/>
      <c r="B34" s="24"/>
      <c r="C34" s="24"/>
    </row>
    <row r="35" spans="1:9" x14ac:dyDescent="0.25">
      <c r="A35" s="25"/>
      <c r="B35" s="25"/>
      <c r="C35" s="25"/>
    </row>
    <row r="36" spans="1:9" x14ac:dyDescent="0.25">
      <c r="G36" s="48" t="s">
        <v>25</v>
      </c>
      <c r="H36" s="199" t="str">
        <f>I13</f>
        <v xml:space="preserve"> 27 Januari 21</v>
      </c>
      <c r="I36" s="225"/>
    </row>
    <row r="40" spans="1:9" ht="24.75" customHeight="1" x14ac:dyDescent="0.25"/>
    <row r="42" spans="1:9" x14ac:dyDescent="0.25">
      <c r="G42" s="226" t="s">
        <v>24</v>
      </c>
      <c r="H42" s="226"/>
      <c r="I42" s="226"/>
    </row>
    <row r="47" spans="1:9" ht="16.5" thickBot="1" x14ac:dyDescent="0.3"/>
    <row r="48" spans="1:9" x14ac:dyDescent="0.25">
      <c r="D48" s="86"/>
      <c r="E48" s="87"/>
      <c r="F48" s="87"/>
    </row>
    <row r="49" spans="4:8" ht="18" x14ac:dyDescent="0.25">
      <c r="D49" s="88" t="s">
        <v>74</v>
      </c>
      <c r="E49" s="7"/>
      <c r="F49" s="7"/>
      <c r="G49" s="2"/>
      <c r="H49" s="2"/>
    </row>
    <row r="50" spans="4:8" ht="18" x14ac:dyDescent="0.25">
      <c r="D50" s="88" t="s">
        <v>75</v>
      </c>
      <c r="E50" s="7"/>
      <c r="F50" s="7"/>
      <c r="G50" s="2"/>
      <c r="H50" s="2"/>
    </row>
    <row r="51" spans="4:8" ht="18" x14ac:dyDescent="0.25">
      <c r="D51" s="88" t="s">
        <v>76</v>
      </c>
      <c r="E51" s="7"/>
      <c r="F51" s="7"/>
      <c r="G51" s="2"/>
      <c r="H51" s="2"/>
    </row>
    <row r="52" spans="4:8" ht="18" x14ac:dyDescent="0.25">
      <c r="D52" s="88" t="s">
        <v>77</v>
      </c>
      <c r="E52" s="7"/>
      <c r="F52" s="7"/>
      <c r="G52" s="2"/>
      <c r="H52" s="2"/>
    </row>
    <row r="53" spans="4:8" ht="18" x14ac:dyDescent="0.25">
      <c r="D53" s="88" t="s">
        <v>78</v>
      </c>
      <c r="E53" s="7"/>
      <c r="F53" s="7"/>
      <c r="G53" s="2"/>
      <c r="H53" s="2"/>
    </row>
    <row r="54" spans="4:8" ht="16.5" thickBot="1" x14ac:dyDescent="0.3">
      <c r="D54" s="89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86"/>
      <c r="E58" s="87"/>
      <c r="F58" s="90"/>
      <c r="G58" s="2"/>
      <c r="H58" s="2"/>
    </row>
    <row r="59" spans="4:8" ht="18" x14ac:dyDescent="0.25">
      <c r="D59" s="88" t="s">
        <v>79</v>
      </c>
      <c r="E59" s="7"/>
      <c r="F59" s="91"/>
      <c r="G59" s="2"/>
      <c r="H59" s="2"/>
    </row>
    <row r="60" spans="4:8" ht="18" x14ac:dyDescent="0.25">
      <c r="D60" s="88" t="s">
        <v>80</v>
      </c>
      <c r="E60" s="7"/>
      <c r="F60" s="91"/>
      <c r="G60" s="2"/>
      <c r="H60" s="2"/>
    </row>
    <row r="61" spans="4:8" ht="18" x14ac:dyDescent="0.25">
      <c r="D61" s="88" t="s">
        <v>81</v>
      </c>
      <c r="E61" s="7"/>
      <c r="F61" s="91"/>
      <c r="G61" s="2"/>
      <c r="H61" s="2"/>
    </row>
    <row r="62" spans="4:8" ht="18" x14ac:dyDescent="0.25">
      <c r="D62" s="88" t="s">
        <v>82</v>
      </c>
      <c r="E62" s="7"/>
      <c r="F62" s="91"/>
      <c r="G62" s="2"/>
      <c r="H62" s="2"/>
    </row>
    <row r="63" spans="4:8" ht="18" x14ac:dyDescent="0.25">
      <c r="D63" s="92" t="s">
        <v>83</v>
      </c>
      <c r="E63" s="7"/>
      <c r="F63" s="91"/>
      <c r="G63" s="2"/>
      <c r="H63" s="2"/>
    </row>
    <row r="64" spans="4:8" ht="16.5" thickBot="1" x14ac:dyDescent="0.3">
      <c r="D64" s="89"/>
      <c r="E64" s="4"/>
      <c r="F64" s="93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86"/>
      <c r="E69" s="87"/>
      <c r="F69" s="87"/>
      <c r="G69" s="2"/>
      <c r="H69" s="2"/>
    </row>
    <row r="70" spans="4:8" ht="18" x14ac:dyDescent="0.25">
      <c r="D70" s="88" t="s">
        <v>74</v>
      </c>
      <c r="E70" s="7"/>
      <c r="F70" s="7"/>
      <c r="G70" s="2"/>
      <c r="H70" s="2"/>
    </row>
    <row r="71" spans="4:8" ht="18" x14ac:dyDescent="0.25">
      <c r="D71" s="88" t="s">
        <v>84</v>
      </c>
      <c r="E71" s="7"/>
      <c r="F71" s="7"/>
      <c r="G71" s="2"/>
      <c r="H71" s="2"/>
    </row>
    <row r="72" spans="4:8" ht="18" x14ac:dyDescent="0.25">
      <c r="D72" s="88" t="s">
        <v>85</v>
      </c>
      <c r="E72" s="7"/>
      <c r="F72" s="7"/>
      <c r="G72" s="2"/>
      <c r="H72" s="2"/>
    </row>
    <row r="73" spans="4:8" ht="18" x14ac:dyDescent="0.25">
      <c r="D73" s="88" t="s">
        <v>86</v>
      </c>
      <c r="E73" s="7"/>
      <c r="F73" s="7"/>
      <c r="G73" s="2"/>
      <c r="H73" s="2"/>
    </row>
    <row r="74" spans="4:8" ht="18" x14ac:dyDescent="0.25">
      <c r="D74" s="88" t="s">
        <v>87</v>
      </c>
      <c r="E74" s="7"/>
      <c r="F74" s="7"/>
      <c r="G74" s="2"/>
      <c r="H74" s="2"/>
    </row>
    <row r="75" spans="4:8" ht="16.5" thickBot="1" x14ac:dyDescent="0.3">
      <c r="D75" s="89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86"/>
      <c r="E77" s="87"/>
      <c r="F77" s="87"/>
      <c r="G77" s="2"/>
      <c r="H77" s="2"/>
    </row>
    <row r="78" spans="4:8" ht="18" x14ac:dyDescent="0.25">
      <c r="D78" s="94" t="s">
        <v>88</v>
      </c>
      <c r="E78" s="7"/>
      <c r="F78" s="7"/>
    </row>
    <row r="79" spans="4:8" ht="18" x14ac:dyDescent="0.25">
      <c r="D79" s="94" t="s">
        <v>89</v>
      </c>
      <c r="E79" s="7"/>
      <c r="F79" s="7"/>
    </row>
    <row r="80" spans="4:8" ht="18" x14ac:dyDescent="0.25">
      <c r="D80" s="94" t="s">
        <v>90</v>
      </c>
      <c r="E80" s="7"/>
      <c r="F80" s="7"/>
    </row>
    <row r="81" spans="4:8" ht="18" x14ac:dyDescent="0.25">
      <c r="D81" s="94" t="s">
        <v>91</v>
      </c>
      <c r="E81" s="7"/>
      <c r="F81" s="7"/>
    </row>
    <row r="82" spans="4:8" ht="18" x14ac:dyDescent="0.25">
      <c r="D82" s="95" t="s">
        <v>92</v>
      </c>
      <c r="E82" s="7"/>
      <c r="F82" s="7"/>
    </row>
    <row r="83" spans="4:8" ht="16.5" thickBot="1" x14ac:dyDescent="0.3">
      <c r="D83" s="89"/>
      <c r="E83" s="4"/>
      <c r="F83" s="4"/>
      <c r="G83" s="2"/>
      <c r="H83" s="2"/>
    </row>
    <row r="84" spans="4:8" ht="16.5" thickBot="1" x14ac:dyDescent="0.3"/>
    <row r="85" spans="4:8" x14ac:dyDescent="0.25">
      <c r="D85" s="86"/>
      <c r="E85" s="87"/>
      <c r="F85" s="90"/>
    </row>
    <row r="86" spans="4:8" ht="18" x14ac:dyDescent="0.25">
      <c r="D86" s="88" t="s">
        <v>79</v>
      </c>
      <c r="E86" s="7"/>
      <c r="F86" s="91"/>
    </row>
    <row r="87" spans="4:8" ht="18" x14ac:dyDescent="0.25">
      <c r="D87" s="88" t="s">
        <v>80</v>
      </c>
      <c r="E87" s="7"/>
      <c r="F87" s="91"/>
    </row>
    <row r="88" spans="4:8" ht="18" x14ac:dyDescent="0.25">
      <c r="D88" s="88" t="s">
        <v>81</v>
      </c>
      <c r="E88" s="7"/>
      <c r="F88" s="91"/>
    </row>
    <row r="89" spans="4:8" ht="18" x14ac:dyDescent="0.25">
      <c r="D89" s="88" t="s">
        <v>82</v>
      </c>
      <c r="E89" s="7"/>
      <c r="F89" s="91"/>
    </row>
    <row r="90" spans="4:8" ht="18" x14ac:dyDescent="0.25">
      <c r="D90" s="92" t="s">
        <v>83</v>
      </c>
      <c r="E90" s="7"/>
      <c r="F90" s="91"/>
    </row>
    <row r="91" spans="4:8" ht="16.5" thickBot="1" x14ac:dyDescent="0.3">
      <c r="D91" s="89"/>
      <c r="E91" s="4"/>
      <c r="F91" s="93"/>
    </row>
    <row r="92" spans="4:8" ht="16.5" thickBot="1" x14ac:dyDescent="0.3"/>
    <row r="93" spans="4:8" x14ac:dyDescent="0.25">
      <c r="D93" s="86"/>
      <c r="E93" s="87"/>
      <c r="F93" s="90"/>
    </row>
    <row r="94" spans="4:8" ht="18" x14ac:dyDescent="0.25">
      <c r="D94" s="88" t="s">
        <v>79</v>
      </c>
      <c r="E94" s="7"/>
      <c r="F94" s="91"/>
    </row>
    <row r="95" spans="4:8" ht="18" x14ac:dyDescent="0.25">
      <c r="D95" s="88" t="s">
        <v>80</v>
      </c>
      <c r="E95" s="7"/>
      <c r="F95" s="91"/>
    </row>
    <row r="96" spans="4:8" ht="18" x14ac:dyDescent="0.25">
      <c r="D96" s="88" t="s">
        <v>81</v>
      </c>
      <c r="E96" s="7"/>
      <c r="F96" s="91"/>
    </row>
    <row r="97" spans="1:11" ht="18" x14ac:dyDescent="0.25">
      <c r="D97" s="88" t="s">
        <v>82</v>
      </c>
      <c r="E97" s="7"/>
      <c r="F97" s="91"/>
    </row>
    <row r="98" spans="1:11" s="3" customFormat="1" ht="18" x14ac:dyDescent="0.25">
      <c r="A98" s="2"/>
      <c r="B98" s="2"/>
      <c r="C98" s="2"/>
      <c r="D98" s="92" t="s">
        <v>83</v>
      </c>
      <c r="E98" s="7"/>
      <c r="F98" s="91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89"/>
      <c r="E99" s="4"/>
      <c r="F99" s="93"/>
      <c r="I99" s="2"/>
      <c r="J99" s="2"/>
      <c r="K99" s="2"/>
    </row>
  </sheetData>
  <mergeCells count="8">
    <mergeCell ref="G42:I42"/>
    <mergeCell ref="G18:H19"/>
    <mergeCell ref="I18:I19"/>
    <mergeCell ref="A10:I10"/>
    <mergeCell ref="G17:H17"/>
    <mergeCell ref="A20:H20"/>
    <mergeCell ref="A21:B21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8"/>
  <sheetViews>
    <sheetView topLeftCell="A7" workbookViewId="0">
      <selection activeCell="H13" sqref="H13"/>
    </sheetView>
  </sheetViews>
  <sheetFormatPr defaultRowHeight="15.75" x14ac:dyDescent="0.25"/>
  <cols>
    <col min="1" max="1" width="6.42578125" style="2" customWidth="1"/>
    <col min="2" max="2" width="14.42578125" style="2" customWidth="1"/>
    <col min="3" max="3" width="32" style="2" customWidth="1"/>
    <col min="4" max="4" width="13.7109375" style="2" customWidth="1"/>
    <col min="5" max="5" width="6.28515625" style="2" customWidth="1"/>
    <col min="6" max="6" width="13.140625" style="3" customWidth="1"/>
    <col min="7" max="7" width="1.42578125" style="3" customWidth="1"/>
    <col min="8" max="8" width="16.710937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242</v>
      </c>
      <c r="F12" s="3" t="s">
        <v>7</v>
      </c>
      <c r="G12" s="6" t="s">
        <v>8</v>
      </c>
      <c r="H12" s="26" t="s">
        <v>249</v>
      </c>
    </row>
    <row r="13" spans="1:8" x14ac:dyDescent="0.25">
      <c r="F13" s="3" t="s">
        <v>9</v>
      </c>
      <c r="G13" s="6" t="s">
        <v>8</v>
      </c>
      <c r="H13" s="40" t="s">
        <v>243</v>
      </c>
    </row>
    <row r="14" spans="1:8" x14ac:dyDescent="0.25">
      <c r="F14" s="3" t="s">
        <v>10</v>
      </c>
      <c r="G14" s="6" t="s">
        <v>8</v>
      </c>
      <c r="H14" s="2" t="s">
        <v>71</v>
      </c>
    </row>
    <row r="15" spans="1:8" x14ac:dyDescent="0.25">
      <c r="A15" s="2" t="s">
        <v>11</v>
      </c>
      <c r="B15" s="2" t="s">
        <v>242</v>
      </c>
    </row>
    <row r="16" spans="1:8" ht="16.5" thickBot="1" x14ac:dyDescent="0.3">
      <c r="E16" s="7"/>
    </row>
    <row r="17" spans="1:8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72</v>
      </c>
      <c r="F17" s="227" t="s">
        <v>16</v>
      </c>
      <c r="G17" s="228"/>
      <c r="H17" s="10" t="s">
        <v>17</v>
      </c>
    </row>
    <row r="18" spans="1:8" ht="35.25" customHeight="1" x14ac:dyDescent="0.25">
      <c r="A18" s="266">
        <v>1</v>
      </c>
      <c r="B18" s="233">
        <v>44210</v>
      </c>
      <c r="C18" s="235" t="s">
        <v>244</v>
      </c>
      <c r="D18" s="235" t="s">
        <v>245</v>
      </c>
      <c r="E18" s="249" t="s">
        <v>246</v>
      </c>
      <c r="F18" s="241">
        <v>1750000</v>
      </c>
      <c r="G18" s="242"/>
      <c r="H18" s="245">
        <f>+F18</f>
        <v>1750000</v>
      </c>
    </row>
    <row r="19" spans="1:8" ht="35.25" customHeight="1" x14ac:dyDescent="0.25">
      <c r="A19" s="267"/>
      <c r="B19" s="234"/>
      <c r="C19" s="236"/>
      <c r="D19" s="236"/>
      <c r="E19" s="250"/>
      <c r="F19" s="243"/>
      <c r="G19" s="244"/>
      <c r="H19" s="246"/>
    </row>
    <row r="20" spans="1:8" ht="25.5" customHeight="1" thickBot="1" x14ac:dyDescent="0.3">
      <c r="A20" s="230" t="s">
        <v>18</v>
      </c>
      <c r="B20" s="231"/>
      <c r="C20" s="231"/>
      <c r="D20" s="231"/>
      <c r="E20" s="231"/>
      <c r="F20" s="231"/>
      <c r="G20" s="232"/>
      <c r="H20" s="11">
        <f>+H18</f>
        <v>1750000</v>
      </c>
    </row>
    <row r="21" spans="1:8" x14ac:dyDescent="0.25">
      <c r="A21" s="198"/>
      <c r="B21" s="198"/>
      <c r="C21" s="149"/>
      <c r="D21" s="149"/>
      <c r="E21" s="149"/>
      <c r="F21" s="12"/>
      <c r="G21" s="12"/>
      <c r="H21" s="13"/>
    </row>
    <row r="22" spans="1:8" x14ac:dyDescent="0.25">
      <c r="A22" s="149"/>
      <c r="B22" s="149"/>
      <c r="C22" s="149"/>
      <c r="D22" s="149"/>
      <c r="E22" s="149"/>
      <c r="F22" s="14" t="s">
        <v>19</v>
      </c>
      <c r="G22" s="14"/>
      <c r="H22" s="13">
        <v>0</v>
      </c>
    </row>
    <row r="23" spans="1:8" ht="16.5" thickBot="1" x14ac:dyDescent="0.3">
      <c r="A23" s="149"/>
      <c r="B23" s="149"/>
      <c r="C23" s="149"/>
      <c r="D23" s="149"/>
      <c r="E23" s="149"/>
      <c r="F23" s="150" t="s">
        <v>20</v>
      </c>
      <c r="G23" s="150"/>
      <c r="H23" s="151">
        <v>0</v>
      </c>
    </row>
    <row r="24" spans="1:8" x14ac:dyDescent="0.25">
      <c r="C24" s="1"/>
      <c r="D24" s="1"/>
      <c r="E24" s="1"/>
      <c r="F24" s="18" t="s">
        <v>73</v>
      </c>
      <c r="G24" s="18"/>
      <c r="H24" s="19">
        <f>+H20</f>
        <v>1750000</v>
      </c>
    </row>
    <row r="25" spans="1:8" x14ac:dyDescent="0.25">
      <c r="A25" s="1" t="s">
        <v>247</v>
      </c>
      <c r="C25" s="1"/>
      <c r="D25" s="1"/>
      <c r="E25" s="1"/>
      <c r="F25" s="18"/>
      <c r="G25" s="18"/>
      <c r="H25" s="19"/>
    </row>
    <row r="26" spans="1:8" x14ac:dyDescent="0.25">
      <c r="A26" s="20"/>
      <c r="C26" s="1"/>
      <c r="D26" s="1"/>
      <c r="E26" s="1"/>
      <c r="F26" s="18"/>
      <c r="G26" s="18"/>
      <c r="H26" s="19"/>
    </row>
    <row r="27" spans="1:8" x14ac:dyDescent="0.25">
      <c r="C27" s="1"/>
      <c r="D27" s="1"/>
      <c r="E27" s="1"/>
      <c r="F27" s="18"/>
      <c r="G27" s="18"/>
      <c r="H27" s="19"/>
    </row>
    <row r="28" spans="1:8" x14ac:dyDescent="0.25">
      <c r="A28" s="27" t="s">
        <v>21</v>
      </c>
    </row>
    <row r="29" spans="1:8" x14ac:dyDescent="0.25">
      <c r="A29" s="21" t="s">
        <v>22</v>
      </c>
      <c r="B29" s="21"/>
      <c r="C29" s="7"/>
      <c r="D29" s="7"/>
    </row>
    <row r="30" spans="1:8" x14ac:dyDescent="0.25">
      <c r="A30" s="21" t="s">
        <v>39</v>
      </c>
      <c r="B30" s="21"/>
      <c r="C30" s="7"/>
      <c r="D30" s="7"/>
    </row>
    <row r="31" spans="1:8" x14ac:dyDescent="0.25">
      <c r="A31" s="28" t="s">
        <v>40</v>
      </c>
      <c r="B31" s="22"/>
      <c r="C31" s="7"/>
      <c r="D31" s="7"/>
    </row>
    <row r="32" spans="1:8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25</v>
      </c>
      <c r="G35" s="199" t="str">
        <f>H13</f>
        <v xml:space="preserve"> 28 Januari 21</v>
      </c>
      <c r="H35" s="225"/>
    </row>
    <row r="39" spans="1:8" ht="24.75" customHeight="1" x14ac:dyDescent="0.25"/>
    <row r="41" spans="1:8" x14ac:dyDescent="0.25">
      <c r="F41" s="226" t="s">
        <v>24</v>
      </c>
      <c r="G41" s="226"/>
      <c r="H41" s="226"/>
    </row>
    <row r="46" spans="1:8" ht="16.5" thickBot="1" x14ac:dyDescent="0.3"/>
    <row r="47" spans="1:8" x14ac:dyDescent="0.25">
      <c r="C47" s="86"/>
      <c r="D47" s="87"/>
      <c r="E47" s="87"/>
    </row>
    <row r="48" spans="1:8" ht="18" x14ac:dyDescent="0.25">
      <c r="C48" s="88" t="s">
        <v>74</v>
      </c>
      <c r="D48" s="7"/>
      <c r="E48" s="7"/>
      <c r="F48" s="2"/>
      <c r="G48" s="2"/>
    </row>
    <row r="49" spans="3:7" ht="18" x14ac:dyDescent="0.25">
      <c r="C49" s="88" t="s">
        <v>75</v>
      </c>
      <c r="D49" s="7"/>
      <c r="E49" s="7"/>
      <c r="F49" s="2"/>
      <c r="G49" s="2"/>
    </row>
    <row r="50" spans="3:7" ht="18" x14ac:dyDescent="0.25">
      <c r="C50" s="88" t="s">
        <v>76</v>
      </c>
      <c r="D50" s="7"/>
      <c r="E50" s="7"/>
      <c r="F50" s="2"/>
      <c r="G50" s="2"/>
    </row>
    <row r="51" spans="3:7" ht="18" x14ac:dyDescent="0.25">
      <c r="C51" s="88" t="s">
        <v>77</v>
      </c>
      <c r="D51" s="7"/>
      <c r="E51" s="7"/>
      <c r="F51" s="2"/>
      <c r="G51" s="2"/>
    </row>
    <row r="52" spans="3:7" ht="18" x14ac:dyDescent="0.25">
      <c r="C52" s="88" t="s">
        <v>78</v>
      </c>
      <c r="D52" s="7"/>
      <c r="E52" s="7"/>
      <c r="F52" s="2"/>
      <c r="G52" s="2"/>
    </row>
    <row r="53" spans="3:7" ht="16.5" thickBot="1" x14ac:dyDescent="0.3">
      <c r="C53" s="89"/>
      <c r="D53" s="4"/>
      <c r="E53" s="4"/>
      <c r="F53" s="2"/>
      <c r="G53" s="2"/>
    </row>
    <row r="54" spans="3:7" x14ac:dyDescent="0.25">
      <c r="F54" s="2"/>
      <c r="G54" s="2"/>
    </row>
    <row r="55" spans="3:7" x14ac:dyDescent="0.25">
      <c r="F55" s="2"/>
      <c r="G55" s="2"/>
    </row>
    <row r="56" spans="3:7" ht="16.5" thickBot="1" x14ac:dyDescent="0.3">
      <c r="F56" s="2"/>
      <c r="G56" s="2"/>
    </row>
    <row r="57" spans="3:7" x14ac:dyDescent="0.25">
      <c r="C57" s="86"/>
      <c r="D57" s="87"/>
      <c r="E57" s="90"/>
      <c r="F57" s="2"/>
      <c r="G57" s="2"/>
    </row>
    <row r="58" spans="3:7" ht="18" x14ac:dyDescent="0.25">
      <c r="C58" s="88" t="s">
        <v>79</v>
      </c>
      <c r="D58" s="7"/>
      <c r="E58" s="91"/>
      <c r="F58" s="2"/>
      <c r="G58" s="2"/>
    </row>
    <row r="59" spans="3:7" ht="18" x14ac:dyDescent="0.25">
      <c r="C59" s="88" t="s">
        <v>80</v>
      </c>
      <c r="D59" s="7"/>
      <c r="E59" s="91"/>
      <c r="F59" s="2"/>
      <c r="G59" s="2"/>
    </row>
    <row r="60" spans="3:7" ht="18" x14ac:dyDescent="0.25">
      <c r="C60" s="88" t="s">
        <v>81</v>
      </c>
      <c r="D60" s="7"/>
      <c r="E60" s="91"/>
      <c r="F60" s="2"/>
      <c r="G60" s="2"/>
    </row>
    <row r="61" spans="3:7" ht="18" x14ac:dyDescent="0.25">
      <c r="C61" s="88" t="s">
        <v>82</v>
      </c>
      <c r="D61" s="7"/>
      <c r="E61" s="91"/>
      <c r="F61" s="2"/>
      <c r="G61" s="2"/>
    </row>
    <row r="62" spans="3:7" ht="18" x14ac:dyDescent="0.25">
      <c r="C62" s="92" t="s">
        <v>83</v>
      </c>
      <c r="D62" s="7"/>
      <c r="E62" s="91"/>
      <c r="F62" s="2"/>
      <c r="G62" s="2"/>
    </row>
    <row r="63" spans="3:7" ht="16.5" thickBot="1" x14ac:dyDescent="0.3">
      <c r="C63" s="89"/>
      <c r="D63" s="4"/>
      <c r="E63" s="93"/>
      <c r="F63" s="2"/>
      <c r="G63" s="2"/>
    </row>
    <row r="64" spans="3:7" x14ac:dyDescent="0.25">
      <c r="F64" s="2"/>
      <c r="G64" s="2"/>
    </row>
    <row r="65" spans="3:7" x14ac:dyDescent="0.25">
      <c r="F65" s="2"/>
      <c r="G65" s="2"/>
    </row>
    <row r="66" spans="3:7" x14ac:dyDescent="0.25">
      <c r="F66" s="2"/>
      <c r="G66" s="2"/>
    </row>
    <row r="67" spans="3:7" ht="16.5" thickBot="1" x14ac:dyDescent="0.3">
      <c r="F67" s="2"/>
      <c r="G67" s="2"/>
    </row>
    <row r="68" spans="3:7" x14ac:dyDescent="0.25">
      <c r="C68" s="86"/>
      <c r="D68" s="87"/>
      <c r="E68" s="87"/>
      <c r="F68" s="2"/>
      <c r="G68" s="2"/>
    </row>
    <row r="69" spans="3:7" ht="18" x14ac:dyDescent="0.25">
      <c r="C69" s="88" t="s">
        <v>74</v>
      </c>
      <c r="D69" s="7"/>
      <c r="E69" s="7"/>
      <c r="F69" s="2"/>
      <c r="G69" s="2"/>
    </row>
    <row r="70" spans="3:7" ht="18" x14ac:dyDescent="0.25">
      <c r="C70" s="88" t="s">
        <v>84</v>
      </c>
      <c r="D70" s="7"/>
      <c r="E70" s="7"/>
      <c r="F70" s="2"/>
      <c r="G70" s="2"/>
    </row>
    <row r="71" spans="3:7" ht="18" x14ac:dyDescent="0.25">
      <c r="C71" s="88" t="s">
        <v>85</v>
      </c>
      <c r="D71" s="7"/>
      <c r="E71" s="7"/>
      <c r="F71" s="2"/>
      <c r="G71" s="2"/>
    </row>
    <row r="72" spans="3:7" ht="18" x14ac:dyDescent="0.25">
      <c r="C72" s="88" t="s">
        <v>86</v>
      </c>
      <c r="D72" s="7"/>
      <c r="E72" s="7"/>
      <c r="F72" s="2"/>
      <c r="G72" s="2"/>
    </row>
    <row r="73" spans="3:7" ht="18" x14ac:dyDescent="0.25">
      <c r="C73" s="88" t="s">
        <v>87</v>
      </c>
      <c r="D73" s="7"/>
      <c r="E73" s="7"/>
      <c r="F73" s="2"/>
      <c r="G73" s="2"/>
    </row>
    <row r="74" spans="3:7" ht="16.5" thickBot="1" x14ac:dyDescent="0.3">
      <c r="C74" s="89"/>
      <c r="D74" s="4"/>
      <c r="E74" s="4"/>
      <c r="F74" s="2"/>
      <c r="G74" s="2"/>
    </row>
    <row r="75" spans="3:7" ht="16.5" thickBot="1" x14ac:dyDescent="0.3">
      <c r="F75" s="2"/>
      <c r="G75" s="2"/>
    </row>
    <row r="76" spans="3:7" x14ac:dyDescent="0.25">
      <c r="C76" s="86"/>
      <c r="D76" s="87"/>
      <c r="E76" s="87"/>
      <c r="F76" s="2"/>
      <c r="G76" s="2"/>
    </row>
    <row r="77" spans="3:7" ht="18" x14ac:dyDescent="0.25">
      <c r="C77" s="94" t="s">
        <v>88</v>
      </c>
      <c r="D77" s="7"/>
      <c r="E77" s="7"/>
    </row>
    <row r="78" spans="3:7" ht="18" x14ac:dyDescent="0.25">
      <c r="C78" s="94" t="s">
        <v>89</v>
      </c>
      <c r="D78" s="7"/>
      <c r="E78" s="7"/>
    </row>
    <row r="79" spans="3:7" ht="18" x14ac:dyDescent="0.25">
      <c r="C79" s="94" t="s">
        <v>90</v>
      </c>
      <c r="D79" s="7"/>
      <c r="E79" s="7"/>
    </row>
    <row r="80" spans="3:7" ht="18" x14ac:dyDescent="0.25">
      <c r="C80" s="94" t="s">
        <v>91</v>
      </c>
      <c r="D80" s="7"/>
      <c r="E80" s="7"/>
    </row>
    <row r="81" spans="3:7" ht="18" x14ac:dyDescent="0.25">
      <c r="C81" s="95" t="s">
        <v>92</v>
      </c>
      <c r="D81" s="7"/>
      <c r="E81" s="7"/>
    </row>
    <row r="82" spans="3:7" ht="16.5" thickBot="1" x14ac:dyDescent="0.3">
      <c r="C82" s="89"/>
      <c r="D82" s="4"/>
      <c r="E82" s="4"/>
      <c r="F82" s="2"/>
      <c r="G82" s="2"/>
    </row>
    <row r="83" spans="3:7" ht="16.5" thickBot="1" x14ac:dyDescent="0.3"/>
    <row r="84" spans="3:7" x14ac:dyDescent="0.25">
      <c r="C84" s="86"/>
      <c r="D84" s="87"/>
      <c r="E84" s="90"/>
    </row>
    <row r="85" spans="3:7" ht="18" x14ac:dyDescent="0.25">
      <c r="C85" s="88" t="s">
        <v>79</v>
      </c>
      <c r="D85" s="7"/>
      <c r="E85" s="91"/>
    </row>
    <row r="86" spans="3:7" ht="18" x14ac:dyDescent="0.25">
      <c r="C86" s="88" t="s">
        <v>80</v>
      </c>
      <c r="D86" s="7"/>
      <c r="E86" s="91"/>
    </row>
    <row r="87" spans="3:7" ht="18" x14ac:dyDescent="0.25">
      <c r="C87" s="88" t="s">
        <v>81</v>
      </c>
      <c r="D87" s="7"/>
      <c r="E87" s="91"/>
    </row>
    <row r="88" spans="3:7" ht="18" x14ac:dyDescent="0.25">
      <c r="C88" s="88" t="s">
        <v>82</v>
      </c>
      <c r="D88" s="7"/>
      <c r="E88" s="91"/>
    </row>
    <row r="89" spans="3:7" ht="18" x14ac:dyDescent="0.25">
      <c r="C89" s="92" t="s">
        <v>83</v>
      </c>
      <c r="D89" s="7"/>
      <c r="E89" s="91"/>
    </row>
    <row r="90" spans="3:7" ht="16.5" thickBot="1" x14ac:dyDescent="0.3">
      <c r="C90" s="89"/>
      <c r="D90" s="4"/>
      <c r="E90" s="93"/>
    </row>
    <row r="91" spans="3:7" ht="16.5" thickBot="1" x14ac:dyDescent="0.3"/>
    <row r="92" spans="3:7" x14ac:dyDescent="0.25">
      <c r="C92" s="86"/>
      <c r="D92" s="87"/>
      <c r="E92" s="90"/>
    </row>
    <row r="93" spans="3:7" ht="18" x14ac:dyDescent="0.25">
      <c r="C93" s="88" t="s">
        <v>79</v>
      </c>
      <c r="D93" s="7"/>
      <c r="E93" s="91"/>
    </row>
    <row r="94" spans="3:7" ht="18" x14ac:dyDescent="0.25">
      <c r="C94" s="88" t="s">
        <v>80</v>
      </c>
      <c r="D94" s="7"/>
      <c r="E94" s="91"/>
    </row>
    <row r="95" spans="3:7" ht="18" x14ac:dyDescent="0.25">
      <c r="C95" s="88" t="s">
        <v>81</v>
      </c>
      <c r="D95" s="7"/>
      <c r="E95" s="91"/>
    </row>
    <row r="96" spans="3:7" ht="18" x14ac:dyDescent="0.25">
      <c r="C96" s="88" t="s">
        <v>82</v>
      </c>
      <c r="D96" s="7"/>
      <c r="E96" s="91"/>
    </row>
    <row r="97" spans="1:10" s="3" customFormat="1" ht="18" x14ac:dyDescent="0.25">
      <c r="A97" s="2"/>
      <c r="B97" s="2"/>
      <c r="C97" s="92" t="s">
        <v>83</v>
      </c>
      <c r="D97" s="7"/>
      <c r="E97" s="91"/>
      <c r="H97" s="2"/>
      <c r="I97" s="2"/>
      <c r="J97" s="2"/>
    </row>
    <row r="98" spans="1:10" s="3" customFormat="1" ht="16.5" thickBot="1" x14ac:dyDescent="0.3">
      <c r="A98" s="2"/>
      <c r="B98" s="2"/>
      <c r="C98" s="89"/>
      <c r="D98" s="4"/>
      <c r="E98" s="93"/>
      <c r="H98" s="2"/>
      <c r="I98" s="2"/>
      <c r="J98" s="2"/>
    </row>
  </sheetData>
  <mergeCells count="13">
    <mergeCell ref="A20:G20"/>
    <mergeCell ref="A21:B21"/>
    <mergeCell ref="G35:H35"/>
    <mergeCell ref="F41:H41"/>
    <mergeCell ref="A10:H10"/>
    <mergeCell ref="F17:G17"/>
    <mergeCell ref="A18:A19"/>
    <mergeCell ref="B18:B19"/>
    <mergeCell ref="C18:C19"/>
    <mergeCell ref="D18:D19"/>
    <mergeCell ref="E18:E19"/>
    <mergeCell ref="F18:G19"/>
    <mergeCell ref="H18:H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abSelected="1" topLeftCell="A7" workbookViewId="0">
      <selection activeCell="I18" sqref="I18:I19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248</v>
      </c>
      <c r="G12" s="3" t="s">
        <v>7</v>
      </c>
      <c r="H12" s="6" t="s">
        <v>8</v>
      </c>
      <c r="I12" s="26" t="s">
        <v>250</v>
      </c>
    </row>
    <row r="13" spans="1:9" x14ac:dyDescent="0.25">
      <c r="G13" s="3" t="s">
        <v>9</v>
      </c>
      <c r="H13" s="6" t="s">
        <v>8</v>
      </c>
      <c r="I13" s="40" t="s">
        <v>243</v>
      </c>
    </row>
    <row r="14" spans="1:9" x14ac:dyDescent="0.25">
      <c r="G14" s="3" t="s">
        <v>10</v>
      </c>
      <c r="H14" s="6" t="s">
        <v>8</v>
      </c>
      <c r="I14" s="152"/>
    </row>
    <row r="15" spans="1:9" x14ac:dyDescent="0.25">
      <c r="A15" s="2" t="s">
        <v>11</v>
      </c>
      <c r="B15" s="2" t="s">
        <v>57</v>
      </c>
    </row>
    <row r="16" spans="1:9" ht="16.5" thickBot="1" x14ac:dyDescent="0.3">
      <c r="F16" s="4"/>
    </row>
    <row r="17" spans="1:18" ht="20.100000000000001" customHeight="1" x14ac:dyDescent="0.25">
      <c r="A17" s="30" t="s">
        <v>12</v>
      </c>
      <c r="B17" s="31" t="s">
        <v>13</v>
      </c>
      <c r="C17" s="31" t="s">
        <v>27</v>
      </c>
      <c r="D17" s="31" t="s">
        <v>14</v>
      </c>
      <c r="E17" s="31" t="s">
        <v>15</v>
      </c>
      <c r="F17" s="31" t="s">
        <v>29</v>
      </c>
      <c r="G17" s="204" t="s">
        <v>16</v>
      </c>
      <c r="H17" s="205"/>
      <c r="I17" s="34" t="s">
        <v>17</v>
      </c>
    </row>
    <row r="18" spans="1:18" ht="55.5" customHeight="1" x14ac:dyDescent="0.25">
      <c r="A18" s="37">
        <v>1</v>
      </c>
      <c r="B18" s="35">
        <v>44215</v>
      </c>
      <c r="C18" s="35" t="s">
        <v>253</v>
      </c>
      <c r="D18" s="36" t="s">
        <v>251</v>
      </c>
      <c r="E18" s="153" t="s">
        <v>252</v>
      </c>
      <c r="F18" s="38">
        <v>2</v>
      </c>
      <c r="G18" s="241">
        <v>2800000</v>
      </c>
      <c r="H18" s="242"/>
      <c r="I18" s="245">
        <f>+G18</f>
        <v>2800000</v>
      </c>
    </row>
    <row r="19" spans="1:18" ht="39" customHeight="1" x14ac:dyDescent="0.25">
      <c r="A19" s="37">
        <v>2</v>
      </c>
      <c r="B19" s="35">
        <v>44215</v>
      </c>
      <c r="C19" s="35" t="s">
        <v>254</v>
      </c>
      <c r="D19" s="36" t="s">
        <v>255</v>
      </c>
      <c r="E19" s="36" t="s">
        <v>256</v>
      </c>
      <c r="F19" s="36">
        <v>2</v>
      </c>
      <c r="G19" s="243"/>
      <c r="H19" s="244"/>
      <c r="I19" s="246"/>
    </row>
    <row r="20" spans="1:18" ht="25.5" customHeight="1" thickBot="1" x14ac:dyDescent="0.3">
      <c r="A20" s="195" t="s">
        <v>18</v>
      </c>
      <c r="B20" s="196"/>
      <c r="C20" s="196"/>
      <c r="D20" s="196"/>
      <c r="E20" s="196"/>
      <c r="F20" s="196"/>
      <c r="G20" s="196"/>
      <c r="H20" s="197"/>
      <c r="I20" s="11">
        <f>+I18+I19</f>
        <v>2800000</v>
      </c>
    </row>
    <row r="21" spans="1:18" x14ac:dyDescent="0.25">
      <c r="A21" s="198"/>
      <c r="B21" s="198"/>
      <c r="C21" s="198"/>
      <c r="D21" s="198"/>
      <c r="E21" s="149"/>
      <c r="F21" s="149"/>
      <c r="G21" s="12"/>
      <c r="H21" s="12"/>
      <c r="I21" s="13"/>
    </row>
    <row r="22" spans="1:18" x14ac:dyDescent="0.25">
      <c r="A22" s="149"/>
      <c r="B22" s="149"/>
      <c r="C22" s="149"/>
      <c r="D22" s="149"/>
      <c r="E22" s="149"/>
      <c r="F22" s="149"/>
      <c r="G22" s="14" t="s">
        <v>19</v>
      </c>
      <c r="H22" s="14"/>
      <c r="I22" s="13">
        <v>0</v>
      </c>
    </row>
    <row r="23" spans="1:18" x14ac:dyDescent="0.25">
      <c r="E23" s="1"/>
      <c r="F23" s="1"/>
      <c r="G23" s="33" t="s">
        <v>20</v>
      </c>
      <c r="H23" s="33"/>
      <c r="I23" s="110">
        <v>0</v>
      </c>
      <c r="J23" s="17"/>
      <c r="R23" s="2" t="s">
        <v>26</v>
      </c>
    </row>
    <row r="24" spans="1:18" ht="16.5" thickBot="1" x14ac:dyDescent="0.3">
      <c r="E24" s="1"/>
      <c r="F24" s="1"/>
      <c r="G24" s="15" t="s">
        <v>38</v>
      </c>
      <c r="H24" s="15"/>
      <c r="I24" s="111">
        <v>0</v>
      </c>
      <c r="J24" s="17"/>
    </row>
    <row r="25" spans="1:18" ht="16.5" customHeight="1" x14ac:dyDescent="0.25">
      <c r="E25" s="1"/>
      <c r="F25" s="1"/>
      <c r="G25" s="18" t="s">
        <v>28</v>
      </c>
      <c r="H25" s="18"/>
      <c r="I25" s="19">
        <f>I20</f>
        <v>2800000</v>
      </c>
    </row>
    <row r="26" spans="1:18" x14ac:dyDescent="0.25">
      <c r="A26" s="1" t="s">
        <v>257</v>
      </c>
      <c r="E26" s="1"/>
      <c r="F26" s="1"/>
      <c r="G26" s="18"/>
      <c r="H26" s="18"/>
      <c r="I26" s="19"/>
    </row>
    <row r="27" spans="1:18" x14ac:dyDescent="0.25">
      <c r="A27" s="20"/>
      <c r="E27" s="1"/>
      <c r="F27" s="1"/>
      <c r="G27" s="18"/>
      <c r="H27" s="18"/>
      <c r="I27" s="19"/>
    </row>
    <row r="28" spans="1:18" x14ac:dyDescent="0.25">
      <c r="E28" s="1"/>
      <c r="F28" s="1"/>
      <c r="G28" s="18"/>
      <c r="H28" s="18"/>
      <c r="I28" s="19"/>
    </row>
    <row r="29" spans="1:18" x14ac:dyDescent="0.25">
      <c r="A29" s="27" t="s">
        <v>21</v>
      </c>
    </row>
    <row r="30" spans="1:18" x14ac:dyDescent="0.25">
      <c r="A30" s="21" t="s">
        <v>22</v>
      </c>
      <c r="B30" s="21"/>
      <c r="C30" s="21"/>
      <c r="D30" s="21"/>
      <c r="E30" s="7"/>
    </row>
    <row r="31" spans="1:18" x14ac:dyDescent="0.25">
      <c r="A31" s="21" t="s">
        <v>39</v>
      </c>
      <c r="B31" s="21"/>
      <c r="C31" s="21"/>
      <c r="D31" s="7"/>
      <c r="E31" s="7"/>
    </row>
    <row r="32" spans="1:18" x14ac:dyDescent="0.25">
      <c r="A32" s="28" t="s">
        <v>40</v>
      </c>
      <c r="B32" s="22"/>
      <c r="C32" s="22"/>
      <c r="D32" s="28"/>
      <c r="E32" s="7"/>
    </row>
    <row r="33" spans="1:9" x14ac:dyDescent="0.25">
      <c r="A33" s="23" t="s">
        <v>41</v>
      </c>
      <c r="B33" s="23"/>
      <c r="C33" s="23"/>
      <c r="D33" s="22"/>
      <c r="E33" s="7"/>
    </row>
    <row r="34" spans="1:9" x14ac:dyDescent="0.25">
      <c r="A34" s="24"/>
      <c r="B34" s="24"/>
      <c r="C34" s="24"/>
      <c r="D34" s="24"/>
    </row>
    <row r="35" spans="1:9" x14ac:dyDescent="0.25">
      <c r="A35" s="25"/>
      <c r="B35" s="25"/>
      <c r="C35" s="25"/>
      <c r="D35" s="32"/>
    </row>
    <row r="36" spans="1:9" x14ac:dyDescent="0.25">
      <c r="G36" s="48" t="s">
        <v>25</v>
      </c>
      <c r="H36" s="199" t="str">
        <f>+I13</f>
        <v xml:space="preserve"> 28 Januari 21</v>
      </c>
      <c r="I36" s="225"/>
    </row>
    <row r="40" spans="1:9" x14ac:dyDescent="0.25">
      <c r="H40" s="3" t="s">
        <v>26</v>
      </c>
    </row>
    <row r="43" spans="1:9" x14ac:dyDescent="0.25">
      <c r="G43" s="200" t="s">
        <v>24</v>
      </c>
      <c r="H43" s="200"/>
      <c r="I43" s="200"/>
    </row>
  </sheetData>
  <mergeCells count="8">
    <mergeCell ref="G43:I43"/>
    <mergeCell ref="I18:I19"/>
    <mergeCell ref="G18:H19"/>
    <mergeCell ref="A10:I10"/>
    <mergeCell ref="G17:H17"/>
    <mergeCell ref="A20:H20"/>
    <mergeCell ref="A21:D21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A19" sqref="A19:H19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299</v>
      </c>
      <c r="G12" s="3" t="s">
        <v>7</v>
      </c>
      <c r="H12" s="6" t="s">
        <v>8</v>
      </c>
      <c r="I12" s="26" t="s">
        <v>300</v>
      </c>
    </row>
    <row r="13" spans="1:9" x14ac:dyDescent="0.25">
      <c r="G13" s="3" t="s">
        <v>9</v>
      </c>
      <c r="H13" s="6" t="s">
        <v>8</v>
      </c>
      <c r="I13" s="40" t="s">
        <v>301</v>
      </c>
    </row>
    <row r="14" spans="1:9" x14ac:dyDescent="0.25">
      <c r="G14" s="3" t="s">
        <v>10</v>
      </c>
      <c r="H14" s="6" t="s">
        <v>8</v>
      </c>
      <c r="I14" s="152"/>
    </row>
    <row r="15" spans="1:9" x14ac:dyDescent="0.25">
      <c r="A15" s="2" t="s">
        <v>11</v>
      </c>
      <c r="B15" s="2" t="s">
        <v>57</v>
      </c>
    </row>
    <row r="16" spans="1:9" ht="16.5" thickBot="1" x14ac:dyDescent="0.3">
      <c r="F16" s="4"/>
    </row>
    <row r="17" spans="1:18" ht="20.100000000000001" customHeight="1" x14ac:dyDescent="0.25">
      <c r="A17" s="30" t="s">
        <v>12</v>
      </c>
      <c r="B17" s="31" t="s">
        <v>13</v>
      </c>
      <c r="C17" s="31" t="s">
        <v>27</v>
      </c>
      <c r="D17" s="31" t="s">
        <v>14</v>
      </c>
      <c r="E17" s="31" t="s">
        <v>15</v>
      </c>
      <c r="F17" s="31" t="s">
        <v>29</v>
      </c>
      <c r="G17" s="204" t="s">
        <v>16</v>
      </c>
      <c r="H17" s="205"/>
      <c r="I17" s="34" t="s">
        <v>17</v>
      </c>
    </row>
    <row r="18" spans="1:18" ht="55.5" customHeight="1" x14ac:dyDescent="0.25">
      <c r="A18" s="37">
        <v>1</v>
      </c>
      <c r="B18" s="35">
        <v>44225</v>
      </c>
      <c r="C18" s="35"/>
      <c r="D18" s="36" t="s">
        <v>302</v>
      </c>
      <c r="E18" s="153" t="s">
        <v>303</v>
      </c>
      <c r="F18" s="38">
        <v>1</v>
      </c>
      <c r="G18" s="241">
        <v>9000000</v>
      </c>
      <c r="H18" s="242"/>
      <c r="I18" s="156">
        <f>+G18</f>
        <v>9000000</v>
      </c>
    </row>
    <row r="19" spans="1:18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6"/>
      <c r="H19" s="197"/>
      <c r="I19" s="11">
        <f>I18</f>
        <v>9000000</v>
      </c>
    </row>
    <row r="20" spans="1:18" x14ac:dyDescent="0.25">
      <c r="A20" s="198"/>
      <c r="B20" s="198"/>
      <c r="C20" s="198"/>
      <c r="D20" s="198"/>
      <c r="E20" s="154"/>
      <c r="F20" s="154"/>
      <c r="G20" s="12"/>
      <c r="H20" s="12"/>
      <c r="I20" s="13"/>
    </row>
    <row r="21" spans="1:18" x14ac:dyDescent="0.25">
      <c r="A21" s="154"/>
      <c r="B21" s="154"/>
      <c r="C21" s="154"/>
      <c r="D21" s="154"/>
      <c r="E21" s="154"/>
      <c r="F21" s="154"/>
      <c r="G21" s="14" t="s">
        <v>19</v>
      </c>
      <c r="H21" s="14"/>
      <c r="I21" s="13">
        <v>0</v>
      </c>
    </row>
    <row r="22" spans="1:18" x14ac:dyDescent="0.25">
      <c r="E22" s="1"/>
      <c r="F22" s="1"/>
      <c r="G22" s="33" t="s">
        <v>20</v>
      </c>
      <c r="H22" s="33"/>
      <c r="I22" s="44">
        <f>I19*70%</f>
        <v>6300000</v>
      </c>
      <c r="J22" s="17"/>
      <c r="R22" s="2" t="s">
        <v>26</v>
      </c>
    </row>
    <row r="23" spans="1:18" ht="16.5" thickBot="1" x14ac:dyDescent="0.3">
      <c r="E23" s="1"/>
      <c r="F23" s="1"/>
      <c r="G23" s="15" t="s">
        <v>38</v>
      </c>
      <c r="H23" s="15"/>
      <c r="I23" s="16">
        <f>I19*30%</f>
        <v>2700000</v>
      </c>
      <c r="J23" s="17"/>
    </row>
    <row r="24" spans="1:18" ht="16.5" customHeight="1" x14ac:dyDescent="0.25">
      <c r="E24" s="1"/>
      <c r="F24" s="1"/>
      <c r="G24" s="18" t="s">
        <v>28</v>
      </c>
      <c r="H24" s="18"/>
      <c r="I24" s="19">
        <f>I22</f>
        <v>6300000</v>
      </c>
    </row>
    <row r="25" spans="1:18" x14ac:dyDescent="0.25">
      <c r="A25" s="1" t="s">
        <v>304</v>
      </c>
      <c r="E25" s="1"/>
      <c r="F25" s="1"/>
      <c r="G25" s="18"/>
      <c r="H25" s="18"/>
      <c r="I25" s="19"/>
    </row>
    <row r="26" spans="1:18" x14ac:dyDescent="0.25">
      <c r="A26" s="20"/>
      <c r="E26" s="1"/>
      <c r="F26" s="1"/>
      <c r="G26" s="18"/>
      <c r="H26" s="18"/>
      <c r="I26" s="19"/>
    </row>
    <row r="27" spans="1:18" x14ac:dyDescent="0.25">
      <c r="E27" s="1"/>
      <c r="F27" s="1"/>
      <c r="G27" s="18"/>
      <c r="H27" s="18"/>
      <c r="I27" s="19"/>
    </row>
    <row r="28" spans="1:18" x14ac:dyDescent="0.25">
      <c r="A28" s="27" t="s">
        <v>21</v>
      </c>
    </row>
    <row r="29" spans="1:18" x14ac:dyDescent="0.25">
      <c r="A29" s="21" t="s">
        <v>22</v>
      </c>
      <c r="B29" s="21"/>
      <c r="C29" s="21"/>
      <c r="D29" s="21"/>
      <c r="E29" s="7"/>
    </row>
    <row r="30" spans="1:18" x14ac:dyDescent="0.25">
      <c r="A30" s="21" t="s">
        <v>39</v>
      </c>
      <c r="B30" s="21"/>
      <c r="C30" s="21"/>
      <c r="D30" s="7"/>
      <c r="E30" s="7"/>
    </row>
    <row r="31" spans="1:18" x14ac:dyDescent="0.25">
      <c r="A31" s="28" t="s">
        <v>40</v>
      </c>
      <c r="B31" s="22"/>
      <c r="C31" s="22"/>
      <c r="D31" s="28"/>
      <c r="E31" s="7"/>
    </row>
    <row r="32" spans="1:18" x14ac:dyDescent="0.25">
      <c r="A32" s="23" t="s">
        <v>41</v>
      </c>
      <c r="B32" s="23"/>
      <c r="C32" s="23"/>
      <c r="D32" s="22"/>
      <c r="E32" s="7"/>
    </row>
    <row r="33" spans="1:9" x14ac:dyDescent="0.25">
      <c r="A33" s="24"/>
      <c r="B33" s="24"/>
      <c r="C33" s="24"/>
      <c r="D33" s="24"/>
    </row>
    <row r="34" spans="1:9" x14ac:dyDescent="0.25">
      <c r="A34" s="25"/>
      <c r="B34" s="25"/>
      <c r="C34" s="25"/>
      <c r="D34" s="32"/>
    </row>
    <row r="35" spans="1:9" x14ac:dyDescent="0.25">
      <c r="G35" s="48" t="s">
        <v>25</v>
      </c>
      <c r="H35" s="199" t="str">
        <f>+I13</f>
        <v xml:space="preserve"> 29 Januari 21</v>
      </c>
      <c r="I35" s="225"/>
    </row>
    <row r="39" spans="1:9" x14ac:dyDescent="0.25">
      <c r="H39" s="3" t="s">
        <v>26</v>
      </c>
    </row>
    <row r="42" spans="1:9" x14ac:dyDescent="0.25">
      <c r="G42" s="200" t="s">
        <v>24</v>
      </c>
      <c r="H42" s="200"/>
      <c r="I42" s="200"/>
    </row>
  </sheetData>
  <mergeCells count="7">
    <mergeCell ref="H35:I35"/>
    <mergeCell ref="G42:I42"/>
    <mergeCell ref="A10:I10"/>
    <mergeCell ref="G17:H17"/>
    <mergeCell ref="G18:H18"/>
    <mergeCell ref="A19:H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6" workbookViewId="0">
      <selection activeCell="M25" sqref="M25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299</v>
      </c>
      <c r="G12" s="3" t="s">
        <v>7</v>
      </c>
      <c r="H12" s="6" t="s">
        <v>8</v>
      </c>
      <c r="I12" s="26" t="s">
        <v>335</v>
      </c>
    </row>
    <row r="13" spans="1:9" x14ac:dyDescent="0.25">
      <c r="G13" s="3" t="s">
        <v>9</v>
      </c>
      <c r="H13" s="6" t="s">
        <v>8</v>
      </c>
      <c r="I13" s="40" t="s">
        <v>301</v>
      </c>
    </row>
    <row r="14" spans="1:9" x14ac:dyDescent="0.25">
      <c r="G14" s="3" t="s">
        <v>10</v>
      </c>
      <c r="H14" s="6" t="s">
        <v>8</v>
      </c>
      <c r="I14" s="152"/>
    </row>
    <row r="15" spans="1:9" x14ac:dyDescent="0.25">
      <c r="A15" s="2" t="s">
        <v>11</v>
      </c>
      <c r="B15" s="2" t="s">
        <v>57</v>
      </c>
    </row>
    <row r="16" spans="1:9" ht="16.5" thickBot="1" x14ac:dyDescent="0.3">
      <c r="F16" s="4"/>
    </row>
    <row r="17" spans="1:18" ht="20.100000000000001" customHeight="1" x14ac:dyDescent="0.25">
      <c r="A17" s="30" t="s">
        <v>12</v>
      </c>
      <c r="B17" s="31" t="s">
        <v>13</v>
      </c>
      <c r="C17" s="31" t="s">
        <v>27</v>
      </c>
      <c r="D17" s="31" t="s">
        <v>14</v>
      </c>
      <c r="E17" s="31" t="s">
        <v>15</v>
      </c>
      <c r="F17" s="31" t="s">
        <v>29</v>
      </c>
      <c r="G17" s="204" t="s">
        <v>16</v>
      </c>
      <c r="H17" s="205"/>
      <c r="I17" s="34" t="s">
        <v>17</v>
      </c>
    </row>
    <row r="18" spans="1:18" ht="55.5" customHeight="1" x14ac:dyDescent="0.25">
      <c r="A18" s="37">
        <v>1</v>
      </c>
      <c r="B18" s="35">
        <v>44225</v>
      </c>
      <c r="C18" s="35"/>
      <c r="D18" s="36" t="s">
        <v>302</v>
      </c>
      <c r="E18" s="153" t="s">
        <v>303</v>
      </c>
      <c r="F18" s="38">
        <v>1</v>
      </c>
      <c r="G18" s="241">
        <v>9000000</v>
      </c>
      <c r="H18" s="242"/>
      <c r="I18" s="193">
        <f>+G18</f>
        <v>9000000</v>
      </c>
    </row>
    <row r="19" spans="1:18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6"/>
      <c r="H19" s="197"/>
      <c r="I19" s="11">
        <f>I18</f>
        <v>9000000</v>
      </c>
    </row>
    <row r="20" spans="1:18" x14ac:dyDescent="0.25">
      <c r="A20" s="198"/>
      <c r="B20" s="198"/>
      <c r="C20" s="198"/>
      <c r="D20" s="198"/>
      <c r="E20" s="191"/>
      <c r="F20" s="191"/>
      <c r="G20" s="12"/>
      <c r="H20" s="12"/>
      <c r="I20" s="13"/>
    </row>
    <row r="21" spans="1:18" x14ac:dyDescent="0.25">
      <c r="A21" s="191"/>
      <c r="B21" s="191"/>
      <c r="C21" s="191"/>
      <c r="D21" s="191"/>
      <c r="E21" s="191"/>
      <c r="F21" s="191"/>
      <c r="G21" s="14" t="s">
        <v>19</v>
      </c>
      <c r="H21" s="14"/>
      <c r="I21" s="13">
        <v>0</v>
      </c>
    </row>
    <row r="22" spans="1:18" x14ac:dyDescent="0.25">
      <c r="E22" s="1"/>
      <c r="F22" s="1"/>
      <c r="G22" s="33" t="s">
        <v>20</v>
      </c>
      <c r="H22" s="33"/>
      <c r="I22" s="110">
        <f>I19*70%</f>
        <v>6300000</v>
      </c>
      <c r="J22" s="17"/>
      <c r="R22" s="2" t="s">
        <v>26</v>
      </c>
    </row>
    <row r="23" spans="1:18" ht="16.5" thickBot="1" x14ac:dyDescent="0.3">
      <c r="E23" s="1"/>
      <c r="F23" s="1"/>
      <c r="G23" s="15" t="s">
        <v>38</v>
      </c>
      <c r="H23" s="15"/>
      <c r="I23" s="111">
        <f>I19*30%</f>
        <v>2700000</v>
      </c>
      <c r="J23" s="17"/>
    </row>
    <row r="24" spans="1:18" ht="16.5" customHeight="1" x14ac:dyDescent="0.25">
      <c r="E24" s="1"/>
      <c r="F24" s="1"/>
      <c r="G24" s="18" t="s">
        <v>28</v>
      </c>
      <c r="H24" s="18"/>
      <c r="I24" s="19">
        <f>I23</f>
        <v>2700000</v>
      </c>
    </row>
    <row r="25" spans="1:18" x14ac:dyDescent="0.25">
      <c r="A25" s="1" t="s">
        <v>336</v>
      </c>
      <c r="E25" s="1"/>
      <c r="F25" s="1"/>
      <c r="G25" s="18"/>
      <c r="H25" s="18"/>
      <c r="I25" s="19"/>
    </row>
    <row r="26" spans="1:18" x14ac:dyDescent="0.25">
      <c r="A26" s="20"/>
      <c r="E26" s="1"/>
      <c r="F26" s="1"/>
      <c r="G26" s="18"/>
      <c r="H26" s="18"/>
      <c r="I26" s="19"/>
    </row>
    <row r="27" spans="1:18" x14ac:dyDescent="0.25">
      <c r="E27" s="1"/>
      <c r="F27" s="1"/>
      <c r="G27" s="18"/>
      <c r="H27" s="18"/>
      <c r="I27" s="19"/>
    </row>
    <row r="28" spans="1:18" x14ac:dyDescent="0.25">
      <c r="A28" s="27" t="s">
        <v>21</v>
      </c>
    </row>
    <row r="29" spans="1:18" x14ac:dyDescent="0.25">
      <c r="A29" s="21" t="s">
        <v>22</v>
      </c>
      <c r="B29" s="21"/>
      <c r="C29" s="21"/>
      <c r="D29" s="21"/>
      <c r="E29" s="7"/>
    </row>
    <row r="30" spans="1:18" x14ac:dyDescent="0.25">
      <c r="A30" s="21" t="s">
        <v>39</v>
      </c>
      <c r="B30" s="21"/>
      <c r="C30" s="21"/>
      <c r="D30" s="7"/>
      <c r="E30" s="7"/>
    </row>
    <row r="31" spans="1:18" x14ac:dyDescent="0.25">
      <c r="A31" s="28" t="s">
        <v>40</v>
      </c>
      <c r="B31" s="22"/>
      <c r="C31" s="22"/>
      <c r="D31" s="28"/>
      <c r="E31" s="7"/>
    </row>
    <row r="32" spans="1:18" x14ac:dyDescent="0.25">
      <c r="A32" s="23" t="s">
        <v>41</v>
      </c>
      <c r="B32" s="23"/>
      <c r="C32" s="23"/>
      <c r="D32" s="22"/>
      <c r="E32" s="7"/>
    </row>
    <row r="33" spans="1:9" x14ac:dyDescent="0.25">
      <c r="A33" s="24"/>
      <c r="B33" s="24"/>
      <c r="C33" s="24"/>
      <c r="D33" s="24"/>
    </row>
    <row r="34" spans="1:9" x14ac:dyDescent="0.25">
      <c r="A34" s="25"/>
      <c r="B34" s="25"/>
      <c r="C34" s="25"/>
      <c r="D34" s="32"/>
    </row>
    <row r="35" spans="1:9" x14ac:dyDescent="0.25">
      <c r="G35" s="48" t="s">
        <v>25</v>
      </c>
      <c r="H35" s="199" t="str">
        <f>+I13</f>
        <v xml:space="preserve"> 29 Januari 21</v>
      </c>
      <c r="I35" s="225"/>
    </row>
    <row r="39" spans="1:9" x14ac:dyDescent="0.25">
      <c r="H39" s="3" t="s">
        <v>26</v>
      </c>
    </row>
    <row r="42" spans="1:9" x14ac:dyDescent="0.25">
      <c r="G42" s="200" t="s">
        <v>24</v>
      </c>
      <c r="H42" s="200"/>
      <c r="I42" s="200"/>
    </row>
  </sheetData>
  <mergeCells count="7">
    <mergeCell ref="G42:I42"/>
    <mergeCell ref="A10:I10"/>
    <mergeCell ref="G17:H17"/>
    <mergeCell ref="G18:H18"/>
    <mergeCell ref="A19:H19"/>
    <mergeCell ref="A20:D20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22" workbookViewId="0">
      <selection activeCell="E27" sqref="E27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331</v>
      </c>
      <c r="G12" s="3" t="s">
        <v>7</v>
      </c>
      <c r="H12" s="6" t="s">
        <v>8</v>
      </c>
      <c r="I12" s="26" t="s">
        <v>305</v>
      </c>
    </row>
    <row r="13" spans="1:9" x14ac:dyDescent="0.25">
      <c r="G13" s="3" t="s">
        <v>9</v>
      </c>
      <c r="H13" s="6" t="s">
        <v>8</v>
      </c>
      <c r="I13" s="40" t="s">
        <v>301</v>
      </c>
    </row>
    <row r="14" spans="1:9" x14ac:dyDescent="0.25">
      <c r="G14" s="3" t="s">
        <v>10</v>
      </c>
      <c r="H14" s="6" t="s">
        <v>8</v>
      </c>
      <c r="I14" s="152"/>
    </row>
    <row r="15" spans="1:9" x14ac:dyDescent="0.25">
      <c r="A15" s="2" t="s">
        <v>11</v>
      </c>
      <c r="B15" s="2" t="s">
        <v>57</v>
      </c>
    </row>
    <row r="16" spans="1:9" ht="16.5" thickBot="1" x14ac:dyDescent="0.3">
      <c r="F16" s="4"/>
    </row>
    <row r="17" spans="1:18" ht="20.100000000000001" customHeight="1" x14ac:dyDescent="0.25">
      <c r="A17" s="30" t="s">
        <v>12</v>
      </c>
      <c r="B17" s="31" t="s">
        <v>13</v>
      </c>
      <c r="C17" s="31" t="s">
        <v>27</v>
      </c>
      <c r="D17" s="31" t="s">
        <v>14</v>
      </c>
      <c r="E17" s="31" t="s">
        <v>15</v>
      </c>
      <c r="F17" s="31" t="s">
        <v>29</v>
      </c>
      <c r="G17" s="204" t="s">
        <v>16</v>
      </c>
      <c r="H17" s="205"/>
      <c r="I17" s="34" t="s">
        <v>17</v>
      </c>
    </row>
    <row r="18" spans="1:18" ht="55.5" customHeight="1" x14ac:dyDescent="0.25">
      <c r="A18" s="37">
        <v>1</v>
      </c>
      <c r="B18" s="35">
        <v>44225</v>
      </c>
      <c r="C18" s="35"/>
      <c r="D18" s="36" t="s">
        <v>306</v>
      </c>
      <c r="E18" s="153" t="s">
        <v>307</v>
      </c>
      <c r="F18" s="38">
        <v>1</v>
      </c>
      <c r="G18" s="241">
        <v>19000000</v>
      </c>
      <c r="H18" s="242"/>
      <c r="I18" s="156">
        <f>+G18</f>
        <v>19000000</v>
      </c>
    </row>
    <row r="19" spans="1:18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6"/>
      <c r="H19" s="197"/>
      <c r="I19" s="85">
        <f>I18</f>
        <v>19000000</v>
      </c>
    </row>
    <row r="20" spans="1:18" x14ac:dyDescent="0.25">
      <c r="A20" s="198"/>
      <c r="B20" s="198"/>
      <c r="C20" s="198"/>
      <c r="D20" s="198"/>
      <c r="E20" s="154"/>
      <c r="F20" s="154"/>
      <c r="G20" s="12"/>
      <c r="H20" s="12"/>
      <c r="I20" s="13"/>
    </row>
    <row r="21" spans="1:18" x14ac:dyDescent="0.25">
      <c r="A21" s="154"/>
      <c r="B21" s="154"/>
      <c r="C21" s="154"/>
      <c r="D21" s="154"/>
      <c r="E21" s="154"/>
      <c r="F21" s="154"/>
      <c r="G21" s="14" t="s">
        <v>19</v>
      </c>
      <c r="H21" s="14"/>
      <c r="I21" s="13">
        <v>0</v>
      </c>
    </row>
    <row r="22" spans="1:18" x14ac:dyDescent="0.25">
      <c r="E22" s="1"/>
      <c r="F22" s="1"/>
      <c r="G22" s="33" t="s">
        <v>20</v>
      </c>
      <c r="H22" s="33"/>
      <c r="I22" s="44">
        <v>18000000</v>
      </c>
      <c r="J22" s="17"/>
      <c r="R22" s="2" t="s">
        <v>26</v>
      </c>
    </row>
    <row r="23" spans="1:18" ht="16.5" thickBot="1" x14ac:dyDescent="0.3">
      <c r="E23" s="1"/>
      <c r="F23" s="1"/>
      <c r="G23" s="15" t="s">
        <v>38</v>
      </c>
      <c r="H23" s="15"/>
      <c r="I23" s="16">
        <f>I19-I22</f>
        <v>1000000</v>
      </c>
      <c r="J23" s="17"/>
    </row>
    <row r="24" spans="1:18" ht="16.5" customHeight="1" x14ac:dyDescent="0.25">
      <c r="E24" s="1"/>
      <c r="F24" s="1"/>
      <c r="G24" s="18" t="s">
        <v>28</v>
      </c>
      <c r="H24" s="18"/>
      <c r="I24" s="19">
        <f>I22</f>
        <v>18000000</v>
      </c>
    </row>
    <row r="25" spans="1:18" x14ac:dyDescent="0.25">
      <c r="A25" s="1" t="s">
        <v>308</v>
      </c>
      <c r="E25" s="1"/>
      <c r="F25" s="1"/>
      <c r="G25" s="18"/>
      <c r="H25" s="18"/>
      <c r="I25" s="19"/>
    </row>
    <row r="26" spans="1:18" x14ac:dyDescent="0.25">
      <c r="A26" s="20"/>
      <c r="E26" s="1"/>
      <c r="F26" s="1"/>
      <c r="G26" s="18"/>
      <c r="H26" s="18"/>
      <c r="I26" s="19"/>
    </row>
    <row r="27" spans="1:18" x14ac:dyDescent="0.25">
      <c r="E27" s="1"/>
      <c r="F27" s="1"/>
      <c r="G27" s="18"/>
      <c r="H27" s="18"/>
      <c r="I27" s="19"/>
    </row>
    <row r="28" spans="1:18" x14ac:dyDescent="0.25">
      <c r="A28" s="27" t="s">
        <v>21</v>
      </c>
    </row>
    <row r="29" spans="1:18" x14ac:dyDescent="0.25">
      <c r="A29" s="21" t="s">
        <v>22</v>
      </c>
      <c r="B29" s="21"/>
      <c r="C29" s="21"/>
      <c r="D29" s="21"/>
      <c r="E29" s="7"/>
    </row>
    <row r="30" spans="1:18" x14ac:dyDescent="0.25">
      <c r="A30" s="21" t="s">
        <v>39</v>
      </c>
      <c r="B30" s="21"/>
      <c r="C30" s="21"/>
      <c r="D30" s="7"/>
      <c r="E30" s="7"/>
    </row>
    <row r="31" spans="1:18" x14ac:dyDescent="0.25">
      <c r="A31" s="28" t="s">
        <v>40</v>
      </c>
      <c r="B31" s="22"/>
      <c r="C31" s="22"/>
      <c r="D31" s="28"/>
      <c r="E31" s="7"/>
    </row>
    <row r="32" spans="1:18" x14ac:dyDescent="0.25">
      <c r="A32" s="23" t="s">
        <v>41</v>
      </c>
      <c r="B32" s="23"/>
      <c r="C32" s="23"/>
      <c r="D32" s="22"/>
      <c r="E32" s="7"/>
    </row>
    <row r="33" spans="1:9" x14ac:dyDescent="0.25">
      <c r="A33" s="24"/>
      <c r="B33" s="24"/>
      <c r="C33" s="24"/>
      <c r="D33" s="24"/>
    </row>
    <row r="34" spans="1:9" x14ac:dyDescent="0.25">
      <c r="A34" s="25"/>
      <c r="B34" s="25"/>
      <c r="C34" s="25"/>
      <c r="D34" s="32"/>
    </row>
    <row r="35" spans="1:9" x14ac:dyDescent="0.25">
      <c r="G35" s="48" t="s">
        <v>25</v>
      </c>
      <c r="H35" s="199" t="str">
        <f>+I13</f>
        <v xml:space="preserve"> 29 Januari 21</v>
      </c>
      <c r="I35" s="225"/>
    </row>
    <row r="39" spans="1:9" x14ac:dyDescent="0.25">
      <c r="H39" s="3" t="s">
        <v>26</v>
      </c>
    </row>
    <row r="42" spans="1:9" x14ac:dyDescent="0.25">
      <c r="G42" s="200" t="s">
        <v>24</v>
      </c>
      <c r="H42" s="200"/>
      <c r="I42" s="200"/>
    </row>
  </sheetData>
  <mergeCells count="7">
    <mergeCell ref="G42:I42"/>
    <mergeCell ref="A10:I10"/>
    <mergeCell ref="G17:H17"/>
    <mergeCell ref="G18:H18"/>
    <mergeCell ref="A19:H19"/>
    <mergeCell ref="A20:D20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25" workbookViewId="0">
      <selection activeCell="K42" sqref="K42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331</v>
      </c>
      <c r="G12" s="3" t="s">
        <v>7</v>
      </c>
      <c r="H12" s="6" t="s">
        <v>8</v>
      </c>
      <c r="I12" s="26" t="s">
        <v>334</v>
      </c>
    </row>
    <row r="13" spans="1:9" x14ac:dyDescent="0.25">
      <c r="G13" s="3" t="s">
        <v>9</v>
      </c>
      <c r="H13" s="6" t="s">
        <v>8</v>
      </c>
      <c r="I13" s="40" t="s">
        <v>301</v>
      </c>
    </row>
    <row r="14" spans="1:9" x14ac:dyDescent="0.25">
      <c r="G14" s="3" t="s">
        <v>10</v>
      </c>
      <c r="H14" s="6" t="s">
        <v>8</v>
      </c>
      <c r="I14" s="152"/>
    </row>
    <row r="15" spans="1:9" x14ac:dyDescent="0.25">
      <c r="A15" s="2" t="s">
        <v>11</v>
      </c>
      <c r="B15" s="2" t="s">
        <v>57</v>
      </c>
    </row>
    <row r="16" spans="1:9" ht="16.5" thickBot="1" x14ac:dyDescent="0.3">
      <c r="F16" s="4"/>
    </row>
    <row r="17" spans="1:18" ht="20.100000000000001" customHeight="1" x14ac:dyDescent="0.25">
      <c r="A17" s="30" t="s">
        <v>12</v>
      </c>
      <c r="B17" s="31" t="s">
        <v>13</v>
      </c>
      <c r="C17" s="31" t="s">
        <v>27</v>
      </c>
      <c r="D17" s="31" t="s">
        <v>14</v>
      </c>
      <c r="E17" s="31" t="s">
        <v>15</v>
      </c>
      <c r="F17" s="31" t="s">
        <v>29</v>
      </c>
      <c r="G17" s="204" t="s">
        <v>16</v>
      </c>
      <c r="H17" s="205"/>
      <c r="I17" s="34" t="s">
        <v>17</v>
      </c>
    </row>
    <row r="18" spans="1:18" ht="55.5" customHeight="1" x14ac:dyDescent="0.25">
      <c r="A18" s="37">
        <v>1</v>
      </c>
      <c r="B18" s="35">
        <v>44225</v>
      </c>
      <c r="C18" s="35"/>
      <c r="D18" s="36" t="s">
        <v>306</v>
      </c>
      <c r="E18" s="153" t="s">
        <v>307</v>
      </c>
      <c r="F18" s="38">
        <v>1</v>
      </c>
      <c r="G18" s="241">
        <v>19000000</v>
      </c>
      <c r="H18" s="242"/>
      <c r="I18" s="193">
        <f>+G18</f>
        <v>19000000</v>
      </c>
    </row>
    <row r="19" spans="1:18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6"/>
      <c r="H19" s="197"/>
      <c r="I19" s="85">
        <f>I18</f>
        <v>19000000</v>
      </c>
    </row>
    <row r="20" spans="1:18" x14ac:dyDescent="0.25">
      <c r="A20" s="198"/>
      <c r="B20" s="198"/>
      <c r="C20" s="198"/>
      <c r="D20" s="198"/>
      <c r="E20" s="191"/>
      <c r="F20" s="191"/>
      <c r="G20" s="12"/>
      <c r="H20" s="12"/>
      <c r="I20" s="13"/>
    </row>
    <row r="21" spans="1:18" x14ac:dyDescent="0.25">
      <c r="A21" s="191"/>
      <c r="B21" s="191"/>
      <c r="C21" s="191"/>
      <c r="D21" s="191"/>
      <c r="E21" s="191"/>
      <c r="F21" s="191"/>
      <c r="G21" s="14" t="s">
        <v>19</v>
      </c>
      <c r="H21" s="14"/>
      <c r="I21" s="13">
        <v>0</v>
      </c>
    </row>
    <row r="22" spans="1:18" x14ac:dyDescent="0.25">
      <c r="E22" s="1"/>
      <c r="F22" s="1"/>
      <c r="G22" s="33" t="s">
        <v>20</v>
      </c>
      <c r="H22" s="33"/>
      <c r="I22" s="110">
        <v>18000000</v>
      </c>
      <c r="J22" s="17"/>
      <c r="R22" s="2" t="s">
        <v>26</v>
      </c>
    </row>
    <row r="23" spans="1:18" ht="16.5" thickBot="1" x14ac:dyDescent="0.3">
      <c r="E23" s="1"/>
      <c r="F23" s="1"/>
      <c r="G23" s="15" t="s">
        <v>38</v>
      </c>
      <c r="H23" s="15"/>
      <c r="I23" s="111">
        <f>I19-I22</f>
        <v>1000000</v>
      </c>
      <c r="J23" s="17"/>
    </row>
    <row r="24" spans="1:18" ht="16.5" customHeight="1" x14ac:dyDescent="0.25">
      <c r="E24" s="1"/>
      <c r="F24" s="1"/>
      <c r="G24" s="18" t="s">
        <v>28</v>
      </c>
      <c r="H24" s="18"/>
      <c r="I24" s="19">
        <f>I23</f>
        <v>1000000</v>
      </c>
    </row>
    <row r="25" spans="1:18" x14ac:dyDescent="0.25">
      <c r="A25" s="1" t="s">
        <v>228</v>
      </c>
      <c r="E25" s="1"/>
      <c r="F25" s="1"/>
      <c r="G25" s="18"/>
      <c r="H25" s="18"/>
      <c r="I25" s="19"/>
    </row>
    <row r="26" spans="1:18" x14ac:dyDescent="0.25">
      <c r="A26" s="20"/>
      <c r="E26" s="1"/>
      <c r="F26" s="1"/>
      <c r="G26" s="18"/>
      <c r="H26" s="18"/>
      <c r="I26" s="19"/>
    </row>
    <row r="27" spans="1:18" x14ac:dyDescent="0.25">
      <c r="E27" s="1"/>
      <c r="F27" s="1"/>
      <c r="G27" s="18"/>
      <c r="H27" s="18"/>
      <c r="I27" s="19"/>
    </row>
    <row r="28" spans="1:18" x14ac:dyDescent="0.25">
      <c r="A28" s="27" t="s">
        <v>21</v>
      </c>
    </row>
    <row r="29" spans="1:18" x14ac:dyDescent="0.25">
      <c r="A29" s="21" t="s">
        <v>22</v>
      </c>
      <c r="B29" s="21"/>
      <c r="C29" s="21"/>
      <c r="D29" s="21"/>
      <c r="E29" s="7"/>
    </row>
    <row r="30" spans="1:18" x14ac:dyDescent="0.25">
      <c r="A30" s="21" t="s">
        <v>39</v>
      </c>
      <c r="B30" s="21"/>
      <c r="C30" s="21"/>
      <c r="D30" s="7"/>
      <c r="E30" s="7"/>
    </row>
    <row r="31" spans="1:18" x14ac:dyDescent="0.25">
      <c r="A31" s="28" t="s">
        <v>40</v>
      </c>
      <c r="B31" s="22"/>
      <c r="C31" s="22"/>
      <c r="D31" s="28"/>
      <c r="E31" s="7"/>
    </row>
    <row r="32" spans="1:18" x14ac:dyDescent="0.25">
      <c r="A32" s="23" t="s">
        <v>41</v>
      </c>
      <c r="B32" s="23"/>
      <c r="C32" s="23"/>
      <c r="D32" s="22"/>
      <c r="E32" s="7"/>
    </row>
    <row r="33" spans="1:9" x14ac:dyDescent="0.25">
      <c r="A33" s="24"/>
      <c r="B33" s="24"/>
      <c r="C33" s="24"/>
      <c r="D33" s="24"/>
    </row>
    <row r="34" spans="1:9" x14ac:dyDescent="0.25">
      <c r="A34" s="25"/>
      <c r="B34" s="25"/>
      <c r="C34" s="25"/>
      <c r="D34" s="32"/>
    </row>
    <row r="35" spans="1:9" x14ac:dyDescent="0.25">
      <c r="G35" s="48" t="s">
        <v>25</v>
      </c>
      <c r="H35" s="199" t="str">
        <f>+I13</f>
        <v xml:space="preserve"> 29 Januari 21</v>
      </c>
      <c r="I35" s="225"/>
    </row>
    <row r="39" spans="1:9" x14ac:dyDescent="0.25">
      <c r="H39" s="3" t="s">
        <v>26</v>
      </c>
    </row>
    <row r="42" spans="1:9" x14ac:dyDescent="0.25">
      <c r="G42" s="200" t="s">
        <v>24</v>
      </c>
      <c r="H42" s="200"/>
      <c r="I42" s="200"/>
    </row>
  </sheetData>
  <mergeCells count="7">
    <mergeCell ref="G42:I42"/>
    <mergeCell ref="A10:I10"/>
    <mergeCell ref="G17:H17"/>
    <mergeCell ref="G18:H18"/>
    <mergeCell ref="A19:H19"/>
    <mergeCell ref="A20:D20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K98"/>
  <sheetViews>
    <sheetView topLeftCell="A13" workbookViewId="0">
      <selection activeCell="I28" sqref="I28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7.7109375" style="2" customWidth="1"/>
    <col min="4" max="4" width="27.140625" style="2" customWidth="1"/>
    <col min="5" max="5" width="13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70</v>
      </c>
      <c r="G12" s="3" t="s">
        <v>7</v>
      </c>
      <c r="H12" s="6" t="s">
        <v>8</v>
      </c>
      <c r="I12" s="26" t="s">
        <v>93</v>
      </c>
    </row>
    <row r="13" spans="1:9" x14ac:dyDescent="0.25">
      <c r="G13" s="3" t="s">
        <v>9</v>
      </c>
      <c r="H13" s="6" t="s">
        <v>8</v>
      </c>
      <c r="I13" s="40" t="s">
        <v>94</v>
      </c>
    </row>
    <row r="14" spans="1:9" x14ac:dyDescent="0.25">
      <c r="G14" s="3" t="s">
        <v>10</v>
      </c>
      <c r="H14" s="6" t="s">
        <v>8</v>
      </c>
      <c r="I14" s="2" t="s">
        <v>71</v>
      </c>
    </row>
    <row r="15" spans="1:9" x14ac:dyDescent="0.25">
      <c r="A15" s="2" t="s">
        <v>11</v>
      </c>
      <c r="B15" s="26" t="s">
        <v>57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72</v>
      </c>
      <c r="G17" s="227" t="s">
        <v>16</v>
      </c>
      <c r="H17" s="228"/>
      <c r="I17" s="10" t="s">
        <v>17</v>
      </c>
    </row>
    <row r="18" spans="1:10" ht="57" customHeight="1" x14ac:dyDescent="0.25">
      <c r="A18" s="37">
        <v>1</v>
      </c>
      <c r="B18" s="83" t="s">
        <v>95</v>
      </c>
      <c r="C18" s="83"/>
      <c r="D18" s="39" t="s">
        <v>97</v>
      </c>
      <c r="E18" s="39" t="s">
        <v>96</v>
      </c>
      <c r="F18" s="38">
        <v>1</v>
      </c>
      <c r="G18" s="229">
        <f>5175000+300000</f>
        <v>5475000</v>
      </c>
      <c r="H18" s="229"/>
      <c r="I18" s="84">
        <f>+G18</f>
        <v>5475000</v>
      </c>
    </row>
    <row r="19" spans="1:10" ht="25.5" customHeight="1" thickBot="1" x14ac:dyDescent="0.3">
      <c r="A19" s="230" t="s">
        <v>18</v>
      </c>
      <c r="B19" s="231"/>
      <c r="C19" s="231"/>
      <c r="D19" s="231"/>
      <c r="E19" s="231"/>
      <c r="F19" s="231"/>
      <c r="G19" s="231"/>
      <c r="H19" s="232"/>
      <c r="I19" s="85">
        <f>I18</f>
        <v>5475000</v>
      </c>
    </row>
    <row r="20" spans="1:10" x14ac:dyDescent="0.25">
      <c r="A20" s="198"/>
      <c r="B20" s="198"/>
      <c r="C20" s="49"/>
      <c r="D20" s="49"/>
      <c r="E20" s="49"/>
      <c r="F20" s="49"/>
      <c r="G20" s="12"/>
      <c r="H20" s="12"/>
      <c r="I20" s="13"/>
    </row>
    <row r="21" spans="1:10" x14ac:dyDescent="0.25">
      <c r="A21" s="49"/>
      <c r="B21" s="49"/>
      <c r="C21" s="49"/>
      <c r="D21" s="49"/>
      <c r="E21" s="49"/>
      <c r="F21" s="49"/>
      <c r="G21" s="14" t="s">
        <v>19</v>
      </c>
      <c r="H21" s="14"/>
      <c r="I21" s="13">
        <v>0</v>
      </c>
    </row>
    <row r="22" spans="1:10" x14ac:dyDescent="0.25">
      <c r="A22" s="49"/>
      <c r="B22" s="49"/>
      <c r="C22" s="49"/>
      <c r="D22" s="49"/>
      <c r="E22" s="49"/>
      <c r="F22" s="49"/>
      <c r="G22" s="14" t="s">
        <v>98</v>
      </c>
      <c r="H22" s="14"/>
      <c r="I22" s="96">
        <f>I19*70%</f>
        <v>3832499.9999999995</v>
      </c>
    </row>
    <row r="23" spans="1:10" ht="16.5" thickBot="1" x14ac:dyDescent="0.3">
      <c r="D23" s="1"/>
      <c r="E23" s="1"/>
      <c r="F23" s="1"/>
      <c r="G23" s="15" t="s">
        <v>99</v>
      </c>
      <c r="H23" s="15"/>
      <c r="I23" s="16">
        <f>+I19-I22</f>
        <v>1642500.0000000005</v>
      </c>
      <c r="J23" s="17"/>
    </row>
    <row r="24" spans="1:10" ht="20.25" customHeight="1" x14ac:dyDescent="0.25">
      <c r="D24" s="1"/>
      <c r="E24" s="1"/>
      <c r="F24" s="1"/>
      <c r="G24" s="97" t="s">
        <v>73</v>
      </c>
      <c r="H24" s="97"/>
      <c r="I24" s="98">
        <f>I22</f>
        <v>3832499.9999999995</v>
      </c>
    </row>
    <row r="25" spans="1:10" x14ac:dyDescent="0.25">
      <c r="A25" s="1" t="s">
        <v>100</v>
      </c>
      <c r="D25" s="1"/>
      <c r="E25" s="1"/>
      <c r="F25" s="1"/>
      <c r="G25" s="18"/>
      <c r="H25" s="18"/>
      <c r="I25" s="19"/>
    </row>
    <row r="26" spans="1:10" x14ac:dyDescent="0.25">
      <c r="A26" s="20"/>
      <c r="D26" s="1"/>
      <c r="E26" s="1"/>
      <c r="F26" s="1"/>
      <c r="G26" s="18"/>
      <c r="H26" s="18"/>
      <c r="I26" s="19"/>
    </row>
    <row r="27" spans="1:10" x14ac:dyDescent="0.25">
      <c r="D27" s="1"/>
      <c r="E27" s="1"/>
      <c r="F27" s="1"/>
      <c r="G27" s="18"/>
      <c r="H27" s="18"/>
      <c r="I27" s="19"/>
    </row>
    <row r="28" spans="1:10" x14ac:dyDescent="0.25">
      <c r="A28" s="27" t="s">
        <v>21</v>
      </c>
    </row>
    <row r="29" spans="1:10" x14ac:dyDescent="0.25">
      <c r="A29" s="21" t="s">
        <v>22</v>
      </c>
      <c r="B29" s="21"/>
      <c r="C29" s="21"/>
      <c r="D29" s="7"/>
      <c r="E29" s="7"/>
    </row>
    <row r="30" spans="1:10" x14ac:dyDescent="0.25">
      <c r="A30" s="21" t="s">
        <v>39</v>
      </c>
      <c r="B30" s="21"/>
      <c r="C30" s="21"/>
      <c r="D30" s="7"/>
      <c r="E30" s="7"/>
    </row>
    <row r="31" spans="1:10" x14ac:dyDescent="0.25">
      <c r="A31" s="28" t="s">
        <v>40</v>
      </c>
      <c r="B31" s="22"/>
      <c r="C31" s="22"/>
      <c r="D31" s="7"/>
      <c r="E31" s="7"/>
    </row>
    <row r="32" spans="1:10" x14ac:dyDescent="0.25">
      <c r="A32" s="23" t="s">
        <v>41</v>
      </c>
      <c r="B32" s="23"/>
      <c r="C32" s="23"/>
      <c r="D32" s="7"/>
      <c r="E32" s="7"/>
    </row>
    <row r="33" spans="1:9" x14ac:dyDescent="0.25">
      <c r="A33" s="24"/>
      <c r="B33" s="24"/>
      <c r="C33" s="24"/>
    </row>
    <row r="34" spans="1:9" x14ac:dyDescent="0.25">
      <c r="A34" s="25"/>
      <c r="B34" s="25"/>
      <c r="C34" s="25"/>
    </row>
    <row r="35" spans="1:9" x14ac:dyDescent="0.25">
      <c r="G35" s="48" t="s">
        <v>25</v>
      </c>
      <c r="H35" s="199" t="str">
        <f>I13</f>
        <v xml:space="preserve"> 08 Januari 21</v>
      </c>
      <c r="I35" s="225"/>
    </row>
    <row r="39" spans="1:9" ht="24.75" customHeight="1" x14ac:dyDescent="0.25"/>
    <row r="41" spans="1:9" x14ac:dyDescent="0.25">
      <c r="G41" s="226" t="s">
        <v>24</v>
      </c>
      <c r="H41" s="226"/>
      <c r="I41" s="226"/>
    </row>
    <row r="46" spans="1:9" ht="16.5" thickBot="1" x14ac:dyDescent="0.3"/>
    <row r="47" spans="1:9" x14ac:dyDescent="0.25">
      <c r="D47" s="86"/>
      <c r="E47" s="87"/>
      <c r="F47" s="87"/>
    </row>
    <row r="48" spans="1:9" ht="18" x14ac:dyDescent="0.25">
      <c r="D48" s="88" t="s">
        <v>74</v>
      </c>
      <c r="E48" s="7"/>
      <c r="F48" s="7"/>
      <c r="G48" s="2"/>
      <c r="H48" s="2"/>
    </row>
    <row r="49" spans="4:8" ht="18" x14ac:dyDescent="0.25">
      <c r="D49" s="88" t="s">
        <v>75</v>
      </c>
      <c r="E49" s="7"/>
      <c r="F49" s="7"/>
      <c r="G49" s="2"/>
      <c r="H49" s="2"/>
    </row>
    <row r="50" spans="4:8" ht="18" x14ac:dyDescent="0.25">
      <c r="D50" s="88" t="s">
        <v>76</v>
      </c>
      <c r="E50" s="7"/>
      <c r="F50" s="7"/>
      <c r="G50" s="2"/>
      <c r="H50" s="2"/>
    </row>
    <row r="51" spans="4:8" ht="18" x14ac:dyDescent="0.25">
      <c r="D51" s="88" t="s">
        <v>77</v>
      </c>
      <c r="E51" s="7"/>
      <c r="F51" s="7"/>
      <c r="G51" s="2"/>
      <c r="H51" s="2"/>
    </row>
    <row r="52" spans="4:8" ht="18" x14ac:dyDescent="0.25">
      <c r="D52" s="88" t="s">
        <v>78</v>
      </c>
      <c r="E52" s="7"/>
      <c r="F52" s="7"/>
      <c r="G52" s="2"/>
      <c r="H52" s="2"/>
    </row>
    <row r="53" spans="4:8" ht="16.5" thickBot="1" x14ac:dyDescent="0.3">
      <c r="D53" s="89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86"/>
      <c r="E57" s="87"/>
      <c r="F57" s="90"/>
      <c r="G57" s="2"/>
      <c r="H57" s="2"/>
    </row>
    <row r="58" spans="4:8" ht="18" x14ac:dyDescent="0.25">
      <c r="D58" s="88" t="s">
        <v>79</v>
      </c>
      <c r="E58" s="7"/>
      <c r="F58" s="91"/>
      <c r="G58" s="2"/>
      <c r="H58" s="2"/>
    </row>
    <row r="59" spans="4:8" ht="18" x14ac:dyDescent="0.25">
      <c r="D59" s="88" t="s">
        <v>80</v>
      </c>
      <c r="E59" s="7"/>
      <c r="F59" s="91"/>
      <c r="G59" s="2"/>
      <c r="H59" s="2"/>
    </row>
    <row r="60" spans="4:8" ht="18" x14ac:dyDescent="0.25">
      <c r="D60" s="88" t="s">
        <v>81</v>
      </c>
      <c r="E60" s="7"/>
      <c r="F60" s="91"/>
      <c r="G60" s="2"/>
      <c r="H60" s="2"/>
    </row>
    <row r="61" spans="4:8" ht="18" x14ac:dyDescent="0.25">
      <c r="D61" s="88" t="s">
        <v>82</v>
      </c>
      <c r="E61" s="7"/>
      <c r="F61" s="91"/>
      <c r="G61" s="2"/>
      <c r="H61" s="2"/>
    </row>
    <row r="62" spans="4:8" ht="18" x14ac:dyDescent="0.25">
      <c r="D62" s="92" t="s">
        <v>83</v>
      </c>
      <c r="E62" s="7"/>
      <c r="F62" s="91"/>
      <c r="G62" s="2"/>
      <c r="H62" s="2"/>
    </row>
    <row r="63" spans="4:8" ht="16.5" thickBot="1" x14ac:dyDescent="0.3">
      <c r="D63" s="89"/>
      <c r="E63" s="4"/>
      <c r="F63" s="93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86"/>
      <c r="E68" s="87"/>
      <c r="F68" s="87"/>
      <c r="G68" s="2"/>
      <c r="H68" s="2"/>
    </row>
    <row r="69" spans="4:8" ht="18" x14ac:dyDescent="0.25">
      <c r="D69" s="88" t="s">
        <v>74</v>
      </c>
      <c r="E69" s="7"/>
      <c r="F69" s="7"/>
      <c r="G69" s="2"/>
      <c r="H69" s="2"/>
    </row>
    <row r="70" spans="4:8" ht="18" x14ac:dyDescent="0.25">
      <c r="D70" s="88" t="s">
        <v>84</v>
      </c>
      <c r="E70" s="7"/>
      <c r="F70" s="7"/>
      <c r="G70" s="2"/>
      <c r="H70" s="2"/>
    </row>
    <row r="71" spans="4:8" ht="18" x14ac:dyDescent="0.25">
      <c r="D71" s="88" t="s">
        <v>85</v>
      </c>
      <c r="E71" s="7"/>
      <c r="F71" s="7"/>
      <c r="G71" s="2"/>
      <c r="H71" s="2"/>
    </row>
    <row r="72" spans="4:8" ht="18" x14ac:dyDescent="0.25">
      <c r="D72" s="88" t="s">
        <v>86</v>
      </c>
      <c r="E72" s="7"/>
      <c r="F72" s="7"/>
      <c r="G72" s="2"/>
      <c r="H72" s="2"/>
    </row>
    <row r="73" spans="4:8" ht="18" x14ac:dyDescent="0.25">
      <c r="D73" s="88" t="s">
        <v>87</v>
      </c>
      <c r="E73" s="7"/>
      <c r="F73" s="7"/>
      <c r="G73" s="2"/>
      <c r="H73" s="2"/>
    </row>
    <row r="74" spans="4:8" ht="16.5" thickBot="1" x14ac:dyDescent="0.3">
      <c r="D74" s="89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86"/>
      <c r="E76" s="87"/>
      <c r="F76" s="87"/>
      <c r="G76" s="2"/>
      <c r="H76" s="2"/>
    </row>
    <row r="77" spans="4:8" ht="18" x14ac:dyDescent="0.25">
      <c r="D77" s="94" t="s">
        <v>88</v>
      </c>
      <c r="E77" s="7"/>
      <c r="F77" s="7"/>
    </row>
    <row r="78" spans="4:8" ht="18" x14ac:dyDescent="0.25">
      <c r="D78" s="94" t="s">
        <v>89</v>
      </c>
      <c r="E78" s="7"/>
      <c r="F78" s="7"/>
    </row>
    <row r="79" spans="4:8" ht="18" x14ac:dyDescent="0.25">
      <c r="D79" s="94" t="s">
        <v>90</v>
      </c>
      <c r="E79" s="7"/>
      <c r="F79" s="7"/>
    </row>
    <row r="80" spans="4:8" ht="18" x14ac:dyDescent="0.25">
      <c r="D80" s="94" t="s">
        <v>91</v>
      </c>
      <c r="E80" s="7"/>
      <c r="F80" s="7"/>
    </row>
    <row r="81" spans="4:8" ht="18" x14ac:dyDescent="0.25">
      <c r="D81" s="95" t="s">
        <v>92</v>
      </c>
      <c r="E81" s="7"/>
      <c r="F81" s="7"/>
    </row>
    <row r="82" spans="4:8" ht="16.5" thickBot="1" x14ac:dyDescent="0.3">
      <c r="D82" s="89"/>
      <c r="E82" s="4"/>
      <c r="F82" s="4"/>
      <c r="G82" s="2"/>
      <c r="H82" s="2"/>
    </row>
    <row r="83" spans="4:8" ht="16.5" thickBot="1" x14ac:dyDescent="0.3"/>
    <row r="84" spans="4:8" x14ac:dyDescent="0.25">
      <c r="D84" s="86"/>
      <c r="E84" s="87"/>
      <c r="F84" s="90"/>
    </row>
    <row r="85" spans="4:8" ht="18" x14ac:dyDescent="0.25">
      <c r="D85" s="88" t="s">
        <v>79</v>
      </c>
      <c r="E85" s="7"/>
      <c r="F85" s="91"/>
    </row>
    <row r="86" spans="4:8" ht="18" x14ac:dyDescent="0.25">
      <c r="D86" s="88" t="s">
        <v>80</v>
      </c>
      <c r="E86" s="7"/>
      <c r="F86" s="91"/>
    </row>
    <row r="87" spans="4:8" ht="18" x14ac:dyDescent="0.25">
      <c r="D87" s="88" t="s">
        <v>81</v>
      </c>
      <c r="E87" s="7"/>
      <c r="F87" s="91"/>
    </row>
    <row r="88" spans="4:8" ht="18" x14ac:dyDescent="0.25">
      <c r="D88" s="88" t="s">
        <v>82</v>
      </c>
      <c r="E88" s="7"/>
      <c r="F88" s="91"/>
    </row>
    <row r="89" spans="4:8" ht="18" x14ac:dyDescent="0.25">
      <c r="D89" s="92" t="s">
        <v>83</v>
      </c>
      <c r="E89" s="7"/>
      <c r="F89" s="91"/>
    </row>
    <row r="90" spans="4:8" ht="16.5" thickBot="1" x14ac:dyDescent="0.3">
      <c r="D90" s="89"/>
      <c r="E90" s="4"/>
      <c r="F90" s="93"/>
    </row>
    <row r="91" spans="4:8" ht="16.5" thickBot="1" x14ac:dyDescent="0.3"/>
    <row r="92" spans="4:8" x14ac:dyDescent="0.25">
      <c r="D92" s="86"/>
      <c r="E92" s="87"/>
      <c r="F92" s="90"/>
    </row>
    <row r="93" spans="4:8" ht="18" x14ac:dyDescent="0.25">
      <c r="D93" s="88" t="s">
        <v>79</v>
      </c>
      <c r="E93" s="7"/>
      <c r="F93" s="91"/>
    </row>
    <row r="94" spans="4:8" ht="18" x14ac:dyDescent="0.25">
      <c r="D94" s="88" t="s">
        <v>80</v>
      </c>
      <c r="E94" s="7"/>
      <c r="F94" s="91"/>
    </row>
    <row r="95" spans="4:8" ht="18" x14ac:dyDescent="0.25">
      <c r="D95" s="88" t="s">
        <v>81</v>
      </c>
      <c r="E95" s="7"/>
      <c r="F95" s="91"/>
    </row>
    <row r="96" spans="4:8" ht="18" x14ac:dyDescent="0.25">
      <c r="D96" s="88" t="s">
        <v>82</v>
      </c>
      <c r="E96" s="7"/>
      <c r="F96" s="91"/>
    </row>
    <row r="97" spans="1:11" s="3" customFormat="1" ht="18" x14ac:dyDescent="0.25">
      <c r="A97" s="2"/>
      <c r="B97" s="2"/>
      <c r="C97" s="2"/>
      <c r="D97" s="92" t="s">
        <v>83</v>
      </c>
      <c r="E97" s="7"/>
      <c r="F97" s="91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89"/>
      <c r="E98" s="4"/>
      <c r="F98" s="93"/>
      <c r="I98" s="2"/>
      <c r="J98" s="2"/>
      <c r="K98" s="2"/>
    </row>
  </sheetData>
  <mergeCells count="7">
    <mergeCell ref="H35:I35"/>
    <mergeCell ref="G41:I41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0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60" t="s">
        <v>5</v>
      </c>
      <c r="B10" s="261"/>
      <c r="C10" s="261"/>
      <c r="D10" s="261"/>
      <c r="E10" s="261"/>
      <c r="F10" s="261"/>
      <c r="G10" s="261"/>
      <c r="H10" s="261"/>
      <c r="I10" s="261"/>
      <c r="J10" s="262"/>
    </row>
    <row r="12" spans="1:10" x14ac:dyDescent="0.25">
      <c r="A12" s="2" t="s">
        <v>6</v>
      </c>
      <c r="B12" s="2" t="s">
        <v>191</v>
      </c>
      <c r="H12" s="3" t="s">
        <v>7</v>
      </c>
      <c r="I12" s="6" t="s">
        <v>8</v>
      </c>
      <c r="J12" s="26" t="s">
        <v>309</v>
      </c>
    </row>
    <row r="13" spans="1:10" x14ac:dyDescent="0.25">
      <c r="H13" s="3" t="s">
        <v>9</v>
      </c>
      <c r="I13" s="6" t="s">
        <v>8</v>
      </c>
      <c r="J13" s="40" t="s">
        <v>310</v>
      </c>
    </row>
    <row r="14" spans="1:10" x14ac:dyDescent="0.25">
      <c r="H14" s="3" t="s">
        <v>10</v>
      </c>
      <c r="I14" s="6" t="s">
        <v>8</v>
      </c>
      <c r="J14" s="2" t="s">
        <v>31</v>
      </c>
    </row>
    <row r="15" spans="1:10" x14ac:dyDescent="0.25">
      <c r="A15" s="2" t="s">
        <v>11</v>
      </c>
      <c r="B15" s="26" t="s">
        <v>57</v>
      </c>
      <c r="C15" s="26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158" t="s">
        <v>29</v>
      </c>
      <c r="G17" s="158" t="s">
        <v>30</v>
      </c>
      <c r="H17" s="239" t="s">
        <v>16</v>
      </c>
      <c r="I17" s="240"/>
      <c r="J17" s="10" t="s">
        <v>17</v>
      </c>
    </row>
    <row r="18" spans="1:19" ht="53.25" customHeight="1" x14ac:dyDescent="0.25">
      <c r="A18" s="37">
        <v>1</v>
      </c>
      <c r="B18" s="35">
        <v>44223</v>
      </c>
      <c r="C18" s="35" t="s">
        <v>324</v>
      </c>
      <c r="D18" s="39" t="s">
        <v>325</v>
      </c>
      <c r="E18" s="39" t="s">
        <v>106</v>
      </c>
      <c r="F18" s="132">
        <v>21</v>
      </c>
      <c r="G18" s="160"/>
      <c r="H18" s="241">
        <v>2000000</v>
      </c>
      <c r="I18" s="242"/>
      <c r="J18" s="245">
        <f>H18</f>
        <v>2000000</v>
      </c>
    </row>
    <row r="19" spans="1:19" ht="53.25" customHeight="1" x14ac:dyDescent="0.25">
      <c r="A19" s="37">
        <v>2</v>
      </c>
      <c r="B19" s="35">
        <v>44223</v>
      </c>
      <c r="C19" s="35" t="s">
        <v>326</v>
      </c>
      <c r="D19" s="39" t="s">
        <v>327</v>
      </c>
      <c r="E19" s="39" t="s">
        <v>106</v>
      </c>
      <c r="F19" s="132">
        <v>28</v>
      </c>
      <c r="G19" s="160"/>
      <c r="H19" s="257"/>
      <c r="I19" s="258"/>
      <c r="J19" s="259"/>
    </row>
    <row r="20" spans="1:19" ht="53.25" customHeight="1" x14ac:dyDescent="0.25">
      <c r="A20" s="37">
        <v>3</v>
      </c>
      <c r="B20" s="35">
        <v>44223</v>
      </c>
      <c r="C20" s="35" t="s">
        <v>328</v>
      </c>
      <c r="D20" s="39" t="s">
        <v>329</v>
      </c>
      <c r="E20" s="39" t="s">
        <v>106</v>
      </c>
      <c r="F20" s="132">
        <v>29</v>
      </c>
      <c r="G20" s="160"/>
      <c r="H20" s="243"/>
      <c r="I20" s="244"/>
      <c r="J20" s="246"/>
    </row>
    <row r="21" spans="1:19" ht="25.5" customHeight="1" thickBot="1" x14ac:dyDescent="0.3">
      <c r="A21" s="195" t="s">
        <v>18</v>
      </c>
      <c r="B21" s="196"/>
      <c r="C21" s="196"/>
      <c r="D21" s="196"/>
      <c r="E21" s="196"/>
      <c r="F21" s="196"/>
      <c r="G21" s="196"/>
      <c r="H21" s="196"/>
      <c r="I21" s="197"/>
      <c r="J21" s="11">
        <f>SUM(J18:J18)</f>
        <v>2000000</v>
      </c>
    </row>
    <row r="22" spans="1:19" x14ac:dyDescent="0.25">
      <c r="A22" s="198"/>
      <c r="B22" s="198"/>
      <c r="C22" s="157"/>
      <c r="D22" s="157"/>
      <c r="E22" s="157"/>
      <c r="F22" s="157"/>
      <c r="G22" s="157"/>
      <c r="H22" s="12"/>
      <c r="I22" s="12"/>
      <c r="J22" s="13"/>
    </row>
    <row r="23" spans="1:19" x14ac:dyDescent="0.25">
      <c r="A23" s="157"/>
      <c r="B23" s="157"/>
      <c r="C23" s="157"/>
      <c r="D23" s="157"/>
      <c r="E23" s="157"/>
      <c r="F23" s="157"/>
      <c r="G23" s="157"/>
      <c r="H23" s="14" t="s">
        <v>19</v>
      </c>
      <c r="I23" s="14"/>
      <c r="J23" s="13">
        <v>0</v>
      </c>
    </row>
    <row r="24" spans="1:19" x14ac:dyDescent="0.25">
      <c r="D24" s="1"/>
      <c r="E24" s="1"/>
      <c r="F24" s="1"/>
      <c r="G24" s="1"/>
      <c r="H24" s="33" t="s">
        <v>108</v>
      </c>
      <c r="I24" s="33"/>
      <c r="J24" s="110">
        <v>0</v>
      </c>
      <c r="K24" s="17"/>
      <c r="S24" s="2" t="s">
        <v>26</v>
      </c>
    </row>
    <row r="25" spans="1:19" ht="16.5" thickBot="1" x14ac:dyDescent="0.3">
      <c r="D25" s="1"/>
      <c r="E25" s="1"/>
      <c r="F25" s="1"/>
      <c r="G25" s="1"/>
      <c r="H25" s="15" t="s">
        <v>38</v>
      </c>
      <c r="I25" s="15"/>
      <c r="J25" s="111">
        <v>0</v>
      </c>
      <c r="K25" s="17"/>
    </row>
    <row r="26" spans="1:19" x14ac:dyDescent="0.25">
      <c r="D26" s="1"/>
      <c r="E26" s="1"/>
      <c r="F26" s="1"/>
      <c r="G26" s="1"/>
      <c r="H26" s="18" t="s">
        <v>28</v>
      </c>
      <c r="I26" s="18"/>
      <c r="J26" s="19">
        <f>+J21</f>
        <v>2000000</v>
      </c>
    </row>
    <row r="27" spans="1:19" x14ac:dyDescent="0.25">
      <c r="A27" s="1" t="s">
        <v>330</v>
      </c>
      <c r="D27" s="1"/>
      <c r="E27" s="1"/>
      <c r="F27" s="1"/>
      <c r="G27" s="1"/>
      <c r="H27" s="18"/>
      <c r="I27" s="18"/>
      <c r="J27" s="19"/>
    </row>
    <row r="28" spans="1:19" x14ac:dyDescent="0.25">
      <c r="A28" s="20"/>
      <c r="D28" s="1"/>
      <c r="E28" s="1"/>
      <c r="F28" s="1"/>
      <c r="G28" s="1"/>
      <c r="H28" s="18"/>
      <c r="I28" s="18"/>
      <c r="J28" s="19"/>
    </row>
    <row r="29" spans="1:19" x14ac:dyDescent="0.25">
      <c r="D29" s="1"/>
      <c r="E29" s="1"/>
      <c r="F29" s="1"/>
      <c r="G29" s="1"/>
      <c r="H29" s="18"/>
      <c r="I29" s="18"/>
      <c r="J29" s="19"/>
    </row>
    <row r="30" spans="1:19" x14ac:dyDescent="0.25">
      <c r="A30" s="27" t="s">
        <v>21</v>
      </c>
    </row>
    <row r="31" spans="1:19" x14ac:dyDescent="0.25">
      <c r="A31" s="21" t="s">
        <v>22</v>
      </c>
      <c r="B31" s="21"/>
      <c r="C31" s="21"/>
      <c r="D31" s="7"/>
      <c r="E31" s="7"/>
      <c r="F31" s="7"/>
    </row>
    <row r="32" spans="1:19" x14ac:dyDescent="0.25">
      <c r="A32" s="21" t="s">
        <v>39</v>
      </c>
      <c r="B32" s="21"/>
      <c r="C32" s="21"/>
      <c r="D32" s="7"/>
      <c r="E32" s="7"/>
      <c r="F32" s="7"/>
    </row>
    <row r="33" spans="1:10" x14ac:dyDescent="0.25">
      <c r="A33" s="28" t="s">
        <v>40</v>
      </c>
      <c r="B33" s="22"/>
      <c r="C33" s="22"/>
      <c r="D33" s="7"/>
      <c r="E33" s="7"/>
      <c r="F33" s="7"/>
    </row>
    <row r="34" spans="1:10" x14ac:dyDescent="0.25">
      <c r="A34" s="23" t="s">
        <v>41</v>
      </c>
      <c r="B34" s="23"/>
      <c r="C34" s="23"/>
      <c r="D34" s="7"/>
      <c r="E34" s="7"/>
      <c r="F34" s="7"/>
    </row>
    <row r="35" spans="1:10" x14ac:dyDescent="0.25">
      <c r="A35" s="24"/>
      <c r="B35" s="24"/>
      <c r="C35" s="24"/>
    </row>
    <row r="36" spans="1:10" x14ac:dyDescent="0.25">
      <c r="A36" s="25"/>
      <c r="B36" s="25"/>
      <c r="C36" s="25"/>
    </row>
    <row r="37" spans="1:10" x14ac:dyDescent="0.25">
      <c r="H37" s="48" t="s">
        <v>23</v>
      </c>
      <c r="I37" s="199" t="str">
        <f>+J13</f>
        <v xml:space="preserve"> 30 Januari 21</v>
      </c>
      <c r="J37" s="225"/>
    </row>
    <row r="40" spans="1:10" ht="18" customHeight="1" x14ac:dyDescent="0.25"/>
    <row r="41" spans="1:10" ht="17.25" customHeight="1" x14ac:dyDescent="0.25"/>
    <row r="43" spans="1:10" x14ac:dyDescent="0.25">
      <c r="H43" s="226" t="s">
        <v>24</v>
      </c>
      <c r="I43" s="226"/>
      <c r="J43" s="226"/>
    </row>
  </sheetData>
  <mergeCells count="8">
    <mergeCell ref="I37:J37"/>
    <mergeCell ref="H43:J43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2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9" t="s">
        <v>32</v>
      </c>
    </row>
    <row r="4" spans="1:10" x14ac:dyDescent="0.25">
      <c r="A4" s="29" t="s">
        <v>1</v>
      </c>
    </row>
    <row r="5" spans="1:10" x14ac:dyDescent="0.25">
      <c r="A5" s="29" t="s">
        <v>2</v>
      </c>
    </row>
    <row r="6" spans="1:10" x14ac:dyDescent="0.25">
      <c r="A6" s="29" t="s">
        <v>3</v>
      </c>
    </row>
    <row r="7" spans="1:10" x14ac:dyDescent="0.25">
      <c r="A7" s="29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260" t="s">
        <v>5</v>
      </c>
      <c r="B10" s="261"/>
      <c r="C10" s="261"/>
      <c r="D10" s="261"/>
      <c r="E10" s="261"/>
      <c r="F10" s="261"/>
      <c r="G10" s="261"/>
      <c r="H10" s="261"/>
      <c r="I10" s="261"/>
      <c r="J10" s="262"/>
    </row>
    <row r="12" spans="1:10" x14ac:dyDescent="0.25">
      <c r="A12" s="2" t="s">
        <v>6</v>
      </c>
      <c r="B12" s="2" t="s">
        <v>191</v>
      </c>
      <c r="H12" s="3" t="s">
        <v>7</v>
      </c>
      <c r="I12" s="6" t="s">
        <v>8</v>
      </c>
      <c r="J12" s="26" t="s">
        <v>312</v>
      </c>
    </row>
    <row r="13" spans="1:10" x14ac:dyDescent="0.25">
      <c r="H13" s="3" t="s">
        <v>9</v>
      </c>
      <c r="I13" s="6" t="s">
        <v>8</v>
      </c>
      <c r="J13" s="40" t="s">
        <v>310</v>
      </c>
    </row>
    <row r="14" spans="1:10" x14ac:dyDescent="0.25">
      <c r="H14" s="3" t="s">
        <v>10</v>
      </c>
      <c r="I14" s="6" t="s">
        <v>8</v>
      </c>
      <c r="J14" s="2" t="s">
        <v>31</v>
      </c>
    </row>
    <row r="15" spans="1:10" x14ac:dyDescent="0.25">
      <c r="A15" s="2" t="s">
        <v>11</v>
      </c>
      <c r="B15" s="26" t="s">
        <v>57</v>
      </c>
      <c r="C15" s="26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192" t="s">
        <v>29</v>
      </c>
      <c r="G17" s="192" t="s">
        <v>30</v>
      </c>
      <c r="H17" s="239" t="s">
        <v>16</v>
      </c>
      <c r="I17" s="240"/>
      <c r="J17" s="10" t="s">
        <v>17</v>
      </c>
    </row>
    <row r="18" spans="1:19" ht="53.25" customHeight="1" x14ac:dyDescent="0.25">
      <c r="A18" s="37">
        <v>1</v>
      </c>
      <c r="B18" s="35">
        <v>44223</v>
      </c>
      <c r="C18" s="35" t="s">
        <v>324</v>
      </c>
      <c r="D18" s="39" t="s">
        <v>325</v>
      </c>
      <c r="E18" s="39" t="s">
        <v>106</v>
      </c>
      <c r="F18" s="132">
        <v>21</v>
      </c>
      <c r="G18" s="194"/>
      <c r="H18" s="241">
        <v>2000000</v>
      </c>
      <c r="I18" s="242"/>
      <c r="J18" s="245">
        <f>H18</f>
        <v>2000000</v>
      </c>
    </row>
    <row r="19" spans="1:19" ht="53.25" customHeight="1" x14ac:dyDescent="0.25">
      <c r="A19" s="37">
        <v>2</v>
      </c>
      <c r="B19" s="35">
        <v>44223</v>
      </c>
      <c r="C19" s="35" t="s">
        <v>326</v>
      </c>
      <c r="D19" s="39" t="s">
        <v>327</v>
      </c>
      <c r="E19" s="39" t="s">
        <v>106</v>
      </c>
      <c r="F19" s="132">
        <v>28</v>
      </c>
      <c r="G19" s="194"/>
      <c r="H19" s="257"/>
      <c r="I19" s="258"/>
      <c r="J19" s="259"/>
    </row>
    <row r="20" spans="1:19" ht="53.25" customHeight="1" x14ac:dyDescent="0.25">
      <c r="A20" s="37">
        <v>3</v>
      </c>
      <c r="B20" s="35">
        <v>44223</v>
      </c>
      <c r="C20" s="35" t="s">
        <v>328</v>
      </c>
      <c r="D20" s="39" t="s">
        <v>329</v>
      </c>
      <c r="E20" s="39" t="s">
        <v>106</v>
      </c>
      <c r="F20" s="132">
        <v>29</v>
      </c>
      <c r="G20" s="194"/>
      <c r="H20" s="243"/>
      <c r="I20" s="244"/>
      <c r="J20" s="246"/>
    </row>
    <row r="21" spans="1:19" ht="25.5" customHeight="1" thickBot="1" x14ac:dyDescent="0.3">
      <c r="A21" s="195" t="s">
        <v>18</v>
      </c>
      <c r="B21" s="196"/>
      <c r="C21" s="196"/>
      <c r="D21" s="196"/>
      <c r="E21" s="196"/>
      <c r="F21" s="196"/>
      <c r="G21" s="196"/>
      <c r="H21" s="196"/>
      <c r="I21" s="197"/>
      <c r="J21" s="11">
        <f>SUM(J18:J18)</f>
        <v>2000000</v>
      </c>
    </row>
    <row r="22" spans="1:19" x14ac:dyDescent="0.25">
      <c r="A22" s="198"/>
      <c r="B22" s="198"/>
      <c r="C22" s="191"/>
      <c r="D22" s="191"/>
      <c r="E22" s="191"/>
      <c r="F22" s="191"/>
      <c r="G22" s="191"/>
      <c r="H22" s="12"/>
      <c r="I22" s="12"/>
      <c r="J22" s="13"/>
    </row>
    <row r="23" spans="1:19" x14ac:dyDescent="0.25">
      <c r="A23" s="191"/>
      <c r="B23" s="191"/>
      <c r="C23" s="191"/>
      <c r="D23" s="191"/>
      <c r="E23" s="191"/>
      <c r="F23" s="191"/>
      <c r="G23" s="191"/>
      <c r="H23" s="14" t="s">
        <v>19</v>
      </c>
      <c r="I23" s="14"/>
      <c r="J23" s="13">
        <v>0</v>
      </c>
    </row>
    <row r="24" spans="1:19" x14ac:dyDescent="0.25">
      <c r="D24" s="1"/>
      <c r="E24" s="1"/>
      <c r="F24" s="1"/>
      <c r="G24" s="1"/>
      <c r="H24" s="33" t="s">
        <v>108</v>
      </c>
      <c r="I24" s="33"/>
      <c r="J24" s="110">
        <v>0</v>
      </c>
      <c r="K24" s="17"/>
      <c r="S24" s="2" t="s">
        <v>26</v>
      </c>
    </row>
    <row r="25" spans="1:19" ht="16.5" thickBot="1" x14ac:dyDescent="0.3">
      <c r="D25" s="1"/>
      <c r="E25" s="1"/>
      <c r="F25" s="1"/>
      <c r="G25" s="1"/>
      <c r="H25" s="15" t="s">
        <v>38</v>
      </c>
      <c r="I25" s="15"/>
      <c r="J25" s="111">
        <v>0</v>
      </c>
      <c r="K25" s="17"/>
    </row>
    <row r="26" spans="1:19" x14ac:dyDescent="0.25">
      <c r="D26" s="1"/>
      <c r="E26" s="1"/>
      <c r="F26" s="1"/>
      <c r="G26" s="1"/>
      <c r="H26" s="18" t="s">
        <v>28</v>
      </c>
      <c r="I26" s="18"/>
      <c r="J26" s="19">
        <f>+J21</f>
        <v>2000000</v>
      </c>
    </row>
    <row r="27" spans="1:19" x14ac:dyDescent="0.25">
      <c r="A27" s="1" t="s">
        <v>330</v>
      </c>
      <c r="D27" s="1"/>
      <c r="E27" s="1"/>
      <c r="F27" s="1"/>
      <c r="G27" s="1"/>
      <c r="H27" s="18"/>
      <c r="I27" s="18"/>
      <c r="J27" s="19"/>
    </row>
    <row r="28" spans="1:19" x14ac:dyDescent="0.25">
      <c r="A28" s="20"/>
      <c r="D28" s="1"/>
      <c r="E28" s="1"/>
      <c r="F28" s="1"/>
      <c r="G28" s="1"/>
      <c r="H28" s="18"/>
      <c r="I28" s="18"/>
      <c r="J28" s="19"/>
    </row>
    <row r="29" spans="1:19" x14ac:dyDescent="0.25">
      <c r="D29" s="1"/>
      <c r="E29" s="1"/>
      <c r="F29" s="1"/>
      <c r="G29" s="1"/>
      <c r="H29" s="18"/>
      <c r="I29" s="18"/>
      <c r="J29" s="19"/>
    </row>
    <row r="30" spans="1:19" x14ac:dyDescent="0.25">
      <c r="A30" s="27" t="s">
        <v>21</v>
      </c>
    </row>
    <row r="31" spans="1:19" x14ac:dyDescent="0.25">
      <c r="A31" s="21" t="s">
        <v>22</v>
      </c>
      <c r="B31" s="21"/>
      <c r="C31" s="21"/>
      <c r="D31" s="7"/>
      <c r="E31" s="7"/>
      <c r="F31" s="7"/>
    </row>
    <row r="32" spans="1:19" x14ac:dyDescent="0.25">
      <c r="A32" s="21" t="s">
        <v>39</v>
      </c>
      <c r="B32" s="21"/>
      <c r="C32" s="21"/>
      <c r="D32" s="7"/>
      <c r="E32" s="7"/>
      <c r="F32" s="7"/>
    </row>
    <row r="33" spans="1:10" x14ac:dyDescent="0.25">
      <c r="A33" s="28" t="s">
        <v>40</v>
      </c>
      <c r="B33" s="22"/>
      <c r="C33" s="22"/>
      <c r="D33" s="7"/>
      <c r="E33" s="7"/>
      <c r="F33" s="7"/>
    </row>
    <row r="34" spans="1:10" x14ac:dyDescent="0.25">
      <c r="A34" s="23" t="s">
        <v>41</v>
      </c>
      <c r="B34" s="23"/>
      <c r="C34" s="23"/>
      <c r="D34" s="7"/>
      <c r="E34" s="7"/>
      <c r="F34" s="7"/>
    </row>
    <row r="35" spans="1:10" x14ac:dyDescent="0.25">
      <c r="A35" s="24"/>
      <c r="B35" s="24"/>
      <c r="C35" s="24"/>
    </row>
    <row r="36" spans="1:10" x14ac:dyDescent="0.25">
      <c r="A36" s="25"/>
      <c r="B36" s="25"/>
      <c r="C36" s="25"/>
    </row>
    <row r="37" spans="1:10" x14ac:dyDescent="0.25">
      <c r="H37" s="48" t="s">
        <v>23</v>
      </c>
      <c r="I37" s="199" t="str">
        <f>+J13</f>
        <v xml:space="preserve"> 30 Januari 21</v>
      </c>
      <c r="J37" s="225"/>
    </row>
    <row r="40" spans="1:10" ht="18" customHeight="1" x14ac:dyDescent="0.25"/>
    <row r="41" spans="1:10" ht="17.25" customHeight="1" x14ac:dyDescent="0.25"/>
    <row r="43" spans="1:10" x14ac:dyDescent="0.25">
      <c r="H43" s="226" t="s">
        <v>24</v>
      </c>
      <c r="I43" s="226"/>
      <c r="J43" s="226"/>
    </row>
  </sheetData>
  <mergeCells count="8">
    <mergeCell ref="I37:J37"/>
    <mergeCell ref="H43:J43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10" workbookViewId="0">
      <selection activeCell="E33" sqref="E33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22.5" customHeight="1" thickBot="1" x14ac:dyDescent="0.3">
      <c r="A10" s="260" t="s">
        <v>5</v>
      </c>
      <c r="B10" s="261"/>
      <c r="C10" s="261"/>
      <c r="D10" s="261"/>
      <c r="E10" s="261"/>
      <c r="F10" s="261"/>
      <c r="G10" s="261"/>
      <c r="H10" s="262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312</v>
      </c>
    </row>
    <row r="13" spans="1:8" x14ac:dyDescent="0.25">
      <c r="F13" s="3" t="s">
        <v>9</v>
      </c>
      <c r="G13" s="6" t="s">
        <v>8</v>
      </c>
      <c r="H13" s="40" t="s">
        <v>310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>
        <v>44218</v>
      </c>
      <c r="C18" s="39" t="s">
        <v>313</v>
      </c>
      <c r="D18" s="39" t="s">
        <v>115</v>
      </c>
      <c r="E18" s="38">
        <v>1</v>
      </c>
      <c r="F18" s="241">
        <v>7300000</v>
      </c>
      <c r="G18" s="242"/>
      <c r="H18" s="159">
        <f>+F18</f>
        <v>7300000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7300000</v>
      </c>
    </row>
    <row r="20" spans="1:17" x14ac:dyDescent="0.25">
      <c r="A20" s="198"/>
      <c r="B20" s="198"/>
      <c r="C20" s="157"/>
      <c r="D20" s="157"/>
      <c r="E20" s="157"/>
      <c r="F20" s="12"/>
      <c r="G20" s="12"/>
      <c r="H20" s="13"/>
    </row>
    <row r="21" spans="1:17" x14ac:dyDescent="0.25">
      <c r="A21" s="157"/>
      <c r="B21" s="157"/>
      <c r="C21" s="157"/>
      <c r="D21" s="157"/>
      <c r="E21" s="157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20</v>
      </c>
      <c r="G22" s="33"/>
      <c r="H22" s="44">
        <v>5000000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11">
        <f>H19-H22</f>
        <v>2300000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H22</f>
        <v>5000000</v>
      </c>
    </row>
    <row r="25" spans="1:17" x14ac:dyDescent="0.25">
      <c r="A25" s="1" t="s">
        <v>314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30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4" workbookViewId="0">
      <selection activeCell="H12" sqref="H12:H13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22.5" customHeight="1" thickBot="1" x14ac:dyDescent="0.3">
      <c r="A10" s="260" t="s">
        <v>5</v>
      </c>
      <c r="B10" s="261"/>
      <c r="C10" s="261"/>
      <c r="D10" s="261"/>
      <c r="E10" s="261"/>
      <c r="F10" s="261"/>
      <c r="G10" s="261"/>
      <c r="H10" s="262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312</v>
      </c>
    </row>
    <row r="13" spans="1:8" x14ac:dyDescent="0.25">
      <c r="F13" s="3" t="s">
        <v>9</v>
      </c>
      <c r="G13" s="6" t="s">
        <v>8</v>
      </c>
      <c r="H13" s="40" t="s">
        <v>310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>
        <v>44218</v>
      </c>
      <c r="C18" s="39" t="s">
        <v>313</v>
      </c>
      <c r="D18" s="39" t="s">
        <v>115</v>
      </c>
      <c r="E18" s="38">
        <v>1</v>
      </c>
      <c r="F18" s="241">
        <v>7300000</v>
      </c>
      <c r="G18" s="242"/>
      <c r="H18" s="159">
        <f>+F18</f>
        <v>7300000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7300000</v>
      </c>
    </row>
    <row r="20" spans="1:17" x14ac:dyDescent="0.25">
      <c r="A20" s="198"/>
      <c r="B20" s="198"/>
      <c r="C20" s="157"/>
      <c r="D20" s="157"/>
      <c r="E20" s="157"/>
      <c r="F20" s="12"/>
      <c r="G20" s="12"/>
      <c r="H20" s="13"/>
    </row>
    <row r="21" spans="1:17" x14ac:dyDescent="0.25">
      <c r="A21" s="157"/>
      <c r="B21" s="157"/>
      <c r="C21" s="157"/>
      <c r="D21" s="157"/>
      <c r="E21" s="157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20</v>
      </c>
      <c r="G22" s="33"/>
      <c r="H22" s="44">
        <v>5000000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11">
        <f>H19-H22</f>
        <v>2300000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H23</f>
        <v>2300000</v>
      </c>
    </row>
    <row r="25" spans="1:17" x14ac:dyDescent="0.25">
      <c r="A25" s="1" t="s">
        <v>315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30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7" zoomScale="86" zoomScaleNormal="86" workbookViewId="0">
      <selection activeCell="M20" sqref="M20"/>
    </sheetView>
  </sheetViews>
  <sheetFormatPr defaultRowHeight="15.75" x14ac:dyDescent="0.25"/>
  <cols>
    <col min="1" max="1" width="6.28515625" style="26" customWidth="1"/>
    <col min="2" max="2" width="13" style="26" customWidth="1"/>
    <col min="3" max="3" width="9" style="26" customWidth="1"/>
    <col min="4" max="4" width="36.7109375" style="26" customWidth="1"/>
    <col min="5" max="5" width="13.28515625" style="26" customWidth="1"/>
    <col min="6" max="7" width="9.140625" style="26" customWidth="1"/>
    <col min="8" max="8" width="13.140625" style="51" customWidth="1"/>
    <col min="9" max="9" width="2.140625" style="51" customWidth="1"/>
    <col min="10" max="10" width="16.85546875" style="26" customWidth="1"/>
    <col min="11" max="11" width="12" style="26" bestFit="1" customWidth="1"/>
    <col min="12" max="12" width="15.42578125" style="26" customWidth="1"/>
    <col min="13" max="16384" width="9.140625" style="26"/>
  </cols>
  <sheetData>
    <row r="1" spans="1:12" ht="10.5" customHeight="1" x14ac:dyDescent="0.25"/>
    <row r="2" spans="1:12" x14ac:dyDescent="0.25">
      <c r="A2" s="50" t="s">
        <v>0</v>
      </c>
      <c r="B2" s="50"/>
    </row>
    <row r="3" spans="1:12" x14ac:dyDescent="0.25">
      <c r="A3" s="29" t="s">
        <v>32</v>
      </c>
      <c r="B3" s="161"/>
    </row>
    <row r="4" spans="1:12" x14ac:dyDescent="0.25">
      <c r="A4" s="29" t="s">
        <v>1</v>
      </c>
      <c r="B4" s="161"/>
    </row>
    <row r="5" spans="1:12" x14ac:dyDescent="0.25">
      <c r="A5" s="29" t="s">
        <v>2</v>
      </c>
      <c r="B5" s="161"/>
    </row>
    <row r="6" spans="1:12" x14ac:dyDescent="0.25">
      <c r="A6" s="29" t="s">
        <v>3</v>
      </c>
      <c r="B6" s="161"/>
    </row>
    <row r="7" spans="1:12" x14ac:dyDescent="0.25">
      <c r="A7" s="29" t="s">
        <v>4</v>
      </c>
      <c r="B7" s="161"/>
    </row>
    <row r="8" spans="1:12" ht="16.5" thickBot="1" x14ac:dyDescent="0.3">
      <c r="A8" s="52"/>
      <c r="B8" s="52"/>
      <c r="C8" s="52"/>
      <c r="D8" s="52"/>
      <c r="E8" s="52"/>
      <c r="F8" s="52"/>
      <c r="G8" s="52"/>
      <c r="H8" s="53"/>
      <c r="I8" s="53"/>
      <c r="J8" s="52"/>
    </row>
    <row r="9" spans="1:12" ht="16.5" customHeight="1" thickBot="1" x14ac:dyDescent="0.3">
      <c r="A9" s="277" t="s">
        <v>5</v>
      </c>
      <c r="B9" s="278"/>
      <c r="C9" s="278"/>
      <c r="D9" s="278"/>
      <c r="E9" s="278"/>
      <c r="F9" s="278"/>
      <c r="G9" s="278"/>
      <c r="H9" s="278"/>
      <c r="I9" s="278"/>
      <c r="J9" s="279"/>
    </row>
    <row r="11" spans="1:12" x14ac:dyDescent="0.25">
      <c r="A11" s="26" t="s">
        <v>6</v>
      </c>
      <c r="B11" s="2" t="s">
        <v>260</v>
      </c>
      <c r="H11" s="51" t="s">
        <v>7</v>
      </c>
      <c r="I11" s="51" t="s">
        <v>8</v>
      </c>
      <c r="J11" s="26" t="s">
        <v>250</v>
      </c>
    </row>
    <row r="12" spans="1:12" x14ac:dyDescent="0.25">
      <c r="H12" s="51" t="s">
        <v>9</v>
      </c>
      <c r="I12" s="51" t="s">
        <v>8</v>
      </c>
      <c r="J12" s="40" t="s">
        <v>243</v>
      </c>
    </row>
    <row r="13" spans="1:12" x14ac:dyDescent="0.25">
      <c r="B13" s="54"/>
      <c r="D13" s="54"/>
      <c r="E13" s="54"/>
      <c r="F13" s="54"/>
      <c r="G13" s="54"/>
      <c r="H13" s="51" t="s">
        <v>10</v>
      </c>
      <c r="I13" s="51" t="s">
        <v>8</v>
      </c>
    </row>
    <row r="14" spans="1:12" x14ac:dyDescent="0.25">
      <c r="A14" s="26" t="s">
        <v>11</v>
      </c>
      <c r="B14" s="2" t="s">
        <v>57</v>
      </c>
    </row>
    <row r="15" spans="1:12" ht="6.75" customHeight="1" thickBot="1" x14ac:dyDescent="0.3"/>
    <row r="16" spans="1:12" ht="18.75" customHeight="1" x14ac:dyDescent="0.25">
      <c r="A16" s="162" t="s">
        <v>12</v>
      </c>
      <c r="B16" s="163" t="s">
        <v>13</v>
      </c>
      <c r="C16" s="164" t="s">
        <v>27</v>
      </c>
      <c r="D16" s="164" t="s">
        <v>14</v>
      </c>
      <c r="E16" s="164" t="s">
        <v>15</v>
      </c>
      <c r="F16" s="164" t="s">
        <v>29</v>
      </c>
      <c r="G16" s="164" t="s">
        <v>30</v>
      </c>
      <c r="H16" s="280" t="s">
        <v>16</v>
      </c>
      <c r="I16" s="281"/>
      <c r="J16" s="165" t="s">
        <v>17</v>
      </c>
      <c r="L16" s="166"/>
    </row>
    <row r="17" spans="1:12" ht="29.25" customHeight="1" x14ac:dyDescent="0.25">
      <c r="A17" s="61">
        <v>1</v>
      </c>
      <c r="B17" s="167"/>
      <c r="C17" s="63"/>
      <c r="D17" s="36" t="s">
        <v>295</v>
      </c>
      <c r="E17" s="168" t="s">
        <v>268</v>
      </c>
      <c r="F17" s="169">
        <v>75</v>
      </c>
      <c r="G17" s="169"/>
      <c r="H17" s="273">
        <v>150000</v>
      </c>
      <c r="I17" s="274"/>
      <c r="J17" s="170">
        <v>150000</v>
      </c>
      <c r="L17" s="166"/>
    </row>
    <row r="18" spans="1:12" ht="27" customHeight="1" x14ac:dyDescent="0.25">
      <c r="A18" s="171">
        <v>2</v>
      </c>
      <c r="B18" s="172" t="s">
        <v>296</v>
      </c>
      <c r="C18" s="173" t="s">
        <v>297</v>
      </c>
      <c r="D18" s="36" t="s">
        <v>295</v>
      </c>
      <c r="E18" s="174" t="s">
        <v>268</v>
      </c>
      <c r="F18" s="175">
        <v>85</v>
      </c>
      <c r="G18" s="175"/>
      <c r="H18" s="273">
        <v>150000</v>
      </c>
      <c r="I18" s="274"/>
      <c r="J18" s="170">
        <v>100000</v>
      </c>
      <c r="L18" s="176"/>
    </row>
    <row r="19" spans="1:12" ht="27" customHeight="1" x14ac:dyDescent="0.25">
      <c r="A19" s="171">
        <v>3</v>
      </c>
      <c r="B19" s="172">
        <v>44196</v>
      </c>
      <c r="C19" s="173" t="s">
        <v>298</v>
      </c>
      <c r="D19" s="36" t="s">
        <v>261</v>
      </c>
      <c r="E19" s="174" t="s">
        <v>227</v>
      </c>
      <c r="F19" s="175">
        <v>3</v>
      </c>
      <c r="G19" s="175"/>
      <c r="H19" s="273">
        <v>300000</v>
      </c>
      <c r="I19" s="274"/>
      <c r="J19" s="170">
        <f>+H19</f>
        <v>300000</v>
      </c>
      <c r="L19" s="176"/>
    </row>
    <row r="20" spans="1:12" ht="33.75" customHeight="1" x14ac:dyDescent="0.25">
      <c r="A20" s="171">
        <v>4</v>
      </c>
      <c r="B20" s="172"/>
      <c r="C20" s="173"/>
      <c r="D20" s="36" t="s">
        <v>262</v>
      </c>
      <c r="E20" s="174" t="s">
        <v>263</v>
      </c>
      <c r="F20" s="275" t="s">
        <v>264</v>
      </c>
      <c r="G20" s="276"/>
      <c r="H20" s="273">
        <v>600000</v>
      </c>
      <c r="I20" s="274"/>
      <c r="J20" s="170">
        <v>600000</v>
      </c>
      <c r="K20" s="177">
        <f>+H20+H17+H18+H19+H21+H22+H23+H24+H25+H26+H27+H28+H29+300000</f>
        <v>3500000</v>
      </c>
      <c r="L20" s="176"/>
    </row>
    <row r="21" spans="1:12" ht="33.75" customHeight="1" x14ac:dyDescent="0.25">
      <c r="A21" s="61">
        <v>5</v>
      </c>
      <c r="B21" s="178" t="s">
        <v>265</v>
      </c>
      <c r="C21" s="63" t="s">
        <v>266</v>
      </c>
      <c r="D21" s="36" t="s">
        <v>267</v>
      </c>
      <c r="E21" s="168" t="s">
        <v>268</v>
      </c>
      <c r="F21" s="169">
        <v>2</v>
      </c>
      <c r="G21" s="169">
        <v>444</v>
      </c>
      <c r="H21" s="273">
        <v>350000</v>
      </c>
      <c r="I21" s="274"/>
      <c r="J21" s="66">
        <f>+H21</f>
        <v>350000</v>
      </c>
      <c r="L21" s="166"/>
    </row>
    <row r="22" spans="1:12" ht="33.75" customHeight="1" x14ac:dyDescent="0.25">
      <c r="A22" s="171">
        <v>6</v>
      </c>
      <c r="B22" s="172"/>
      <c r="C22" s="173"/>
      <c r="D22" s="36" t="s">
        <v>269</v>
      </c>
      <c r="E22" s="174" t="s">
        <v>263</v>
      </c>
      <c r="F22" s="275" t="s">
        <v>270</v>
      </c>
      <c r="G22" s="276"/>
      <c r="H22" s="273">
        <v>450000</v>
      </c>
      <c r="I22" s="274"/>
      <c r="J22" s="170">
        <v>450000</v>
      </c>
      <c r="L22" s="176"/>
    </row>
    <row r="23" spans="1:12" ht="31.5" customHeight="1" x14ac:dyDescent="0.25">
      <c r="A23" s="61">
        <v>7</v>
      </c>
      <c r="B23" s="178" t="s">
        <v>271</v>
      </c>
      <c r="C23" s="179" t="s">
        <v>272</v>
      </c>
      <c r="D23" s="36" t="s">
        <v>267</v>
      </c>
      <c r="E23" s="168" t="s">
        <v>268</v>
      </c>
      <c r="F23" s="169">
        <v>3</v>
      </c>
      <c r="G23" s="169">
        <v>1129</v>
      </c>
      <c r="H23" s="273">
        <v>300000</v>
      </c>
      <c r="I23" s="274"/>
      <c r="J23" s="170">
        <f t="shared" ref="J23:J32" si="0">+H23</f>
        <v>300000</v>
      </c>
      <c r="L23" s="176"/>
    </row>
    <row r="24" spans="1:12" ht="26.25" customHeight="1" x14ac:dyDescent="0.25">
      <c r="A24" s="61">
        <v>8</v>
      </c>
      <c r="B24" s="180">
        <v>44085</v>
      </c>
      <c r="C24" s="179"/>
      <c r="D24" s="36" t="s">
        <v>273</v>
      </c>
      <c r="E24" s="168" t="s">
        <v>268</v>
      </c>
      <c r="F24" s="169">
        <v>7</v>
      </c>
      <c r="G24" s="169"/>
      <c r="H24" s="273">
        <v>150000</v>
      </c>
      <c r="I24" s="274"/>
      <c r="J24" s="170">
        <f t="shared" si="0"/>
        <v>150000</v>
      </c>
      <c r="L24" s="176"/>
    </row>
    <row r="25" spans="1:12" ht="52.5" customHeight="1" x14ac:dyDescent="0.25">
      <c r="A25" s="61">
        <v>9</v>
      </c>
      <c r="B25" s="178" t="s">
        <v>274</v>
      </c>
      <c r="C25" s="179" t="s">
        <v>275</v>
      </c>
      <c r="D25" s="36" t="s">
        <v>276</v>
      </c>
      <c r="E25" s="168" t="s">
        <v>268</v>
      </c>
      <c r="F25" s="169">
        <v>8</v>
      </c>
      <c r="G25" s="169"/>
      <c r="H25" s="273">
        <v>150000</v>
      </c>
      <c r="I25" s="274"/>
      <c r="J25" s="170">
        <f t="shared" si="0"/>
        <v>150000</v>
      </c>
      <c r="L25" s="176"/>
    </row>
    <row r="26" spans="1:12" ht="33.75" customHeight="1" x14ac:dyDescent="0.25">
      <c r="A26" s="61">
        <v>10</v>
      </c>
      <c r="B26" s="178" t="s">
        <v>274</v>
      </c>
      <c r="C26" s="179" t="s">
        <v>277</v>
      </c>
      <c r="D26" s="36" t="s">
        <v>278</v>
      </c>
      <c r="E26" s="168" t="s">
        <v>268</v>
      </c>
      <c r="F26" s="169">
        <v>2</v>
      </c>
      <c r="G26" s="169"/>
      <c r="H26" s="273">
        <v>150000</v>
      </c>
      <c r="I26" s="274"/>
      <c r="J26" s="170">
        <f t="shared" si="0"/>
        <v>150000</v>
      </c>
      <c r="L26" s="176"/>
    </row>
    <row r="27" spans="1:12" ht="33.75" customHeight="1" x14ac:dyDescent="0.25">
      <c r="A27" s="61">
        <v>11</v>
      </c>
      <c r="B27" s="181" t="s">
        <v>279</v>
      </c>
      <c r="C27" s="179" t="s">
        <v>280</v>
      </c>
      <c r="D27" s="36" t="s">
        <v>281</v>
      </c>
      <c r="E27" s="168" t="s">
        <v>282</v>
      </c>
      <c r="F27" s="169">
        <v>1</v>
      </c>
      <c r="G27" s="169"/>
      <c r="H27" s="273">
        <v>150000</v>
      </c>
      <c r="I27" s="274"/>
      <c r="J27" s="170">
        <f t="shared" si="0"/>
        <v>150000</v>
      </c>
      <c r="L27" s="176"/>
    </row>
    <row r="28" spans="1:12" ht="33.75" customHeight="1" x14ac:dyDescent="0.25">
      <c r="A28" s="61">
        <v>12</v>
      </c>
      <c r="B28" s="178" t="s">
        <v>279</v>
      </c>
      <c r="C28" s="179" t="s">
        <v>283</v>
      </c>
      <c r="D28" s="36" t="s">
        <v>284</v>
      </c>
      <c r="E28" s="168" t="s">
        <v>268</v>
      </c>
      <c r="F28" s="169">
        <v>20</v>
      </c>
      <c r="G28" s="169"/>
      <c r="H28" s="273">
        <v>150000</v>
      </c>
      <c r="I28" s="274"/>
      <c r="J28" s="170">
        <f t="shared" si="0"/>
        <v>150000</v>
      </c>
      <c r="L28" s="176"/>
    </row>
    <row r="29" spans="1:12" ht="33.75" customHeight="1" x14ac:dyDescent="0.25">
      <c r="A29" s="61">
        <v>13</v>
      </c>
      <c r="B29" s="178" t="s">
        <v>279</v>
      </c>
      <c r="C29" s="179" t="s">
        <v>285</v>
      </c>
      <c r="D29" s="36" t="s">
        <v>286</v>
      </c>
      <c r="E29" s="168" t="s">
        <v>268</v>
      </c>
      <c r="F29" s="169">
        <v>2</v>
      </c>
      <c r="G29" s="169"/>
      <c r="H29" s="273">
        <v>150000</v>
      </c>
      <c r="I29" s="274"/>
      <c r="J29" s="170">
        <f t="shared" si="0"/>
        <v>150000</v>
      </c>
      <c r="L29" s="176"/>
    </row>
    <row r="30" spans="1:12" ht="33.75" customHeight="1" x14ac:dyDescent="0.25">
      <c r="A30" s="61">
        <v>14</v>
      </c>
      <c r="B30" s="180">
        <v>44165</v>
      </c>
      <c r="C30" s="179" t="s">
        <v>287</v>
      </c>
      <c r="D30" s="36" t="s">
        <v>288</v>
      </c>
      <c r="E30" s="168" t="s">
        <v>268</v>
      </c>
      <c r="F30" s="169">
        <v>2</v>
      </c>
      <c r="G30" s="169"/>
      <c r="H30" s="273">
        <v>150000</v>
      </c>
      <c r="I30" s="274"/>
      <c r="J30" s="170">
        <f t="shared" si="0"/>
        <v>150000</v>
      </c>
      <c r="L30" s="176"/>
    </row>
    <row r="31" spans="1:12" ht="24.75" customHeight="1" x14ac:dyDescent="0.25">
      <c r="A31" s="61">
        <v>15</v>
      </c>
      <c r="B31" s="180">
        <v>44167</v>
      </c>
      <c r="C31" s="63" t="s">
        <v>289</v>
      </c>
      <c r="D31" s="36" t="s">
        <v>290</v>
      </c>
      <c r="E31" s="168" t="s">
        <v>268</v>
      </c>
      <c r="F31" s="169">
        <v>1</v>
      </c>
      <c r="G31" s="169"/>
      <c r="H31" s="273">
        <v>150000</v>
      </c>
      <c r="I31" s="274"/>
      <c r="J31" s="170">
        <f t="shared" si="0"/>
        <v>150000</v>
      </c>
      <c r="L31" s="176"/>
    </row>
    <row r="32" spans="1:12" ht="19.5" customHeight="1" x14ac:dyDescent="0.25">
      <c r="A32" s="61">
        <v>16</v>
      </c>
      <c r="B32" s="268" t="s">
        <v>291</v>
      </c>
      <c r="C32" s="269"/>
      <c r="D32" s="269"/>
      <c r="E32" s="269"/>
      <c r="F32" s="269"/>
      <c r="G32" s="270"/>
      <c r="H32" s="271">
        <f>37000+37000</f>
        <v>74000</v>
      </c>
      <c r="I32" s="272"/>
      <c r="J32" s="170">
        <f t="shared" si="0"/>
        <v>74000</v>
      </c>
    </row>
    <row r="33" spans="1:10" ht="24" customHeight="1" thickBot="1" x14ac:dyDescent="0.3">
      <c r="A33" s="219" t="s">
        <v>18</v>
      </c>
      <c r="B33" s="220"/>
      <c r="C33" s="220"/>
      <c r="D33" s="220"/>
      <c r="E33" s="220"/>
      <c r="F33" s="220"/>
      <c r="G33" s="220"/>
      <c r="H33" s="220"/>
      <c r="I33" s="221"/>
      <c r="J33" s="67">
        <f>SUM(J17:J32)</f>
        <v>3524000</v>
      </c>
    </row>
    <row r="34" spans="1:10" x14ac:dyDescent="0.25">
      <c r="A34" s="222"/>
      <c r="B34" s="222"/>
      <c r="C34" s="222"/>
      <c r="D34" s="222"/>
      <c r="E34" s="222"/>
      <c r="F34" s="222"/>
      <c r="G34" s="222"/>
      <c r="H34" s="69"/>
      <c r="I34" s="69"/>
      <c r="J34" s="70"/>
    </row>
    <row r="35" spans="1:10" x14ac:dyDescent="0.25">
      <c r="A35" s="155"/>
      <c r="B35" s="155"/>
      <c r="C35" s="155"/>
      <c r="D35" s="155"/>
      <c r="E35" s="155"/>
      <c r="F35" s="155"/>
      <c r="G35" s="155"/>
      <c r="H35" s="71" t="s">
        <v>19</v>
      </c>
      <c r="I35" s="71"/>
      <c r="J35" s="70">
        <v>0</v>
      </c>
    </row>
    <row r="36" spans="1:10" ht="16.5" thickBot="1" x14ac:dyDescent="0.3">
      <c r="H36" s="72" t="s">
        <v>20</v>
      </c>
      <c r="I36" s="72"/>
      <c r="J36" s="73">
        <v>0</v>
      </c>
    </row>
    <row r="37" spans="1:10" x14ac:dyDescent="0.25">
      <c r="H37" s="75" t="s">
        <v>28</v>
      </c>
      <c r="I37" s="75"/>
      <c r="J37" s="76">
        <f>J33+J35-J36</f>
        <v>3524000</v>
      </c>
    </row>
    <row r="38" spans="1:10" ht="24" customHeight="1" x14ac:dyDescent="0.25">
      <c r="A38" s="182" t="s">
        <v>292</v>
      </c>
      <c r="B38" s="182"/>
      <c r="C38" s="183"/>
      <c r="D38" s="183"/>
      <c r="H38" s="75"/>
      <c r="I38" s="75"/>
      <c r="J38" s="76"/>
    </row>
    <row r="39" spans="1:10" ht="8.25" customHeight="1" x14ac:dyDescent="0.25">
      <c r="H39" s="75"/>
      <c r="I39" s="75"/>
      <c r="J39" s="76"/>
    </row>
    <row r="40" spans="1:10" x14ac:dyDescent="0.25">
      <c r="A40" s="27" t="s">
        <v>21</v>
      </c>
      <c r="B40" s="27"/>
      <c r="C40" s="27"/>
      <c r="D40" s="27"/>
      <c r="E40" s="27"/>
      <c r="F40" s="27"/>
      <c r="G40" s="27"/>
    </row>
    <row r="41" spans="1:10" x14ac:dyDescent="0.25">
      <c r="A41" s="50" t="s">
        <v>22</v>
      </c>
      <c r="B41" s="50"/>
      <c r="C41" s="50"/>
      <c r="D41" s="50"/>
      <c r="E41" s="50"/>
      <c r="F41" s="50"/>
      <c r="G41" s="50"/>
    </row>
    <row r="42" spans="1:10" x14ac:dyDescent="0.25">
      <c r="A42" s="50" t="s">
        <v>293</v>
      </c>
      <c r="B42" s="50"/>
      <c r="C42" s="50"/>
      <c r="D42" s="50"/>
      <c r="E42" s="50"/>
      <c r="F42" s="50"/>
    </row>
    <row r="43" spans="1:10" x14ac:dyDescent="0.25">
      <c r="A43" s="77" t="s">
        <v>294</v>
      </c>
      <c r="B43" s="77"/>
      <c r="C43" s="78"/>
      <c r="D43" s="78"/>
      <c r="E43" s="78"/>
      <c r="F43" s="78"/>
      <c r="G43" s="77"/>
    </row>
    <row r="44" spans="1:10" x14ac:dyDescent="0.25">
      <c r="A44" s="79" t="s">
        <v>0</v>
      </c>
      <c r="B44" s="79"/>
      <c r="C44" s="79"/>
      <c r="D44" s="79"/>
      <c r="E44" s="79"/>
      <c r="F44" s="79"/>
      <c r="G44" s="78"/>
    </row>
    <row r="45" spans="1:10" x14ac:dyDescent="0.25">
      <c r="A45" s="79"/>
      <c r="B45" s="79"/>
      <c r="C45" s="79"/>
      <c r="D45" s="79"/>
      <c r="E45" s="79"/>
      <c r="F45" s="79"/>
      <c r="G45" s="80"/>
    </row>
    <row r="46" spans="1:10" x14ac:dyDescent="0.25">
      <c r="H46" s="81" t="s">
        <v>23</v>
      </c>
      <c r="I46" s="54"/>
      <c r="J46" s="184" t="str">
        <f>J12</f>
        <v xml:space="preserve"> 28 Januari 21</v>
      </c>
    </row>
    <row r="48" spans="1:10" ht="15.75" customHeight="1" x14ac:dyDescent="0.25"/>
    <row r="49" spans="8:10" ht="25.5" customHeight="1" x14ac:dyDescent="0.25"/>
    <row r="50" spans="8:10" ht="25.5" customHeight="1" x14ac:dyDescent="0.25"/>
    <row r="51" spans="8:10" x14ac:dyDescent="0.25">
      <c r="H51" s="200" t="s">
        <v>24</v>
      </c>
      <c r="I51" s="200"/>
      <c r="J51" s="200"/>
    </row>
  </sheetData>
  <mergeCells count="24">
    <mergeCell ref="F20:G20"/>
    <mergeCell ref="H20:I20"/>
    <mergeCell ref="A9:J9"/>
    <mergeCell ref="H16:I16"/>
    <mergeCell ref="H17:I17"/>
    <mergeCell ref="H18:I18"/>
    <mergeCell ref="H19:I19"/>
    <mergeCell ref="H31:I31"/>
    <mergeCell ref="H21:I21"/>
    <mergeCell ref="F22:G22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B32:G32"/>
    <mergeCell ref="H32:I32"/>
    <mergeCell ref="A33:I33"/>
    <mergeCell ref="A34:G34"/>
    <mergeCell ref="H51:J51"/>
  </mergeCells>
  <pageMargins left="0.25" right="0" top="0" bottom="0" header="0.3" footer="0.3"/>
  <pageSetup paperSize="9" scale="78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10" workbookViewId="0">
      <selection activeCell="D40" sqref="D40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208</v>
      </c>
    </row>
    <row r="13" spans="1:8" x14ac:dyDescent="0.25">
      <c r="F13" s="3" t="s">
        <v>9</v>
      </c>
      <c r="G13" s="6" t="s">
        <v>8</v>
      </c>
      <c r="H13" s="40" t="s">
        <v>209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>
        <v>44217</v>
      </c>
      <c r="C18" s="39" t="s">
        <v>43</v>
      </c>
      <c r="D18" s="39" t="s">
        <v>207</v>
      </c>
      <c r="E18" s="38">
        <v>1</v>
      </c>
      <c r="F18" s="241">
        <v>8500000</v>
      </c>
      <c r="G18" s="242"/>
      <c r="H18" s="139">
        <f>+F18</f>
        <v>8500000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8500000</v>
      </c>
    </row>
    <row r="20" spans="1:17" x14ac:dyDescent="0.25">
      <c r="A20" s="198"/>
      <c r="B20" s="198"/>
      <c r="C20" s="138"/>
      <c r="D20" s="138"/>
      <c r="E20" s="138"/>
      <c r="F20" s="12"/>
      <c r="G20" s="12"/>
      <c r="H20" s="13"/>
    </row>
    <row r="21" spans="1:17" x14ac:dyDescent="0.25">
      <c r="A21" s="138"/>
      <c r="B21" s="138"/>
      <c r="C21" s="138"/>
      <c r="D21" s="138"/>
      <c r="E21" s="138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20</v>
      </c>
      <c r="G22" s="33"/>
      <c r="H22" s="110">
        <v>5500000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11">
        <f>H19-H22</f>
        <v>3000000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H23</f>
        <v>3000000</v>
      </c>
    </row>
    <row r="25" spans="1:17" x14ac:dyDescent="0.25">
      <c r="A25" s="1" t="s">
        <v>183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25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F41:H41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Q11" sqref="Q11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10" workbookViewId="0">
      <selection activeCell="E23" sqref="E23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7.7109375" style="2" customWidth="1"/>
    <col min="4" max="4" width="27.140625" style="2" customWidth="1"/>
    <col min="5" max="5" width="13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70</v>
      </c>
      <c r="G12" s="3" t="s">
        <v>7</v>
      </c>
      <c r="H12" s="6" t="s">
        <v>8</v>
      </c>
      <c r="I12" s="26" t="s">
        <v>93</v>
      </c>
    </row>
    <row r="13" spans="1:9" x14ac:dyDescent="0.25">
      <c r="G13" s="3" t="s">
        <v>9</v>
      </c>
      <c r="H13" s="6" t="s">
        <v>8</v>
      </c>
      <c r="I13" s="40" t="s">
        <v>94</v>
      </c>
    </row>
    <row r="14" spans="1:9" x14ac:dyDescent="0.25">
      <c r="G14" s="3" t="s">
        <v>10</v>
      </c>
      <c r="H14" s="6" t="s">
        <v>8</v>
      </c>
      <c r="I14" s="2" t="s">
        <v>71</v>
      </c>
    </row>
    <row r="15" spans="1:9" x14ac:dyDescent="0.25">
      <c r="A15" s="2" t="s">
        <v>11</v>
      </c>
      <c r="B15" s="26" t="s">
        <v>57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72</v>
      </c>
      <c r="G17" s="227" t="s">
        <v>16</v>
      </c>
      <c r="H17" s="228"/>
      <c r="I17" s="10" t="s">
        <v>17</v>
      </c>
    </row>
    <row r="18" spans="1:10" ht="57" customHeight="1" x14ac:dyDescent="0.25">
      <c r="A18" s="37">
        <v>1</v>
      </c>
      <c r="B18" s="83" t="s">
        <v>95</v>
      </c>
      <c r="C18" s="83"/>
      <c r="D18" s="39" t="s">
        <v>97</v>
      </c>
      <c r="E18" s="39" t="s">
        <v>175</v>
      </c>
      <c r="F18" s="38">
        <v>1</v>
      </c>
      <c r="G18" s="229">
        <f>5175000+300000</f>
        <v>5475000</v>
      </c>
      <c r="H18" s="229"/>
      <c r="I18" s="84">
        <f>+G18</f>
        <v>5475000</v>
      </c>
    </row>
    <row r="19" spans="1:10" ht="25.5" customHeight="1" thickBot="1" x14ac:dyDescent="0.3">
      <c r="A19" s="230" t="s">
        <v>18</v>
      </c>
      <c r="B19" s="231"/>
      <c r="C19" s="231"/>
      <c r="D19" s="231"/>
      <c r="E19" s="231"/>
      <c r="F19" s="231"/>
      <c r="G19" s="231"/>
      <c r="H19" s="232"/>
      <c r="I19" s="85">
        <f>I18</f>
        <v>5475000</v>
      </c>
    </row>
    <row r="20" spans="1:10" x14ac:dyDescent="0.25">
      <c r="A20" s="198"/>
      <c r="B20" s="198"/>
      <c r="C20" s="129"/>
      <c r="D20" s="129"/>
      <c r="E20" s="129"/>
      <c r="F20" s="129"/>
      <c r="G20" s="12"/>
      <c r="H20" s="12"/>
      <c r="I20" s="13"/>
    </row>
    <row r="21" spans="1:10" x14ac:dyDescent="0.25">
      <c r="A21" s="129"/>
      <c r="B21" s="129"/>
      <c r="C21" s="129"/>
      <c r="D21" s="129"/>
      <c r="E21" s="129"/>
      <c r="F21" s="129"/>
      <c r="G21" s="14" t="s">
        <v>19</v>
      </c>
      <c r="H21" s="14"/>
      <c r="I21" s="13">
        <v>0</v>
      </c>
    </row>
    <row r="22" spans="1:10" x14ac:dyDescent="0.25">
      <c r="A22" s="129"/>
      <c r="B22" s="129"/>
      <c r="C22" s="129"/>
      <c r="D22" s="129"/>
      <c r="E22" s="129"/>
      <c r="F22" s="129"/>
      <c r="G22" s="14" t="s">
        <v>98</v>
      </c>
      <c r="H22" s="14"/>
      <c r="I22" s="120">
        <f>I19*70%</f>
        <v>3832499.9999999995</v>
      </c>
    </row>
    <row r="23" spans="1:10" ht="16.5" thickBot="1" x14ac:dyDescent="0.3">
      <c r="D23" s="1"/>
      <c r="E23" s="1"/>
      <c r="F23" s="1"/>
      <c r="G23" s="15" t="s">
        <v>99</v>
      </c>
      <c r="H23" s="15"/>
      <c r="I23" s="111">
        <f>+I19-I22</f>
        <v>1642500.0000000005</v>
      </c>
      <c r="J23" s="17"/>
    </row>
    <row r="24" spans="1:10" ht="20.25" customHeight="1" x14ac:dyDescent="0.25">
      <c r="D24" s="1"/>
      <c r="E24" s="1"/>
      <c r="F24" s="1"/>
      <c r="G24" s="97" t="s">
        <v>73</v>
      </c>
      <c r="H24" s="97"/>
      <c r="I24" s="98">
        <f>I23</f>
        <v>1642500.0000000005</v>
      </c>
    </row>
    <row r="25" spans="1:10" x14ac:dyDescent="0.25">
      <c r="A25" s="1" t="s">
        <v>176</v>
      </c>
      <c r="D25" s="1"/>
      <c r="E25" s="1"/>
      <c r="F25" s="1"/>
      <c r="G25" s="18"/>
      <c r="H25" s="18"/>
      <c r="I25" s="19"/>
    </row>
    <row r="26" spans="1:10" x14ac:dyDescent="0.25">
      <c r="A26" s="20"/>
      <c r="D26" s="1"/>
      <c r="E26" s="1"/>
      <c r="F26" s="1"/>
      <c r="G26" s="18"/>
      <c r="H26" s="18"/>
      <c r="I26" s="19"/>
    </row>
    <row r="27" spans="1:10" x14ac:dyDescent="0.25">
      <c r="D27" s="1"/>
      <c r="E27" s="1"/>
      <c r="F27" s="1"/>
      <c r="G27" s="18"/>
      <c r="H27" s="18"/>
      <c r="I27" s="19"/>
    </row>
    <row r="28" spans="1:10" x14ac:dyDescent="0.25">
      <c r="A28" s="27" t="s">
        <v>21</v>
      </c>
    </row>
    <row r="29" spans="1:10" x14ac:dyDescent="0.25">
      <c r="A29" s="21" t="s">
        <v>22</v>
      </c>
      <c r="B29" s="21"/>
      <c r="C29" s="21"/>
      <c r="D29" s="7"/>
      <c r="E29" s="7"/>
    </row>
    <row r="30" spans="1:10" x14ac:dyDescent="0.25">
      <c r="A30" s="21" t="s">
        <v>39</v>
      </c>
      <c r="B30" s="21"/>
      <c r="C30" s="21"/>
      <c r="D30" s="7"/>
      <c r="E30" s="7"/>
    </row>
    <row r="31" spans="1:10" x14ac:dyDescent="0.25">
      <c r="A31" s="28" t="s">
        <v>40</v>
      </c>
      <c r="B31" s="22"/>
      <c r="C31" s="22"/>
      <c r="D31" s="7"/>
      <c r="E31" s="7"/>
    </row>
    <row r="32" spans="1:10" x14ac:dyDescent="0.25">
      <c r="A32" s="23" t="s">
        <v>41</v>
      </c>
      <c r="B32" s="23"/>
      <c r="C32" s="23"/>
      <c r="D32" s="7"/>
      <c r="E32" s="7"/>
    </row>
    <row r="33" spans="1:9" x14ac:dyDescent="0.25">
      <c r="A33" s="24"/>
      <c r="B33" s="24"/>
      <c r="C33" s="24"/>
    </row>
    <row r="34" spans="1:9" x14ac:dyDescent="0.25">
      <c r="A34" s="25"/>
      <c r="B34" s="25"/>
      <c r="C34" s="25"/>
    </row>
    <row r="35" spans="1:9" x14ac:dyDescent="0.25">
      <c r="G35" s="48" t="s">
        <v>25</v>
      </c>
      <c r="H35" s="199" t="str">
        <f>I13</f>
        <v xml:space="preserve"> 08 Januari 21</v>
      </c>
      <c r="I35" s="225"/>
    </row>
    <row r="39" spans="1:9" ht="24.75" customHeight="1" x14ac:dyDescent="0.25"/>
    <row r="41" spans="1:9" x14ac:dyDescent="0.25">
      <c r="G41" s="226" t="s">
        <v>24</v>
      </c>
      <c r="H41" s="226"/>
      <c r="I41" s="226"/>
    </row>
    <row r="46" spans="1:9" ht="16.5" thickBot="1" x14ac:dyDescent="0.3"/>
    <row r="47" spans="1:9" x14ac:dyDescent="0.25">
      <c r="D47" s="86"/>
      <c r="E47" s="87"/>
      <c r="F47" s="87"/>
    </row>
    <row r="48" spans="1:9" ht="18" x14ac:dyDescent="0.25">
      <c r="D48" s="88" t="s">
        <v>74</v>
      </c>
      <c r="E48" s="7"/>
      <c r="F48" s="7"/>
      <c r="G48" s="2"/>
      <c r="H48" s="2"/>
    </row>
    <row r="49" spans="4:8" ht="18" x14ac:dyDescent="0.25">
      <c r="D49" s="88" t="s">
        <v>75</v>
      </c>
      <c r="E49" s="7"/>
      <c r="F49" s="7"/>
      <c r="G49" s="2"/>
      <c r="H49" s="2"/>
    </row>
    <row r="50" spans="4:8" ht="18" x14ac:dyDescent="0.25">
      <c r="D50" s="88" t="s">
        <v>76</v>
      </c>
      <c r="E50" s="7"/>
      <c r="F50" s="7"/>
      <c r="G50" s="2"/>
      <c r="H50" s="2"/>
    </row>
    <row r="51" spans="4:8" ht="18" x14ac:dyDescent="0.25">
      <c r="D51" s="88" t="s">
        <v>77</v>
      </c>
      <c r="E51" s="7"/>
      <c r="F51" s="7"/>
      <c r="G51" s="2"/>
      <c r="H51" s="2"/>
    </row>
    <row r="52" spans="4:8" ht="18" x14ac:dyDescent="0.25">
      <c r="D52" s="88" t="s">
        <v>78</v>
      </c>
      <c r="E52" s="7"/>
      <c r="F52" s="7"/>
      <c r="G52" s="2"/>
      <c r="H52" s="2"/>
    </row>
    <row r="53" spans="4:8" ht="16.5" thickBot="1" x14ac:dyDescent="0.3">
      <c r="D53" s="89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86"/>
      <c r="E57" s="87"/>
      <c r="F57" s="90"/>
      <c r="G57" s="2"/>
      <c r="H57" s="2"/>
    </row>
    <row r="58" spans="4:8" ht="18" x14ac:dyDescent="0.25">
      <c r="D58" s="88" t="s">
        <v>79</v>
      </c>
      <c r="E58" s="7"/>
      <c r="F58" s="91"/>
      <c r="G58" s="2"/>
      <c r="H58" s="2"/>
    </row>
    <row r="59" spans="4:8" ht="18" x14ac:dyDescent="0.25">
      <c r="D59" s="88" t="s">
        <v>80</v>
      </c>
      <c r="E59" s="7"/>
      <c r="F59" s="91"/>
      <c r="G59" s="2"/>
      <c r="H59" s="2"/>
    </row>
    <row r="60" spans="4:8" ht="18" x14ac:dyDescent="0.25">
      <c r="D60" s="88" t="s">
        <v>81</v>
      </c>
      <c r="E60" s="7"/>
      <c r="F60" s="91"/>
      <c r="G60" s="2"/>
      <c r="H60" s="2"/>
    </row>
    <row r="61" spans="4:8" ht="18" x14ac:dyDescent="0.25">
      <c r="D61" s="88" t="s">
        <v>82</v>
      </c>
      <c r="E61" s="7"/>
      <c r="F61" s="91"/>
      <c r="G61" s="2"/>
      <c r="H61" s="2"/>
    </row>
    <row r="62" spans="4:8" ht="18" x14ac:dyDescent="0.25">
      <c r="D62" s="92" t="s">
        <v>83</v>
      </c>
      <c r="E62" s="7"/>
      <c r="F62" s="91"/>
      <c r="G62" s="2"/>
      <c r="H62" s="2"/>
    </row>
    <row r="63" spans="4:8" ht="16.5" thickBot="1" x14ac:dyDescent="0.3">
      <c r="D63" s="89"/>
      <c r="E63" s="4"/>
      <c r="F63" s="93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86"/>
      <c r="E68" s="87"/>
      <c r="F68" s="87"/>
      <c r="G68" s="2"/>
      <c r="H68" s="2"/>
    </row>
    <row r="69" spans="4:8" ht="18" x14ac:dyDescent="0.25">
      <c r="D69" s="88" t="s">
        <v>74</v>
      </c>
      <c r="E69" s="7"/>
      <c r="F69" s="7"/>
      <c r="G69" s="2"/>
      <c r="H69" s="2"/>
    </row>
    <row r="70" spans="4:8" ht="18" x14ac:dyDescent="0.25">
      <c r="D70" s="88" t="s">
        <v>84</v>
      </c>
      <c r="E70" s="7"/>
      <c r="F70" s="7"/>
      <c r="G70" s="2"/>
      <c r="H70" s="2"/>
    </row>
    <row r="71" spans="4:8" ht="18" x14ac:dyDescent="0.25">
      <c r="D71" s="88" t="s">
        <v>85</v>
      </c>
      <c r="E71" s="7"/>
      <c r="F71" s="7"/>
      <c r="G71" s="2"/>
      <c r="H71" s="2"/>
    </row>
    <row r="72" spans="4:8" ht="18" x14ac:dyDescent="0.25">
      <c r="D72" s="88" t="s">
        <v>86</v>
      </c>
      <c r="E72" s="7"/>
      <c r="F72" s="7"/>
      <c r="G72" s="2"/>
      <c r="H72" s="2"/>
    </row>
    <row r="73" spans="4:8" ht="18" x14ac:dyDescent="0.25">
      <c r="D73" s="88" t="s">
        <v>87</v>
      </c>
      <c r="E73" s="7"/>
      <c r="F73" s="7"/>
      <c r="G73" s="2"/>
      <c r="H73" s="2"/>
    </row>
    <row r="74" spans="4:8" ht="16.5" thickBot="1" x14ac:dyDescent="0.3">
      <c r="D74" s="89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86"/>
      <c r="E76" s="87"/>
      <c r="F76" s="87"/>
      <c r="G76" s="2"/>
      <c r="H76" s="2"/>
    </row>
    <row r="77" spans="4:8" ht="18" x14ac:dyDescent="0.25">
      <c r="D77" s="94" t="s">
        <v>88</v>
      </c>
      <c r="E77" s="7"/>
      <c r="F77" s="7"/>
    </row>
    <row r="78" spans="4:8" ht="18" x14ac:dyDescent="0.25">
      <c r="D78" s="94" t="s">
        <v>89</v>
      </c>
      <c r="E78" s="7"/>
      <c r="F78" s="7"/>
    </row>
    <row r="79" spans="4:8" ht="18" x14ac:dyDescent="0.25">
      <c r="D79" s="94" t="s">
        <v>90</v>
      </c>
      <c r="E79" s="7"/>
      <c r="F79" s="7"/>
    </row>
    <row r="80" spans="4:8" ht="18" x14ac:dyDescent="0.25">
      <c r="D80" s="94" t="s">
        <v>91</v>
      </c>
      <c r="E80" s="7"/>
      <c r="F80" s="7"/>
    </row>
    <row r="81" spans="4:8" ht="18" x14ac:dyDescent="0.25">
      <c r="D81" s="95" t="s">
        <v>92</v>
      </c>
      <c r="E81" s="7"/>
      <c r="F81" s="7"/>
    </row>
    <row r="82" spans="4:8" ht="16.5" thickBot="1" x14ac:dyDescent="0.3">
      <c r="D82" s="89"/>
      <c r="E82" s="4"/>
      <c r="F82" s="4"/>
      <c r="G82" s="2"/>
      <c r="H82" s="2"/>
    </row>
    <row r="83" spans="4:8" ht="16.5" thickBot="1" x14ac:dyDescent="0.3"/>
    <row r="84" spans="4:8" x14ac:dyDescent="0.25">
      <c r="D84" s="86"/>
      <c r="E84" s="87"/>
      <c r="F84" s="90"/>
    </row>
    <row r="85" spans="4:8" ht="18" x14ac:dyDescent="0.25">
      <c r="D85" s="88" t="s">
        <v>79</v>
      </c>
      <c r="E85" s="7"/>
      <c r="F85" s="91"/>
    </row>
    <row r="86" spans="4:8" ht="18" x14ac:dyDescent="0.25">
      <c r="D86" s="88" t="s">
        <v>80</v>
      </c>
      <c r="E86" s="7"/>
      <c r="F86" s="91"/>
    </row>
    <row r="87" spans="4:8" ht="18" x14ac:dyDescent="0.25">
      <c r="D87" s="88" t="s">
        <v>81</v>
      </c>
      <c r="E87" s="7"/>
      <c r="F87" s="91"/>
    </row>
    <row r="88" spans="4:8" ht="18" x14ac:dyDescent="0.25">
      <c r="D88" s="88" t="s">
        <v>82</v>
      </c>
      <c r="E88" s="7"/>
      <c r="F88" s="91"/>
    </row>
    <row r="89" spans="4:8" ht="18" x14ac:dyDescent="0.25">
      <c r="D89" s="92" t="s">
        <v>83</v>
      </c>
      <c r="E89" s="7"/>
      <c r="F89" s="91"/>
    </row>
    <row r="90" spans="4:8" ht="16.5" thickBot="1" x14ac:dyDescent="0.3">
      <c r="D90" s="89"/>
      <c r="E90" s="4"/>
      <c r="F90" s="93"/>
    </row>
    <row r="91" spans="4:8" ht="16.5" thickBot="1" x14ac:dyDescent="0.3"/>
    <row r="92" spans="4:8" x14ac:dyDescent="0.25">
      <c r="D92" s="86"/>
      <c r="E92" s="87"/>
      <c r="F92" s="90"/>
    </row>
    <row r="93" spans="4:8" ht="18" x14ac:dyDescent="0.25">
      <c r="D93" s="88" t="s">
        <v>79</v>
      </c>
      <c r="E93" s="7"/>
      <c r="F93" s="91"/>
    </row>
    <row r="94" spans="4:8" ht="18" x14ac:dyDescent="0.25">
      <c r="D94" s="88" t="s">
        <v>80</v>
      </c>
      <c r="E94" s="7"/>
      <c r="F94" s="91"/>
    </row>
    <row r="95" spans="4:8" ht="18" x14ac:dyDescent="0.25">
      <c r="D95" s="88" t="s">
        <v>81</v>
      </c>
      <c r="E95" s="7"/>
      <c r="F95" s="91"/>
    </row>
    <row r="96" spans="4:8" ht="18" x14ac:dyDescent="0.25">
      <c r="D96" s="88" t="s">
        <v>82</v>
      </c>
      <c r="E96" s="7"/>
      <c r="F96" s="91"/>
    </row>
    <row r="97" spans="1:11" s="3" customFormat="1" ht="18" x14ac:dyDescent="0.25">
      <c r="A97" s="2"/>
      <c r="B97" s="2"/>
      <c r="C97" s="2"/>
      <c r="D97" s="92" t="s">
        <v>83</v>
      </c>
      <c r="E97" s="7"/>
      <c r="F97" s="91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89"/>
      <c r="E98" s="4"/>
      <c r="F98" s="93"/>
      <c r="I98" s="2"/>
      <c r="J98" s="2"/>
      <c r="K98" s="2"/>
    </row>
  </sheetData>
  <mergeCells count="7">
    <mergeCell ref="G41:I41"/>
    <mergeCell ref="A10:I10"/>
    <mergeCell ref="G17:H17"/>
    <mergeCell ref="G18:H18"/>
    <mergeCell ref="A19:H19"/>
    <mergeCell ref="A20:B20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K99"/>
  <sheetViews>
    <sheetView topLeftCell="A12" workbookViewId="0">
      <selection activeCell="E21" sqref="E21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7.7109375" style="2" customWidth="1"/>
    <col min="4" max="4" width="27.140625" style="2" customWidth="1"/>
    <col min="5" max="5" width="13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0" width="9.140625" style="2"/>
    <col min="11" max="11" width="11.570312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29" t="s">
        <v>32</v>
      </c>
    </row>
    <row r="4" spans="1:9" x14ac:dyDescent="0.25">
      <c r="A4" s="29" t="s">
        <v>1</v>
      </c>
    </row>
    <row r="5" spans="1:9" x14ac:dyDescent="0.25">
      <c r="A5" s="29" t="s">
        <v>2</v>
      </c>
    </row>
    <row r="6" spans="1:9" x14ac:dyDescent="0.25">
      <c r="A6" s="29" t="s">
        <v>3</v>
      </c>
    </row>
    <row r="7" spans="1:9" x14ac:dyDescent="0.25">
      <c r="A7" s="29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2"/>
      <c r="I10" s="203"/>
    </row>
    <row r="12" spans="1:9" x14ac:dyDescent="0.25">
      <c r="A12" s="2" t="s">
        <v>6</v>
      </c>
      <c r="B12" s="2" t="s">
        <v>101</v>
      </c>
      <c r="G12" s="3" t="s">
        <v>7</v>
      </c>
      <c r="H12" s="6" t="s">
        <v>8</v>
      </c>
      <c r="I12" s="26" t="s">
        <v>102</v>
      </c>
    </row>
    <row r="13" spans="1:9" x14ac:dyDescent="0.25">
      <c r="G13" s="3" t="s">
        <v>9</v>
      </c>
      <c r="H13" s="6" t="s">
        <v>8</v>
      </c>
      <c r="I13" s="40" t="s">
        <v>103</v>
      </c>
    </row>
    <row r="14" spans="1:9" x14ac:dyDescent="0.25">
      <c r="G14" s="3" t="s">
        <v>10</v>
      </c>
      <c r="H14" s="6" t="s">
        <v>8</v>
      </c>
      <c r="I14" s="2" t="s">
        <v>71</v>
      </c>
    </row>
    <row r="15" spans="1:9" x14ac:dyDescent="0.25">
      <c r="A15" s="2" t="s">
        <v>11</v>
      </c>
      <c r="B15" s="26" t="s">
        <v>57</v>
      </c>
    </row>
    <row r="16" spans="1:9" ht="16.5" thickBot="1" x14ac:dyDescent="0.3">
      <c r="F16" s="7"/>
    </row>
    <row r="17" spans="1:11" ht="20.100000000000001" customHeight="1" x14ac:dyDescent="0.25">
      <c r="A17" s="8" t="s">
        <v>12</v>
      </c>
      <c r="B17" s="9" t="s">
        <v>13</v>
      </c>
      <c r="C17" s="9" t="s">
        <v>27</v>
      </c>
      <c r="D17" s="9" t="s">
        <v>14</v>
      </c>
      <c r="E17" s="9" t="s">
        <v>15</v>
      </c>
      <c r="F17" s="9" t="s">
        <v>29</v>
      </c>
      <c r="G17" s="227" t="s">
        <v>16</v>
      </c>
      <c r="H17" s="228"/>
      <c r="I17" s="10" t="s">
        <v>17</v>
      </c>
    </row>
    <row r="18" spans="1:11" ht="57" customHeight="1" x14ac:dyDescent="0.25">
      <c r="A18" s="37">
        <v>1</v>
      </c>
      <c r="B18" s="233" t="s">
        <v>95</v>
      </c>
      <c r="C18" s="233" t="s">
        <v>104</v>
      </c>
      <c r="D18" s="39" t="s">
        <v>105</v>
      </c>
      <c r="E18" s="235" t="s">
        <v>106</v>
      </c>
      <c r="F18" s="38">
        <v>68</v>
      </c>
      <c r="G18" s="229">
        <v>1300000</v>
      </c>
      <c r="H18" s="229"/>
      <c r="I18" s="84">
        <f>+G18</f>
        <v>1300000</v>
      </c>
    </row>
    <row r="19" spans="1:11" ht="57" customHeight="1" x14ac:dyDescent="0.25">
      <c r="A19" s="37">
        <v>2</v>
      </c>
      <c r="B19" s="234"/>
      <c r="C19" s="234"/>
      <c r="D19" s="39" t="s">
        <v>107</v>
      </c>
      <c r="E19" s="236"/>
      <c r="F19" s="38">
        <v>25</v>
      </c>
      <c r="G19" s="237">
        <v>10000</v>
      </c>
      <c r="H19" s="238"/>
      <c r="I19" s="101">
        <f>F19*G19</f>
        <v>250000</v>
      </c>
      <c r="K19" s="103"/>
    </row>
    <row r="20" spans="1:11" ht="25.5" customHeight="1" thickBot="1" x14ac:dyDescent="0.3">
      <c r="A20" s="230" t="s">
        <v>18</v>
      </c>
      <c r="B20" s="231"/>
      <c r="C20" s="231"/>
      <c r="D20" s="231"/>
      <c r="E20" s="231"/>
      <c r="F20" s="231"/>
      <c r="G20" s="231"/>
      <c r="H20" s="232"/>
      <c r="I20" s="85">
        <f>SUM(I18:I19)</f>
        <v>1550000</v>
      </c>
    </row>
    <row r="21" spans="1:11" x14ac:dyDescent="0.25">
      <c r="A21" s="198"/>
      <c r="B21" s="198"/>
      <c r="C21" s="82"/>
      <c r="D21" s="82"/>
      <c r="E21" s="82"/>
      <c r="F21" s="82"/>
      <c r="G21" s="12"/>
      <c r="H21" s="12"/>
      <c r="I21" s="13"/>
    </row>
    <row r="22" spans="1:11" x14ac:dyDescent="0.25">
      <c r="A22" s="82"/>
      <c r="B22" s="82"/>
      <c r="C22" s="82"/>
      <c r="D22" s="82"/>
      <c r="E22" s="82"/>
      <c r="F22" s="82"/>
      <c r="G22" s="14" t="s">
        <v>19</v>
      </c>
      <c r="H22" s="14"/>
      <c r="I22" s="13">
        <v>0</v>
      </c>
    </row>
    <row r="23" spans="1:11" x14ac:dyDescent="0.25">
      <c r="A23" s="82"/>
      <c r="B23" s="82"/>
      <c r="C23" s="82"/>
      <c r="D23" s="82"/>
      <c r="E23" s="82"/>
      <c r="F23" s="82"/>
      <c r="G23" s="14" t="s">
        <v>108</v>
      </c>
      <c r="H23" s="14"/>
      <c r="I23" s="96">
        <v>0</v>
      </c>
    </row>
    <row r="24" spans="1:11" ht="16.5" thickBot="1" x14ac:dyDescent="0.3">
      <c r="D24" s="1"/>
      <c r="E24" s="1"/>
      <c r="F24" s="1"/>
      <c r="G24" s="15" t="s">
        <v>38</v>
      </c>
      <c r="H24" s="15"/>
      <c r="I24" s="16">
        <v>0</v>
      </c>
      <c r="J24" s="17"/>
    </row>
    <row r="25" spans="1:11" ht="20.25" customHeight="1" x14ac:dyDescent="0.25">
      <c r="D25" s="1"/>
      <c r="E25" s="1"/>
      <c r="F25" s="1"/>
      <c r="G25" s="97" t="s">
        <v>73</v>
      </c>
      <c r="H25" s="97"/>
      <c r="I25" s="98">
        <f>I20</f>
        <v>1550000</v>
      </c>
    </row>
    <row r="26" spans="1:11" x14ac:dyDescent="0.25">
      <c r="A26" s="1" t="s">
        <v>117</v>
      </c>
      <c r="D26" s="1"/>
      <c r="E26" s="1"/>
      <c r="F26" s="1"/>
      <c r="G26" s="18"/>
      <c r="H26" s="18"/>
      <c r="I26" s="19"/>
    </row>
    <row r="27" spans="1:11" x14ac:dyDescent="0.25">
      <c r="A27" s="20"/>
      <c r="D27" s="1"/>
      <c r="E27" s="1"/>
      <c r="F27" s="1"/>
      <c r="G27" s="18"/>
      <c r="H27" s="18"/>
      <c r="I27" s="19"/>
    </row>
    <row r="28" spans="1:11" x14ac:dyDescent="0.25">
      <c r="D28" s="1"/>
      <c r="E28" s="1"/>
      <c r="F28" s="1"/>
      <c r="G28" s="18"/>
      <c r="H28" s="18"/>
      <c r="I28" s="19"/>
    </row>
    <row r="29" spans="1:11" x14ac:dyDescent="0.25">
      <c r="A29" s="27" t="s">
        <v>21</v>
      </c>
    </row>
    <row r="30" spans="1:11" x14ac:dyDescent="0.25">
      <c r="A30" s="21" t="s">
        <v>22</v>
      </c>
      <c r="B30" s="21"/>
      <c r="C30" s="21"/>
      <c r="D30" s="7"/>
      <c r="E30" s="7"/>
    </row>
    <row r="31" spans="1:11" x14ac:dyDescent="0.25">
      <c r="A31" s="21" t="s">
        <v>39</v>
      </c>
      <c r="B31" s="21"/>
      <c r="C31" s="21"/>
      <c r="D31" s="7"/>
      <c r="E31" s="7"/>
    </row>
    <row r="32" spans="1:11" x14ac:dyDescent="0.25">
      <c r="A32" s="28" t="s">
        <v>40</v>
      </c>
      <c r="B32" s="22"/>
      <c r="C32" s="22"/>
      <c r="D32" s="7"/>
      <c r="E32" s="7"/>
    </row>
    <row r="33" spans="1:9" x14ac:dyDescent="0.25">
      <c r="A33" s="23" t="s">
        <v>41</v>
      </c>
      <c r="B33" s="23"/>
      <c r="C33" s="23"/>
      <c r="D33" s="7"/>
      <c r="E33" s="7"/>
    </row>
    <row r="34" spans="1:9" x14ac:dyDescent="0.25">
      <c r="A34" s="24"/>
      <c r="B34" s="24"/>
      <c r="C34" s="24"/>
    </row>
    <row r="35" spans="1:9" x14ac:dyDescent="0.25">
      <c r="A35" s="25"/>
      <c r="B35" s="25"/>
      <c r="C35" s="25"/>
    </row>
    <row r="36" spans="1:9" x14ac:dyDescent="0.25">
      <c r="G36" s="48" t="s">
        <v>25</v>
      </c>
      <c r="H36" s="199" t="str">
        <f>I13</f>
        <v xml:space="preserve"> 11 Januari 21</v>
      </c>
      <c r="I36" s="225"/>
    </row>
    <row r="40" spans="1:9" ht="24.75" customHeight="1" x14ac:dyDescent="0.25"/>
    <row r="42" spans="1:9" x14ac:dyDescent="0.25">
      <c r="G42" s="226" t="s">
        <v>24</v>
      </c>
      <c r="H42" s="226"/>
      <c r="I42" s="226"/>
    </row>
    <row r="47" spans="1:9" ht="16.5" thickBot="1" x14ac:dyDescent="0.3"/>
    <row r="48" spans="1:9" x14ac:dyDescent="0.25">
      <c r="D48" s="86"/>
      <c r="E48" s="87"/>
      <c r="F48" s="87"/>
    </row>
    <row r="49" spans="4:8" ht="18" x14ac:dyDescent="0.25">
      <c r="D49" s="88" t="s">
        <v>74</v>
      </c>
      <c r="E49" s="7"/>
      <c r="F49" s="7"/>
      <c r="G49" s="2"/>
      <c r="H49" s="2"/>
    </row>
    <row r="50" spans="4:8" ht="18" x14ac:dyDescent="0.25">
      <c r="D50" s="88" t="s">
        <v>75</v>
      </c>
      <c r="E50" s="7"/>
      <c r="F50" s="7"/>
      <c r="G50" s="2"/>
      <c r="H50" s="2"/>
    </row>
    <row r="51" spans="4:8" ht="18" x14ac:dyDescent="0.25">
      <c r="D51" s="88" t="s">
        <v>76</v>
      </c>
      <c r="E51" s="7"/>
      <c r="F51" s="7"/>
      <c r="G51" s="2"/>
      <c r="H51" s="2"/>
    </row>
    <row r="52" spans="4:8" ht="18" x14ac:dyDescent="0.25">
      <c r="D52" s="88" t="s">
        <v>77</v>
      </c>
      <c r="E52" s="7"/>
      <c r="F52" s="7"/>
      <c r="G52" s="2"/>
      <c r="H52" s="2"/>
    </row>
    <row r="53" spans="4:8" ht="18" x14ac:dyDescent="0.25">
      <c r="D53" s="88" t="s">
        <v>78</v>
      </c>
      <c r="E53" s="7"/>
      <c r="F53" s="7"/>
      <c r="G53" s="2"/>
      <c r="H53" s="2"/>
    </row>
    <row r="54" spans="4:8" ht="16.5" thickBot="1" x14ac:dyDescent="0.3">
      <c r="D54" s="89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86"/>
      <c r="E58" s="87"/>
      <c r="F58" s="90"/>
      <c r="G58" s="2"/>
      <c r="H58" s="2"/>
    </row>
    <row r="59" spans="4:8" ht="18" x14ac:dyDescent="0.25">
      <c r="D59" s="88" t="s">
        <v>79</v>
      </c>
      <c r="E59" s="7"/>
      <c r="F59" s="91"/>
      <c r="G59" s="2"/>
      <c r="H59" s="2"/>
    </row>
    <row r="60" spans="4:8" ht="18" x14ac:dyDescent="0.25">
      <c r="D60" s="88" t="s">
        <v>80</v>
      </c>
      <c r="E60" s="7"/>
      <c r="F60" s="91"/>
      <c r="G60" s="2"/>
      <c r="H60" s="2"/>
    </row>
    <row r="61" spans="4:8" ht="18" x14ac:dyDescent="0.25">
      <c r="D61" s="88" t="s">
        <v>81</v>
      </c>
      <c r="E61" s="7"/>
      <c r="F61" s="91"/>
      <c r="G61" s="2"/>
      <c r="H61" s="2"/>
    </row>
    <row r="62" spans="4:8" ht="18" x14ac:dyDescent="0.25">
      <c r="D62" s="88" t="s">
        <v>82</v>
      </c>
      <c r="E62" s="7"/>
      <c r="F62" s="91"/>
      <c r="G62" s="2"/>
      <c r="H62" s="2"/>
    </row>
    <row r="63" spans="4:8" ht="18" x14ac:dyDescent="0.25">
      <c r="D63" s="92" t="s">
        <v>83</v>
      </c>
      <c r="E63" s="7"/>
      <c r="F63" s="91"/>
      <c r="G63" s="2"/>
      <c r="H63" s="2"/>
    </row>
    <row r="64" spans="4:8" ht="16.5" thickBot="1" x14ac:dyDescent="0.3">
      <c r="D64" s="89"/>
      <c r="E64" s="4"/>
      <c r="F64" s="93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86"/>
      <c r="E69" s="87"/>
      <c r="F69" s="87"/>
      <c r="G69" s="2"/>
      <c r="H69" s="2"/>
    </row>
    <row r="70" spans="4:8" ht="18" x14ac:dyDescent="0.25">
      <c r="D70" s="88" t="s">
        <v>74</v>
      </c>
      <c r="E70" s="7"/>
      <c r="F70" s="7"/>
      <c r="G70" s="2"/>
      <c r="H70" s="2"/>
    </row>
    <row r="71" spans="4:8" ht="18" x14ac:dyDescent="0.25">
      <c r="D71" s="88" t="s">
        <v>84</v>
      </c>
      <c r="E71" s="7"/>
      <c r="F71" s="7"/>
      <c r="G71" s="2"/>
      <c r="H71" s="2"/>
    </row>
    <row r="72" spans="4:8" ht="18" x14ac:dyDescent="0.25">
      <c r="D72" s="88" t="s">
        <v>85</v>
      </c>
      <c r="E72" s="7"/>
      <c r="F72" s="7"/>
      <c r="G72" s="2"/>
      <c r="H72" s="2"/>
    </row>
    <row r="73" spans="4:8" ht="18" x14ac:dyDescent="0.25">
      <c r="D73" s="88" t="s">
        <v>86</v>
      </c>
      <c r="E73" s="7"/>
      <c r="F73" s="7"/>
      <c r="G73" s="2"/>
      <c r="H73" s="2"/>
    </row>
    <row r="74" spans="4:8" ht="18" x14ac:dyDescent="0.25">
      <c r="D74" s="88" t="s">
        <v>87</v>
      </c>
      <c r="E74" s="7"/>
      <c r="F74" s="7"/>
      <c r="G74" s="2"/>
      <c r="H74" s="2"/>
    </row>
    <row r="75" spans="4:8" ht="16.5" thickBot="1" x14ac:dyDescent="0.3">
      <c r="D75" s="89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86"/>
      <c r="E77" s="87"/>
      <c r="F77" s="87"/>
      <c r="G77" s="2"/>
      <c r="H77" s="2"/>
    </row>
    <row r="78" spans="4:8" ht="18" x14ac:dyDescent="0.25">
      <c r="D78" s="94" t="s">
        <v>88</v>
      </c>
      <c r="E78" s="7"/>
      <c r="F78" s="7"/>
    </row>
    <row r="79" spans="4:8" ht="18" x14ac:dyDescent="0.25">
      <c r="D79" s="94" t="s">
        <v>89</v>
      </c>
      <c r="E79" s="7"/>
      <c r="F79" s="7"/>
    </row>
    <row r="80" spans="4:8" ht="18" x14ac:dyDescent="0.25">
      <c r="D80" s="94" t="s">
        <v>90</v>
      </c>
      <c r="E80" s="7"/>
      <c r="F80" s="7"/>
    </row>
    <row r="81" spans="4:8" ht="18" x14ac:dyDescent="0.25">
      <c r="D81" s="94" t="s">
        <v>91</v>
      </c>
      <c r="E81" s="7"/>
      <c r="F81" s="7"/>
    </row>
    <row r="82" spans="4:8" ht="18" x14ac:dyDescent="0.25">
      <c r="D82" s="95" t="s">
        <v>92</v>
      </c>
      <c r="E82" s="7"/>
      <c r="F82" s="7"/>
    </row>
    <row r="83" spans="4:8" ht="16.5" thickBot="1" x14ac:dyDescent="0.3">
      <c r="D83" s="89"/>
      <c r="E83" s="4"/>
      <c r="F83" s="4"/>
      <c r="G83" s="2"/>
      <c r="H83" s="2"/>
    </row>
    <row r="84" spans="4:8" ht="16.5" thickBot="1" x14ac:dyDescent="0.3"/>
    <row r="85" spans="4:8" x14ac:dyDescent="0.25">
      <c r="D85" s="86"/>
      <c r="E85" s="87"/>
      <c r="F85" s="90"/>
    </row>
    <row r="86" spans="4:8" ht="18" x14ac:dyDescent="0.25">
      <c r="D86" s="88" t="s">
        <v>79</v>
      </c>
      <c r="E86" s="7"/>
      <c r="F86" s="91"/>
    </row>
    <row r="87" spans="4:8" ht="18" x14ac:dyDescent="0.25">
      <c r="D87" s="88" t="s">
        <v>80</v>
      </c>
      <c r="E87" s="7"/>
      <c r="F87" s="91"/>
    </row>
    <row r="88" spans="4:8" ht="18" x14ac:dyDescent="0.25">
      <c r="D88" s="88" t="s">
        <v>81</v>
      </c>
      <c r="E88" s="7"/>
      <c r="F88" s="91"/>
    </row>
    <row r="89" spans="4:8" ht="18" x14ac:dyDescent="0.25">
      <c r="D89" s="88" t="s">
        <v>82</v>
      </c>
      <c r="E89" s="7"/>
      <c r="F89" s="91"/>
    </row>
    <row r="90" spans="4:8" ht="18" x14ac:dyDescent="0.25">
      <c r="D90" s="92" t="s">
        <v>83</v>
      </c>
      <c r="E90" s="7"/>
      <c r="F90" s="91"/>
    </row>
    <row r="91" spans="4:8" ht="16.5" thickBot="1" x14ac:dyDescent="0.3">
      <c r="D91" s="89"/>
      <c r="E91" s="4"/>
      <c r="F91" s="93"/>
    </row>
    <row r="92" spans="4:8" ht="16.5" thickBot="1" x14ac:dyDescent="0.3"/>
    <row r="93" spans="4:8" x14ac:dyDescent="0.25">
      <c r="D93" s="86"/>
      <c r="E93" s="87"/>
      <c r="F93" s="90"/>
    </row>
    <row r="94" spans="4:8" ht="18" x14ac:dyDescent="0.25">
      <c r="D94" s="88" t="s">
        <v>79</v>
      </c>
      <c r="E94" s="7"/>
      <c r="F94" s="91"/>
    </row>
    <row r="95" spans="4:8" ht="18" x14ac:dyDescent="0.25">
      <c r="D95" s="88" t="s">
        <v>80</v>
      </c>
      <c r="E95" s="7"/>
      <c r="F95" s="91"/>
    </row>
    <row r="96" spans="4:8" ht="18" x14ac:dyDescent="0.25">
      <c r="D96" s="88" t="s">
        <v>81</v>
      </c>
      <c r="E96" s="7"/>
      <c r="F96" s="91"/>
    </row>
    <row r="97" spans="1:11" ht="18" x14ac:dyDescent="0.25">
      <c r="D97" s="88" t="s">
        <v>82</v>
      </c>
      <c r="E97" s="7"/>
      <c r="F97" s="91"/>
    </row>
    <row r="98" spans="1:11" s="3" customFormat="1" ht="18" x14ac:dyDescent="0.25">
      <c r="A98" s="2"/>
      <c r="B98" s="2"/>
      <c r="C98" s="2"/>
      <c r="D98" s="92" t="s">
        <v>83</v>
      </c>
      <c r="E98" s="7"/>
      <c r="F98" s="91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89"/>
      <c r="E99" s="4"/>
      <c r="F99" s="93"/>
      <c r="I99" s="2"/>
      <c r="J99" s="2"/>
      <c r="K99" s="2"/>
    </row>
  </sheetData>
  <mergeCells count="11">
    <mergeCell ref="A10:I10"/>
    <mergeCell ref="G17:H17"/>
    <mergeCell ref="G18:H18"/>
    <mergeCell ref="A20:H20"/>
    <mergeCell ref="A21:B21"/>
    <mergeCell ref="G42:I42"/>
    <mergeCell ref="C18:C19"/>
    <mergeCell ref="B18:B19"/>
    <mergeCell ref="E18:E19"/>
    <mergeCell ref="G19:H19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42"/>
  <sheetViews>
    <sheetView topLeftCell="A10" workbookViewId="0">
      <selection activeCell="K19" sqref="K19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109</v>
      </c>
    </row>
    <row r="13" spans="1:8" x14ac:dyDescent="0.25">
      <c r="F13" s="3" t="s">
        <v>9</v>
      </c>
      <c r="G13" s="6" t="s">
        <v>8</v>
      </c>
      <c r="H13" s="40" t="s">
        <v>103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 t="s">
        <v>110</v>
      </c>
      <c r="C18" s="39" t="s">
        <v>43</v>
      </c>
      <c r="D18" s="39" t="s">
        <v>44</v>
      </c>
      <c r="E18" s="38">
        <v>1</v>
      </c>
      <c r="F18" s="241">
        <v>13000000</v>
      </c>
      <c r="G18" s="242"/>
      <c r="H18" s="245">
        <f>+F18</f>
        <v>13000000</v>
      </c>
    </row>
    <row r="19" spans="1:17" ht="43.5" customHeight="1" x14ac:dyDescent="0.25">
      <c r="A19" s="37">
        <v>2</v>
      </c>
      <c r="B19" s="35" t="s">
        <v>110</v>
      </c>
      <c r="C19" s="39" t="s">
        <v>111</v>
      </c>
      <c r="D19" s="39" t="s">
        <v>112</v>
      </c>
      <c r="E19" s="38">
        <v>1</v>
      </c>
      <c r="F19" s="243"/>
      <c r="G19" s="244"/>
      <c r="H19" s="246"/>
    </row>
    <row r="20" spans="1:17" ht="25.5" customHeight="1" thickBot="1" x14ac:dyDescent="0.3">
      <c r="A20" s="195" t="s">
        <v>18</v>
      </c>
      <c r="B20" s="196"/>
      <c r="C20" s="196"/>
      <c r="D20" s="196"/>
      <c r="E20" s="196"/>
      <c r="F20" s="196"/>
      <c r="G20" s="197"/>
      <c r="H20" s="11">
        <f>SUM(H18:H18)</f>
        <v>13000000</v>
      </c>
    </row>
    <row r="21" spans="1:17" x14ac:dyDescent="0.25">
      <c r="A21" s="198"/>
      <c r="B21" s="198"/>
      <c r="C21" s="45"/>
      <c r="D21" s="45"/>
      <c r="E21" s="45"/>
      <c r="F21" s="12"/>
      <c r="G21" s="12"/>
      <c r="H21" s="13"/>
    </row>
    <row r="22" spans="1:17" x14ac:dyDescent="0.25">
      <c r="A22" s="45"/>
      <c r="B22" s="45"/>
      <c r="C22" s="45"/>
      <c r="D22" s="45"/>
      <c r="E22" s="45"/>
      <c r="F22" s="14" t="s">
        <v>19</v>
      </c>
      <c r="G22" s="14"/>
      <c r="H22" s="13">
        <v>0</v>
      </c>
    </row>
    <row r="23" spans="1:17" x14ac:dyDescent="0.25">
      <c r="C23" s="1"/>
      <c r="D23" s="1"/>
      <c r="E23" s="1"/>
      <c r="F23" s="33" t="s">
        <v>45</v>
      </c>
      <c r="G23" s="33"/>
      <c r="H23" s="44">
        <f>H20*60%</f>
        <v>7800000</v>
      </c>
      <c r="I23" s="17"/>
      <c r="Q23" s="2" t="s">
        <v>26</v>
      </c>
    </row>
    <row r="24" spans="1:17" ht="16.5" thickBot="1" x14ac:dyDescent="0.3">
      <c r="C24" s="1"/>
      <c r="D24" s="1"/>
      <c r="E24" s="1"/>
      <c r="F24" s="15" t="s">
        <v>38</v>
      </c>
      <c r="G24" s="15"/>
      <c r="H24" s="16">
        <f>H20*40%</f>
        <v>5200000</v>
      </c>
      <c r="I24" s="17"/>
    </row>
    <row r="25" spans="1:17" x14ac:dyDescent="0.25">
      <c r="C25" s="1"/>
      <c r="D25" s="1"/>
      <c r="E25" s="1"/>
      <c r="F25" s="18" t="s">
        <v>28</v>
      </c>
      <c r="G25" s="18"/>
      <c r="H25" s="19">
        <f>H23</f>
        <v>7800000</v>
      </c>
    </row>
    <row r="26" spans="1:17" x14ac:dyDescent="0.25">
      <c r="A26" s="1" t="s">
        <v>113</v>
      </c>
      <c r="C26" s="1"/>
      <c r="D26" s="1"/>
      <c r="E26" s="1"/>
      <c r="F26" s="18"/>
      <c r="G26" s="18"/>
      <c r="H26" s="19"/>
    </row>
    <row r="27" spans="1:17" x14ac:dyDescent="0.25">
      <c r="A27" s="20"/>
      <c r="C27" s="1"/>
      <c r="D27" s="1"/>
      <c r="E27" s="1"/>
      <c r="F27" s="18"/>
      <c r="G27" s="18"/>
      <c r="H27" s="19"/>
    </row>
    <row r="28" spans="1:17" x14ac:dyDescent="0.25">
      <c r="C28" s="1"/>
      <c r="D28" s="1"/>
      <c r="E28" s="1"/>
      <c r="F28" s="18"/>
      <c r="G28" s="18"/>
      <c r="H28" s="19"/>
    </row>
    <row r="29" spans="1:17" x14ac:dyDescent="0.25">
      <c r="A29" s="27" t="s">
        <v>21</v>
      </c>
    </row>
    <row r="30" spans="1:17" x14ac:dyDescent="0.25">
      <c r="A30" s="21" t="s">
        <v>22</v>
      </c>
      <c r="B30" s="21"/>
      <c r="C30" s="7"/>
      <c r="D30" s="7"/>
    </row>
    <row r="31" spans="1:17" x14ac:dyDescent="0.25">
      <c r="A31" s="21" t="s">
        <v>39</v>
      </c>
      <c r="B31" s="21"/>
      <c r="C31" s="7"/>
      <c r="D31" s="7"/>
    </row>
    <row r="32" spans="1:17" x14ac:dyDescent="0.25">
      <c r="A32" s="28" t="s">
        <v>40</v>
      </c>
      <c r="B32" s="22"/>
      <c r="C32" s="7"/>
      <c r="D32" s="7"/>
    </row>
    <row r="33" spans="1:8" x14ac:dyDescent="0.25">
      <c r="A33" s="23" t="s">
        <v>41</v>
      </c>
      <c r="B33" s="23"/>
      <c r="C33" s="7"/>
      <c r="D33" s="7"/>
    </row>
    <row r="34" spans="1:8" x14ac:dyDescent="0.25">
      <c r="A34" s="24"/>
      <c r="B34" s="24"/>
    </row>
    <row r="35" spans="1:8" x14ac:dyDescent="0.25">
      <c r="A35" s="25"/>
      <c r="B35" s="25"/>
    </row>
    <row r="36" spans="1:8" x14ac:dyDescent="0.25">
      <c r="F36" s="46" t="s">
        <v>23</v>
      </c>
      <c r="G36" s="199" t="str">
        <f>+H13</f>
        <v xml:space="preserve"> 11 Januari 21</v>
      </c>
      <c r="H36" s="225"/>
    </row>
    <row r="39" spans="1:8" ht="18" customHeight="1" x14ac:dyDescent="0.25"/>
    <row r="40" spans="1:8" ht="17.25" customHeight="1" x14ac:dyDescent="0.25"/>
    <row r="42" spans="1:8" x14ac:dyDescent="0.25">
      <c r="F42" s="226" t="s">
        <v>24</v>
      </c>
      <c r="G42" s="226"/>
      <c r="H42" s="226"/>
    </row>
  </sheetData>
  <mergeCells count="8">
    <mergeCell ref="F42:H42"/>
    <mergeCell ref="A10:H10"/>
    <mergeCell ref="F17:G17"/>
    <mergeCell ref="A20:G20"/>
    <mergeCell ref="A21:B21"/>
    <mergeCell ref="G36:H36"/>
    <mergeCell ref="F18:G19"/>
    <mergeCell ref="H18:H1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22" workbookViewId="0">
      <selection activeCell="K39" sqref="K39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109</v>
      </c>
    </row>
    <row r="13" spans="1:8" x14ac:dyDescent="0.25">
      <c r="F13" s="3" t="s">
        <v>9</v>
      </c>
      <c r="G13" s="6" t="s">
        <v>8</v>
      </c>
      <c r="H13" s="40" t="s">
        <v>103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 t="s">
        <v>110</v>
      </c>
      <c r="C18" s="39" t="s">
        <v>43</v>
      </c>
      <c r="D18" s="39" t="s">
        <v>44</v>
      </c>
      <c r="E18" s="38">
        <v>1</v>
      </c>
      <c r="F18" s="241">
        <v>13000000</v>
      </c>
      <c r="G18" s="242"/>
      <c r="H18" s="245">
        <f>+F18</f>
        <v>13000000</v>
      </c>
    </row>
    <row r="19" spans="1:17" ht="43.5" customHeight="1" x14ac:dyDescent="0.25">
      <c r="A19" s="37">
        <v>2</v>
      </c>
      <c r="B19" s="35" t="s">
        <v>110</v>
      </c>
      <c r="C19" s="39" t="s">
        <v>111</v>
      </c>
      <c r="D19" s="39" t="s">
        <v>112</v>
      </c>
      <c r="E19" s="38">
        <v>1</v>
      </c>
      <c r="F19" s="243"/>
      <c r="G19" s="244"/>
      <c r="H19" s="246"/>
    </row>
    <row r="20" spans="1:17" ht="25.5" customHeight="1" thickBot="1" x14ac:dyDescent="0.3">
      <c r="A20" s="195" t="s">
        <v>18</v>
      </c>
      <c r="B20" s="196"/>
      <c r="C20" s="196"/>
      <c r="D20" s="196"/>
      <c r="E20" s="196"/>
      <c r="F20" s="196"/>
      <c r="G20" s="197"/>
      <c r="H20" s="11">
        <f>SUM(H18:H18)</f>
        <v>13000000</v>
      </c>
    </row>
    <row r="21" spans="1:17" x14ac:dyDescent="0.25">
      <c r="A21" s="198"/>
      <c r="B21" s="198"/>
      <c r="C21" s="129"/>
      <c r="D21" s="129"/>
      <c r="E21" s="129"/>
      <c r="F21" s="12"/>
      <c r="G21" s="12"/>
      <c r="H21" s="13"/>
    </row>
    <row r="22" spans="1:17" x14ac:dyDescent="0.25">
      <c r="A22" s="129"/>
      <c r="B22" s="129"/>
      <c r="C22" s="129"/>
      <c r="D22" s="129"/>
      <c r="E22" s="129"/>
      <c r="F22" s="14" t="s">
        <v>19</v>
      </c>
      <c r="G22" s="14"/>
      <c r="H22" s="13">
        <v>0</v>
      </c>
    </row>
    <row r="23" spans="1:17" x14ac:dyDescent="0.25">
      <c r="C23" s="1"/>
      <c r="D23" s="1"/>
      <c r="E23" s="1"/>
      <c r="F23" s="33" t="s">
        <v>45</v>
      </c>
      <c r="G23" s="33"/>
      <c r="H23" s="110">
        <f>H20*60%</f>
        <v>7800000</v>
      </c>
      <c r="I23" s="17"/>
      <c r="Q23" s="2" t="s">
        <v>26</v>
      </c>
    </row>
    <row r="24" spans="1:17" ht="16.5" thickBot="1" x14ac:dyDescent="0.3">
      <c r="C24" s="1"/>
      <c r="D24" s="1"/>
      <c r="E24" s="1"/>
      <c r="F24" s="15" t="s">
        <v>38</v>
      </c>
      <c r="G24" s="15"/>
      <c r="H24" s="111">
        <f>H20*40%</f>
        <v>5200000</v>
      </c>
      <c r="I24" s="17"/>
    </row>
    <row r="25" spans="1:17" x14ac:dyDescent="0.25">
      <c r="C25" s="1"/>
      <c r="D25" s="1"/>
      <c r="E25" s="1"/>
      <c r="F25" s="18" t="s">
        <v>28</v>
      </c>
      <c r="G25" s="18"/>
      <c r="H25" s="19">
        <f>H24</f>
        <v>5200000</v>
      </c>
    </row>
    <row r="26" spans="1:17" x14ac:dyDescent="0.25">
      <c r="A26" s="1" t="s">
        <v>184</v>
      </c>
      <c r="C26" s="1"/>
      <c r="D26" s="1"/>
      <c r="E26" s="1"/>
      <c r="F26" s="18"/>
      <c r="G26" s="18"/>
      <c r="H26" s="19"/>
    </row>
    <row r="27" spans="1:17" x14ac:dyDescent="0.25">
      <c r="A27" s="20"/>
      <c r="C27" s="1"/>
      <c r="D27" s="1"/>
      <c r="E27" s="1"/>
      <c r="F27" s="18"/>
      <c r="G27" s="18"/>
      <c r="H27" s="19"/>
    </row>
    <row r="28" spans="1:17" x14ac:dyDescent="0.25">
      <c r="C28" s="1"/>
      <c r="D28" s="1"/>
      <c r="E28" s="1"/>
      <c r="F28" s="18"/>
      <c r="G28" s="18"/>
      <c r="H28" s="19"/>
    </row>
    <row r="29" spans="1:17" x14ac:dyDescent="0.25">
      <c r="A29" s="27" t="s">
        <v>21</v>
      </c>
    </row>
    <row r="30" spans="1:17" x14ac:dyDescent="0.25">
      <c r="A30" s="21" t="s">
        <v>22</v>
      </c>
      <c r="B30" s="21"/>
      <c r="C30" s="7"/>
      <c r="D30" s="7"/>
    </row>
    <row r="31" spans="1:17" x14ac:dyDescent="0.25">
      <c r="A31" s="21" t="s">
        <v>39</v>
      </c>
      <c r="B31" s="21"/>
      <c r="C31" s="7"/>
      <c r="D31" s="7"/>
    </row>
    <row r="32" spans="1:17" x14ac:dyDescent="0.25">
      <c r="A32" s="28" t="s">
        <v>40</v>
      </c>
      <c r="B32" s="22"/>
      <c r="C32" s="7"/>
      <c r="D32" s="7"/>
    </row>
    <row r="33" spans="1:8" x14ac:dyDescent="0.25">
      <c r="A33" s="23" t="s">
        <v>41</v>
      </c>
      <c r="B33" s="23"/>
      <c r="C33" s="7"/>
      <c r="D33" s="7"/>
    </row>
    <row r="34" spans="1:8" x14ac:dyDescent="0.25">
      <c r="A34" s="24"/>
      <c r="B34" s="24"/>
    </row>
    <row r="35" spans="1:8" x14ac:dyDescent="0.25">
      <c r="A35" s="25"/>
      <c r="B35" s="25"/>
    </row>
    <row r="36" spans="1:8" x14ac:dyDescent="0.25">
      <c r="F36" s="48" t="s">
        <v>23</v>
      </c>
      <c r="G36" s="199" t="str">
        <f>+H13</f>
        <v xml:space="preserve"> 11 Januari 21</v>
      </c>
      <c r="H36" s="225"/>
    </row>
    <row r="39" spans="1:8" ht="18" customHeight="1" x14ac:dyDescent="0.25"/>
    <row r="40" spans="1:8" ht="17.25" customHeight="1" x14ac:dyDescent="0.25"/>
    <row r="42" spans="1:8" x14ac:dyDescent="0.25">
      <c r="F42" s="226" t="s">
        <v>24</v>
      </c>
      <c r="G42" s="226"/>
      <c r="H42" s="226"/>
    </row>
  </sheetData>
  <mergeCells count="8">
    <mergeCell ref="G36:H36"/>
    <mergeCell ref="F42:H42"/>
    <mergeCell ref="A10:H10"/>
    <mergeCell ref="F17:G17"/>
    <mergeCell ref="F18:G19"/>
    <mergeCell ref="H18:H19"/>
    <mergeCell ref="A20:G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Q41"/>
  <sheetViews>
    <sheetView topLeftCell="A7" workbookViewId="0">
      <selection activeCell="H23" sqref="H23"/>
    </sheetView>
  </sheetViews>
  <sheetFormatPr defaultRowHeight="15.75" x14ac:dyDescent="0.25"/>
  <cols>
    <col min="1" max="1" width="6.42578125" style="2" customWidth="1"/>
    <col min="2" max="2" width="14.5703125" style="2" customWidth="1"/>
    <col min="3" max="3" width="31.7109375" style="2" customWidth="1"/>
    <col min="4" max="4" width="15" style="2" customWidth="1"/>
    <col min="5" max="5" width="6.42578125" style="2" customWidth="1"/>
    <col min="6" max="6" width="14.140625" style="3" bestFit="1" customWidth="1"/>
    <col min="7" max="7" width="1.5703125" style="3" customWidth="1"/>
    <col min="8" max="8" width="17.140625" style="2" customWidth="1"/>
    <col min="9" max="16384" width="9.140625" style="2"/>
  </cols>
  <sheetData>
    <row r="2" spans="1:8" x14ac:dyDescent="0.25">
      <c r="A2" s="1" t="s">
        <v>0</v>
      </c>
    </row>
    <row r="3" spans="1:8" x14ac:dyDescent="0.25">
      <c r="A3" s="29" t="s">
        <v>32</v>
      </c>
    </row>
    <row r="4" spans="1:8" x14ac:dyDescent="0.25">
      <c r="A4" s="29" t="s">
        <v>1</v>
      </c>
    </row>
    <row r="5" spans="1:8" x14ac:dyDescent="0.25">
      <c r="A5" s="29" t="s">
        <v>2</v>
      </c>
    </row>
    <row r="6" spans="1:8" x14ac:dyDescent="0.25">
      <c r="A6" s="29" t="s">
        <v>3</v>
      </c>
    </row>
    <row r="7" spans="1:8" x14ac:dyDescent="0.25">
      <c r="A7" s="29" t="s">
        <v>4</v>
      </c>
    </row>
    <row r="9" spans="1:8" ht="16.5" thickBot="1" x14ac:dyDescent="0.3">
      <c r="A9" s="4"/>
      <c r="B9" s="4"/>
      <c r="C9" s="4"/>
      <c r="D9" s="4"/>
      <c r="E9" s="4"/>
      <c r="F9" s="5"/>
      <c r="G9" s="5"/>
      <c r="H9" s="4"/>
    </row>
    <row r="10" spans="1:8" ht="16.5" thickBot="1" x14ac:dyDescent="0.3">
      <c r="A10" s="201" t="s">
        <v>5</v>
      </c>
      <c r="B10" s="202"/>
      <c r="C10" s="202"/>
      <c r="D10" s="202"/>
      <c r="E10" s="202"/>
      <c r="F10" s="202"/>
      <c r="G10" s="202"/>
      <c r="H10" s="203"/>
    </row>
    <row r="12" spans="1:8" x14ac:dyDescent="0.25">
      <c r="A12" s="2" t="s">
        <v>6</v>
      </c>
      <c r="B12" s="2" t="s">
        <v>42</v>
      </c>
      <c r="F12" s="3" t="s">
        <v>7</v>
      </c>
      <c r="G12" s="6" t="s">
        <v>8</v>
      </c>
      <c r="H12" s="26" t="s">
        <v>182</v>
      </c>
    </row>
    <row r="13" spans="1:8" x14ac:dyDescent="0.25">
      <c r="F13" s="3" t="s">
        <v>9</v>
      </c>
      <c r="G13" s="6" t="s">
        <v>8</v>
      </c>
      <c r="H13" s="40" t="s">
        <v>103</v>
      </c>
    </row>
    <row r="14" spans="1:8" x14ac:dyDescent="0.25">
      <c r="F14" s="3" t="s">
        <v>10</v>
      </c>
      <c r="G14" s="6" t="s">
        <v>8</v>
      </c>
      <c r="H14" s="2" t="s">
        <v>31</v>
      </c>
    </row>
    <row r="15" spans="1:8" x14ac:dyDescent="0.25">
      <c r="A15" s="2" t="s">
        <v>11</v>
      </c>
      <c r="B15" s="2" t="s">
        <v>42</v>
      </c>
      <c r="G15" s="6"/>
    </row>
    <row r="16" spans="1:8" ht="16.5" thickBot="1" x14ac:dyDescent="0.3">
      <c r="E16" s="7"/>
    </row>
    <row r="17" spans="1:17" ht="20.100000000000001" customHeight="1" x14ac:dyDescent="0.25">
      <c r="A17" s="8" t="s">
        <v>12</v>
      </c>
      <c r="B17" s="9" t="s">
        <v>13</v>
      </c>
      <c r="C17" s="9" t="s">
        <v>14</v>
      </c>
      <c r="D17" s="9" t="s">
        <v>15</v>
      </c>
      <c r="E17" s="9" t="s">
        <v>33</v>
      </c>
      <c r="F17" s="239" t="s">
        <v>16</v>
      </c>
      <c r="G17" s="240"/>
      <c r="H17" s="10" t="s">
        <v>17</v>
      </c>
    </row>
    <row r="18" spans="1:17" ht="43.5" customHeight="1" x14ac:dyDescent="0.25">
      <c r="A18" s="37">
        <v>1</v>
      </c>
      <c r="B18" s="35" t="s">
        <v>110</v>
      </c>
      <c r="C18" s="39" t="s">
        <v>114</v>
      </c>
      <c r="D18" s="39" t="s">
        <v>115</v>
      </c>
      <c r="E18" s="38">
        <v>1</v>
      </c>
      <c r="F18" s="241">
        <v>7500000</v>
      </c>
      <c r="G18" s="242"/>
      <c r="H18" s="101">
        <f>+F18</f>
        <v>7500000</v>
      </c>
    </row>
    <row r="19" spans="1:17" ht="25.5" customHeight="1" thickBot="1" x14ac:dyDescent="0.3">
      <c r="A19" s="195" t="s">
        <v>18</v>
      </c>
      <c r="B19" s="196"/>
      <c r="C19" s="196"/>
      <c r="D19" s="196"/>
      <c r="E19" s="196"/>
      <c r="F19" s="196"/>
      <c r="G19" s="197"/>
      <c r="H19" s="11">
        <f>SUM(H18:H18)</f>
        <v>7500000</v>
      </c>
    </row>
    <row r="20" spans="1:17" x14ac:dyDescent="0.25">
      <c r="A20" s="198"/>
      <c r="B20" s="198"/>
      <c r="C20" s="82"/>
      <c r="D20" s="82"/>
      <c r="E20" s="82"/>
      <c r="F20" s="12"/>
      <c r="G20" s="12"/>
      <c r="H20" s="13"/>
    </row>
    <row r="21" spans="1:17" x14ac:dyDescent="0.25">
      <c r="A21" s="82"/>
      <c r="B21" s="82"/>
      <c r="C21" s="82"/>
      <c r="D21" s="82"/>
      <c r="E21" s="82"/>
      <c r="F21" s="14" t="s">
        <v>19</v>
      </c>
      <c r="G21" s="14"/>
      <c r="H21" s="13">
        <v>0</v>
      </c>
    </row>
    <row r="22" spans="1:17" x14ac:dyDescent="0.25">
      <c r="C22" s="1"/>
      <c r="D22" s="1"/>
      <c r="E22" s="1"/>
      <c r="F22" s="33" t="s">
        <v>45</v>
      </c>
      <c r="G22" s="33"/>
      <c r="H22" s="44">
        <f>H19*60%</f>
        <v>4500000</v>
      </c>
      <c r="I22" s="17"/>
      <c r="Q22" s="2" t="s">
        <v>26</v>
      </c>
    </row>
    <row r="23" spans="1:17" ht="16.5" thickBot="1" x14ac:dyDescent="0.3">
      <c r="C23" s="1"/>
      <c r="D23" s="1"/>
      <c r="E23" s="1"/>
      <c r="F23" s="15" t="s">
        <v>38</v>
      </c>
      <c r="G23" s="15"/>
      <c r="H23" s="16">
        <f>H19*40%</f>
        <v>3000000</v>
      </c>
      <c r="I23" s="17"/>
    </row>
    <row r="24" spans="1:17" x14ac:dyDescent="0.25">
      <c r="C24" s="1"/>
      <c r="D24" s="1"/>
      <c r="E24" s="1"/>
      <c r="F24" s="18" t="s">
        <v>28</v>
      </c>
      <c r="G24" s="18"/>
      <c r="H24" s="19">
        <f>H22</f>
        <v>4500000</v>
      </c>
    </row>
    <row r="25" spans="1:17" x14ac:dyDescent="0.25">
      <c r="A25" s="1" t="s">
        <v>116</v>
      </c>
      <c r="C25" s="1"/>
      <c r="D25" s="1"/>
      <c r="E25" s="1"/>
      <c r="F25" s="18"/>
      <c r="G25" s="18"/>
      <c r="H25" s="19"/>
    </row>
    <row r="26" spans="1:17" x14ac:dyDescent="0.25">
      <c r="A26" s="20"/>
      <c r="C26" s="1"/>
      <c r="D26" s="1"/>
      <c r="E26" s="1"/>
      <c r="F26" s="18"/>
      <c r="G26" s="18"/>
      <c r="H26" s="19"/>
    </row>
    <row r="27" spans="1:17" x14ac:dyDescent="0.25">
      <c r="C27" s="1"/>
      <c r="D27" s="1"/>
      <c r="E27" s="1"/>
      <c r="F27" s="18"/>
      <c r="G27" s="18"/>
      <c r="H27" s="19"/>
    </row>
    <row r="28" spans="1:17" x14ac:dyDescent="0.25">
      <c r="A28" s="27" t="s">
        <v>21</v>
      </c>
    </row>
    <row r="29" spans="1:17" x14ac:dyDescent="0.25">
      <c r="A29" s="21" t="s">
        <v>22</v>
      </c>
      <c r="B29" s="21"/>
      <c r="C29" s="7"/>
      <c r="D29" s="7"/>
    </row>
    <row r="30" spans="1:17" x14ac:dyDescent="0.25">
      <c r="A30" s="21" t="s">
        <v>39</v>
      </c>
      <c r="B30" s="21"/>
      <c r="C30" s="7"/>
      <c r="D30" s="7"/>
    </row>
    <row r="31" spans="1:17" x14ac:dyDescent="0.25">
      <c r="A31" s="28" t="s">
        <v>40</v>
      </c>
      <c r="B31" s="22"/>
      <c r="C31" s="7"/>
      <c r="D31" s="7"/>
    </row>
    <row r="32" spans="1:17" x14ac:dyDescent="0.25">
      <c r="A32" s="23" t="s">
        <v>41</v>
      </c>
      <c r="B32" s="23"/>
      <c r="C32" s="7"/>
      <c r="D32" s="7"/>
    </row>
    <row r="33" spans="1:8" x14ac:dyDescent="0.25">
      <c r="A33" s="24"/>
      <c r="B33" s="24"/>
    </row>
    <row r="34" spans="1:8" x14ac:dyDescent="0.25">
      <c r="A34" s="25"/>
      <c r="B34" s="25"/>
    </row>
    <row r="35" spans="1:8" x14ac:dyDescent="0.25">
      <c r="F35" s="48" t="s">
        <v>23</v>
      </c>
      <c r="G35" s="199" t="str">
        <f>+H13</f>
        <v xml:space="preserve"> 11 Januari 21</v>
      </c>
      <c r="H35" s="225"/>
    </row>
    <row r="38" spans="1:8" ht="18" customHeight="1" x14ac:dyDescent="0.25"/>
    <row r="39" spans="1:8" ht="17.25" customHeight="1" x14ac:dyDescent="0.25"/>
    <row r="41" spans="1:8" x14ac:dyDescent="0.25">
      <c r="F41" s="226" t="s">
        <v>24</v>
      </c>
      <c r="G41" s="226"/>
      <c r="H41" s="226"/>
    </row>
  </sheetData>
  <mergeCells count="7">
    <mergeCell ref="G35:H35"/>
    <mergeCell ref="F41:H41"/>
    <mergeCell ref="A10:H10"/>
    <mergeCell ref="F17:G17"/>
    <mergeCell ref="F18:G18"/>
    <mergeCell ref="A19:G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17</vt:i4>
      </vt:variant>
    </vt:vector>
  </HeadingPairs>
  <TitlesOfParts>
    <vt:vector size="63" baseType="lpstr">
      <vt:lpstr>001_CMA_Palembang</vt:lpstr>
      <vt:lpstr>002_tensindo_Karawang</vt:lpstr>
      <vt:lpstr>003_tensindo_Banjarmasin</vt:lpstr>
      <vt:lpstr>004_SMS_Madura_DP</vt:lpstr>
      <vt:lpstr>004_SMS_Madura_Pel</vt:lpstr>
      <vt:lpstr>005_MAS_Bandung</vt:lpstr>
      <vt:lpstr>06_Pa Ari Tirta Linggau Bngkl</vt:lpstr>
      <vt:lpstr>06_Pa Ari Tirta Linggau Bng (2</vt:lpstr>
      <vt:lpstr>07_Pa Ari Tirta Jambi</vt:lpstr>
      <vt:lpstr>07_Pa Ari Tirta Jambi Pel</vt:lpstr>
      <vt:lpstr>08_Bintang Bungsu_Bogor</vt:lpstr>
      <vt:lpstr>09_CV. Cendana Perkasa_Aceh</vt:lpstr>
      <vt:lpstr>10_Bintang Bungsu_Bojonegoro</vt:lpstr>
      <vt:lpstr>011_tensindo_Tanjung Pinang</vt:lpstr>
      <vt:lpstr>012_Fastindo_Padang</vt:lpstr>
      <vt:lpstr>013_Fastindo_tanggerang</vt:lpstr>
      <vt:lpstr>014_Purwoko_Lampung</vt:lpstr>
      <vt:lpstr>015_20 Logistik_Lampung</vt:lpstr>
      <vt:lpstr>016_Marugame_Tanggerang</vt:lpstr>
      <vt:lpstr>017_Tensindo_Alak2</vt:lpstr>
      <vt:lpstr>018_Fastindo_PALEMBANG</vt:lpstr>
      <vt:lpstr>019_Marugame_bandung</vt:lpstr>
      <vt:lpstr>019A_CMA_Medan</vt:lpstr>
      <vt:lpstr>020_Marugame_Karawang</vt:lpstr>
      <vt:lpstr>21_Pa Ari Tirta bukit tinggi</vt:lpstr>
      <vt:lpstr>21A_Pa Ari Tirta bukit tingg</vt:lpstr>
      <vt:lpstr>22_Pa Ari Tirta lubuk lingau</vt:lpstr>
      <vt:lpstr>22a_Pa Ari Tirta lubuk linga (2</vt:lpstr>
      <vt:lpstr>23_Rumah Online_Riau</vt:lpstr>
      <vt:lpstr>24_Mega Duta</vt:lpstr>
      <vt:lpstr>25_SMS_Madura_Kudus</vt:lpstr>
      <vt:lpstr>25a_SMS_Madura_Kudus Pel</vt:lpstr>
      <vt:lpstr>26_Ace_semarang</vt:lpstr>
      <vt:lpstr>27_Albert_Sumatera</vt:lpstr>
      <vt:lpstr>28_BBI Cargo_Jogja</vt:lpstr>
      <vt:lpstr>29_MKC _Pekanbaru_DP</vt:lpstr>
      <vt:lpstr>29A_MKC _Pekanbaru_Pel</vt:lpstr>
      <vt:lpstr>30_Lukman_Medan_DP</vt:lpstr>
      <vt:lpstr>30A_Lukman_Medan_Pel</vt:lpstr>
      <vt:lpstr>031_Marugame_Mix</vt:lpstr>
      <vt:lpstr>032_Marugame_Mix</vt:lpstr>
      <vt:lpstr>32_Pa Ari Tirta JambiDP</vt:lpstr>
      <vt:lpstr>32_Pa Ari Tirta Jambi Pel.</vt:lpstr>
      <vt:lpstr>373_Jasa Anda_Mix</vt:lpstr>
      <vt:lpstr>_Pa Ari Tirta lubuk linga</vt:lpstr>
      <vt:lpstr>Sheet5</vt:lpstr>
      <vt:lpstr>'004_SMS_Madura_DP'!Print_Area</vt:lpstr>
      <vt:lpstr>'004_SMS_Madura_Pel'!Print_Area</vt:lpstr>
      <vt:lpstr>'005_MAS_Bandung'!Print_Area</vt:lpstr>
      <vt:lpstr>'012_Fastindo_Padang'!Print_Area</vt:lpstr>
      <vt:lpstr>'013_Fastindo_tanggerang'!Print_Area</vt:lpstr>
      <vt:lpstr>'014_Purwoko_Lampung'!Print_Area</vt:lpstr>
      <vt:lpstr>'018_Fastindo_PALEMBANG'!Print_Area</vt:lpstr>
      <vt:lpstr>'25_SMS_Madura_Kudus'!Print_Area</vt:lpstr>
      <vt:lpstr>'25a_SMS_Madura_Kudus Pel'!Print_Area</vt:lpstr>
      <vt:lpstr>'26_Ace_semarang'!Print_Area</vt:lpstr>
      <vt:lpstr>'27_Albert_Sumatera'!Print_Area</vt:lpstr>
      <vt:lpstr>'28_BBI Cargo_Jogja'!Print_Area</vt:lpstr>
      <vt:lpstr>'29_MKC _Pekanbaru_DP'!Print_Area</vt:lpstr>
      <vt:lpstr>'29A_MKC _Pekanbaru_Pel'!Print_Area</vt:lpstr>
      <vt:lpstr>'30_Lukman_Medan_DP'!Print_Area</vt:lpstr>
      <vt:lpstr>'30A_Lukman_Medan_Pel'!Print_Area</vt:lpstr>
      <vt:lpstr>'373_Jasa Anda_Mix'!Print_Area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2021-03-24T10:28:43Z</dcterms:modified>
</cp:coreProperties>
</file>