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7620" firstSheet="10" activeTab="10"/>
  </bookViews>
  <sheets>
    <sheet name="33_DN_Polimandar" sheetId="391" r:id="rId1"/>
    <sheet name="34_DN_Polimandar" sheetId="392" r:id="rId2"/>
    <sheet name="035_Marugame_Mix" sheetId="393" r:id="rId3"/>
    <sheet name="36_Bpk Toha" sheetId="394" r:id="rId4"/>
    <sheet name="37_UJP_Palembang" sheetId="396" r:id="rId5"/>
    <sheet name="38_Lukman_Medan_Pel" sheetId="395" r:id="rId6"/>
    <sheet name="39_Novatrans_Medan" sheetId="398" r:id="rId7"/>
    <sheet name="39A_Novatrans_Medan_pel" sheetId="454" r:id="rId8"/>
    <sheet name="40_UJP_Palembang" sheetId="399" r:id="rId9"/>
    <sheet name="40A_UJP_Palembang " sheetId="404" r:id="rId10"/>
    <sheet name="41_Bayu_PCX" sheetId="400" r:id="rId11"/>
    <sheet name="42_Pa Ari Tirta lingau-bengkulu" sheetId="401" r:id="rId12"/>
    <sheet name="42a_Pa AriTirta lingau-beng_pel" sheetId="434" r:id="rId13"/>
    <sheet name="43_Bpk.Ronald_Sulsel" sheetId="402" r:id="rId14"/>
    <sheet name="44_Tensindo_Kulonprogo" sheetId="403" r:id="rId15"/>
    <sheet name="45_Marugame_Mix" sheetId="405" r:id="rId16"/>
    <sheet name="045_Jasa Anda_Mix" sheetId="385" r:id="rId17"/>
    <sheet name="46_Marugame_Mix" sheetId="406" r:id="rId18"/>
    <sheet name="47_Marugame_Mix" sheetId="407" r:id="rId19"/>
    <sheet name="48_BBI Cargo_Jambi Lampung" sheetId="408" r:id="rId20"/>
    <sheet name="49_Tensindo_medan" sheetId="410" r:id="rId21"/>
    <sheet name="50_Adidaya_Perawang_DP" sheetId="412" r:id="rId22"/>
    <sheet name="50A_Adidaya_Perawang_Pel" sheetId="445" r:id="rId23"/>
    <sheet name="51_Pa Ari Tirta_Batam" sheetId="414" r:id="rId24"/>
    <sheet name="51A_Pa Ari Tirta_Batam Pel" sheetId="453" r:id="rId25"/>
    <sheet name="52_TOTAL CHEMINDO_PLM" sheetId="415" r:id="rId26"/>
    <sheet name="53_Ace_surabaya" sheetId="416" r:id="rId27"/>
    <sheet name="54_Marugame_Mix" sheetId="417" r:id="rId28"/>
    <sheet name="55_Marugame_Jogja" sheetId="418" r:id="rId29"/>
    <sheet name="56_Marugame_Semarang" sheetId="419" r:id="rId30"/>
    <sheet name="57_Link pasifik_Mix" sheetId="420" r:id="rId31"/>
    <sheet name="58_CMA_bogor" sheetId="421" r:id="rId32"/>
    <sheet name="59_Marugame_bandung" sheetId="422" r:id="rId33"/>
    <sheet name="60_Marugame_bogor" sheetId="423" r:id="rId34"/>
    <sheet name="61_Menara Warna_Mix" sheetId="424" r:id="rId35"/>
    <sheet name="62_UJP_Mix" sheetId="425" r:id="rId36"/>
    <sheet name="062A_UJP_Mix _pel" sheetId="447" r:id="rId37"/>
    <sheet name="062B_UJP_Mix _pel " sheetId="449" r:id="rId38"/>
    <sheet name="63_fuad_jogja" sheetId="426" r:id="rId39"/>
    <sheet name="64_UJP_Palembang" sheetId="427" r:id="rId40"/>
    <sheet name="064A_UJP_Palembang_Pel" sheetId="444" r:id="rId41"/>
    <sheet name="65_UJP_Mix" sheetId="451" r:id="rId42"/>
    <sheet name="65A_UJP_Mix " sheetId="452" r:id="rId43"/>
    <sheet name="66_Doni_Carter Gmax_DP" sheetId="428" r:id="rId44"/>
    <sheet name="66A_Doni_Carter Gmax_Pel" sheetId="443" r:id="rId45"/>
    <sheet name="67_Multisari_Palembang_Pel" sheetId="429" r:id="rId46"/>
    <sheet name="68_Marugame_Bandung" sheetId="435" r:id="rId47"/>
    <sheet name="69_Marugame_Bogor" sheetId="436" r:id="rId48"/>
    <sheet name="70_Marugame_Bogor" sheetId="437" r:id="rId49"/>
    <sheet name="71_fuad_jogja kalten" sheetId="438" r:id="rId50"/>
    <sheet name="72_Candra_Bali" sheetId="439" r:id="rId51"/>
    <sheet name="73_Menara Warna_HMS" sheetId="440" r:id="rId52"/>
    <sheet name="74_UJP_Palembang" sheetId="441" r:id="rId53"/>
    <sheet name="74A_UJP_Palembang" sheetId="446" r:id="rId54"/>
    <sheet name="Pa Ari Tirta_Batam_Pel" sheetId="433" r:id="rId55"/>
    <sheet name="_Pa Ari Tirta lubuk linga" sheetId="377" r:id="rId56"/>
    <sheet name="Sheet5" sheetId="358" r:id="rId57"/>
  </sheets>
  <definedNames>
    <definedName name="_xlnm._FilterDatabase" localSheetId="34" hidden="1">'61_Menara Warna_Mix'!$A$16:$G$20</definedName>
    <definedName name="_xlnm._FilterDatabase" localSheetId="51" hidden="1">'73_Menara Warna_HMS'!$A$16:$J$145</definedName>
    <definedName name="_xlnm.Print_Area" localSheetId="36">'062A_UJP_Mix _pel'!$A$1:$I$45</definedName>
    <definedName name="_xlnm.Print_Area" localSheetId="37">'062B_UJP_Mix _pel '!$A$1:$I$42</definedName>
    <definedName name="_xlnm.Print_Area" localSheetId="40">'064A_UJP_Palembang_Pel'!$A$1:$I$44</definedName>
    <definedName name="_xlnm.Print_Area" localSheetId="4">'37_UJP_Palembang'!$A$1:$I$41</definedName>
    <definedName name="_xlnm.Print_Area" localSheetId="5">'38_Lukman_Medan_Pel'!$A$2:$I$43</definedName>
    <definedName name="_xlnm.Print_Area" localSheetId="6">'39_Novatrans_Medan'!$A$1:$J$41</definedName>
    <definedName name="_xlnm.Print_Area" localSheetId="7">'39A_Novatrans_Medan_pel'!$A$1:$J$41</definedName>
    <definedName name="_xlnm.Print_Area" localSheetId="8">'40_UJP_Palembang'!$A$1:$I$41</definedName>
    <definedName name="_xlnm.Print_Area" localSheetId="9">'40A_UJP_Palembang '!$A$1:$I$41</definedName>
    <definedName name="_xlnm.Print_Area" localSheetId="10">'41_Bayu_PCX'!$A$2:$H$39</definedName>
    <definedName name="_xlnm.Print_Area" localSheetId="19">'48_BBI Cargo_Jambi Lampung'!$A$2:$I$43</definedName>
    <definedName name="_xlnm.Print_Area" localSheetId="21">'50_Adidaya_Perawang_DP'!$A$2:$J$42</definedName>
    <definedName name="_xlnm.Print_Area" localSheetId="22">'50A_Adidaya_Perawang_Pel'!$A$2:$J$42</definedName>
    <definedName name="_xlnm.Print_Area" localSheetId="23">'51_Pa Ari Tirta_Batam'!$A$1:$H$42</definedName>
    <definedName name="_xlnm.Print_Area" localSheetId="24">'51A_Pa Ari Tirta_Batam Pel'!$A$1:$H$42</definedName>
    <definedName name="_xlnm.Print_Area" localSheetId="25">'52_TOTAL CHEMINDO_PLM'!$A$2:$J$43</definedName>
    <definedName name="_xlnm.Print_Area" localSheetId="26">'53_Ace_surabaya'!$A$1:$I$44</definedName>
    <definedName name="_xlnm.Print_Area" localSheetId="30">'57_Link pasifik_Mix'!$A$2:$I$43</definedName>
    <definedName name="_xlnm.Print_Area" localSheetId="34">'61_Menara Warna_Mix'!$A$2:$G$42</definedName>
    <definedName name="_xlnm.Print_Area" localSheetId="35">'62_UJP_Mix'!$A$1:$I$45</definedName>
    <definedName name="_xlnm.Print_Area" localSheetId="39">'64_UJP_Palembang'!$A$1:$I$42</definedName>
    <definedName name="_xlnm.Print_Area" localSheetId="41">'65_UJP_Mix'!$A$1:$I$47</definedName>
    <definedName name="_xlnm.Print_Area" localSheetId="42">'65A_UJP_Mix '!$A$1:$I$48</definedName>
    <definedName name="_xlnm.Print_Area" localSheetId="51">'73_Menara Warna_HMS'!$A$2:$J$167</definedName>
    <definedName name="_xlnm.Print_Area" localSheetId="52">'74_UJP_Palembang'!$A$1:$I$42</definedName>
    <definedName name="_xlnm.Print_Area" localSheetId="53">'74A_UJP_Palembang'!$A$1:$I$44</definedName>
    <definedName name="_xlnm.Print_Area" localSheetId="54">'Pa Ari Tirta_Batam_Pel'!$A$1:$H$42</definedName>
    <definedName name="_xlnm.Print_Titles" localSheetId="16">'045_Jasa Anda_Mix'!$1:$16</definedName>
    <definedName name="_xlnm.Print_Titles" localSheetId="34">'61_Menara Warna_Mix'!$1:$16</definedName>
    <definedName name="_xlnm.Print_Titles" localSheetId="51">'73_Menara Warna_HMS'!$1:$16</definedName>
  </definedNames>
  <calcPr calcId="162913"/>
</workbook>
</file>

<file path=xl/calcChain.xml><?xml version="1.0" encoding="utf-8"?>
<calcChain xmlns="http://schemas.openxmlformats.org/spreadsheetml/2006/main">
  <c r="J23" i="454" l="1"/>
  <c r="I34" i="454"/>
  <c r="J18" i="454"/>
  <c r="J19" i="454" s="1"/>
  <c r="J22" i="454" s="1"/>
  <c r="H25" i="453" l="1"/>
  <c r="G36" i="453"/>
  <c r="H19" i="453"/>
  <c r="H18" i="453"/>
  <c r="H20" i="453" s="1"/>
  <c r="H24" i="453" s="1"/>
  <c r="I28" i="452" l="1"/>
  <c r="I27" i="452" l="1"/>
  <c r="I26" i="452"/>
  <c r="I25" i="452"/>
  <c r="H42" i="452"/>
  <c r="I18" i="452"/>
  <c r="I31" i="452" l="1"/>
  <c r="I32" i="452" s="1"/>
  <c r="H40" i="451"/>
  <c r="I18" i="451"/>
  <c r="I25" i="451" l="1"/>
  <c r="I28" i="451" s="1"/>
  <c r="I29" i="451" s="1"/>
  <c r="H35" i="449"/>
  <c r="I19" i="449"/>
  <c r="I18" i="449"/>
  <c r="I20" i="449" s="1"/>
  <c r="I23" i="449" s="1"/>
  <c r="I24" i="449" s="1"/>
  <c r="H38" i="447"/>
  <c r="I22" i="447"/>
  <c r="I21" i="447"/>
  <c r="I20" i="447"/>
  <c r="I19" i="447"/>
  <c r="I18" i="447"/>
  <c r="I23" i="447" s="1"/>
  <c r="I26" i="447" s="1"/>
  <c r="I27" i="447" s="1"/>
  <c r="I25" i="446"/>
  <c r="I26" i="446"/>
  <c r="I22" i="446"/>
  <c r="I21" i="446"/>
  <c r="I20" i="446"/>
  <c r="H37" i="446"/>
  <c r="J23" i="445" l="1"/>
  <c r="I34" i="445"/>
  <c r="J18" i="445"/>
  <c r="J19" i="445" s="1"/>
  <c r="J22" i="445" s="1"/>
  <c r="I25" i="444" l="1"/>
  <c r="I22" i="444"/>
  <c r="I21" i="444"/>
  <c r="I20" i="444"/>
  <c r="I18" i="427"/>
  <c r="H37" i="444"/>
  <c r="I18" i="444"/>
  <c r="I26" i="444" l="1"/>
  <c r="I24" i="443" l="1"/>
  <c r="H34" i="443"/>
  <c r="I19" i="443"/>
  <c r="I20" i="443" s="1"/>
  <c r="I23" i="443" s="1"/>
  <c r="I20" i="441" l="1"/>
  <c r="H35" i="441" l="1"/>
  <c r="I24" i="441"/>
  <c r="I23" i="441"/>
  <c r="J131" i="440" l="1"/>
  <c r="J132" i="440"/>
  <c r="J133" i="440"/>
  <c r="J134" i="440"/>
  <c r="J135" i="440"/>
  <c r="J136" i="440"/>
  <c r="J137" i="440"/>
  <c r="J138" i="440"/>
  <c r="J139" i="440"/>
  <c r="J140" i="440"/>
  <c r="J141" i="440"/>
  <c r="J142" i="440"/>
  <c r="J143" i="440"/>
  <c r="J144" i="440"/>
  <c r="J130" i="440"/>
  <c r="J18" i="440"/>
  <c r="J19" i="440"/>
  <c r="J20" i="440"/>
  <c r="J21" i="440"/>
  <c r="J22" i="440"/>
  <c r="J23" i="440"/>
  <c r="J24" i="440"/>
  <c r="J25" i="440"/>
  <c r="J26" i="440"/>
  <c r="J27" i="440"/>
  <c r="J28" i="440"/>
  <c r="J29" i="440"/>
  <c r="J30" i="440"/>
  <c r="J31" i="440"/>
  <c r="J32" i="440"/>
  <c r="J33" i="440"/>
  <c r="J34" i="440"/>
  <c r="J35" i="440"/>
  <c r="J36" i="440"/>
  <c r="J37" i="440"/>
  <c r="J38" i="440"/>
  <c r="J39" i="440"/>
  <c r="J40" i="440"/>
  <c r="J41" i="440"/>
  <c r="J42" i="440"/>
  <c r="J43" i="440"/>
  <c r="J44" i="440"/>
  <c r="J45" i="440"/>
  <c r="J46" i="440"/>
  <c r="J47" i="440"/>
  <c r="J48" i="440"/>
  <c r="J49" i="440"/>
  <c r="J50" i="440"/>
  <c r="J51" i="440"/>
  <c r="J52" i="440"/>
  <c r="J53" i="440"/>
  <c r="J54" i="440"/>
  <c r="J55" i="440"/>
  <c r="J56" i="440"/>
  <c r="J57" i="440"/>
  <c r="J58" i="440"/>
  <c r="J59" i="440"/>
  <c r="J60" i="440"/>
  <c r="J61" i="440"/>
  <c r="J62" i="440"/>
  <c r="J63" i="440"/>
  <c r="J64" i="440"/>
  <c r="J65" i="440"/>
  <c r="J66" i="440"/>
  <c r="J67" i="440"/>
  <c r="J68" i="440"/>
  <c r="J69" i="440"/>
  <c r="J70" i="440"/>
  <c r="J71" i="440"/>
  <c r="J72" i="440"/>
  <c r="J73" i="440"/>
  <c r="J74" i="440"/>
  <c r="J75" i="440"/>
  <c r="J76" i="440"/>
  <c r="J77" i="440"/>
  <c r="J78" i="440"/>
  <c r="J79" i="440"/>
  <c r="J80" i="440"/>
  <c r="J81" i="440"/>
  <c r="J82" i="440"/>
  <c r="J83" i="440"/>
  <c r="J84" i="440"/>
  <c r="J85" i="440"/>
  <c r="J86" i="440"/>
  <c r="J87" i="440"/>
  <c r="J88" i="440"/>
  <c r="J89" i="440"/>
  <c r="J90" i="440"/>
  <c r="J91" i="440"/>
  <c r="J92" i="440"/>
  <c r="J93" i="440"/>
  <c r="J94" i="440"/>
  <c r="J95" i="440"/>
  <c r="J96" i="440"/>
  <c r="J97" i="440"/>
  <c r="J98" i="440"/>
  <c r="J99" i="440"/>
  <c r="J17" i="440"/>
  <c r="J145" i="440" l="1"/>
  <c r="J149" i="440" s="1"/>
  <c r="A18" i="440" l="1"/>
  <c r="A19" i="440" s="1"/>
  <c r="A20" i="440" s="1"/>
  <c r="A21" i="440" s="1"/>
  <c r="A22" i="440" s="1"/>
  <c r="A23" i="440" s="1"/>
  <c r="A24" i="440" s="1"/>
  <c r="A25" i="440" s="1"/>
  <c r="A26" i="440" s="1"/>
  <c r="A27" i="440" s="1"/>
  <c r="A28" i="440" s="1"/>
  <c r="A29" i="440" s="1"/>
  <c r="A30" i="440" s="1"/>
  <c r="A31" i="440" s="1"/>
  <c r="A32" i="440" s="1"/>
  <c r="A33" i="440" s="1"/>
  <c r="A34" i="440" s="1"/>
  <c r="A35" i="440" s="1"/>
  <c r="A36" i="440" s="1"/>
  <c r="A37" i="440" s="1"/>
  <c r="A38" i="440" s="1"/>
  <c r="A39" i="440" s="1"/>
  <c r="A40" i="440" s="1"/>
  <c r="A41" i="440" s="1"/>
  <c r="A42" i="440" s="1"/>
  <c r="A43" i="440" s="1"/>
  <c r="A44" i="440" s="1"/>
  <c r="A45" i="440" s="1"/>
  <c r="A46" i="440" s="1"/>
  <c r="A47" i="440" s="1"/>
  <c r="A48" i="440" s="1"/>
  <c r="A49" i="440" s="1"/>
  <c r="A50" i="440" s="1"/>
  <c r="A51" i="440" s="1"/>
  <c r="A52" i="440" s="1"/>
  <c r="A53" i="440" s="1"/>
  <c r="A54" i="440" s="1"/>
  <c r="A55" i="440" s="1"/>
  <c r="A56" i="440" s="1"/>
  <c r="A57" i="440" s="1"/>
  <c r="A58" i="440" s="1"/>
  <c r="A59" i="440" s="1"/>
  <c r="A60" i="440" s="1"/>
  <c r="A61" i="440" s="1"/>
  <c r="A62" i="440" s="1"/>
  <c r="A63" i="440" s="1"/>
  <c r="A64" i="440" s="1"/>
  <c r="A65" i="440" s="1"/>
  <c r="A66" i="440" s="1"/>
  <c r="A67" i="440" s="1"/>
  <c r="A68" i="440" s="1"/>
  <c r="A69" i="440" s="1"/>
  <c r="A70" i="440" s="1"/>
  <c r="A71" i="440" s="1"/>
  <c r="A72" i="440" s="1"/>
  <c r="A73" i="440" s="1"/>
  <c r="A74" i="440" s="1"/>
  <c r="A75" i="440" s="1"/>
  <c r="A76" i="440" s="1"/>
  <c r="A77" i="440" s="1"/>
  <c r="A78" i="440" s="1"/>
  <c r="A79" i="440" s="1"/>
  <c r="A80" i="440" s="1"/>
  <c r="A81" i="440" s="1"/>
  <c r="A82" i="440" s="1"/>
  <c r="A83" i="440" s="1"/>
  <c r="A84" i="440" s="1"/>
  <c r="A85" i="440" s="1"/>
  <c r="A86" i="440" s="1"/>
  <c r="A87" i="440" s="1"/>
  <c r="A88" i="440" s="1"/>
  <c r="A89" i="440" s="1"/>
  <c r="A90" i="440" s="1"/>
  <c r="A91" i="440" s="1"/>
  <c r="A92" i="440" s="1"/>
  <c r="A93" i="440" s="1"/>
  <c r="A94" i="440" s="1"/>
  <c r="A95" i="440" s="1"/>
  <c r="A96" i="440" s="1"/>
  <c r="A97" i="440" s="1"/>
  <c r="A98" i="440" s="1"/>
  <c r="A99" i="440" s="1"/>
  <c r="A100" i="440" s="1"/>
  <c r="A101" i="440" s="1"/>
  <c r="A102" i="440" s="1"/>
  <c r="A103" i="440" s="1"/>
  <c r="A104" i="440" s="1"/>
  <c r="A105" i="440" s="1"/>
  <c r="A106" i="440" s="1"/>
  <c r="A107" i="440" s="1"/>
  <c r="A108" i="440" s="1"/>
  <c r="A109" i="440" s="1"/>
  <c r="A110" i="440" s="1"/>
  <c r="A111" i="440" s="1"/>
  <c r="A112" i="440" s="1"/>
  <c r="A113" i="440" s="1"/>
  <c r="A114" i="440" s="1"/>
  <c r="A115" i="440" s="1"/>
  <c r="A116" i="440" s="1"/>
  <c r="A117" i="440" s="1"/>
  <c r="A118" i="440" s="1"/>
  <c r="A119" i="440" s="1"/>
  <c r="A120" i="440" s="1"/>
  <c r="A121" i="440" s="1"/>
  <c r="A122" i="440" s="1"/>
  <c r="A123" i="440" s="1"/>
  <c r="A124" i="440" s="1"/>
  <c r="A125" i="440" s="1"/>
  <c r="A126" i="440" s="1"/>
  <c r="A127" i="440" s="1"/>
  <c r="A128" i="440" s="1"/>
  <c r="I159" i="440"/>
  <c r="A129" i="440" l="1"/>
  <c r="H34" i="439"/>
  <c r="I22" i="439"/>
  <c r="I19" i="439"/>
  <c r="I20" i="439" s="1"/>
  <c r="I24" i="439" s="1"/>
  <c r="A130" i="440" l="1"/>
  <c r="H34" i="438"/>
  <c r="I22" i="438"/>
  <c r="I19" i="438"/>
  <c r="I20" i="438" s="1"/>
  <c r="I24" i="438" s="1"/>
  <c r="A131" i="440" l="1"/>
  <c r="I36" i="437"/>
  <c r="J18" i="437"/>
  <c r="J21" i="437" s="1"/>
  <c r="J25" i="437" s="1"/>
  <c r="A132" i="440" l="1"/>
  <c r="I36" i="436"/>
  <c r="J18" i="436"/>
  <c r="J21" i="436" s="1"/>
  <c r="J25" i="436" s="1"/>
  <c r="I36" i="435"/>
  <c r="J21" i="435"/>
  <c r="J25" i="435" s="1"/>
  <c r="J18" i="435"/>
  <c r="A133" i="440" l="1"/>
  <c r="A134" i="440" s="1"/>
  <c r="A135" i="440" s="1"/>
  <c r="A136" i="440" s="1"/>
  <c r="A137" i="440" s="1"/>
  <c r="H23" i="434"/>
  <c r="G34" i="434"/>
  <c r="H18" i="434"/>
  <c r="H19" i="434" s="1"/>
  <c r="H22" i="434" s="1"/>
  <c r="H25" i="433"/>
  <c r="G36" i="433"/>
  <c r="H20" i="433"/>
  <c r="H19" i="433"/>
  <c r="H18" i="433"/>
  <c r="A138" i="440" l="1"/>
  <c r="H23" i="433"/>
  <c r="H34" i="429"/>
  <c r="I19" i="429"/>
  <c r="I20" i="429" s="1"/>
  <c r="I23" i="429" s="1"/>
  <c r="I24" i="429" s="1"/>
  <c r="I24" i="428"/>
  <c r="I23" i="428"/>
  <c r="H34" i="428"/>
  <c r="I19" i="428"/>
  <c r="I20" i="428" s="1"/>
  <c r="A139" i="440" l="1"/>
  <c r="H24" i="433"/>
  <c r="H35" i="427"/>
  <c r="I24" i="427"/>
  <c r="I20" i="427"/>
  <c r="I23" i="427" s="1"/>
  <c r="A140" i="440" l="1"/>
  <c r="A141" i="440" s="1"/>
  <c r="A142" i="440" s="1"/>
  <c r="A143" i="440" s="1"/>
  <c r="A144" i="440" s="1"/>
  <c r="I24" i="426"/>
  <c r="H34" i="426"/>
  <c r="I22" i="426"/>
  <c r="I19" i="426"/>
  <c r="I20" i="426" s="1"/>
  <c r="I26" i="425" l="1"/>
  <c r="I27" i="425"/>
  <c r="I25" i="425"/>
  <c r="I23" i="425"/>
  <c r="I19" i="425"/>
  <c r="I20" i="425"/>
  <c r="I21" i="425"/>
  <c r="I18" i="425"/>
  <c r="I22" i="425"/>
  <c r="H38" i="425"/>
  <c r="G23" i="424" l="1"/>
  <c r="G24" i="424"/>
  <c r="G18" i="424"/>
  <c r="G19" i="424"/>
  <c r="K19" i="424"/>
  <c r="F34" i="424"/>
  <c r="A18" i="424"/>
  <c r="A19" i="424" s="1"/>
  <c r="G17" i="424"/>
  <c r="G20" i="424" s="1"/>
  <c r="I34" i="423"/>
  <c r="J18" i="423"/>
  <c r="J19" i="423" s="1"/>
  <c r="J23" i="423" s="1"/>
  <c r="I36" i="422"/>
  <c r="J18" i="422"/>
  <c r="J21" i="422" s="1"/>
  <c r="J25" i="422" s="1"/>
  <c r="I34" i="421"/>
  <c r="J18" i="421"/>
  <c r="J19" i="421" s="1"/>
  <c r="J23" i="421" s="1"/>
  <c r="I22" i="420"/>
  <c r="I26" i="420" s="1"/>
  <c r="I21" i="420"/>
  <c r="I20" i="420"/>
  <c r="I19" i="420"/>
  <c r="H36" i="420"/>
  <c r="I35" i="419" l="1"/>
  <c r="J18" i="419"/>
  <c r="J20" i="419" s="1"/>
  <c r="J24" i="419" s="1"/>
  <c r="I35" i="418"/>
  <c r="J20" i="418"/>
  <c r="J24" i="418" s="1"/>
  <c r="J18" i="418"/>
  <c r="I36" i="417"/>
  <c r="J18" i="417"/>
  <c r="J21" i="417" s="1"/>
  <c r="J25" i="417" s="1"/>
  <c r="I21" i="416"/>
  <c r="I20" i="416"/>
  <c r="G18" i="416"/>
  <c r="H37" i="416"/>
  <c r="I18" i="416"/>
  <c r="I26" i="416" l="1"/>
  <c r="J20" i="415" l="1"/>
  <c r="J24" i="415"/>
  <c r="J18" i="415"/>
  <c r="J19" i="415" l="1"/>
  <c r="I35" i="415"/>
  <c r="H19" i="414" l="1"/>
  <c r="G36" i="414"/>
  <c r="H18" i="414"/>
  <c r="H20" i="414" s="1"/>
  <c r="H25" i="414" l="1"/>
  <c r="H24" i="414"/>
  <c r="J23" i="412"/>
  <c r="J22" i="412"/>
  <c r="I34" i="412"/>
  <c r="J18" i="412"/>
  <c r="J19" i="412" s="1"/>
  <c r="H34" i="410" l="1"/>
  <c r="I19" i="410"/>
  <c r="I20" i="410" s="1"/>
  <c r="I24" i="410" s="1"/>
  <c r="H35" i="408" l="1"/>
  <c r="I18" i="408"/>
  <c r="I20" i="408" s="1"/>
  <c r="I24" i="408" l="1"/>
  <c r="I36" i="407" l="1"/>
  <c r="J18" i="407"/>
  <c r="J21" i="407" s="1"/>
  <c r="J25" i="407" s="1"/>
  <c r="I36" i="406"/>
  <c r="J21" i="406"/>
  <c r="J25" i="406" s="1"/>
  <c r="J18" i="406"/>
  <c r="I36" i="405"/>
  <c r="J18" i="405"/>
  <c r="J21" i="405" s="1"/>
  <c r="J25" i="405" s="1"/>
  <c r="H34" i="404" l="1"/>
  <c r="I18" i="404"/>
  <c r="I19" i="404" s="1"/>
  <c r="I22" i="404" s="1"/>
  <c r="I23" i="404" s="1"/>
  <c r="I49" i="385" l="1"/>
  <c r="I48" i="385"/>
  <c r="I47" i="385"/>
  <c r="I46" i="385"/>
  <c r="I45" i="385"/>
  <c r="I44" i="385"/>
  <c r="I43" i="385"/>
  <c r="I42" i="385"/>
  <c r="I41" i="385"/>
  <c r="I40" i="385"/>
  <c r="I39" i="385"/>
  <c r="I38" i="385"/>
  <c r="I37" i="385"/>
  <c r="I36" i="385"/>
  <c r="I35" i="385"/>
  <c r="I34" i="385"/>
  <c r="I33" i="385"/>
  <c r="I32" i="385"/>
  <c r="I31" i="385"/>
  <c r="I30" i="385"/>
  <c r="I29" i="385"/>
  <c r="I28" i="385"/>
  <c r="I27" i="385"/>
  <c r="I26" i="385"/>
  <c r="I25" i="385"/>
  <c r="I24" i="385"/>
  <c r="I23" i="385"/>
  <c r="I22" i="385"/>
  <c r="I21" i="385"/>
  <c r="I20" i="385"/>
  <c r="I19" i="385"/>
  <c r="I18" i="385"/>
  <c r="I17" i="385"/>
  <c r="A18" i="385" l="1"/>
  <c r="H34" i="403"/>
  <c r="I19" i="403"/>
  <c r="I20" i="403" s="1"/>
  <c r="I24" i="403" s="1"/>
  <c r="A19" i="385" l="1"/>
  <c r="A20" i="385" s="1"/>
  <c r="A21" i="385" s="1"/>
  <c r="A22" i="385" s="1"/>
  <c r="A23" i="385" s="1"/>
  <c r="A24" i="385" s="1"/>
  <c r="A25" i="385" s="1"/>
  <c r="A26" i="385" s="1"/>
  <c r="A27" i="385" s="1"/>
  <c r="A28" i="385" s="1"/>
  <c r="A29" i="385" s="1"/>
  <c r="A30" i="385" s="1"/>
  <c r="A31" i="385" s="1"/>
  <c r="A32" i="385" s="1"/>
  <c r="A33" i="385" s="1"/>
  <c r="A34" i="385" s="1"/>
  <c r="A35" i="385" s="1"/>
  <c r="A36" i="385" s="1"/>
  <c r="A37" i="385" s="1"/>
  <c r="A38" i="385" s="1"/>
  <c r="A39" i="385" s="1"/>
  <c r="A40" i="385" s="1"/>
  <c r="A41" i="385" s="1"/>
  <c r="A42" i="385" s="1"/>
  <c r="A43" i="385" s="1"/>
  <c r="A44" i="385" s="1"/>
  <c r="A45" i="385" s="1"/>
  <c r="A46" i="385" s="1"/>
  <c r="A47" i="385" s="1"/>
  <c r="A48" i="385" s="1"/>
  <c r="A49" i="385" s="1"/>
  <c r="J20" i="402"/>
  <c r="J24" i="402" s="1"/>
  <c r="I35" i="402"/>
  <c r="H23" i="401" l="1"/>
  <c r="G34" i="401"/>
  <c r="H18" i="401"/>
  <c r="H19" i="401" s="1"/>
  <c r="H22" i="401" s="1"/>
  <c r="G32" i="400"/>
  <c r="H17" i="400"/>
  <c r="H18" i="400" s="1"/>
  <c r="H22" i="400" s="1"/>
  <c r="I23" i="399" l="1"/>
  <c r="H34" i="399"/>
  <c r="I18" i="399"/>
  <c r="I19" i="399" s="1"/>
  <c r="I22" i="399" s="1"/>
  <c r="J23" i="398"/>
  <c r="I34" i="398"/>
  <c r="J18" i="398"/>
  <c r="J19" i="398" s="1"/>
  <c r="J22" i="398" s="1"/>
  <c r="H34" i="396" l="1"/>
  <c r="I18" i="396"/>
  <c r="I19" i="396" s="1"/>
  <c r="I22" i="396" s="1"/>
  <c r="I23" i="396" s="1"/>
  <c r="H35" i="395" l="1"/>
  <c r="I18" i="395"/>
  <c r="I19" i="395" s="1"/>
  <c r="I23" i="395" s="1"/>
  <c r="I24" i="395" s="1"/>
  <c r="J18" i="394" l="1"/>
  <c r="J19" i="394" s="1"/>
  <c r="J24" i="394" s="1"/>
  <c r="I35" i="394"/>
  <c r="I37" i="393" l="1"/>
  <c r="J18" i="393"/>
  <c r="J21" i="393" s="1"/>
  <c r="J26" i="393" s="1"/>
  <c r="J18" i="392" l="1"/>
  <c r="J19" i="392" s="1"/>
  <c r="J24" i="392" s="1"/>
  <c r="I35" i="392"/>
  <c r="H35" i="391"/>
  <c r="I18" i="391"/>
  <c r="I19" i="391" s="1"/>
  <c r="I24" i="391" l="1"/>
  <c r="I63" i="385" l="1"/>
  <c r="I50" i="385"/>
  <c r="I54" i="385" l="1"/>
  <c r="G35" i="377"/>
  <c r="H18" i="377"/>
  <c r="H19" i="377" s="1"/>
  <c r="H23" i="377" s="1"/>
  <c r="H24" i="377" s="1"/>
</calcChain>
</file>

<file path=xl/sharedStrings.xml><?xml version="1.0" encoding="utf-8"?>
<sst xmlns="http://schemas.openxmlformats.org/spreadsheetml/2006/main" count="3660" uniqueCount="704">
  <si>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</si>
  <si>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</si>
  <si>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</si>
  <si>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</si>
  <si>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</si>
  <si>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</si>
  <si>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</si>
  <si>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</si>
  <si>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</si>
  <si>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</si>
  <si>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</si>
  <si>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</si>
  <si>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</si>
  <si>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</si>
  <si>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DESCRIPTION</t>
  </si>
  <si>
    <t>DESNATION</t>
  </si>
  <si>
    <t>UNIT PRICE</t>
  </si>
  <si>
    <t>AMOUNT</t>
  </si>
  <si>
    <t>SUB TOTAL</t>
  </si>
  <si>
    <t>PPN 1 %</t>
  </si>
  <si>
    <t>DP</t>
  </si>
  <si>
    <t>Payment Instructions</t>
  </si>
  <si>
    <t>Pay Cheque or Transfer to :</t>
  </si>
  <si>
    <t>Bekasi,</t>
  </si>
  <si>
    <t>Dede Komalasari</t>
  </si>
  <si>
    <t xml:space="preserve"> </t>
  </si>
  <si>
    <t>AWB</t>
  </si>
  <si>
    <t>Total</t>
  </si>
  <si>
    <t>COLLY</t>
  </si>
  <si>
    <t>KG</t>
  </si>
  <si>
    <t>-</t>
  </si>
  <si>
    <t>Ruko Asera Blok 1S-20 No.26</t>
  </si>
  <si>
    <t>Unit</t>
  </si>
  <si>
    <t>Pelunasan</t>
  </si>
  <si>
    <t>BCA-IDR</t>
  </si>
  <si>
    <t>A/C : 521-137-0492</t>
  </si>
  <si>
    <t>A/N : M. IMAM ATAU HENRY TIRTASAPUTRA JUNIOR</t>
  </si>
  <si>
    <t>: Bpk. Ari Tirta</t>
  </si>
  <si>
    <t>Pengiriman Barang Tujuan Jakarta Lubuk Linggau</t>
  </si>
  <si>
    <t>:  Finance Dept</t>
  </si>
  <si>
    <t>Bandung</t>
  </si>
  <si>
    <t xml:space="preserve">DP  </t>
  </si>
  <si>
    <t xml:space="preserve">Pelunasan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</si>
  <si>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Rupiah.</t>
    </r>
  </si>
  <si>
    <t>: PT. Sriboga Marugame Indonesia</t>
  </si>
  <si>
    <t>Pengiriman Barang Tujuan M.034 Resindah Prak Mall</t>
  </si>
  <si>
    <t>Karawang Barat</t>
  </si>
  <si>
    <t>Pengiriman Barang Tujuan M.044 Paris Van Java</t>
  </si>
  <si>
    <t>Pengiriman Barang Tujuan M. 070 Buah Batu Bandung</t>
  </si>
  <si>
    <t>Lubuk Lingau</t>
  </si>
  <si>
    <t xml:space="preserve"> 022/PCI/K2/I/21</t>
  </si>
  <si>
    <t xml:space="preserve"> 25 Januari 21</t>
  </si>
  <si>
    <t>: CV. Jasa Anda Express</t>
  </si>
  <si>
    <t>: PT. Duta Nusantara</t>
  </si>
  <si>
    <t>:  Bpk. Agung</t>
  </si>
  <si>
    <t xml:space="preserve"> 01 Februari 21</t>
  </si>
  <si>
    <t>Pengiriman Barang Tujuan Jakarta - Poliwalimandar</t>
  </si>
  <si>
    <t>Poliwalimandar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</si>
  <si>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</t>
    </r>
  </si>
  <si>
    <t>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</si>
  <si>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Seratus Dua Puluh Ribu Rupiah.</t>
    </r>
  </si>
  <si>
    <t xml:space="preserve"> 033/PCI/K2/II/21</t>
  </si>
  <si>
    <t xml:space="preserve"> 035/PCI/K2/II/21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</si>
  <si>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 Seratus Ribu Rupiah.</t>
    </r>
  </si>
  <si>
    <t>: Bpk. Toha</t>
  </si>
  <si>
    <t xml:space="preserve"> 036/PCI/K2/II/21</t>
  </si>
  <si>
    <t>Pengiriman Barang Tujuan Jakarta - Ambon</t>
  </si>
  <si>
    <t>Ambon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</si>
  <si>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Ribu Rupiah.</t>
    </r>
  </si>
  <si>
    <t xml:space="preserve"> 030/PCI/K2/I/21</t>
  </si>
  <si>
    <t xml:space="preserve"> 29 Januari 21</t>
  </si>
  <si>
    <t>Pengiriman Barang Tujuan Jakarta - Medan</t>
  </si>
  <si>
    <t>Medan</t>
  </si>
  <si>
    <t xml:space="preserve">Bekasi,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</si>
  <si>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</si>
  <si>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>Ruko Ifolia Blok HY47 No. 26</t>
  </si>
  <si>
    <t>: PT. UJP</t>
  </si>
  <si>
    <t xml:space="preserve"> -</t>
  </si>
  <si>
    <t>: Finance Dept</t>
  </si>
  <si>
    <t xml:space="preserve">DP  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</si>
  <si>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</si>
  <si>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</si>
  <si>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</si>
  <si>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</si>
  <si>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</si>
  <si>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</si>
  <si>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</si>
  <si>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</si>
  <si>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</si>
  <si>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</si>
  <si>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</si>
  <si>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</si>
  <si>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</si>
  <si>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</si>
  <si>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</si>
  <si>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</si>
  <si>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</si>
  <si>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</si>
  <si>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</si>
  <si>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>Pengiriman Barang Tujuan             Lampung - Palembang</t>
  </si>
  <si>
    <t>Palembang</t>
  </si>
  <si>
    <t>QTY</t>
  </si>
  <si>
    <t xml:space="preserve"> 037/PCI/K2/II/21</t>
  </si>
  <si>
    <t xml:space="preserve"> 02 Februari 21</t>
  </si>
  <si>
    <t>: PT. PANCA PRIMA MAJU BERSAMA ( LUKMAN)</t>
  </si>
  <si>
    <t>: Nova Trans</t>
  </si>
  <si>
    <t>: Bpk.Deni</t>
  </si>
  <si>
    <t xml:space="preserve"> 039/PCI/K2/II/21</t>
  </si>
  <si>
    <t xml:space="preserve"> 05 Februari 21</t>
  </si>
  <si>
    <t>Pengiriman Barang Tujuan             Jakarta - 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</si>
  <si>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Dua Juta Tujuh Ratus Ribu Rupiah.</t>
    </r>
  </si>
  <si>
    <t xml:space="preserve"> 040/PCI/K2/II/21</t>
  </si>
  <si>
    <t xml:space="preserve">Pengiriman Barang Tujuan             Pondok Unggu - Palembang </t>
  </si>
  <si>
    <t>KUBIK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</si>
  <si>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Dua Juta Lima Ratus Ribu Rupiah.</t>
    </r>
  </si>
  <si>
    <t>: Bpk Bayu</t>
  </si>
  <si>
    <t>UNIT</t>
  </si>
  <si>
    <t>Pekanbaru</t>
  </si>
  <si>
    <t xml:space="preserve">DP 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</si>
  <si>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Satu Juta Lima Ratus Ribu Rupiah.</t>
    </r>
  </si>
  <si>
    <t>06/02/21</t>
  </si>
  <si>
    <t xml:space="preserve"> 041/PCI/K2/II/21</t>
  </si>
  <si>
    <t xml:space="preserve"> 06 Februari 21</t>
  </si>
  <si>
    <t>Pengiriman Barang Tujuan        Jakarta - Pekanbaru                                        ( Motor PCX)</t>
  </si>
  <si>
    <t>Pengiriman Barang Tujuan Jakarta- Lubuk Linggau - Bengkulu</t>
  </si>
  <si>
    <t>Lubuk Lingau - Bengkulu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</si>
  <si>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</si>
  <si>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 xml:space="preserve"> 042/PCI/K2/II/21</t>
  </si>
  <si>
    <t>: Bpk. Ronald</t>
  </si>
  <si>
    <t xml:space="preserve"> 043/PCI/K2/II/21</t>
  </si>
  <si>
    <t xml:space="preserve"> 08 Februari 21</t>
  </si>
  <si>
    <t>Sulawesi Selatan</t>
  </si>
  <si>
    <t>400718</t>
  </si>
  <si>
    <t>400722</t>
  </si>
  <si>
    <t>Pengiriman Barang Tujuan Jl. Syarief mansyur Kel. Kali Depan Pertamina Lama Kab. Buol Palu</t>
  </si>
  <si>
    <t>Pengiriman Barang Tujuan Bengkel Sahabat  Jl. Syarief mansyur Kel. Kali Depan Pertamina Lama Kab. Buol Palu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</si>
  <si>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Ribu Rupiah.</t>
    </r>
  </si>
  <si>
    <t>: PT. Tensindo Kreasi Nusantara</t>
  </si>
  <si>
    <t xml:space="preserve">  Rukan Crown Palace Kav. B 10-11</t>
  </si>
  <si>
    <t xml:space="preserve">  Tebet- Jakarta 12819</t>
  </si>
  <si>
    <t>NO. PROYEK</t>
  </si>
  <si>
    <t>NO. PO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</si>
  <si>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Satu Juta Enam Ratus Lima Puluh Ribu Rupiah.</t>
    </r>
  </si>
  <si>
    <t xml:space="preserve"> 044/PCI/K2/II/21</t>
  </si>
  <si>
    <t xml:space="preserve"> 10 Februari 21</t>
  </si>
  <si>
    <t>020</t>
  </si>
  <si>
    <t>Trucking   Pengiriman Barang Tujuan Karawang - Kulon Progo Yogyakarta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</si>
  <si>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Empat Juta Rupiah.</t>
    </r>
  </si>
  <si>
    <t>PENGIRIMAN BARANG BPK. ZULFADLY KEBON MANGGIS MATRAMAN</t>
  </si>
  <si>
    <t>JAKARTA TIMUR</t>
  </si>
  <si>
    <t>PENGIRIMAN BARANG TUJUAN BPK. HENRY PERUM RATU NUSA INDAH</t>
  </si>
  <si>
    <t>JAKARTA BARART</t>
  </si>
  <si>
    <t>JAKARTA UTARA</t>
  </si>
  <si>
    <t>PENGIRIMAN BARANG TUJUAN GUDANG CIPTA SOLUSI</t>
  </si>
  <si>
    <t>JAKARTA SELATAN</t>
  </si>
  <si>
    <t>JAKARTA BARAT</t>
  </si>
  <si>
    <t>PENGIRIMAN BAARANG TUJUAN BPK. VICKY GREEN LAKE CITY</t>
  </si>
  <si>
    <t>CIPONDOH</t>
  </si>
  <si>
    <t>PENGIRIMAN BARANG BPK. ANDI JL. GATOT SUBROTO KARAWACI</t>
  </si>
  <si>
    <t>TANGGERANG</t>
  </si>
  <si>
    <t>PENGIRIMAN  BARANG TUJUAN IBU AGUSTIN MEI PLUIT KARANG AYU</t>
  </si>
  <si>
    <t>JAKARTA</t>
  </si>
  <si>
    <t>PENGIRIMAN BARANG PT. CSM JL. MANGGARAI UTARA 6 NO. 9</t>
  </si>
  <si>
    <t>PENGIRIMAN BARANG BPK. KEFRI APARTEMEN MENARA LATUMENTEN</t>
  </si>
  <si>
    <t>PENGIRIMAN BARANG IBU DESSY RATNA SARI JL. PLUIT KARANG CANTIK</t>
  </si>
  <si>
    <t>03154</t>
  </si>
  <si>
    <t>03114</t>
  </si>
  <si>
    <t>PENGIRIMAN BARANG BROVO LOGISTICS</t>
  </si>
  <si>
    <t>01263</t>
  </si>
  <si>
    <t>01259</t>
  </si>
  <si>
    <t>PENGIRIMAN IBU PUTRI KRUKUT RAYA KOMP. PERUM VELORIA RESIDENCE NO.8</t>
  </si>
  <si>
    <t>03150</t>
  </si>
  <si>
    <t>PENGIRIMAN BARANG PT. MAJU JL. JANUR ASRI 3 BLOK Q7 NO. 16</t>
  </si>
  <si>
    <t>01260</t>
  </si>
  <si>
    <t>03071</t>
  </si>
  <si>
    <t>PENGIRIMAN BARANG TUJUAN BPK. ANTO PLUIT RAYA KAV. 121 BLOK A9</t>
  </si>
  <si>
    <t>03070</t>
  </si>
  <si>
    <t>PENGIRIMAN BARANG TUJUAN BPK. EGIE / SINDO JL. HAJI SUAIB 1 NO. 50B</t>
  </si>
  <si>
    <t>03068</t>
  </si>
  <si>
    <t>03133</t>
  </si>
  <si>
    <t>PENGIRIMAN BARANG TUJUAN BPK. DEBBY JL, BOULEVARD RAYA GADING SERPONG</t>
  </si>
  <si>
    <t>PENGIRIMAN BARANG TUJUAN BPK. ANDI / NANA JL. GATOT SUBROTO APT. VICTORIA</t>
  </si>
  <si>
    <t>03129</t>
  </si>
  <si>
    <t>PENGIRIMAN BARANG TUJUAN TK. ASCOM HARCO MANGGA 2, BLOK A LT.2 NO.37B</t>
  </si>
  <si>
    <t>03128</t>
  </si>
  <si>
    <t>PENGIRIMAN BARANG BPK. KASIM GREEN  LAKE CITY</t>
  </si>
  <si>
    <t>03132</t>
  </si>
  <si>
    <t>BOGOR</t>
  </si>
  <si>
    <t>03134</t>
  </si>
  <si>
    <t>PENGIRIMAN BARANG TUJUAN BEKTI / JONI JL. RAYA SENTUL KM.27</t>
  </si>
  <si>
    <t>PENGIRIMAN BARANG M. RICKY JL. H. JENT NO.12</t>
  </si>
  <si>
    <t>03130</t>
  </si>
  <si>
    <t>PENGIRIMAN BPK. MUGI JL. LESTARI RT 3/3 KALISARI PASAR REBO</t>
  </si>
  <si>
    <t>03131</t>
  </si>
  <si>
    <t>PENGIRIMAN BARANG BPK. ROBY HASDIANTO JL. H MARZUKI 3 NO. 2</t>
  </si>
  <si>
    <t>PENGIRIMAN BARANG (DM) TUJUAN  IBU YULI JL. LODAN RAYA NO. 2 KOMP. LODAN CENTER BLOK A NO. 1</t>
  </si>
  <si>
    <t>PENGIRIMAN BARANG DI. 77</t>
  </si>
  <si>
    <t xml:space="preserve">JAKARTA BARAT </t>
  </si>
  <si>
    <t>PELUNASAN</t>
  </si>
  <si>
    <t xml:space="preserve"> 045/PCI/K2/II/21</t>
  </si>
  <si>
    <t xml:space="preserve"> 040A/PCI/K2/II/21</t>
  </si>
  <si>
    <t>Pengiriman Barang Tujuan M025 Riau Bandung</t>
  </si>
  <si>
    <t xml:space="preserve"> 11 Februari 21</t>
  </si>
  <si>
    <t xml:space="preserve">Pengiriman Barang Tujuan M070 Buah Batu Bandunh </t>
  </si>
  <si>
    <t>Pengiriman Barang Tujuan M034 Resindah Park Mall</t>
  </si>
  <si>
    <t>Pengiriman Barang Tujuan M044 Paris Van Java</t>
  </si>
  <si>
    <t>Karawang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</si>
  <si>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Ribu Rupiah.</t>
    </r>
  </si>
  <si>
    <t xml:space="preserve"> 046/PCI/K2/II/21</t>
  </si>
  <si>
    <t xml:space="preserve">Pengiriman Barang Tujuan M024 Botani Squre </t>
  </si>
  <si>
    <t>402253</t>
  </si>
  <si>
    <t>402251</t>
  </si>
  <si>
    <t>Pengiriman Barang Tujuan M042 Cibinong City Mall</t>
  </si>
  <si>
    <t>402252</t>
  </si>
  <si>
    <t>Pengiriman Barang Tujuan M073 Aeon Sentul City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</si>
  <si>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</si>
  <si>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 xml:space="preserve"> 047/PCI/K2/II/21</t>
  </si>
  <si>
    <t>Pengiriman Barang Tujuan M036 Paskal Hypersquare</t>
  </si>
  <si>
    <t>Pengiriman Barang Tujuan M012 Trans Studio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</si>
  <si>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Ribu Rupioah.</t>
    </r>
  </si>
  <si>
    <t>: BBI Cargo</t>
  </si>
  <si>
    <t xml:space="preserve"> 048/PCI/K2/II/21</t>
  </si>
  <si>
    <t>074641</t>
  </si>
  <si>
    <t>Pengiriman Barang Tujuan RS. ST Theresia Jambi</t>
  </si>
  <si>
    <t>Jambi</t>
  </si>
  <si>
    <t>074639</t>
  </si>
  <si>
    <t>Pengiriman Barang Tujuan RS Airan Raya</t>
  </si>
  <si>
    <t>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</si>
  <si>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Lima Ratus Ribu Rupia.</t>
    </r>
  </si>
  <si>
    <t>Bogor</t>
  </si>
  <si>
    <t xml:space="preserve"> 049/PCI/K2/II/21</t>
  </si>
  <si>
    <t>021</t>
  </si>
  <si>
    <t>Pengiriman Barang Tujuan Karawang - Medan Binjai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</si>
  <si>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Lima Belas Juta Rupiah.</t>
    </r>
  </si>
  <si>
    <t>: PT. Adidaya Logistic</t>
  </si>
  <si>
    <t xml:space="preserve"> 050/PCI/K2/II/21</t>
  </si>
  <si>
    <t>402064</t>
  </si>
  <si>
    <t>Pengiriman Barang Tujuan PT. IKPP Perawang</t>
  </si>
  <si>
    <t>Perawang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</si>
  <si>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</si>
  <si>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</si>
  <si>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 xml:space="preserve"> 15 Februari 21</t>
  </si>
  <si>
    <t xml:space="preserve"> 051/PCI/K2/II/21</t>
  </si>
  <si>
    <t>Batam</t>
  </si>
  <si>
    <t>FCL 20' 1 Unit Tujuan Makassar - Sidoarjo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</si>
  <si>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Juta Sembilan Ratus Tiga Puluh Ribu Rupiah.</t>
    </r>
  </si>
  <si>
    <t>FCL 20' Tujuan Gunung Putri - Batam</t>
  </si>
  <si>
    <t xml:space="preserve">LCL 22 CBM Tujuan   Gunung Putri - Batam </t>
  </si>
  <si>
    <t>: PT. Total Chemindo Loka</t>
  </si>
  <si>
    <t xml:space="preserve"> 052/PCI/K2/II/21</t>
  </si>
  <si>
    <t xml:space="preserve"> 16 Februari 21</t>
  </si>
  <si>
    <t>402065</t>
  </si>
  <si>
    <t>Pengiriman Barang Tujuan PT. Inti Cakrawala Citra</t>
  </si>
  <si>
    <t>Biaya SPSI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</si>
  <si>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Delapan Puluh Dua Ribu Lima Ratus Rupiah.</t>
    </r>
  </si>
  <si>
    <t>: PT. Ace Oldfields</t>
  </si>
  <si>
    <t>Semarang</t>
  </si>
  <si>
    <t xml:space="preserve"> 053/PCI/K2/II/21</t>
  </si>
  <si>
    <t>401705</t>
  </si>
  <si>
    <t>Pengiriman Barang Tujuan PT. Indah Forindo</t>
  </si>
  <si>
    <t>Surabaya</t>
  </si>
  <si>
    <t>401706</t>
  </si>
  <si>
    <t>Pengiriman Barang Tujuan PT. Danadipa Agra Mitra</t>
  </si>
  <si>
    <t>401704</t>
  </si>
  <si>
    <t>Pengiriman Barang Tujuan CV. Andela Jya</t>
  </si>
  <si>
    <t>Cirebon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</si>
  <si>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Dua Ratus Lima Puluh Ribu Rupiah.</t>
    </r>
  </si>
  <si>
    <t xml:space="preserve"> 17 Februari 21</t>
  </si>
  <si>
    <t xml:space="preserve"> 054/PCI/K2/II/21</t>
  </si>
  <si>
    <t>402254</t>
  </si>
  <si>
    <t>402255</t>
  </si>
  <si>
    <t>Pengiriman Barang Tujuan M070 Buah Batu Bandung</t>
  </si>
  <si>
    <t>402256</t>
  </si>
  <si>
    <t xml:space="preserve"> 055/PCI/K2/II/21</t>
  </si>
  <si>
    <t>Pengiriman Barang Tujuan M062 Jogja City Mall</t>
  </si>
  <si>
    <t>Yogyakarta</t>
  </si>
  <si>
    <t>Pengiriman Barang Tujuan M029 Plaza Ambarukmo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</si>
  <si>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Sembilan Ratus Ribu Rupiah.</t>
    </r>
  </si>
  <si>
    <t xml:space="preserve"> 056/PCI/K2/II/21</t>
  </si>
  <si>
    <t>Pengiriman Barang Tujuan M072 Cirebon Super Block</t>
  </si>
  <si>
    <t>Pengiriman Barang Tujuan M021 Paragon Mall Semarang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</si>
  <si>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Ribu Rupiah.</t>
    </r>
  </si>
  <si>
    <t>: PT Link Pasifik</t>
  </si>
  <si>
    <t xml:space="preserve">  Jl. Gading Batavia N Jakarta No. 14310 RT. 10 RW. 7</t>
  </si>
  <si>
    <t xml:space="preserve">  Kelapa Gading - Jakarta 14240</t>
  </si>
  <si>
    <t xml:space="preserve"> 057/PCI/K2/II/21</t>
  </si>
  <si>
    <t xml:space="preserve"> 18 Februari 21</t>
  </si>
  <si>
    <t>Singapore</t>
  </si>
  <si>
    <t>Netherland</t>
  </si>
  <si>
    <t>USA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</si>
  <si>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Empat Juta Tujuh Ratus Ribu Rupiah.</t>
    </r>
  </si>
  <si>
    <t>PT. CMA Internasional</t>
  </si>
  <si>
    <t>:  Ibu Ester</t>
  </si>
  <si>
    <t xml:space="preserve"> 058/PCI/K2/II/21</t>
  </si>
  <si>
    <t>Pengiriman Barang               PT. Sankyu Indonesia INCL</t>
  </si>
  <si>
    <t xml:space="preserve"> 059/PCI/K2/II/21</t>
  </si>
  <si>
    <t>402260</t>
  </si>
  <si>
    <t>402258</t>
  </si>
  <si>
    <t>402259</t>
  </si>
  <si>
    <t xml:space="preserve"> 060/PCI/K2/II/21</t>
  </si>
  <si>
    <t>402257</t>
  </si>
  <si>
    <t xml:space="preserve">Pengiriman Barang Tujuan R003 Transmart Yasmin </t>
  </si>
  <si>
    <t>: PT. Menara Warna Indonesia</t>
  </si>
  <si>
    <t>: Ibu Ani</t>
  </si>
  <si>
    <t>PICK UP DATE</t>
  </si>
  <si>
    <t>CONSIGNEE</t>
  </si>
  <si>
    <t xml:space="preserve"> 061/PCI/K2/II/21</t>
  </si>
  <si>
    <t>PT. TOWER MEDIA / AML</t>
  </si>
  <si>
    <t>PT. TOWER MEDIA / PEPSODENT</t>
  </si>
  <si>
    <t>PT. TOWER MEDIA / LIFEBUOY</t>
  </si>
  <si>
    <t>ALL PROVINSI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</si>
  <si>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Ratus Dua Belas Juta Enam Ratus Empat Puluh Lima Ribu Tiga Ratus Enam Puluh Rupiah.</t>
    </r>
  </si>
  <si>
    <t>S</t>
  </si>
  <si>
    <t>BA9842RH</t>
  </si>
  <si>
    <t>Jenis kendaraan Fuso Long</t>
  </si>
  <si>
    <t>Tujuan padang</t>
  </si>
  <si>
    <t>Nama:Ardi</t>
  </si>
  <si>
    <t>No hp.081271994112.</t>
  </si>
  <si>
    <t>Harga 14.500.000</t>
  </si>
  <si>
    <t>Dp 9.000.000</t>
  </si>
  <si>
    <t>BE 9366 BT</t>
  </si>
  <si>
    <t>Tujuan Bukittinggi</t>
  </si>
  <si>
    <t>NAMA:IRUL</t>
  </si>
  <si>
    <t>NO HP.085273611866</t>
  </si>
  <si>
    <t>A 8117 YM</t>
  </si>
  <si>
    <t>Tujuan pekan baru</t>
  </si>
  <si>
    <t>Nama : udin</t>
  </si>
  <si>
    <t>No hp :+62 822-1394-7168</t>
  </si>
  <si>
    <t xml:space="preserve">B 9862 F </t>
  </si>
  <si>
    <t>Jenis kendaraan cdd long</t>
  </si>
  <si>
    <t>Nama : hendro</t>
  </si>
  <si>
    <t>Hp +62 813-8353-1706</t>
  </si>
  <si>
    <t>Harga 11.000.000</t>
  </si>
  <si>
    <t>Dp 7.000.000</t>
  </si>
  <si>
    <t xml:space="preserve">G 1450 LD </t>
  </si>
  <si>
    <t>Jenis kendaraan CDD</t>
  </si>
  <si>
    <t>Nama rahmaan</t>
  </si>
  <si>
    <t>Hp +62 812-7110-4821</t>
  </si>
  <si>
    <t>Harga 9.000.000</t>
  </si>
  <si>
    <t>Dp 6.000.000</t>
  </si>
  <si>
    <t>Pengiriman Barang Tujuan             Padang  (Fuso Long BA9842RH)</t>
  </si>
  <si>
    <t>Padang</t>
  </si>
  <si>
    <t xml:space="preserve">Pengiriman Barang Tujuan             Bukit Tinggi BE 9366 BT </t>
  </si>
  <si>
    <t>Bukit Tinggi</t>
  </si>
  <si>
    <t>Fuso Long</t>
  </si>
  <si>
    <t>Pengiriman Barang Tujuan             Pekanbarau A 8117 YM</t>
  </si>
  <si>
    <t xml:space="preserve">Pengiriman Barang Tujuan             Pekanbarau B 9862 F </t>
  </si>
  <si>
    <t>CDD Long</t>
  </si>
  <si>
    <t xml:space="preserve">Pengiriman Barang Tujuan             Bukit Tinggi G 1450 LD </t>
  </si>
  <si>
    <t>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</si>
  <si>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Juta Rupiah.</t>
    </r>
  </si>
  <si>
    <t xml:space="preserve"> 062/PCI/K2/II/21</t>
  </si>
  <si>
    <t xml:space="preserve"> 19 Februari 21</t>
  </si>
  <si>
    <t>:  Bpk. Fuad</t>
  </si>
  <si>
    <t xml:space="preserve">Pengiriman Barang Tujuan Klaten - Jogja           </t>
  </si>
  <si>
    <t>Jogja</t>
  </si>
  <si>
    <t xml:space="preserve"> 063/PCI/K2/II/21</t>
  </si>
  <si>
    <t xml:space="preserve"> 064/PCI/K2/II/21</t>
  </si>
  <si>
    <t xml:space="preserve"> 23 Februari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</si>
  <si>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Ribu Rupiah.</t>
    </r>
  </si>
  <si>
    <t>:  Bpk. Doni</t>
  </si>
  <si>
    <t xml:space="preserve"> 066/PCI/K2/II/21</t>
  </si>
  <si>
    <t xml:space="preserve">Carter Mobil Grand Max Box </t>
  </si>
  <si>
    <t>Marunda - 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</si>
  <si>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</si>
  <si>
    <t>:  PT. MULTISARI LANGGENG JAYA</t>
  </si>
  <si>
    <t xml:space="preserve"> 067/PCI/K2/II/21</t>
  </si>
  <si>
    <t>Pengiriman Barang Tujuan 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</si>
  <si>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</si>
  <si>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</si>
  <si>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 Lima Juta Enam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</si>
  <si>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Sembilan Ratus Tujuh Puluh Ribu Rupiah.</t>
    </r>
  </si>
  <si>
    <t xml:space="preserve"> 042A/PCI/K2/II/21</t>
  </si>
  <si>
    <t xml:space="preserve"> 24 Februari 21</t>
  </si>
  <si>
    <t xml:space="preserve"> 068/PCI/K2/II/21</t>
  </si>
  <si>
    <t xml:space="preserve"> 069/PCI/K2/II/21</t>
  </si>
  <si>
    <t>Pengiriman Barang Tujuan M024 Botani Square</t>
  </si>
  <si>
    <t xml:space="preserve"> 070/PCI/K2/II/21</t>
  </si>
  <si>
    <t xml:space="preserve"> 25 Februari 21</t>
  </si>
  <si>
    <t>Pengiriman Barang Tujuan R003 Transmart Yasmin</t>
  </si>
  <si>
    <t xml:space="preserve"> 071/PCI/K2/II/21</t>
  </si>
  <si>
    <t xml:space="preserve"> 034/PCI/K2/II/21</t>
  </si>
  <si>
    <t xml:space="preserve"> 072/PCI/K2/II/21</t>
  </si>
  <si>
    <t>:  Bpk.Candra</t>
  </si>
  <si>
    <t>Pengiriman Barang Tujuan Bali</t>
  </si>
  <si>
    <t>Bali</t>
  </si>
  <si>
    <t xml:space="preserve"> 073/PCI/K2/II/21</t>
  </si>
  <si>
    <t>PT. TOWER MEDIA / HMS</t>
  </si>
  <si>
    <t>DENPASAR</t>
  </si>
  <si>
    <t>PONTIANAK</t>
  </si>
  <si>
    <t>SANGGATA</t>
  </si>
  <si>
    <t>FAK-FAK</t>
  </si>
  <si>
    <t>PARE-PARE</t>
  </si>
  <si>
    <t>SUMBA TIMUR</t>
  </si>
  <si>
    <t>MAUMERE</t>
  </si>
  <si>
    <t>BANJARMASIN</t>
  </si>
  <si>
    <t>KOTABARU</t>
  </si>
  <si>
    <t>SAMARINDA</t>
  </si>
  <si>
    <t>GORONTALO</t>
  </si>
  <si>
    <t>BALIKPAPAN</t>
  </si>
  <si>
    <t>ENDE</t>
  </si>
  <si>
    <t>KUPANG</t>
  </si>
  <si>
    <t>TANJUNG REDEP</t>
  </si>
  <si>
    <t>RUTENG</t>
  </si>
  <si>
    <t>ATAMBUA</t>
  </si>
  <si>
    <t>BARABAI</t>
  </si>
  <si>
    <t>MANOKWARI</t>
  </si>
  <si>
    <t>SORONG</t>
  </si>
  <si>
    <t>SERUI</t>
  </si>
  <si>
    <t>Singaraja</t>
  </si>
  <si>
    <t>BIAK</t>
  </si>
  <si>
    <t>ALOR</t>
  </si>
  <si>
    <t>BAU-BAU</t>
  </si>
  <si>
    <t>MERAUKE</t>
  </si>
  <si>
    <t>NABIRE</t>
  </si>
  <si>
    <t>JAYAPURA</t>
  </si>
  <si>
    <t>LUWUK</t>
  </si>
  <si>
    <t>MAKASSAR</t>
  </si>
  <si>
    <t>KENDARI</t>
  </si>
  <si>
    <t>PALU</t>
  </si>
  <si>
    <t>TARAKAN</t>
  </si>
  <si>
    <t>PALOPO</t>
  </si>
  <si>
    <t>NUNUKAN</t>
  </si>
  <si>
    <t>BONE</t>
  </si>
  <si>
    <t>MANADO</t>
  </si>
  <si>
    <t>SUMBAWA - SUMBAWA</t>
  </si>
  <si>
    <t>MATARAM</t>
  </si>
  <si>
    <t>TUAL</t>
  </si>
  <si>
    <t>TERNATE</t>
  </si>
  <si>
    <t>AMBON</t>
  </si>
  <si>
    <t>PANGKALAN BUN</t>
  </si>
  <si>
    <t>KETAPANG</t>
  </si>
  <si>
    <t>PALANGKARAYA</t>
  </si>
  <si>
    <t>SAMPIT</t>
  </si>
  <si>
    <t>SINTANG</t>
  </si>
  <si>
    <t>SOLOK</t>
  </si>
  <si>
    <t>MUARA BUNGO</t>
  </si>
  <si>
    <t>JAMBI</t>
  </si>
  <si>
    <t>SUMBAWA - BIMA</t>
  </si>
  <si>
    <t>BANGKA</t>
  </si>
  <si>
    <t>BANDA ACEH</t>
  </si>
  <si>
    <t xml:space="preserve">LHOKSEUMAWE </t>
  </si>
  <si>
    <t>TANJUNG PINANG</t>
  </si>
  <si>
    <t>BATAM</t>
  </si>
  <si>
    <t>TANJUNG BALAI KARIMUN</t>
  </si>
  <si>
    <t>BELITUNG</t>
  </si>
  <si>
    <t>BANDAR LAMPUNG</t>
  </si>
  <si>
    <t>BENGKULU</t>
  </si>
  <si>
    <t>TANAH KARO</t>
  </si>
  <si>
    <t>MEDAN</t>
  </si>
  <si>
    <t>PRINGSEWU</t>
  </si>
  <si>
    <t>KISARAN</t>
  </si>
  <si>
    <t>RANTAU PRAPAT</t>
  </si>
  <si>
    <t>PEMATANG SIANTAR</t>
  </si>
  <si>
    <t>NIAS</t>
  </si>
  <si>
    <t>PADANG SIDEMPUAN</t>
  </si>
  <si>
    <t>KALIANDA</t>
  </si>
  <si>
    <t>PEKANBARU</t>
  </si>
  <si>
    <t>AIR MOLEK</t>
  </si>
  <si>
    <t>DURI</t>
  </si>
  <si>
    <t>PADANG</t>
  </si>
  <si>
    <t>TANJUNG MORAWA</t>
  </si>
  <si>
    <t>KAYU AGUNG</t>
  </si>
  <si>
    <t>PALEMBANG</t>
  </si>
  <si>
    <t>LAHAT</t>
  </si>
  <si>
    <t>KOTABUMI</t>
  </si>
  <si>
    <t>TULANG BAWANG</t>
  </si>
  <si>
    <t>METRO</t>
  </si>
  <si>
    <t>LUBUK LINGGAU</t>
  </si>
  <si>
    <t>TUBAN</t>
  </si>
  <si>
    <t>PAMEKASAN</t>
  </si>
  <si>
    <t>BANYUWANGI</t>
  </si>
  <si>
    <t>PADALARANG</t>
  </si>
  <si>
    <t>SUBANG</t>
  </si>
  <si>
    <t>SUMEDANG KOTA</t>
  </si>
  <si>
    <t>SUKABUMI KOTA</t>
  </si>
  <si>
    <t>MADIUN</t>
  </si>
  <si>
    <t>CIANJUR</t>
  </si>
  <si>
    <t>KEDIRI</t>
  </si>
  <si>
    <t>GRESIK</t>
  </si>
  <si>
    <t>PATI</t>
  </si>
  <si>
    <t>PURWOKERTO</t>
  </si>
  <si>
    <t>TEGAL</t>
  </si>
  <si>
    <t>SEMARANG</t>
  </si>
  <si>
    <t>YOGYAKARTA KOTA</t>
  </si>
  <si>
    <t>MALANG</t>
  </si>
  <si>
    <t>SURABAYA</t>
  </si>
  <si>
    <t>JEMBER</t>
  </si>
  <si>
    <t>PROBOLINGGO</t>
  </si>
  <si>
    <t>TASIKMALAYA</t>
  </si>
  <si>
    <t>CIREBON KOTA</t>
  </si>
  <si>
    <t>GARUT</t>
  </si>
  <si>
    <t>SIDOARJO</t>
  </si>
  <si>
    <t>MOJOKERTO</t>
  </si>
  <si>
    <t>SALATIGA</t>
  </si>
  <si>
    <t>SURAKARTA</t>
  </si>
  <si>
    <t>MAGELANG</t>
  </si>
  <si>
    <t xml:space="preserve">BUKITTINGGI </t>
  </si>
  <si>
    <t>BATU RAJA</t>
  </si>
  <si>
    <t>WEIGHT/KG</t>
  </si>
  <si>
    <t>AWB00345</t>
  </si>
  <si>
    <t>AWB00346</t>
  </si>
  <si>
    <t>AWB00347</t>
  </si>
  <si>
    <t>AWB00348</t>
  </si>
  <si>
    <t>AWB00349</t>
  </si>
  <si>
    <t>AWB00350</t>
  </si>
  <si>
    <t>AWB00351</t>
  </si>
  <si>
    <t>AWB00352</t>
  </si>
  <si>
    <t>AWB00353</t>
  </si>
  <si>
    <t>AWB00355</t>
  </si>
  <si>
    <t>AWB00356</t>
  </si>
  <si>
    <t>AWB00358</t>
  </si>
  <si>
    <t>AWB00359</t>
  </si>
  <si>
    <t>AWB00360</t>
  </si>
  <si>
    <t>AWB00361</t>
  </si>
  <si>
    <t>AWB00362</t>
  </si>
  <si>
    <t>AWB00363</t>
  </si>
  <si>
    <t>AWB00365</t>
  </si>
  <si>
    <t>AWB00366</t>
  </si>
  <si>
    <t>AWB00367</t>
  </si>
  <si>
    <t>AWB00368</t>
  </si>
  <si>
    <t>AWB00369</t>
  </si>
  <si>
    <t>AWB00370</t>
  </si>
  <si>
    <t>AWB00371</t>
  </si>
  <si>
    <t>AWB00373</t>
  </si>
  <si>
    <t>AWB00374</t>
  </si>
  <si>
    <t>AWB00376</t>
  </si>
  <si>
    <t>AWB00377</t>
  </si>
  <si>
    <t>AWB00378</t>
  </si>
  <si>
    <t>AWB00379</t>
  </si>
  <si>
    <t>AWB00380</t>
  </si>
  <si>
    <t>AWB00381</t>
  </si>
  <si>
    <t>AWB00382</t>
  </si>
  <si>
    <t>AWB00383</t>
  </si>
  <si>
    <t>AWB00384</t>
  </si>
  <si>
    <t>AWB00385</t>
  </si>
  <si>
    <t>AWB00386</t>
  </si>
  <si>
    <t>AWB00387</t>
  </si>
  <si>
    <t>AWB00388</t>
  </si>
  <si>
    <t>AWB00389</t>
  </si>
  <si>
    <t>AWB00394</t>
  </si>
  <si>
    <t>AWB00395</t>
  </si>
  <si>
    <t>AWB00396</t>
  </si>
  <si>
    <t>AWB00344</t>
  </si>
  <si>
    <t>AWB00354</t>
  </si>
  <si>
    <t>AWB00357</t>
  </si>
  <si>
    <t>AWB00364</t>
  </si>
  <si>
    <t>AWB00372</t>
  </si>
  <si>
    <t>AWB00430</t>
  </si>
  <si>
    <t>AWB00437</t>
  </si>
  <si>
    <t>AWB00439</t>
  </si>
  <si>
    <t>AWB00393</t>
  </si>
  <si>
    <t>AWB00412</t>
  </si>
  <si>
    <t>AWB00420</t>
  </si>
  <si>
    <t>AWB00422</t>
  </si>
  <si>
    <t>AWB00424</t>
  </si>
  <si>
    <t>AWB00425</t>
  </si>
  <si>
    <t>AWB00426</t>
  </si>
  <si>
    <t>AWB00436</t>
  </si>
  <si>
    <t>AWB00441</t>
  </si>
  <si>
    <t>AWB00444</t>
  </si>
  <si>
    <t>AWB00413</t>
  </si>
  <si>
    <t>AWB00414</t>
  </si>
  <si>
    <t>AWB00415</t>
  </si>
  <si>
    <t>AWB00416</t>
  </si>
  <si>
    <t>AWB00417</t>
  </si>
  <si>
    <t>AWB00418</t>
  </si>
  <si>
    <t>AWB00419</t>
  </si>
  <si>
    <t>AWB00421</t>
  </si>
  <si>
    <t>AWB00423</t>
  </si>
  <si>
    <t>AWB00427</t>
  </si>
  <si>
    <t>AWB00428</t>
  </si>
  <si>
    <t>AWB00429</t>
  </si>
  <si>
    <t>AWB00431</t>
  </si>
  <si>
    <t>AWB00433</t>
  </si>
  <si>
    <t>AWB00434</t>
  </si>
  <si>
    <t>AWB00435</t>
  </si>
  <si>
    <t>AWB00438</t>
  </si>
  <si>
    <t>AWB00440</t>
  </si>
  <si>
    <t>AWB00442</t>
  </si>
  <si>
    <t>AWB00443</t>
  </si>
  <si>
    <t>AWB00445</t>
  </si>
  <si>
    <t>AWB00446</t>
  </si>
  <si>
    <t>AWB00453</t>
  </si>
  <si>
    <t>AWB00468</t>
  </si>
  <si>
    <t>AWB00470</t>
  </si>
  <si>
    <t>AWB00448</t>
  </si>
  <si>
    <t>AWB00472</t>
  </si>
  <si>
    <t>AWB00473</t>
  </si>
  <si>
    <t>AWB00447</t>
  </si>
  <si>
    <t>AWB00449</t>
  </si>
  <si>
    <t>AWB00450</t>
  </si>
  <si>
    <t>AWB00451</t>
  </si>
  <si>
    <t>AWB00452</t>
  </si>
  <si>
    <t>AWB00454</t>
  </si>
  <si>
    <t>AWB00455</t>
  </si>
  <si>
    <t>AWB00456</t>
  </si>
  <si>
    <t>AWB00457</t>
  </si>
  <si>
    <t>AWB00458</t>
  </si>
  <si>
    <t>AWB00459</t>
  </si>
  <si>
    <t>AWB00460</t>
  </si>
  <si>
    <t>AWB00461</t>
  </si>
  <si>
    <t>AWB00462</t>
  </si>
  <si>
    <t>AWB00463</t>
  </si>
  <si>
    <t>AWB00464</t>
  </si>
  <si>
    <t>AWB00465</t>
  </si>
  <si>
    <t>AWB00466</t>
  </si>
  <si>
    <t>AWB00467</t>
  </si>
  <si>
    <t>AWB00469</t>
  </si>
  <si>
    <t>AWB00471</t>
  </si>
  <si>
    <t>AWB00474</t>
  </si>
  <si>
    <t>AWB00475</t>
  </si>
  <si>
    <t>AWB00476</t>
  </si>
  <si>
    <t>AWB00432</t>
  </si>
  <si>
    <t>AWB00477</t>
  </si>
  <si>
    <t>AWB00478</t>
  </si>
  <si>
    <t>AWB00479</t>
  </si>
  <si>
    <t>AWB00480</t>
  </si>
  <si>
    <t>AWB00481</t>
  </si>
  <si>
    <t>AWB00482</t>
  </si>
  <si>
    <t>AWB00483</t>
  </si>
  <si>
    <t>AWB00484</t>
  </si>
  <si>
    <t>AWB00485</t>
  </si>
  <si>
    <t>AWB00486</t>
  </si>
  <si>
    <t>AWB00487</t>
  </si>
  <si>
    <t>AWB00488</t>
  </si>
  <si>
    <t>AWB00489</t>
  </si>
  <si>
    <t>AWB00490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</si>
  <si>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Delapan Puluh Enam Juta Seratus Enam Puluh Enam Ribu Enam Ratus Rupiah.</t>
    </r>
  </si>
  <si>
    <t xml:space="preserve"> 26 Februari 21</t>
  </si>
  <si>
    <t>BANDUNG 1</t>
  </si>
  <si>
    <t>BANDUNG 2</t>
  </si>
  <si>
    <t xml:space="preserve"> 074/PCI/K2/II/21</t>
  </si>
  <si>
    <t>Pengiriman Barang Tujuan             Palembng  ( BE 8525 MV )</t>
  </si>
  <si>
    <t>FUSO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</si>
  <si>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Rupiah</t>
    </r>
  </si>
  <si>
    <t xml:space="preserve"> 066A/PCI/K2/II/21</t>
  </si>
  <si>
    <t xml:space="preserve"> 04 Maret 2021</t>
  </si>
  <si>
    <t xml:space="preserve"> 064A/PCI/K2/II/21</t>
  </si>
  <si>
    <t>402355</t>
  </si>
  <si>
    <t>Pengiriman Barang Tujuan             Padang  ( F 8865 FT )</t>
  </si>
  <si>
    <t>402356</t>
  </si>
  <si>
    <t>Pengiriman Barang Tujuan             Bukit Tinggi  ( F 8865 FT )</t>
  </si>
  <si>
    <t>Biaya Bongkar</t>
  </si>
  <si>
    <t xml:space="preserve"> 050A/PCI/K2/II/21</t>
  </si>
  <si>
    <t xml:space="preserve"> 05 Maret 2021</t>
  </si>
  <si>
    <t xml:space="preserve"> 074A/PCI/K2/II/21</t>
  </si>
  <si>
    <t>08 Maret 2021</t>
  </si>
  <si>
    <t>402365</t>
  </si>
  <si>
    <t>Pengiriman Barang Tujuan             Palembng  ( B 9327 OY )</t>
  </si>
  <si>
    <t>Jasa Bongka Barang             Palembng  ( B 9327 OY )</t>
  </si>
  <si>
    <t>402364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</si>
  <si>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Tujuh Ratus Ribu Rupiah.</t>
    </r>
  </si>
  <si>
    <t xml:space="preserve"> 062A/PCI/K2/II/21</t>
  </si>
  <si>
    <t>02 Maret 2021</t>
  </si>
  <si>
    <t>Biaya Bongkar Padang B 9842RH</t>
  </si>
  <si>
    <t>Biaya Bongkar Padang BE 9366 BT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</si>
  <si>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Belas Juta Delapan Ratus Ribu Rupiah.</t>
    </r>
  </si>
  <si>
    <t xml:space="preserve"> 062B/PCI/K2/II/21</t>
  </si>
  <si>
    <t xml:space="preserve"> 08 Maret 2021</t>
  </si>
  <si>
    <t>402504</t>
  </si>
  <si>
    <t>402510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</si>
  <si>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Lima Ratus Ribu Rupiah.</t>
    </r>
  </si>
  <si>
    <t xml:space="preserve"> 065/PCI/K2/II/21</t>
  </si>
  <si>
    <t>Pengirman Barang Tujuan      Bukit Tinggi ( B 9825 BXS )</t>
  </si>
  <si>
    <t>Pengirman Barang Tujuan      Duri ( B 9825 BXS )</t>
  </si>
  <si>
    <t>Pengirman Barang Tujuan      Lampung ( G 1450 LD )</t>
  </si>
  <si>
    <t>Pengirman Barang Tujuan      Metro ( G 1450 LD )</t>
  </si>
  <si>
    <t>Pengirman Barang Tujuan      Kota Bumi ( G 1450 LD )</t>
  </si>
  <si>
    <t>Pengirman Barang Tujuan      Kayu Agung ( F 8865 FT )</t>
  </si>
  <si>
    <t>Pengirman Barang Tujuan      Palembang ( F 8865 FT )</t>
  </si>
  <si>
    <t>Duri</t>
  </si>
  <si>
    <t>Metro</t>
  </si>
  <si>
    <t>Kota Bumi</t>
  </si>
  <si>
    <t>Kayu Agung</t>
  </si>
  <si>
    <t>CDE</t>
  </si>
  <si>
    <t xml:space="preserve"> 065A/PCI/K2/II/21</t>
  </si>
  <si>
    <t xml:space="preserve"> 09 Maret 2021</t>
  </si>
  <si>
    <t xml:space="preserve"> 23 Februari 2021</t>
  </si>
  <si>
    <t>402357</t>
  </si>
  <si>
    <t>Biaya Bongkar Barang F 8865 FT</t>
  </si>
  <si>
    <t>402358</t>
  </si>
  <si>
    <t>Pengirman Barang Tujuan      Pekanbau ( B 9825 BXS )</t>
  </si>
  <si>
    <t>402359</t>
  </si>
  <si>
    <t>Biaya Bongkar Barang B 9825 BXS</t>
  </si>
  <si>
    <t>402360</t>
  </si>
  <si>
    <t>Biaya Bongkar Duri B 9825 BXS</t>
  </si>
  <si>
    <t>402363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</si>
  <si>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Sembilan Ratus Sembilan Puluh Lima Ribu Rupiah.</t>
    </r>
  </si>
  <si>
    <t>402362</t>
  </si>
  <si>
    <t>402361</t>
  </si>
  <si>
    <t>Pengirman Barang Tujuan      Lampung ( G 1450 ID )</t>
  </si>
  <si>
    <t>Pengirman Barang Tujuan      Metro ( G 1450 ID )</t>
  </si>
  <si>
    <t>Pengirman Barang Tujuan               Duri ( B 9825 BXS )</t>
  </si>
  <si>
    <t>Pengirman Barang Tujuan               Kota Bumi ( G 1450 ID )</t>
  </si>
  <si>
    <t>Pengirman Barang Tujuan          Kayu Agung ( F 8865 FT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</si>
  <si>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Sembilan Ratus Ribu Rupiah.</t>
    </r>
  </si>
  <si>
    <t xml:space="preserve"> 051A/PCI/K2/III/21</t>
  </si>
  <si>
    <t xml:space="preserve"> 15 Maret 21</t>
  </si>
  <si>
    <t xml:space="preserve"> 039A/PCI/K2/II/21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</si>
  <si>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Satu Juta Rupiah.</t>
    </r>
  </si>
  <si>
    <t>International Door to Door (AWB No. 5229257530)</t>
  </si>
  <si>
    <t>International Door to Door (AWB No.6666041992)</t>
  </si>
  <si>
    <t>International Door to Door (AWB No. 6019856065)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</si>
</sst>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dd/mm/yy"/>
    <numFmt numFmtId="170" formatCode="dd/mm/yy;@"/>
    <numFmt numFmtId="171" formatCode="dd\ mmmm\ yy"/>
    <numFmt numFmtId="172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sz val="14"/>
      <color rgb="FF0070C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67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3" fillId="0" borderId="0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6" fontId="2" fillId="0" borderId="1" xfId="1" applyNumberFormat="1" applyFont="1" applyBorder="1"/>
    <xf numFmtId="9" fontId="3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5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0" xfId="0" applyFont="1" applyBorder="1" applyAlignment="1">
      <alignment horizontal="left"/>
    </xf>
    <xf numFmtId="0" fontId="8" fillId="0" borderId="0" xfId="0" applyFont="1"/>
    <xf numFmtId="166" fontId="2" fillId="0" borderId="0" xfId="1" applyNumberFormat="1" applyFont="1" applyBorder="1"/>
    <xf numFmtId="15" fontId="3" fillId="3" borderId="21" xfId="0" quotePrefix="1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21" xfId="1" applyNumberFormat="1" applyFont="1" applyFill="1" applyBorder="1" applyAlignment="1">
      <alignment horizontal="center" vertical="center"/>
    </xf>
    <xf numFmtId="166" fontId="3" fillId="3" borderId="21" xfId="1" applyNumberFormat="1" applyFont="1" applyFill="1" applyBorder="1" applyAlignment="1">
      <alignment horizontal="center" vertical="center" wrapText="1"/>
    </xf>
    <xf numFmtId="167" fontId="6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166" fontId="6" fillId="0" borderId="0" xfId="1" applyNumberFormat="1" applyFont="1"/>
    <xf numFmtId="0" fontId="6" fillId="0" borderId="1" xfId="0" applyFont="1" applyBorder="1"/>
    <xf numFmtId="166" fontId="6" fillId="0" borderId="1" xfId="1" applyNumberFormat="1" applyFont="1" applyBorder="1"/>
    <xf numFmtId="0" fontId="6" fillId="0" borderId="0" xfId="0" applyFont="1" applyAlignment="1"/>
    <xf numFmtId="0" fontId="6" fillId="3" borderId="20" xfId="0" applyFont="1" applyFill="1" applyBorder="1" applyAlignment="1">
      <alignment horizontal="center" vertical="center"/>
    </xf>
    <xf numFmtId="0" fontId="6" fillId="3" borderId="21" xfId="0" quotePrefix="1" applyNumberFormat="1" applyFont="1" applyFill="1" applyBorder="1" applyAlignment="1">
      <alignment horizontal="center" vertical="center"/>
    </xf>
    <xf numFmtId="166" fontId="6" fillId="3" borderId="24" xfId="0" applyNumberFormat="1" applyFont="1" applyFill="1" applyBorder="1" applyAlignment="1">
      <alignment horizontal="center" vertical="center"/>
    </xf>
    <xf numFmtId="168" fontId="4" fillId="0" borderId="19" xfId="0" applyNumberFormat="1" applyFont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6" fontId="4" fillId="0" borderId="0" xfId="1" applyNumberFormat="1" applyFont="1" applyAlignment="1">
      <alignment horizontal="left" vertical="center"/>
    </xf>
    <xf numFmtId="166" fontId="4" fillId="0" borderId="1" xfId="1" applyNumberFormat="1" applyFont="1" applyBorder="1"/>
    <xf numFmtId="168" fontId="4" fillId="0" borderId="1" xfId="0" quotePrefix="1" applyNumberFormat="1" applyFont="1" applyBorder="1" applyAlignment="1">
      <alignment horizontal="center" vertical="center"/>
    </xf>
    <xf numFmtId="166" fontId="4" fillId="0" borderId="0" xfId="1" applyNumberFormat="1" applyFont="1"/>
    <xf numFmtId="168" fontId="4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168" fontId="3" fillId="0" borderId="0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3" borderId="2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/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15" fontId="0" fillId="0" borderId="31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166" fontId="6" fillId="0" borderId="0" xfId="0" applyNumberFormat="1" applyFont="1"/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7" fontId="6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25" xfId="1" applyNumberFormat="1" applyFont="1" applyFill="1" applyBorder="1" applyAlignment="1">
      <alignment horizontal="center" vertical="center"/>
    </xf>
    <xf numFmtId="166" fontId="3" fillId="0" borderId="21" xfId="1" applyNumberFormat="1" applyFont="1" applyBorder="1" applyAlignment="1">
      <alignment vertical="center"/>
    </xf>
    <xf numFmtId="164" fontId="3" fillId="0" borderId="32" xfId="0" applyNumberFormat="1" applyFont="1" applyBorder="1" applyAlignment="1">
      <alignment horizontal="center" vertical="center"/>
    </xf>
    <xf numFmtId="0" fontId="3" fillId="3" borderId="2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0" borderId="0" xfId="0" quotePrefix="1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left"/>
    </xf>
    <xf numFmtId="169" fontId="3" fillId="3" borderId="21" xfId="0" quotePrefix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/>
    </xf>
    <xf numFmtId="168" fontId="3" fillId="0" borderId="0" xfId="0" applyNumberFormat="1" applyFont="1" applyAlignment="1">
      <alignment horizontal="left" vertical="center"/>
    </xf>
    <xf numFmtId="166" fontId="13" fillId="0" borderId="1" xfId="1" applyNumberFormat="1" applyFont="1" applyBorder="1"/>
    <xf numFmtId="0" fontId="3" fillId="0" borderId="33" xfId="0" applyFont="1" applyBorder="1"/>
    <xf numFmtId="0" fontId="3" fillId="0" borderId="34" xfId="0" applyFont="1" applyBorder="1"/>
    <xf numFmtId="0" fontId="17" fillId="0" borderId="35" xfId="0" applyFont="1" applyBorder="1" applyAlignment="1">
      <alignment horizontal="left" vertical="center" indent="3"/>
    </xf>
    <xf numFmtId="0" fontId="3" fillId="0" borderId="36" xfId="0" applyFont="1" applyBorder="1"/>
    <xf numFmtId="0" fontId="17" fillId="0" borderId="35" xfId="0" applyFont="1" applyBorder="1"/>
    <xf numFmtId="0" fontId="17" fillId="0" borderId="35" xfId="0" applyFont="1" applyBorder="1" applyAlignment="1">
      <alignment vertical="center"/>
    </xf>
    <xf numFmtId="0" fontId="17" fillId="0" borderId="35" xfId="0" applyFont="1" applyBorder="1" applyAlignment="1"/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3" borderId="10" xfId="1" applyNumberFormat="1" applyFont="1" applyFill="1" applyBorder="1" applyAlignment="1">
      <alignment horizontal="center" vertical="center" wrapText="1"/>
    </xf>
    <xf numFmtId="166" fontId="3" fillId="3" borderId="21" xfId="1" applyNumberFormat="1" applyFont="1" applyFill="1" applyBorder="1" applyAlignment="1">
      <alignment vertical="center" wrapText="1"/>
    </xf>
    <xf numFmtId="16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3" fillId="0" borderId="0" xfId="0" applyFont="1"/>
    <xf numFmtId="0" fontId="18" fillId="0" borderId="0" xfId="0" applyFont="1"/>
    <xf numFmtId="166" fontId="18" fillId="0" borderId="0" xfId="1" applyNumberFormat="1" applyFont="1"/>
    <xf numFmtId="0" fontId="18" fillId="0" borderId="1" xfId="0" applyFont="1" applyBorder="1"/>
    <xf numFmtId="166" fontId="18" fillId="0" borderId="1" xfId="1" applyNumberFormat="1" applyFont="1" applyBorder="1"/>
    <xf numFmtId="166" fontId="18" fillId="0" borderId="0" xfId="1" applyNumberFormat="1" applyFont="1" applyAlignment="1">
      <alignment horizontal="center"/>
    </xf>
    <xf numFmtId="0" fontId="18" fillId="0" borderId="0" xfId="0" applyFont="1" applyAlignment="1"/>
    <xf numFmtId="167" fontId="18" fillId="0" borderId="0" xfId="0" quotePrefix="1" applyNumberFormat="1" applyFont="1"/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8" fillId="0" borderId="37" xfId="0" applyFont="1" applyFill="1" applyBorder="1" applyAlignment="1">
      <alignment horizontal="center" vertical="center"/>
    </xf>
    <xf numFmtId="15" fontId="18" fillId="0" borderId="38" xfId="0" quotePrefix="1" applyNumberFormat="1" applyFont="1" applyFill="1" applyBorder="1" applyAlignment="1">
      <alignment horizontal="center" vertical="center"/>
    </xf>
    <xf numFmtId="0" fontId="18" fillId="3" borderId="38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 wrapText="1"/>
    </xf>
    <xf numFmtId="166" fontId="18" fillId="3" borderId="12" xfId="0" applyNumberFormat="1" applyFont="1" applyFill="1" applyBorder="1" applyAlignment="1">
      <alignment horizontal="center" vertical="center"/>
    </xf>
    <xf numFmtId="166" fontId="18" fillId="0" borderId="0" xfId="0" applyNumberFormat="1" applyFont="1"/>
    <xf numFmtId="168" fontId="2" fillId="0" borderId="24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18" fillId="0" borderId="0" xfId="1" applyNumberFormat="1" applyFont="1" applyAlignment="1">
      <alignment horizontal="center" vertical="center"/>
    </xf>
    <xf numFmtId="168" fontId="18" fillId="0" borderId="0" xfId="0" applyNumberFormat="1" applyFont="1" applyAlignment="1">
      <alignment horizontal="center" vertical="center"/>
    </xf>
    <xf numFmtId="166" fontId="13" fillId="0" borderId="0" xfId="1" applyNumberFormat="1" applyFont="1" applyBorder="1"/>
    <xf numFmtId="168" fontId="18" fillId="0" borderId="0" xfId="0" quotePrefix="1" applyNumberFormat="1" applyFont="1" applyBorder="1" applyAlignment="1">
      <alignment horizontal="center" vertical="center"/>
    </xf>
    <xf numFmtId="9" fontId="18" fillId="0" borderId="0" xfId="0" applyNumberFormat="1" applyFont="1"/>
    <xf numFmtId="168" fontId="13" fillId="0" borderId="1" xfId="0" quotePrefix="1" applyNumberFormat="1" applyFont="1" applyBorder="1" applyAlignment="1">
      <alignment horizontal="center" vertical="center"/>
    </xf>
    <xf numFmtId="166" fontId="13" fillId="0" borderId="0" xfId="1" applyNumberFormat="1" applyFont="1"/>
    <xf numFmtId="168" fontId="13" fillId="0" borderId="0" xfId="0" applyNumberFormat="1" applyFont="1"/>
    <xf numFmtId="0" fontId="13" fillId="0" borderId="0" xfId="0" applyFont="1" applyAlignment="1">
      <alignment horizontal="left"/>
    </xf>
    <xf numFmtId="0" fontId="13" fillId="0" borderId="0" xfId="0" quotePrefix="1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quotePrefix="1" applyFont="1" applyAlignment="1">
      <alignment horizontal="left"/>
    </xf>
    <xf numFmtId="0" fontId="18" fillId="0" borderId="0" xfId="0" applyFont="1" applyAlignment="1">
      <alignment horizontal="right"/>
    </xf>
    <xf numFmtId="168" fontId="2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0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70" fontId="0" fillId="3" borderId="21" xfId="0" quotePrefix="1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 wrapText="1"/>
    </xf>
    <xf numFmtId="0" fontId="6" fillId="3" borderId="21" xfId="1" applyNumberFormat="1" applyFont="1" applyFill="1" applyBorder="1" applyAlignment="1">
      <alignment horizontal="center" vertical="center"/>
    </xf>
    <xf numFmtId="9" fontId="6" fillId="0" borderId="0" xfId="0" applyNumberFormat="1" applyFont="1"/>
    <xf numFmtId="0" fontId="0" fillId="0" borderId="2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14" fontId="6" fillId="3" borderId="23" xfId="0" applyNumberFormat="1" applyFont="1" applyFill="1" applyBorder="1" applyAlignment="1">
      <alignment horizontal="center" vertical="center" wrapText="1"/>
    </xf>
    <xf numFmtId="0" fontId="6" fillId="3" borderId="21" xfId="0" quotePrefix="1" applyNumberFormat="1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14" fontId="6" fillId="3" borderId="14" xfId="0" applyNumberFormat="1" applyFont="1" applyFill="1" applyBorder="1" applyAlignment="1">
      <alignment horizontal="center" vertical="center" wrapText="1"/>
    </xf>
    <xf numFmtId="0" fontId="6" fillId="3" borderId="25" xfId="0" quotePrefix="1" applyNumberFormat="1" applyFont="1" applyFill="1" applyBorder="1" applyAlignment="1">
      <alignment horizontal="center" vertical="center" wrapText="1"/>
    </xf>
    <xf numFmtId="14" fontId="6" fillId="3" borderId="21" xfId="0" applyNumberFormat="1" applyFont="1" applyFill="1" applyBorder="1" applyAlignment="1">
      <alignment horizontal="center" vertical="center" wrapText="1"/>
    </xf>
    <xf numFmtId="0" fontId="6" fillId="0" borderId="21" xfId="0" quotePrefix="1" applyNumberFormat="1" applyFont="1" applyFill="1" applyBorder="1" applyAlignment="1">
      <alignment horizontal="center" vertical="center" wrapText="1"/>
    </xf>
    <xf numFmtId="0" fontId="14" fillId="0" borderId="2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0" fillId="0" borderId="0" xfId="0" applyFont="1"/>
    <xf numFmtId="166" fontId="3" fillId="3" borderId="25" xfId="1" applyNumberFormat="1" applyFont="1" applyFill="1" applyBorder="1" applyAlignment="1">
      <alignment horizontal="left" vertical="center" wrapText="1"/>
    </xf>
    <xf numFmtId="167" fontId="3" fillId="0" borderId="0" xfId="0" quotePrefix="1" applyNumberFormat="1" applyFont="1"/>
    <xf numFmtId="166" fontId="3" fillId="3" borderId="40" xfId="0" quotePrefix="1" applyNumberFormat="1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3" borderId="25" xfId="1" applyNumberFormat="1" applyFont="1" applyFill="1" applyBorder="1" applyAlignment="1">
      <alignment horizontal="center" vertical="center"/>
    </xf>
    <xf numFmtId="166" fontId="3" fillId="0" borderId="24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3" fillId="0" borderId="0" xfId="0" applyNumberFormat="1" applyFont="1" applyBorder="1"/>
    <xf numFmtId="166" fontId="2" fillId="0" borderId="19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3" borderId="25" xfId="1" applyNumberFormat="1" applyFont="1" applyFill="1" applyBorder="1" applyAlignment="1">
      <alignment horizontal="center" vertical="center"/>
    </xf>
    <xf numFmtId="171" fontId="3" fillId="3" borderId="21" xfId="0" quotePrefix="1" applyNumberFormat="1" applyFont="1" applyFill="1" applyBorder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170" fontId="3" fillId="3" borderId="21" xfId="0" quotePrefix="1" applyNumberFormat="1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1" fillId="0" borderId="0" xfId="0" applyFont="1"/>
    <xf numFmtId="166" fontId="0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166" fontId="0" fillId="0" borderId="0" xfId="1" applyNumberFormat="1" applyFont="1" applyAlignment="1">
      <alignment horizontal="center"/>
    </xf>
    <xf numFmtId="0" fontId="0" fillId="0" borderId="0" xfId="0" applyAlignment="1"/>
    <xf numFmtId="167" fontId="0" fillId="0" borderId="0" xfId="0" applyNumberFormat="1"/>
    <xf numFmtId="0" fontId="21" fillId="2" borderId="5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0" fillId="3" borderId="3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1" xfId="0" quotePrefix="1" applyFill="1" applyBorder="1" applyAlignment="1">
      <alignment horizontal="center" vertical="center"/>
    </xf>
    <xf numFmtId="166" fontId="0" fillId="3" borderId="24" xfId="0" applyNumberFormat="1" applyFill="1" applyBorder="1" applyAlignment="1">
      <alignment vertical="center"/>
    </xf>
    <xf numFmtId="168" fontId="21" fillId="0" borderId="19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21" fillId="0" borderId="0" xfId="1" applyNumberFormat="1" applyFont="1" applyAlignment="1">
      <alignment horizontal="left" vertical="center"/>
    </xf>
    <xf numFmtId="166" fontId="21" fillId="0" borderId="1" xfId="1" applyNumberFormat="1" applyFont="1" applyBorder="1"/>
    <xf numFmtId="168" fontId="21" fillId="0" borderId="1" xfId="0" quotePrefix="1" applyNumberFormat="1" applyFont="1" applyBorder="1" applyAlignment="1">
      <alignment horizontal="center" vertical="center"/>
    </xf>
    <xf numFmtId="9" fontId="0" fillId="0" borderId="0" xfId="0" applyNumberFormat="1"/>
    <xf numFmtId="166" fontId="21" fillId="0" borderId="0" xfId="1" applyNumberFormat="1" applyFont="1"/>
    <xf numFmtId="168" fontId="21" fillId="0" borderId="0" xfId="0" applyNumberFormat="1" applyFont="1"/>
    <xf numFmtId="0" fontId="25" fillId="0" borderId="0" xfId="0" applyFont="1"/>
    <xf numFmtId="0" fontId="2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1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37" xfId="0" applyFill="1" applyBorder="1" applyAlignment="1">
      <alignment horizontal="center" vertical="center"/>
    </xf>
    <xf numFmtId="172" fontId="0" fillId="3" borderId="38" xfId="0" quotePrefix="1" applyNumberFormat="1" applyFill="1" applyBorder="1" applyAlignment="1">
      <alignment horizontal="center" vertical="center"/>
    </xf>
    <xf numFmtId="0" fontId="15" fillId="0" borderId="0" xfId="0" applyFont="1"/>
    <xf numFmtId="0" fontId="0" fillId="0" borderId="0" xfId="0" applyBorder="1"/>
    <xf numFmtId="166" fontId="0" fillId="0" borderId="0" xfId="1" applyNumberFormat="1" applyFont="1" applyBorder="1"/>
    <xf numFmtId="166" fontId="6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center"/>
    </xf>
    <xf numFmtId="166" fontId="15" fillId="0" borderId="19" xfId="1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166" fontId="4" fillId="0" borderId="1" xfId="1" applyNumberFormat="1" applyFont="1" applyBorder="1" applyAlignment="1">
      <alignment vertical="center"/>
    </xf>
    <xf numFmtId="166" fontId="4" fillId="0" borderId="0" xfId="1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6" fontId="0" fillId="0" borderId="0" xfId="0" applyNumberFormat="1"/>
    <xf numFmtId="0" fontId="6" fillId="0" borderId="0" xfId="0" applyFont="1" applyAlignment="1">
      <alignment horizontal="right" vertical="center"/>
    </xf>
    <xf numFmtId="164" fontId="6" fillId="0" borderId="12" xfId="0" applyNumberFormat="1" applyFont="1" applyFill="1" applyBorder="1" applyAlignment="1">
      <alignment vertical="center"/>
    </xf>
    <xf numFmtId="0" fontId="6" fillId="0" borderId="20" xfId="0" applyFont="1" applyFill="1" applyBorder="1" applyAlignment="1">
      <alignment horizontal="center" vertical="center"/>
    </xf>
    <xf numFmtId="15" fontId="6" fillId="0" borderId="21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168" fontId="4" fillId="0" borderId="1" xfId="0" quotePrefix="1" applyNumberFormat="1" applyFont="1" applyBorder="1" applyAlignment="1">
      <alignment horizontal="right" vertical="center"/>
    </xf>
    <xf numFmtId="0" fontId="26" fillId="0" borderId="0" xfId="0" applyFont="1"/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11" fillId="0" borderId="0" xfId="0" quotePrefix="1" applyFont="1" applyBorder="1" applyAlignment="1">
      <alignment horizontal="left"/>
    </xf>
    <xf numFmtId="168" fontId="15" fillId="0" borderId="0" xfId="0" applyNumberFormat="1" applyFont="1" applyAlignment="1">
      <alignment vertical="center"/>
    </xf>
    <xf numFmtId="166" fontId="15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5" fontId="3" fillId="3" borderId="38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66" fontId="3" fillId="0" borderId="0" xfId="5" applyNumberFormat="1" applyFont="1"/>
    <xf numFmtId="166" fontId="3" fillId="0" borderId="1" xfId="5" applyNumberFormat="1" applyFont="1" applyBorder="1"/>
    <xf numFmtId="0" fontId="3" fillId="0" borderId="0" xfId="0" applyFont="1" applyAlignment="1">
      <alignment vertical="center"/>
    </xf>
    <xf numFmtId="166" fontId="3" fillId="0" borderId="0" xfId="5" applyNumberFormat="1" applyFont="1" applyAlignment="1">
      <alignment horizontal="center"/>
    </xf>
    <xf numFmtId="0" fontId="3" fillId="3" borderId="38" xfId="0" quotePrefix="1" applyFont="1" applyFill="1" applyBorder="1" applyAlignment="1">
      <alignment horizontal="center" vertical="center"/>
    </xf>
    <xf numFmtId="166" fontId="3" fillId="3" borderId="38" xfId="5" applyNumberFormat="1" applyFont="1" applyFill="1" applyBorder="1" applyAlignment="1">
      <alignment horizontal="center" vertical="center" wrapText="1"/>
    </xf>
    <xf numFmtId="0" fontId="3" fillId="3" borderId="21" xfId="5" applyNumberFormat="1" applyFont="1" applyFill="1" applyBorder="1" applyAlignment="1">
      <alignment horizontal="center" vertical="center"/>
    </xf>
    <xf numFmtId="166" fontId="3" fillId="3" borderId="24" xfId="0" applyNumberFormat="1" applyFont="1" applyFill="1" applyBorder="1" applyAlignment="1">
      <alignment vertical="center"/>
    </xf>
    <xf numFmtId="166" fontId="3" fillId="0" borderId="0" xfId="5" applyNumberFormat="1" applyFont="1" applyAlignment="1">
      <alignment horizontal="center" vertical="center"/>
    </xf>
    <xf numFmtId="166" fontId="2" fillId="0" borderId="0" xfId="5" applyNumberFormat="1" applyFont="1" applyAlignment="1">
      <alignment horizontal="left" vertical="center"/>
    </xf>
    <xf numFmtId="166" fontId="2" fillId="0" borderId="1" xfId="5" applyNumberFormat="1" applyFont="1" applyBorder="1"/>
    <xf numFmtId="166" fontId="2" fillId="0" borderId="0" xfId="5" applyNumberFormat="1" applyFont="1"/>
    <xf numFmtId="0" fontId="2" fillId="0" borderId="0" xfId="0" applyFont="1" applyAlignment="1">
      <alignment horizontal="center" vertical="center"/>
    </xf>
    <xf numFmtId="15" fontId="3" fillId="3" borderId="38" xfId="0" quotePrefix="1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3" borderId="2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3" borderId="2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3" fillId="3" borderId="38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quotePrefix="1" applyFont="1" applyBorder="1" applyAlignment="1">
      <alignment horizontal="center" vertical="center"/>
    </xf>
    <xf numFmtId="168" fontId="6" fillId="0" borderId="1" xfId="0" quotePrefix="1" applyNumberFormat="1" applyFont="1" applyBorder="1" applyAlignment="1">
      <alignment horizontal="right" vertical="center"/>
    </xf>
    <xf numFmtId="164" fontId="6" fillId="0" borderId="24" xfId="0" applyNumberFormat="1" applyFont="1" applyFill="1" applyBorder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6" xfId="0" quotePrefix="1" applyFont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5" fontId="3" fillId="3" borderId="38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29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64" fontId="2" fillId="0" borderId="46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29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67" fontId="6" fillId="0" borderId="0" xfId="0" quotePrefix="1" applyNumberFormat="1" applyFont="1"/>
    <xf numFmtId="166" fontId="3" fillId="0" borderId="24" xfId="1" applyNumberFormat="1" applyFont="1" applyBorder="1" applyAlignment="1">
      <alignment horizontal="center" vertical="center"/>
    </xf>
    <xf numFmtId="166" fontId="27" fillId="3" borderId="2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3" borderId="38" xfId="0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166" fontId="3" fillId="0" borderId="23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/>
    </xf>
    <xf numFmtId="166" fontId="3" fillId="0" borderId="11" xfId="1" applyNumberFormat="1" applyFont="1" applyBorder="1" applyAlignment="1">
      <alignment horizontal="center" vertical="center"/>
    </xf>
    <xf numFmtId="166" fontId="3" fillId="0" borderId="27" xfId="1" applyNumberFormat="1" applyFont="1" applyBorder="1" applyAlignment="1">
      <alignment horizontal="center" vertical="center"/>
    </xf>
    <xf numFmtId="166" fontId="3" fillId="0" borderId="28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29" xfId="1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6" fontId="4" fillId="2" borderId="7" xfId="1" applyNumberFormat="1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horizontal="center"/>
    </xf>
    <xf numFmtId="0" fontId="2" fillId="0" borderId="16" xfId="0" quotePrefix="1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166" fontId="13" fillId="2" borderId="7" xfId="1" applyNumberFormat="1" applyFont="1" applyFill="1" applyBorder="1" applyAlignment="1">
      <alignment horizontal="center"/>
    </xf>
    <xf numFmtId="166" fontId="13" fillId="2" borderId="8" xfId="1" applyNumberFormat="1" applyFont="1" applyFill="1" applyBorder="1" applyAlignment="1">
      <alignment horizontal="center"/>
    </xf>
    <xf numFmtId="166" fontId="18" fillId="0" borderId="10" xfId="1" applyNumberFormat="1" applyFont="1" applyFill="1" applyBorder="1" applyAlignment="1">
      <alignment horizontal="center" vertical="center"/>
    </xf>
    <xf numFmtId="166" fontId="18" fillId="0" borderId="11" xfId="1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4" fillId="2" borderId="7" xfId="1" applyNumberFormat="1" applyFont="1" applyFill="1" applyBorder="1" applyAlignment="1">
      <alignment horizontal="center" vertical="center"/>
    </xf>
    <xf numFmtId="166" fontId="4" fillId="2" borderId="8" xfId="1" applyNumberFormat="1" applyFont="1" applyFill="1" applyBorder="1" applyAlignment="1">
      <alignment horizontal="center" vertical="center"/>
    </xf>
    <xf numFmtId="164" fontId="6" fillId="0" borderId="22" xfId="1" applyNumberFormat="1" applyFont="1" applyBorder="1" applyAlignment="1">
      <alignment horizontal="center" vertical="center"/>
    </xf>
    <xf numFmtId="164" fontId="6" fillId="0" borderId="23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14" fillId="0" borderId="22" xfId="1" applyNumberFormat="1" applyFont="1" applyFill="1" applyBorder="1" applyAlignment="1">
      <alignment horizontal="center" vertical="center" wrapText="1"/>
    </xf>
    <xf numFmtId="166" fontId="14" fillId="0" borderId="23" xfId="1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5" fontId="3" fillId="3" borderId="38" xfId="0" quotePrefix="1" applyNumberFormat="1" applyFont="1" applyFill="1" applyBorder="1" applyAlignment="1">
      <alignment horizontal="center" vertical="center"/>
    </xf>
    <xf numFmtId="15" fontId="3" fillId="3" borderId="25" xfId="0" quotePrefix="1" applyNumberFormat="1" applyFont="1" applyFill="1" applyBorder="1" applyAlignment="1">
      <alignment horizontal="center" vertical="center"/>
    </xf>
    <xf numFmtId="0" fontId="3" fillId="3" borderId="38" xfId="1" applyNumberFormat="1" applyFont="1" applyFill="1" applyBorder="1" applyAlignment="1">
      <alignment horizontal="center" vertical="center"/>
    </xf>
    <xf numFmtId="0" fontId="3" fillId="3" borderId="25" xfId="1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166" fontId="21" fillId="2" borderId="7" xfId="1" applyNumberFormat="1" applyFont="1" applyFill="1" applyBorder="1" applyAlignment="1">
      <alignment horizontal="center"/>
    </xf>
    <xf numFmtId="166" fontId="21" fillId="2" borderId="8" xfId="1" applyNumberFormat="1" applyFont="1" applyFill="1" applyBorder="1" applyAlignment="1">
      <alignment horizontal="center"/>
    </xf>
    <xf numFmtId="164" fontId="0" fillId="0" borderId="22" xfId="1" applyNumberFormat="1" applyFont="1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6" fillId="2" borderId="7" xfId="1" applyNumberFormat="1" applyFont="1" applyFill="1" applyBorder="1" applyAlignment="1">
      <alignment horizontal="center" vertical="center" wrapText="1"/>
    </xf>
    <xf numFmtId="166" fontId="6" fillId="2" borderId="8" xfId="1" applyNumberFormat="1" applyFont="1" applyFill="1" applyBorder="1" applyAlignment="1">
      <alignment horizontal="center" vertical="center" wrapText="1"/>
    </xf>
    <xf numFmtId="166" fontId="6" fillId="0" borderId="0" xfId="1" applyNumberFormat="1" applyFont="1" applyAlignment="1">
      <alignment horizontal="center" vertical="center"/>
    </xf>
    <xf numFmtId="166" fontId="6" fillId="0" borderId="21" xfId="1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6" fontId="2" fillId="2" borderId="7" xfId="5" applyNumberFormat="1" applyFont="1" applyFill="1" applyBorder="1" applyAlignment="1">
      <alignment horizontal="center" vertical="center"/>
    </xf>
    <xf numFmtId="166" fontId="2" fillId="2" borderId="8" xfId="5" applyNumberFormat="1" applyFont="1" applyFill="1" applyBorder="1" applyAlignment="1">
      <alignment horizontal="center" vertical="center"/>
    </xf>
    <xf numFmtId="166" fontId="3" fillId="0" borderId="22" xfId="5" applyNumberFormat="1" applyFont="1" applyBorder="1" applyAlignment="1">
      <alignment horizontal="center" vertical="center"/>
    </xf>
    <xf numFmtId="166" fontId="3" fillId="0" borderId="23" xfId="5" applyNumberFormat="1" applyFont="1" applyBorder="1" applyAlignment="1">
      <alignment horizontal="center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3" xfId="1" quotePrefix="1" applyNumberFormat="1" applyFont="1" applyBorder="1" applyAlignment="1">
      <alignment horizontal="center" vertical="center"/>
    </xf>
    <xf numFmtId="0" fontId="2" fillId="0" borderId="45" xfId="0" quotePrefix="1" applyFont="1" applyBorder="1" applyAlignment="1">
      <alignment horizontal="center" vertical="center"/>
    </xf>
    <xf numFmtId="166" fontId="6" fillId="0" borderId="22" xfId="1" applyNumberFormat="1" applyFont="1" applyBorder="1" applyAlignment="1">
      <alignment horizontal="center" vertical="center"/>
    </xf>
    <xf numFmtId="166" fontId="6" fillId="0" borderId="23" xfId="1" applyNumberFormat="1" applyFont="1" applyBorder="1" applyAlignment="1">
      <alignment horizontal="center" vertical="center"/>
    </xf>
    <xf numFmtId="164" fontId="6" fillId="0" borderId="24" xfId="0" applyNumberFormat="1" applyFont="1" applyFill="1" applyBorder="1" applyAlignment="1">
      <alignment horizontal="center" vertical="center"/>
    </xf>
  </cellXfs>
  <cellStyles count="6">
    <cellStyle name="Comma" xfId="1" builtinId="3"/>
    <cellStyle name="Comma [0] 2" xfId="4"/>
    <cellStyle name="Comma 2" xfId="3"/>
    <cellStyle name="Comma 2 2" xfId="5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</xdr:row>
      <xdr:rowOff>12888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561975</xdr:colOff>
      <xdr:row>22</xdr:row>
      <xdr:rowOff>142875</xdr:rowOff>
    </xdr:from>
    <xdr:to>
      <xdr:col>13</xdr:col>
      <xdr:colOff>421341</xdr:colOff>
      <xdr:row>27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5105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40</xdr:row>
      <xdr:rowOff>85725</xdr:rowOff>
    </xdr:from>
    <xdr:to>
      <xdr:col>15</xdr:col>
      <xdr:colOff>457200</xdr:colOff>
      <xdr:row>45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29750" y="8705850"/>
          <a:ext cx="2124075" cy="10286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323850</xdr:colOff>
      <xdr:row>28</xdr:row>
      <xdr:rowOff>114300</xdr:rowOff>
    </xdr:from>
    <xdr:to>
      <xdr:col>14</xdr:col>
      <xdr:colOff>1362075</xdr:colOff>
      <xdr:row>33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2125" y="61531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34</xdr:row>
      <xdr:rowOff>85725</xdr:rowOff>
    </xdr:from>
    <xdr:to>
      <xdr:col>8</xdr:col>
      <xdr:colOff>962025</xdr:colOff>
      <xdr:row>38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00" y="7324725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177617</xdr:colOff>
      <xdr:row>0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6667" y="1843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9</xdr:col>
      <xdr:colOff>552450</xdr:colOff>
      <xdr:row>32</xdr:row>
      <xdr:rowOff>9525</xdr:rowOff>
    </xdr:from>
    <xdr:to>
      <xdr:col>12</xdr:col>
      <xdr:colOff>561415</xdr:colOff>
      <xdr:row>37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707707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32</xdr:row>
      <xdr:rowOff>95250</xdr:rowOff>
    </xdr:from>
    <xdr:to>
      <xdr:col>7</xdr:col>
      <xdr:colOff>962025</xdr:colOff>
      <xdr:row>37</xdr:row>
      <xdr:rowOff>171449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219575" y="6972300"/>
          <a:ext cx="2124075" cy="1028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33</xdr:row>
      <xdr:rowOff>152400</xdr:rowOff>
    </xdr:from>
    <xdr:to>
      <xdr:col>13</xdr:col>
      <xdr:colOff>40341</xdr:colOff>
      <xdr:row>38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34</xdr:row>
      <xdr:rowOff>38100</xdr:rowOff>
    </xdr:from>
    <xdr:to>
      <xdr:col>7</xdr:col>
      <xdr:colOff>1066800</xdr:colOff>
      <xdr:row>39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33950" y="7543800"/>
          <a:ext cx="2124075" cy="10286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33</xdr:row>
      <xdr:rowOff>152400</xdr:rowOff>
    </xdr:from>
    <xdr:to>
      <xdr:col>13</xdr:col>
      <xdr:colOff>40341</xdr:colOff>
      <xdr:row>38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4580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34</xdr:row>
      <xdr:rowOff>38100</xdr:rowOff>
    </xdr:from>
    <xdr:to>
      <xdr:col>7</xdr:col>
      <xdr:colOff>1114425</xdr:colOff>
      <xdr:row>39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81575" y="7562850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47625</xdr:colOff>
      <xdr:row>34</xdr:row>
      <xdr:rowOff>161925</xdr:rowOff>
    </xdr:from>
    <xdr:to>
      <xdr:col>9</xdr:col>
      <xdr:colOff>849966</xdr:colOff>
      <xdr:row>39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1275" y="83058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46</xdr:row>
      <xdr:rowOff>0</xdr:rowOff>
    </xdr:from>
    <xdr:to>
      <xdr:col>16</xdr:col>
      <xdr:colOff>419100</xdr:colOff>
      <xdr:row>51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487025" y="10591800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841744</xdr:colOff>
      <xdr:row>0</xdr:row>
      <xdr:rowOff>103305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296" y="10330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552830</xdr:colOff>
      <xdr:row>62</xdr:row>
      <xdr:rowOff>195749</xdr:rowOff>
    </xdr:from>
    <xdr:to>
      <xdr:col>13</xdr:col>
      <xdr:colOff>121830</xdr:colOff>
      <xdr:row>67</xdr:row>
      <xdr:rowOff>17404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3615" y="25935400"/>
          <a:ext cx="1817343" cy="106212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123825</xdr:colOff>
      <xdr:row>46</xdr:row>
      <xdr:rowOff>180975</xdr:rowOff>
    </xdr:from>
    <xdr:to>
      <xdr:col>17</xdr:col>
      <xdr:colOff>145116</xdr:colOff>
      <xdr:row>52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100012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40</xdr:row>
      <xdr:rowOff>85725</xdr:rowOff>
    </xdr:from>
    <xdr:to>
      <xdr:col>17</xdr:col>
      <xdr:colOff>171450</xdr:colOff>
      <xdr:row>45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10750" y="8705850"/>
          <a:ext cx="2124075" cy="1028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201025"/>
          <a:ext cx="1850091" cy="105826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272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0010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27</xdr:row>
      <xdr:rowOff>133350</xdr:rowOff>
    </xdr:from>
    <xdr:to>
      <xdr:col>17</xdr:col>
      <xdr:colOff>390525</xdr:colOff>
      <xdr:row>32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01225" y="6257925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272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2925" y="7505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34</xdr:row>
      <xdr:rowOff>123825</xdr:rowOff>
    </xdr:from>
    <xdr:to>
      <xdr:col>9</xdr:col>
      <xdr:colOff>962025</xdr:colOff>
      <xdr:row>39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62525" y="7648575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209550</xdr:colOff>
      <xdr:row>36</xdr:row>
      <xdr:rowOff>47625</xdr:rowOff>
    </xdr:from>
    <xdr:to>
      <xdr:col>7</xdr:col>
      <xdr:colOff>907116</xdr:colOff>
      <xdr:row>41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8162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25</xdr:row>
      <xdr:rowOff>190500</xdr:rowOff>
    </xdr:from>
    <xdr:to>
      <xdr:col>12</xdr:col>
      <xdr:colOff>342900</xdr:colOff>
      <xdr:row>31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553075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209550</xdr:colOff>
      <xdr:row>36</xdr:row>
      <xdr:rowOff>47625</xdr:rowOff>
    </xdr:from>
    <xdr:to>
      <xdr:col>7</xdr:col>
      <xdr:colOff>907116</xdr:colOff>
      <xdr:row>41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8162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25</xdr:row>
      <xdr:rowOff>190500</xdr:rowOff>
    </xdr:from>
    <xdr:to>
      <xdr:col>12</xdr:col>
      <xdr:colOff>342900</xdr:colOff>
      <xdr:row>31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00975" y="6105525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272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2925" y="7505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35</xdr:row>
      <xdr:rowOff>95250</xdr:rowOff>
    </xdr:from>
    <xdr:to>
      <xdr:col>9</xdr:col>
      <xdr:colOff>990600</xdr:colOff>
      <xdr:row>40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91100" y="8553450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30</xdr:row>
      <xdr:rowOff>95250</xdr:rowOff>
    </xdr:from>
    <xdr:to>
      <xdr:col>15</xdr:col>
      <xdr:colOff>409575</xdr:colOff>
      <xdr:row>35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72104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447675</xdr:colOff>
      <xdr:row>36</xdr:row>
      <xdr:rowOff>161925</xdr:rowOff>
    </xdr:from>
    <xdr:to>
      <xdr:col>16</xdr:col>
      <xdr:colOff>133350</xdr:colOff>
      <xdr:row>41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91650" y="920115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28</xdr:row>
      <xdr:rowOff>133350</xdr:rowOff>
    </xdr:from>
    <xdr:to>
      <xdr:col>15</xdr:col>
      <xdr:colOff>552450</xdr:colOff>
      <xdr:row>33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28</xdr:row>
      <xdr:rowOff>133350</xdr:rowOff>
    </xdr:from>
    <xdr:to>
      <xdr:col>15</xdr:col>
      <xdr:colOff>552450</xdr:colOff>
      <xdr:row>33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6981825"/>
          <a:ext cx="2124075" cy="102869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341219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3094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28575</xdr:colOff>
      <xdr:row>36</xdr:row>
      <xdr:rowOff>76200</xdr:rowOff>
    </xdr:from>
    <xdr:to>
      <xdr:col>8</xdr:col>
      <xdr:colOff>1019175</xdr:colOff>
      <xdr:row>42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5" y="7658100"/>
          <a:ext cx="1981200" cy="11049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39</xdr:row>
      <xdr:rowOff>95250</xdr:rowOff>
    </xdr:from>
    <xdr:to>
      <xdr:col>17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8915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27</xdr:row>
      <xdr:rowOff>133350</xdr:rowOff>
    </xdr:from>
    <xdr:to>
      <xdr:col>15</xdr:col>
      <xdr:colOff>552450</xdr:colOff>
      <xdr:row>32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6505575"/>
          <a:ext cx="2124075" cy="10286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39</xdr:row>
      <xdr:rowOff>95250</xdr:rowOff>
    </xdr:from>
    <xdr:to>
      <xdr:col>17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27</xdr:row>
      <xdr:rowOff>133350</xdr:rowOff>
    </xdr:from>
    <xdr:to>
      <xdr:col>15</xdr:col>
      <xdr:colOff>552450</xdr:colOff>
      <xdr:row>32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520553</xdr:colOff>
      <xdr:row>1</xdr:row>
      <xdr:rowOff>33489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6076" y="221774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315511</xdr:colOff>
      <xdr:row>35</xdr:row>
      <xdr:rowOff>155841</xdr:rowOff>
    </xdr:from>
    <xdr:to>
      <xdr:col>15</xdr:col>
      <xdr:colOff>445733</xdr:colOff>
      <xdr:row>40</xdr:row>
      <xdr:rowOff>77618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36136" y="17758041"/>
          <a:ext cx="1835197" cy="1061455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323850</xdr:colOff>
      <xdr:row>38</xdr:row>
      <xdr:rowOff>95250</xdr:rowOff>
    </xdr:from>
    <xdr:to>
      <xdr:col>9</xdr:col>
      <xdr:colOff>0</xdr:colOff>
      <xdr:row>43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91916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39</xdr:row>
      <xdr:rowOff>76200</xdr:rowOff>
    </xdr:from>
    <xdr:to>
      <xdr:col>16</xdr:col>
      <xdr:colOff>571500</xdr:colOff>
      <xdr:row>43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77575" y="10086975"/>
          <a:ext cx="2124075" cy="102869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9</xdr:col>
      <xdr:colOff>771525</xdr:colOff>
      <xdr:row>41</xdr:row>
      <xdr:rowOff>123825</xdr:rowOff>
    </xdr:from>
    <xdr:to>
      <xdr:col>13</xdr:col>
      <xdr:colOff>152400</xdr:colOff>
      <xdr:row>46</xdr:row>
      <xdr:rowOff>67663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5775" y="98202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39</xdr:row>
      <xdr:rowOff>76200</xdr:rowOff>
    </xdr:from>
    <xdr:to>
      <xdr:col>16</xdr:col>
      <xdr:colOff>571500</xdr:colOff>
      <xdr:row>43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544300" y="9372600"/>
          <a:ext cx="2124075" cy="102869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0</xdr:row>
      <xdr:rowOff>174813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1748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333375</xdr:colOff>
      <xdr:row>45</xdr:row>
      <xdr:rowOff>133350</xdr:rowOff>
    </xdr:from>
    <xdr:to>
      <xdr:col>16</xdr:col>
      <xdr:colOff>314325</xdr:colOff>
      <xdr:row>50</xdr:row>
      <xdr:rowOff>96238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0850" y="100584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36</xdr:row>
      <xdr:rowOff>76200</xdr:rowOff>
    </xdr:from>
    <xdr:to>
      <xdr:col>16</xdr:col>
      <xdr:colOff>571500</xdr:colOff>
      <xdr:row>40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8086725"/>
          <a:ext cx="2124075" cy="102869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34</xdr:row>
      <xdr:rowOff>142875</xdr:rowOff>
    </xdr:from>
    <xdr:to>
      <xdr:col>16</xdr:col>
      <xdr:colOff>173691</xdr:colOff>
      <xdr:row>40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84010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33</xdr:row>
      <xdr:rowOff>76200</xdr:rowOff>
    </xdr:from>
    <xdr:to>
      <xdr:col>9</xdr:col>
      <xdr:colOff>213722</xdr:colOff>
      <xdr:row>40</xdr:row>
      <xdr:rowOff>49397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7934325"/>
          <a:ext cx="2547347" cy="1373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352425</xdr:colOff>
      <xdr:row>25</xdr:row>
      <xdr:rowOff>180975</xdr:rowOff>
    </xdr:from>
    <xdr:to>
      <xdr:col>15</xdr:col>
      <xdr:colOff>211791</xdr:colOff>
      <xdr:row>31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5753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35</xdr:row>
      <xdr:rowOff>47625</xdr:rowOff>
    </xdr:from>
    <xdr:to>
      <xdr:col>9</xdr:col>
      <xdr:colOff>971550</xdr:colOff>
      <xdr:row>40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86350" y="7620000"/>
          <a:ext cx="2124075" cy="102869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36</xdr:row>
      <xdr:rowOff>28575</xdr:rowOff>
    </xdr:from>
    <xdr:to>
      <xdr:col>14</xdr:col>
      <xdr:colOff>657225</xdr:colOff>
      <xdr:row>40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7275" y="80391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36</xdr:row>
      <xdr:rowOff>76200</xdr:rowOff>
    </xdr:from>
    <xdr:to>
      <xdr:col>16</xdr:col>
      <xdr:colOff>571500</xdr:colOff>
      <xdr:row>40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9372600"/>
          <a:ext cx="2124075" cy="102869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123825</xdr:colOff>
      <xdr:row>35</xdr:row>
      <xdr:rowOff>133350</xdr:rowOff>
    </xdr:from>
    <xdr:to>
      <xdr:col>14</xdr:col>
      <xdr:colOff>552450</xdr:colOff>
      <xdr:row>40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5438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38</xdr:row>
      <xdr:rowOff>76200</xdr:rowOff>
    </xdr:from>
    <xdr:to>
      <xdr:col>16</xdr:col>
      <xdr:colOff>571500</xdr:colOff>
      <xdr:row>42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8086725"/>
          <a:ext cx="2124075" cy="102869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123825</xdr:colOff>
      <xdr:row>38</xdr:row>
      <xdr:rowOff>133350</xdr:rowOff>
    </xdr:from>
    <xdr:to>
      <xdr:col>14</xdr:col>
      <xdr:colOff>552450</xdr:colOff>
      <xdr:row>43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8343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41</xdr:row>
      <xdr:rowOff>76200</xdr:rowOff>
    </xdr:from>
    <xdr:to>
      <xdr:col>16</xdr:col>
      <xdr:colOff>571500</xdr:colOff>
      <xdr:row>45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8886825"/>
          <a:ext cx="2124075" cy="102869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123825</xdr:colOff>
      <xdr:row>40</xdr:row>
      <xdr:rowOff>133350</xdr:rowOff>
    </xdr:from>
    <xdr:to>
      <xdr:col>14</xdr:col>
      <xdr:colOff>552450</xdr:colOff>
      <xdr:row>45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9629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43</xdr:row>
      <xdr:rowOff>76200</xdr:rowOff>
    </xdr:from>
    <xdr:to>
      <xdr:col>16</xdr:col>
      <xdr:colOff>571500</xdr:colOff>
      <xdr:row>48</xdr:row>
      <xdr:rowOff>104774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10172700"/>
          <a:ext cx="2124075" cy="102869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361950</xdr:colOff>
      <xdr:row>34</xdr:row>
      <xdr:rowOff>85725</xdr:rowOff>
    </xdr:from>
    <xdr:to>
      <xdr:col>13</xdr:col>
      <xdr:colOff>383241</xdr:colOff>
      <xdr:row>39</xdr:row>
      <xdr:rowOff>143863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5" y="8143875"/>
          <a:ext cx="1850091" cy="1058263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409575</xdr:colOff>
      <xdr:row>34</xdr:row>
      <xdr:rowOff>114300</xdr:rowOff>
    </xdr:from>
    <xdr:to>
      <xdr:col>14</xdr:col>
      <xdr:colOff>430866</xdr:colOff>
      <xdr:row>39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200" y="8172450"/>
          <a:ext cx="1850091" cy="1058263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28575</xdr:colOff>
      <xdr:row>32</xdr:row>
      <xdr:rowOff>85725</xdr:rowOff>
    </xdr:from>
    <xdr:to>
      <xdr:col>16</xdr:col>
      <xdr:colOff>49866</xdr:colOff>
      <xdr:row>37</xdr:row>
      <xdr:rowOff>143863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400" y="7743825"/>
          <a:ext cx="1850091" cy="1058263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323850</xdr:colOff>
      <xdr:row>28</xdr:row>
      <xdr:rowOff>114300</xdr:rowOff>
    </xdr:from>
    <xdr:to>
      <xdr:col>14</xdr:col>
      <xdr:colOff>1362075</xdr:colOff>
      <xdr:row>33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2125" y="63531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36</xdr:row>
      <xdr:rowOff>19050</xdr:rowOff>
    </xdr:from>
    <xdr:to>
      <xdr:col>14</xdr:col>
      <xdr:colOff>1409700</xdr:colOff>
      <xdr:row>40</xdr:row>
      <xdr:rowOff>133349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63100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2033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34</xdr:row>
      <xdr:rowOff>142875</xdr:rowOff>
    </xdr:from>
    <xdr:to>
      <xdr:col>16</xdr:col>
      <xdr:colOff>173691</xdr:colOff>
      <xdr:row>40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82010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33</xdr:row>
      <xdr:rowOff>142875</xdr:rowOff>
    </xdr:from>
    <xdr:to>
      <xdr:col>9</xdr:col>
      <xdr:colOff>70847</xdr:colOff>
      <xdr:row>40</xdr:row>
      <xdr:rowOff>116072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925" y="8001000"/>
          <a:ext cx="2547347" cy="137337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2033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34</xdr:row>
      <xdr:rowOff>142875</xdr:rowOff>
    </xdr:from>
    <xdr:to>
      <xdr:col>16</xdr:col>
      <xdr:colOff>173691</xdr:colOff>
      <xdr:row>40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8201025"/>
          <a:ext cx="1850091" cy="1058263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166134</xdr:colOff>
      <xdr:row>1</xdr:row>
      <xdr:rowOff>44564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3082" y="232849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116150</xdr:colOff>
      <xdr:row>162</xdr:row>
      <xdr:rowOff>34010</xdr:rowOff>
    </xdr:from>
    <xdr:to>
      <xdr:col>15</xdr:col>
      <xdr:colOff>224220</xdr:colOff>
      <xdr:row>166</xdr:row>
      <xdr:rowOff>155148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6557" y="56297963"/>
          <a:ext cx="1835861" cy="1051487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123825</xdr:colOff>
      <xdr:row>36</xdr:row>
      <xdr:rowOff>142875</xdr:rowOff>
    </xdr:from>
    <xdr:to>
      <xdr:col>14</xdr:col>
      <xdr:colOff>552450</xdr:colOff>
      <xdr:row>41</xdr:row>
      <xdr:rowOff>86713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81534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36</xdr:row>
      <xdr:rowOff>76200</xdr:rowOff>
    </xdr:from>
    <xdr:to>
      <xdr:col>16</xdr:col>
      <xdr:colOff>571500</xdr:colOff>
      <xdr:row>40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8086725"/>
          <a:ext cx="2124075" cy="102869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219075</xdr:colOff>
      <xdr:row>35</xdr:row>
      <xdr:rowOff>76200</xdr:rowOff>
    </xdr:from>
    <xdr:to>
      <xdr:col>14</xdr:col>
      <xdr:colOff>647700</xdr:colOff>
      <xdr:row>40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0" y="74866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38</xdr:row>
      <xdr:rowOff>76200</xdr:rowOff>
    </xdr:from>
    <xdr:to>
      <xdr:col>16</xdr:col>
      <xdr:colOff>571500</xdr:colOff>
      <xdr:row>42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8086725"/>
          <a:ext cx="2124075" cy="102869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209550</xdr:colOff>
      <xdr:row>36</xdr:row>
      <xdr:rowOff>47625</xdr:rowOff>
    </xdr:from>
    <xdr:to>
      <xdr:col>7</xdr:col>
      <xdr:colOff>907116</xdr:colOff>
      <xdr:row>41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8162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25</xdr:row>
      <xdr:rowOff>190500</xdr:rowOff>
    </xdr:from>
    <xdr:to>
      <xdr:col>12</xdr:col>
      <xdr:colOff>342900</xdr:colOff>
      <xdr:row>31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00975" y="6105525"/>
          <a:ext cx="2124075" cy="102869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190500</xdr:rowOff>
    </xdr:from>
    <xdr:to>
      <xdr:col>12</xdr:col>
      <xdr:colOff>342900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553075"/>
          <a:ext cx="2124075" cy="102869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23729</xdr:rowOff>
    </xdr:from>
    <xdr:to>
      <xdr:col>6</xdr:col>
      <xdr:colOff>247650</xdr:colOff>
      <xdr:row>12</xdr:row>
      <xdr:rowOff>132801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14229"/>
          <a:ext cx="3476625" cy="22045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77057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30</xdr:row>
      <xdr:rowOff>123825</xdr:rowOff>
    </xdr:from>
    <xdr:to>
      <xdr:col>16</xdr:col>
      <xdr:colOff>466725</xdr:colOff>
      <xdr:row>35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01225" y="6848475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323850</xdr:colOff>
      <xdr:row>28</xdr:row>
      <xdr:rowOff>114300</xdr:rowOff>
    </xdr:from>
    <xdr:to>
      <xdr:col>15</xdr:col>
      <xdr:colOff>1362075</xdr:colOff>
      <xdr:row>33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2125" y="63531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95250</xdr:rowOff>
    </xdr:from>
    <xdr:to>
      <xdr:col>9</xdr:col>
      <xdr:colOff>1104900</xdr:colOff>
      <xdr:row>39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14975" y="7334250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323850</xdr:colOff>
      <xdr:row>28</xdr:row>
      <xdr:rowOff>114300</xdr:rowOff>
    </xdr:from>
    <xdr:to>
      <xdr:col>15</xdr:col>
      <xdr:colOff>1362075</xdr:colOff>
      <xdr:row>33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1225" y="61531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95250</xdr:rowOff>
    </xdr:from>
    <xdr:to>
      <xdr:col>9</xdr:col>
      <xdr:colOff>1104900</xdr:colOff>
      <xdr:row>39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14975" y="7334250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323850</xdr:colOff>
      <xdr:row>28</xdr:row>
      <xdr:rowOff>114300</xdr:rowOff>
    </xdr:from>
    <xdr:to>
      <xdr:col>14</xdr:col>
      <xdr:colOff>1362075</xdr:colOff>
      <xdr:row>33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2125" y="63531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35</xdr:row>
      <xdr:rowOff>133350</xdr:rowOff>
    </xdr:from>
    <xdr:to>
      <xdr:col>14</xdr:col>
      <xdr:colOff>409575</xdr:colOff>
      <xdr:row>40</xdr:row>
      <xdr:rowOff>47624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62975" y="7572375"/>
          <a:ext cx="21240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workbookViewId="0">
      <selection activeCell="G18" sqref="G18:H18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9.140625" style="2" customWidth="1"/>
    <col min="4" max="4" width="28.28515625" style="2" customWidth="1"/>
    <col min="5" max="5" width="15" style="2" customWidth="1"/>
    <col min="6" max="6" width="6.42578125" style="2" customWidth="1"/>
    <col min="7" max="7" width="14.140625" style="3" bestFit="1" customWidth="1"/>
    <col min="8" max="8" width="1.5703125" style="3" customWidth="1"/>
    <col min="9" max="9" width="16.42578125" style="2" customWidth="1"/>
    <col min="10" max="11" width="9.140625" style="2"/>
    <col min="12" max="12" width="11.570312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53</v>
      </c>
      <c r="G12" s="3" t="s">
        <v>7</v>
      </c>
      <c r="H12" s="6" t="s">
        <v>8</v>
      </c>
      <c r="I12" s="25" t="s">
        <v>61</v>
      </c>
    </row>
    <row r="13" spans="1:9" x14ac:dyDescent="0.25">
      <c r="G13" s="3" t="s">
        <v>9</v>
      </c>
      <c r="H13" s="6" t="s">
        <v>8</v>
      </c>
      <c r="I13" s="35" t="s">
        <v>55</v>
      </c>
    </row>
    <row r="14" spans="1:9" x14ac:dyDescent="0.25">
      <c r="G14" s="3" t="s">
        <v>10</v>
      </c>
      <c r="H14" s="6" t="s">
        <v>8</v>
      </c>
      <c r="I14" s="2" t="s">
        <v>30</v>
      </c>
    </row>
    <row r="15" spans="1:9" x14ac:dyDescent="0.25">
      <c r="A15" s="2" t="s">
        <v>11</v>
      </c>
      <c r="B15" s="25" t="s">
        <v>54</v>
      </c>
      <c r="H15" s="6"/>
    </row>
    <row r="16" spans="1:9" ht="16.5" thickBot="1" x14ac:dyDescent="0.3">
      <c r="F16" s="7"/>
    </row>
    <row r="17" spans="1:15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76" t="s">
        <v>28</v>
      </c>
      <c r="G17" s="366" t="s">
        <v>16</v>
      </c>
      <c r="H17" s="367"/>
      <c r="I17" s="9" t="s">
        <v>17</v>
      </c>
    </row>
    <row r="18" spans="1:15" ht="40.5" customHeight="1" x14ac:dyDescent="0.25">
      <c r="A18" s="32">
        <v>1</v>
      </c>
      <c r="B18" s="30">
        <v>44560</v>
      </c>
      <c r="C18" s="30"/>
      <c r="D18" s="34" t="s">
        <v>56</v>
      </c>
      <c r="E18" s="62" t="s">
        <v>57</v>
      </c>
      <c r="F18" s="33">
        <v>2</v>
      </c>
      <c r="G18" s="368">
        <v>1500000</v>
      </c>
      <c r="H18" s="369"/>
      <c r="I18" s="80">
        <f>+G18</f>
        <v>1500000</v>
      </c>
    </row>
    <row r="19" spans="1:15" ht="29.25" customHeight="1" thickBot="1" x14ac:dyDescent="0.3">
      <c r="A19" s="356" t="s">
        <v>18</v>
      </c>
      <c r="B19" s="357"/>
      <c r="C19" s="357"/>
      <c r="D19" s="357"/>
      <c r="E19" s="357"/>
      <c r="F19" s="357"/>
      <c r="G19" s="357"/>
      <c r="H19" s="358"/>
      <c r="I19" s="81">
        <f>SUM(I18:I18)</f>
        <v>1500000</v>
      </c>
    </row>
    <row r="20" spans="1:15" x14ac:dyDescent="0.25">
      <c r="A20" s="359"/>
      <c r="B20" s="359"/>
      <c r="C20" s="75"/>
      <c r="D20" s="75"/>
      <c r="E20" s="75"/>
      <c r="F20" s="75"/>
      <c r="G20" s="12"/>
      <c r="H20" s="12"/>
      <c r="I20" s="13"/>
    </row>
    <row r="21" spans="1:15" x14ac:dyDescent="0.25">
      <c r="A21" s="75"/>
      <c r="B21" s="75"/>
      <c r="C21" s="75"/>
      <c r="D21" s="75"/>
      <c r="E21" s="75"/>
      <c r="F21" s="75"/>
      <c r="G21" s="14" t="s">
        <v>59</v>
      </c>
      <c r="H21" s="14"/>
      <c r="I21" s="13">
        <v>0</v>
      </c>
    </row>
    <row r="22" spans="1:15" x14ac:dyDescent="0.25">
      <c r="D22" s="1"/>
      <c r="E22" s="1"/>
      <c r="F22" s="1"/>
      <c r="G22" s="29" t="s">
        <v>41</v>
      </c>
      <c r="H22" s="29"/>
      <c r="I22" s="58">
        <v>0</v>
      </c>
      <c r="J22" s="16"/>
      <c r="O22" s="2" t="s">
        <v>25</v>
      </c>
    </row>
    <row r="23" spans="1:15" ht="16.5" thickBot="1" x14ac:dyDescent="0.3">
      <c r="D23" s="1"/>
      <c r="E23" s="1"/>
      <c r="F23" s="1"/>
      <c r="G23" s="15" t="s">
        <v>42</v>
      </c>
      <c r="H23" s="15"/>
      <c r="I23" s="59">
        <v>0</v>
      </c>
      <c r="J23" s="16"/>
    </row>
    <row r="24" spans="1:15" x14ac:dyDescent="0.25">
      <c r="D24" s="1"/>
      <c r="E24" s="1"/>
      <c r="F24" s="1"/>
      <c r="G24" s="17" t="s">
        <v>27</v>
      </c>
      <c r="H24" s="17"/>
      <c r="I24" s="18">
        <f>+I19</f>
        <v>1500000</v>
      </c>
    </row>
    <row r="25" spans="1:15" x14ac:dyDescent="0.25">
      <c r="A25" s="1" t="s">
        <v>58</v>
      </c>
      <c r="D25" s="1"/>
      <c r="E25" s="1"/>
      <c r="F25" s="1"/>
      <c r="G25" s="17"/>
      <c r="H25" s="17"/>
      <c r="I25" s="18"/>
    </row>
    <row r="26" spans="1:15" x14ac:dyDescent="0.25">
      <c r="A26" s="19"/>
      <c r="D26" s="1"/>
      <c r="E26" s="1"/>
      <c r="F26" s="1"/>
      <c r="G26" s="17"/>
      <c r="H26" s="17"/>
      <c r="I26" s="18"/>
    </row>
    <row r="27" spans="1:15" x14ac:dyDescent="0.25">
      <c r="D27" s="1"/>
      <c r="E27" s="1"/>
      <c r="F27" s="1"/>
      <c r="G27" s="17"/>
      <c r="H27" s="17"/>
      <c r="I27" s="18"/>
    </row>
    <row r="28" spans="1:15" x14ac:dyDescent="0.25">
      <c r="A28" s="26" t="s">
        <v>21</v>
      </c>
    </row>
    <row r="29" spans="1:15" x14ac:dyDescent="0.25">
      <c r="A29" s="20" t="s">
        <v>22</v>
      </c>
      <c r="B29" s="20"/>
      <c r="C29" s="20"/>
      <c r="D29" s="7"/>
      <c r="E29" s="7"/>
    </row>
    <row r="30" spans="1:15" x14ac:dyDescent="0.25">
      <c r="A30" s="20" t="s">
        <v>34</v>
      </c>
      <c r="B30" s="20"/>
      <c r="C30" s="20"/>
      <c r="D30" s="7"/>
      <c r="E30" s="7"/>
    </row>
    <row r="31" spans="1:15" x14ac:dyDescent="0.25">
      <c r="A31" s="27" t="s">
        <v>35</v>
      </c>
      <c r="B31" s="21"/>
      <c r="C31" s="21"/>
      <c r="D31" s="7"/>
      <c r="E31" s="7"/>
    </row>
    <row r="32" spans="1:15" x14ac:dyDescent="0.25">
      <c r="A32" s="22" t="s">
        <v>36</v>
      </c>
      <c r="B32" s="22"/>
      <c r="C32" s="22"/>
      <c r="D32" s="7"/>
      <c r="E32" s="7"/>
    </row>
    <row r="33" spans="1:13" x14ac:dyDescent="0.25">
      <c r="A33" s="23"/>
      <c r="B33" s="23"/>
      <c r="C33" s="23"/>
    </row>
    <row r="34" spans="1:13" x14ac:dyDescent="0.25">
      <c r="A34" s="24"/>
      <c r="B34" s="24"/>
      <c r="C34" s="24"/>
      <c r="M34" s="2" t="s">
        <v>21</v>
      </c>
    </row>
    <row r="35" spans="1:13" x14ac:dyDescent="0.25">
      <c r="G35" s="36" t="s">
        <v>23</v>
      </c>
      <c r="H35" s="360" t="str">
        <f>+I13</f>
        <v xml:space="preserve"> 01 Februari 21</v>
      </c>
      <c r="I35" s="361"/>
      <c r="M35" s="20" t="s">
        <v>22</v>
      </c>
    </row>
    <row r="36" spans="1:13" x14ac:dyDescent="0.25">
      <c r="M36" s="20" t="s">
        <v>34</v>
      </c>
    </row>
    <row r="37" spans="1:13" x14ac:dyDescent="0.25">
      <c r="M37" s="27" t="s">
        <v>35</v>
      </c>
    </row>
    <row r="38" spans="1:13" ht="18" customHeight="1" x14ac:dyDescent="0.25">
      <c r="M38" s="22" t="s">
        <v>36</v>
      </c>
    </row>
    <row r="39" spans="1:13" ht="17.25" customHeight="1" x14ac:dyDescent="0.25"/>
    <row r="41" spans="1:13" x14ac:dyDescent="0.25">
      <c r="G41" s="362" t="s">
        <v>24</v>
      </c>
      <c r="H41" s="362"/>
      <c r="I41" s="362"/>
    </row>
  </sheetData>
  <mergeCells count="7">
    <mergeCell ref="A19:H19"/>
    <mergeCell ref="A20:B20"/>
    <mergeCell ref="H35:I35"/>
    <mergeCell ref="G41:I41"/>
    <mergeCell ref="A10:I10"/>
    <mergeCell ref="G17:H17"/>
    <mergeCell ref="G18:H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7"/>
  <sheetViews>
    <sheetView topLeftCell="A16" workbookViewId="0">
      <selection activeCell="K27" sqref="K27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6" width="6.285156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200</v>
      </c>
    </row>
    <row r="13" spans="1:9" x14ac:dyDescent="0.25">
      <c r="G13" s="3" t="s">
        <v>9</v>
      </c>
      <c r="H13" s="6" t="s">
        <v>8</v>
      </c>
      <c r="I13" s="35" t="s">
        <v>108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113</v>
      </c>
      <c r="G17" s="382" t="s">
        <v>16</v>
      </c>
      <c r="H17" s="383"/>
      <c r="I17" s="10" t="s">
        <v>17</v>
      </c>
    </row>
    <row r="18" spans="1:23" ht="33.75" customHeight="1" x14ac:dyDescent="0.25">
      <c r="A18" s="32">
        <v>1</v>
      </c>
      <c r="B18" s="98">
        <v>44201</v>
      </c>
      <c r="C18" s="98"/>
      <c r="D18" s="34" t="s">
        <v>112</v>
      </c>
      <c r="E18" s="34" t="s">
        <v>100</v>
      </c>
      <c r="F18" s="34">
        <v>4</v>
      </c>
      <c r="G18" s="373">
        <v>3500000</v>
      </c>
      <c r="H18" s="374"/>
      <c r="I18" s="174">
        <f>+G18</f>
        <v>3500000</v>
      </c>
    </row>
    <row r="19" spans="1:23" ht="25.5" customHeight="1" thickBot="1" x14ac:dyDescent="0.3">
      <c r="A19" s="384" t="s">
        <v>18</v>
      </c>
      <c r="B19" s="385"/>
      <c r="C19" s="386"/>
      <c r="D19" s="386"/>
      <c r="E19" s="385"/>
      <c r="F19" s="385"/>
      <c r="G19" s="385"/>
      <c r="H19" s="387"/>
      <c r="I19" s="96">
        <f>+I18</f>
        <v>3500000</v>
      </c>
    </row>
    <row r="20" spans="1:23" x14ac:dyDescent="0.25">
      <c r="A20" s="359"/>
      <c r="B20" s="359"/>
      <c r="C20" s="172"/>
      <c r="D20" s="172"/>
      <c r="E20" s="172"/>
      <c r="F20" s="172"/>
      <c r="G20" s="12"/>
      <c r="H20" s="12"/>
      <c r="I20" s="13"/>
      <c r="R20" s="69"/>
      <c r="S20" s="99"/>
      <c r="T20" s="100"/>
      <c r="V20" s="100"/>
      <c r="W20" s="100">
        <v>298</v>
      </c>
    </row>
    <row r="21" spans="1:23" x14ac:dyDescent="0.25">
      <c r="A21" s="172"/>
      <c r="B21" s="172"/>
      <c r="C21" s="172"/>
      <c r="D21" s="172"/>
      <c r="E21" s="172"/>
      <c r="F21" s="172"/>
      <c r="G21" s="14" t="s">
        <v>79</v>
      </c>
      <c r="H21" s="14"/>
      <c r="I21" s="101">
        <v>2500000</v>
      </c>
      <c r="R21" s="69"/>
      <c r="S21" s="99"/>
      <c r="T21" s="100"/>
      <c r="V21" s="100"/>
      <c r="W21" s="100">
        <v>66</v>
      </c>
    </row>
    <row r="22" spans="1:23" ht="16.5" thickBot="1" x14ac:dyDescent="0.3">
      <c r="D22" s="1"/>
      <c r="E22" s="1"/>
      <c r="F22" s="1"/>
      <c r="G22" s="102" t="s">
        <v>33</v>
      </c>
      <c r="H22" s="15"/>
      <c r="I22" s="59">
        <f>I19-I21</f>
        <v>1000000</v>
      </c>
      <c r="J22" s="16"/>
      <c r="R22" s="69"/>
      <c r="S22" s="99"/>
      <c r="T22" s="100"/>
      <c r="V22" s="100"/>
      <c r="W22" s="100">
        <v>5</v>
      </c>
    </row>
    <row r="23" spans="1:23" x14ac:dyDescent="0.25">
      <c r="D23" s="1"/>
      <c r="E23" s="1"/>
      <c r="F23" s="1"/>
      <c r="G23" s="17" t="s">
        <v>80</v>
      </c>
      <c r="H23" s="17"/>
      <c r="I23" s="18">
        <f>I22</f>
        <v>1000000</v>
      </c>
      <c r="R23" s="69"/>
      <c r="S23" s="99"/>
    </row>
    <row r="24" spans="1:23" x14ac:dyDescent="0.25">
      <c r="A24" s="1" t="s">
        <v>74</v>
      </c>
      <c r="D24" s="1"/>
      <c r="E24" s="1"/>
      <c r="F24" s="1"/>
      <c r="G24" s="17"/>
      <c r="H24" s="17"/>
      <c r="I24" s="18"/>
    </row>
    <row r="25" spans="1:23" x14ac:dyDescent="0.25">
      <c r="A25" s="19"/>
      <c r="D25" s="1"/>
      <c r="E25" s="1"/>
      <c r="F25" s="1"/>
      <c r="G25" s="17"/>
      <c r="H25" s="17"/>
      <c r="I25" s="18"/>
    </row>
    <row r="26" spans="1:23" x14ac:dyDescent="0.25">
      <c r="D26" s="1"/>
      <c r="E26" s="1"/>
      <c r="F26" s="1"/>
      <c r="G26" s="17"/>
      <c r="H26" s="17"/>
      <c r="I26" s="18"/>
    </row>
    <row r="27" spans="1:23" x14ac:dyDescent="0.25">
      <c r="A27" s="26" t="s">
        <v>21</v>
      </c>
    </row>
    <row r="28" spans="1:23" x14ac:dyDescent="0.25">
      <c r="A28" s="20" t="s">
        <v>22</v>
      </c>
      <c r="B28" s="20"/>
      <c r="C28" s="20"/>
      <c r="D28" s="7"/>
      <c r="E28" s="7"/>
      <c r="F28" s="7"/>
    </row>
    <row r="29" spans="1:23" x14ac:dyDescent="0.25">
      <c r="A29" s="20" t="s">
        <v>34</v>
      </c>
      <c r="B29" s="20"/>
      <c r="C29" s="20"/>
      <c r="D29" s="7"/>
      <c r="E29" s="7"/>
      <c r="F29" s="7"/>
    </row>
    <row r="30" spans="1:23" x14ac:dyDescent="0.25">
      <c r="A30" s="27" t="s">
        <v>35</v>
      </c>
      <c r="B30" s="21"/>
      <c r="C30" s="21"/>
      <c r="D30" s="7"/>
      <c r="E30" s="7"/>
      <c r="F30" s="7"/>
    </row>
    <row r="31" spans="1:23" x14ac:dyDescent="0.25">
      <c r="A31" s="22" t="s">
        <v>36</v>
      </c>
      <c r="B31" s="22"/>
      <c r="C31" s="22"/>
      <c r="D31" s="7"/>
      <c r="E31" s="7"/>
      <c r="F31" s="7"/>
    </row>
    <row r="32" spans="1:23" x14ac:dyDescent="0.25">
      <c r="A32" s="23"/>
      <c r="B32" s="23"/>
      <c r="C32" s="23"/>
    </row>
    <row r="33" spans="1:9" x14ac:dyDescent="0.25">
      <c r="A33" s="24"/>
      <c r="B33" s="24"/>
      <c r="C33" s="24"/>
    </row>
    <row r="34" spans="1:9" x14ac:dyDescent="0.25">
      <c r="G34" s="36" t="s">
        <v>73</v>
      </c>
      <c r="H34" s="360" t="str">
        <f>I13</f>
        <v xml:space="preserve"> 05 Februari 21</v>
      </c>
      <c r="I34" s="361"/>
    </row>
    <row r="38" spans="1:9" ht="24.75" customHeight="1" x14ac:dyDescent="0.25"/>
    <row r="40" spans="1:9" x14ac:dyDescent="0.25">
      <c r="G40" s="362" t="s">
        <v>24</v>
      </c>
      <c r="H40" s="362"/>
      <c r="I40" s="362"/>
    </row>
    <row r="45" spans="1:9" ht="16.5" thickBot="1" x14ac:dyDescent="0.3"/>
    <row r="46" spans="1:9" x14ac:dyDescent="0.25">
      <c r="D46" s="103"/>
      <c r="E46" s="104"/>
      <c r="F46" s="104"/>
    </row>
    <row r="47" spans="1:9" ht="18" x14ac:dyDescent="0.25">
      <c r="D47" s="105" t="s">
        <v>81</v>
      </c>
      <c r="E47" s="7"/>
      <c r="F47" s="7"/>
      <c r="G47" s="2"/>
      <c r="H47" s="2"/>
    </row>
    <row r="48" spans="1:9" ht="18" x14ac:dyDescent="0.25">
      <c r="D48" s="105" t="s">
        <v>82</v>
      </c>
      <c r="E48" s="7"/>
      <c r="F48" s="7"/>
      <c r="G48" s="2"/>
      <c r="H48" s="2"/>
    </row>
    <row r="49" spans="4:8" ht="18" x14ac:dyDescent="0.25">
      <c r="D49" s="105" t="s">
        <v>83</v>
      </c>
      <c r="E49" s="7"/>
      <c r="F49" s="7"/>
      <c r="G49" s="2"/>
      <c r="H49" s="2"/>
    </row>
    <row r="50" spans="4:8" ht="18" x14ac:dyDescent="0.25">
      <c r="D50" s="105" t="s">
        <v>84</v>
      </c>
      <c r="E50" s="7"/>
      <c r="F50" s="7"/>
      <c r="G50" s="2"/>
      <c r="H50" s="2"/>
    </row>
    <row r="51" spans="4:8" ht="18" x14ac:dyDescent="0.25">
      <c r="D51" s="105" t="s">
        <v>85</v>
      </c>
      <c r="E51" s="7"/>
      <c r="F51" s="7"/>
      <c r="G51" s="2"/>
      <c r="H51" s="2"/>
    </row>
    <row r="52" spans="4:8" ht="16.5" thickBot="1" x14ac:dyDescent="0.3">
      <c r="D52" s="106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103"/>
      <c r="E56" s="104"/>
      <c r="F56" s="104"/>
      <c r="G56" s="2"/>
      <c r="H56" s="2"/>
    </row>
    <row r="57" spans="4:8" ht="18" x14ac:dyDescent="0.25">
      <c r="D57" s="105" t="s">
        <v>86</v>
      </c>
      <c r="E57" s="7"/>
      <c r="F57" s="7"/>
      <c r="G57" s="2"/>
      <c r="H57" s="2"/>
    </row>
    <row r="58" spans="4:8" ht="18" x14ac:dyDescent="0.25">
      <c r="D58" s="105" t="s">
        <v>87</v>
      </c>
      <c r="E58" s="7"/>
      <c r="F58" s="7"/>
      <c r="G58" s="2"/>
      <c r="H58" s="2"/>
    </row>
    <row r="59" spans="4:8" ht="18" x14ac:dyDescent="0.25">
      <c r="D59" s="105" t="s">
        <v>88</v>
      </c>
      <c r="E59" s="7"/>
      <c r="F59" s="7"/>
      <c r="G59" s="2"/>
      <c r="H59" s="2"/>
    </row>
    <row r="60" spans="4:8" ht="18" x14ac:dyDescent="0.25">
      <c r="D60" s="105" t="s">
        <v>75</v>
      </c>
      <c r="E60" s="7"/>
      <c r="F60" s="7"/>
      <c r="G60" s="2"/>
      <c r="H60" s="2"/>
    </row>
    <row r="61" spans="4:8" ht="18" x14ac:dyDescent="0.25">
      <c r="D61" s="107" t="s">
        <v>89</v>
      </c>
      <c r="E61" s="7"/>
      <c r="F61" s="7"/>
      <c r="G61" s="2"/>
      <c r="H61" s="2"/>
    </row>
    <row r="62" spans="4:8" ht="16.5" thickBot="1" x14ac:dyDescent="0.3">
      <c r="D62" s="106"/>
      <c r="E62" s="4"/>
      <c r="F62" s="4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103"/>
      <c r="E67" s="104"/>
      <c r="F67" s="104"/>
      <c r="G67" s="2"/>
      <c r="H67" s="2"/>
    </row>
    <row r="68" spans="4:8" ht="18" x14ac:dyDescent="0.25">
      <c r="D68" s="105" t="s">
        <v>81</v>
      </c>
      <c r="E68" s="7"/>
      <c r="F68" s="7"/>
      <c r="G68" s="2"/>
      <c r="H68" s="2"/>
    </row>
    <row r="69" spans="4:8" ht="18" x14ac:dyDescent="0.25">
      <c r="D69" s="105" t="s">
        <v>90</v>
      </c>
      <c r="E69" s="7"/>
      <c r="F69" s="7"/>
      <c r="G69" s="2"/>
      <c r="H69" s="2"/>
    </row>
    <row r="70" spans="4:8" ht="18" x14ac:dyDescent="0.25">
      <c r="D70" s="105" t="s">
        <v>91</v>
      </c>
      <c r="E70" s="7"/>
      <c r="F70" s="7"/>
      <c r="G70" s="2"/>
      <c r="H70" s="2"/>
    </row>
    <row r="71" spans="4:8" ht="18" x14ac:dyDescent="0.25">
      <c r="D71" s="105" t="s">
        <v>92</v>
      </c>
      <c r="E71" s="7"/>
      <c r="F71" s="7"/>
      <c r="G71" s="2"/>
      <c r="H71" s="2"/>
    </row>
    <row r="72" spans="4:8" ht="18" x14ac:dyDescent="0.25">
      <c r="D72" s="105" t="s">
        <v>93</v>
      </c>
      <c r="E72" s="7"/>
      <c r="F72" s="7"/>
      <c r="G72" s="2"/>
      <c r="H72" s="2"/>
    </row>
    <row r="73" spans="4:8" ht="16.5" thickBot="1" x14ac:dyDescent="0.3">
      <c r="D73" s="106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103"/>
      <c r="E75" s="104"/>
      <c r="F75" s="104"/>
      <c r="G75" s="2"/>
      <c r="H75" s="2"/>
    </row>
    <row r="76" spans="4:8" ht="18" x14ac:dyDescent="0.25">
      <c r="D76" s="108" t="s">
        <v>94</v>
      </c>
      <c r="E76" s="7"/>
      <c r="F76" s="7"/>
    </row>
    <row r="77" spans="4:8" ht="18" x14ac:dyDescent="0.25">
      <c r="D77" s="108" t="s">
        <v>95</v>
      </c>
      <c r="E77" s="7"/>
      <c r="F77" s="7"/>
    </row>
    <row r="78" spans="4:8" ht="18" x14ac:dyDescent="0.25">
      <c r="D78" s="108" t="s">
        <v>96</v>
      </c>
      <c r="E78" s="7"/>
      <c r="F78" s="7"/>
    </row>
    <row r="79" spans="4:8" ht="18" x14ac:dyDescent="0.25">
      <c r="D79" s="108" t="s">
        <v>97</v>
      </c>
      <c r="E79" s="7"/>
      <c r="F79" s="7"/>
    </row>
    <row r="80" spans="4:8" ht="18" x14ac:dyDescent="0.25">
      <c r="D80" s="109" t="s">
        <v>98</v>
      </c>
      <c r="E80" s="7"/>
      <c r="F80" s="7"/>
    </row>
    <row r="81" spans="1:11" ht="16.5" thickBot="1" x14ac:dyDescent="0.3">
      <c r="D81" s="106"/>
      <c r="E81" s="4"/>
      <c r="F81" s="4"/>
      <c r="G81" s="2"/>
      <c r="H81" s="2"/>
    </row>
    <row r="82" spans="1:11" ht="16.5" thickBot="1" x14ac:dyDescent="0.3"/>
    <row r="83" spans="1:11" x14ac:dyDescent="0.25">
      <c r="D83" s="103"/>
      <c r="E83" s="104"/>
      <c r="F83" s="104"/>
    </row>
    <row r="84" spans="1:11" ht="18" x14ac:dyDescent="0.25">
      <c r="D84" s="105" t="s">
        <v>86</v>
      </c>
      <c r="E84" s="7"/>
      <c r="F84" s="7"/>
    </row>
    <row r="85" spans="1:11" ht="18" x14ac:dyDescent="0.25">
      <c r="D85" s="105" t="s">
        <v>87</v>
      </c>
      <c r="E85" s="7"/>
      <c r="F85" s="7"/>
    </row>
    <row r="86" spans="1:11" ht="18" x14ac:dyDescent="0.25">
      <c r="D86" s="105" t="s">
        <v>88</v>
      </c>
      <c r="E86" s="7"/>
      <c r="F86" s="7"/>
    </row>
    <row r="87" spans="1:11" ht="18" x14ac:dyDescent="0.25">
      <c r="D87" s="105" t="s">
        <v>75</v>
      </c>
      <c r="E87" s="7"/>
      <c r="F87" s="7"/>
    </row>
    <row r="88" spans="1:11" ht="18" x14ac:dyDescent="0.25">
      <c r="D88" s="107" t="s">
        <v>89</v>
      </c>
      <c r="E88" s="7"/>
      <c r="F88" s="7"/>
    </row>
    <row r="89" spans="1:11" ht="16.5" thickBot="1" x14ac:dyDescent="0.3">
      <c r="D89" s="106"/>
      <c r="E89" s="4"/>
      <c r="F89" s="4"/>
    </row>
    <row r="90" spans="1:11" ht="16.5" thickBot="1" x14ac:dyDescent="0.3"/>
    <row r="91" spans="1:11" x14ac:dyDescent="0.25">
      <c r="D91" s="103"/>
      <c r="E91" s="104"/>
      <c r="F91" s="104"/>
    </row>
    <row r="92" spans="1:11" ht="18" x14ac:dyDescent="0.25">
      <c r="D92" s="105" t="s">
        <v>86</v>
      </c>
      <c r="E92" s="7"/>
      <c r="F92" s="7"/>
    </row>
    <row r="93" spans="1:11" ht="18" x14ac:dyDescent="0.25">
      <c r="D93" s="105" t="s">
        <v>87</v>
      </c>
      <c r="E93" s="7"/>
      <c r="F93" s="7"/>
    </row>
    <row r="94" spans="1:11" ht="18" x14ac:dyDescent="0.25">
      <c r="D94" s="105" t="s">
        <v>88</v>
      </c>
      <c r="E94" s="7"/>
      <c r="F94" s="7"/>
    </row>
    <row r="95" spans="1:11" ht="18" x14ac:dyDescent="0.25">
      <c r="D95" s="105" t="s">
        <v>75</v>
      </c>
      <c r="E95" s="7"/>
      <c r="F95" s="7"/>
    </row>
    <row r="96" spans="1:11" s="3" customFormat="1" ht="18" x14ac:dyDescent="0.25">
      <c r="A96" s="2"/>
      <c r="B96" s="2"/>
      <c r="C96" s="2"/>
      <c r="D96" s="107" t="s">
        <v>89</v>
      </c>
      <c r="E96" s="7"/>
      <c r="F96" s="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106"/>
      <c r="E97" s="4"/>
      <c r="F97" s="4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tabSelected="1" topLeftCell="A8" workbookViewId="0">
      <selection activeCell="O14" sqref="O14"/>
    </sheetView>
  </sheetViews>
  <sheetFormatPr defaultRowHeight="15" x14ac:dyDescent="0.25"/>
  <cols>
    <col min="1" max="1" width="4.85546875" style="118" customWidth="1"/>
    <col min="2" max="2" width="9.28515625" style="118" customWidth="1"/>
    <col min="3" max="3" width="28.28515625" style="118" customWidth="1"/>
    <col min="4" max="4" width="15" style="118" customWidth="1"/>
    <col min="5" max="5" width="7.42578125" style="118" customWidth="1"/>
    <col min="6" max="6" width="14.140625" style="119" bestFit="1" customWidth="1"/>
    <col min="7" max="7" width="1.7109375" style="119" customWidth="1"/>
    <col min="8" max="8" width="16.140625" style="118" customWidth="1"/>
    <col min="9" max="10" width="9.140625" style="118"/>
    <col min="11" max="11" width="10.5703125" style="118" bestFit="1" customWidth="1"/>
    <col min="12" max="16384" width="9.140625" style="118"/>
  </cols>
  <sheetData>
    <row r="2" spans="1:14" x14ac:dyDescent="0.25">
      <c r="A2" s="117" t="s">
        <v>0</v>
      </c>
    </row>
    <row r="3" spans="1:14" x14ac:dyDescent="0.25">
      <c r="A3" s="28" t="s">
        <v>31</v>
      </c>
    </row>
    <row r="4" spans="1:14" x14ac:dyDescent="0.25">
      <c r="A4" s="28" t="s">
        <v>1</v>
      </c>
    </row>
    <row r="5" spans="1:14" x14ac:dyDescent="0.25">
      <c r="A5" s="28" t="s">
        <v>2</v>
      </c>
    </row>
    <row r="6" spans="1:14" x14ac:dyDescent="0.25">
      <c r="A6" s="28" t="s">
        <v>3</v>
      </c>
      <c r="B6" s="28"/>
    </row>
    <row r="7" spans="1:14" x14ac:dyDescent="0.25">
      <c r="A7" s="28" t="s">
        <v>4</v>
      </c>
      <c r="B7" s="28"/>
    </row>
    <row r="9" spans="1:14" ht="15.75" thickBot="1" x14ac:dyDescent="0.3">
      <c r="A9" s="120"/>
      <c r="B9" s="120"/>
      <c r="C9" s="120"/>
      <c r="D9" s="120"/>
      <c r="E9" s="120"/>
      <c r="F9" s="121"/>
      <c r="G9" s="121"/>
      <c r="H9" s="120"/>
    </row>
    <row r="10" spans="1:14" ht="24" thickBot="1" x14ac:dyDescent="0.4">
      <c r="A10" s="391" t="s">
        <v>5</v>
      </c>
      <c r="B10" s="392"/>
      <c r="C10" s="392"/>
      <c r="D10" s="392"/>
      <c r="E10" s="392"/>
      <c r="F10" s="392"/>
      <c r="G10" s="392"/>
      <c r="H10" s="393"/>
    </row>
    <row r="12" spans="1:14" x14ac:dyDescent="0.25">
      <c r="A12" s="118" t="s">
        <v>6</v>
      </c>
      <c r="B12" s="118" t="s">
        <v>115</v>
      </c>
      <c r="F12" s="119" t="s">
        <v>7</v>
      </c>
      <c r="G12" s="122" t="s">
        <v>8</v>
      </c>
      <c r="H12" s="118" t="s">
        <v>121</v>
      </c>
    </row>
    <row r="13" spans="1:14" x14ac:dyDescent="0.25">
      <c r="B13" s="123"/>
      <c r="C13" s="123"/>
      <c r="F13" s="119" t="s">
        <v>9</v>
      </c>
      <c r="G13" s="122" t="s">
        <v>8</v>
      </c>
      <c r="H13" s="124" t="s">
        <v>122</v>
      </c>
      <c r="N13" s="118" t="s">
        <v>25</v>
      </c>
    </row>
    <row r="14" spans="1:14" x14ac:dyDescent="0.25">
      <c r="A14" s="118" t="s">
        <v>11</v>
      </c>
      <c r="B14" s="118" t="s">
        <v>115</v>
      </c>
      <c r="F14" s="119" t="s">
        <v>10</v>
      </c>
      <c r="G14" s="122" t="s">
        <v>8</v>
      </c>
      <c r="H14" s="118" t="s">
        <v>77</v>
      </c>
    </row>
    <row r="15" spans="1:14" ht="15.75" thickBot="1" x14ac:dyDescent="0.3"/>
    <row r="16" spans="1:14" x14ac:dyDescent="0.25">
      <c r="A16" s="125" t="s">
        <v>12</v>
      </c>
      <c r="B16" s="126" t="s">
        <v>13</v>
      </c>
      <c r="C16" s="126" t="s">
        <v>14</v>
      </c>
      <c r="D16" s="126" t="s">
        <v>15</v>
      </c>
      <c r="E16" s="126" t="s">
        <v>116</v>
      </c>
      <c r="F16" s="394" t="s">
        <v>16</v>
      </c>
      <c r="G16" s="395"/>
      <c r="H16" s="127" t="s">
        <v>17</v>
      </c>
    </row>
    <row r="17" spans="1:17" ht="59.25" customHeight="1" x14ac:dyDescent="0.25">
      <c r="A17" s="128">
        <v>1</v>
      </c>
      <c r="B17" s="129" t="s">
        <v>120</v>
      </c>
      <c r="C17" s="130" t="s">
        <v>123</v>
      </c>
      <c r="D17" s="131" t="s">
        <v>117</v>
      </c>
      <c r="E17" s="131">
        <v>1</v>
      </c>
      <c r="F17" s="396">
        <v>1500000</v>
      </c>
      <c r="G17" s="397"/>
      <c r="H17" s="132">
        <f>+F17</f>
        <v>1500000</v>
      </c>
      <c r="K17" s="119"/>
      <c r="M17" s="133"/>
    </row>
    <row r="18" spans="1:17" ht="21" customHeight="1" x14ac:dyDescent="0.25">
      <c r="A18" s="398" t="s">
        <v>18</v>
      </c>
      <c r="B18" s="399"/>
      <c r="C18" s="399"/>
      <c r="D18" s="399"/>
      <c r="E18" s="399"/>
      <c r="F18" s="399"/>
      <c r="G18" s="400"/>
      <c r="H18" s="134">
        <f>SUM(H17:H17)</f>
        <v>1500000</v>
      </c>
    </row>
    <row r="19" spans="1:17" x14ac:dyDescent="0.25">
      <c r="A19" s="401"/>
      <c r="B19" s="401"/>
      <c r="C19" s="401"/>
      <c r="D19" s="135"/>
      <c r="E19" s="135"/>
      <c r="F19" s="136"/>
      <c r="G19" s="136"/>
      <c r="H19" s="137"/>
    </row>
    <row r="20" spans="1:17" x14ac:dyDescent="0.25">
      <c r="D20" s="117"/>
      <c r="E20" s="117"/>
      <c r="F20" s="138" t="s">
        <v>118</v>
      </c>
      <c r="G20" s="138"/>
      <c r="H20" s="139">
        <v>0</v>
      </c>
      <c r="I20" s="140"/>
      <c r="Q20" s="118" t="s">
        <v>25</v>
      </c>
    </row>
    <row r="21" spans="1:17" ht="15.75" thickBot="1" x14ac:dyDescent="0.3">
      <c r="D21" s="117"/>
      <c r="E21" s="117"/>
      <c r="F21" s="102" t="s">
        <v>33</v>
      </c>
      <c r="G21" s="102"/>
      <c r="H21" s="141">
        <v>0</v>
      </c>
      <c r="I21" s="140"/>
    </row>
    <row r="22" spans="1:17" x14ac:dyDescent="0.25">
      <c r="D22" s="117"/>
      <c r="E22" s="117"/>
      <c r="F22" s="142" t="s">
        <v>27</v>
      </c>
      <c r="G22" s="142"/>
      <c r="H22" s="143">
        <f>H18</f>
        <v>1500000</v>
      </c>
    </row>
    <row r="23" spans="1:17" x14ac:dyDescent="0.25">
      <c r="A23" s="117" t="s">
        <v>119</v>
      </c>
      <c r="D23" s="117"/>
      <c r="E23" s="117"/>
      <c r="F23" s="142"/>
      <c r="G23" s="142"/>
      <c r="H23" s="143"/>
    </row>
    <row r="24" spans="1:17" x14ac:dyDescent="0.25">
      <c r="D24" s="117"/>
      <c r="E24" s="117"/>
      <c r="F24" s="142"/>
      <c r="G24" s="142"/>
      <c r="H24" s="143"/>
    </row>
    <row r="25" spans="1:17" ht="15.75" x14ac:dyDescent="0.25">
      <c r="A25" s="26" t="s">
        <v>21</v>
      </c>
    </row>
    <row r="26" spans="1:17" ht="15.75" x14ac:dyDescent="0.25">
      <c r="A26" s="20" t="s">
        <v>22</v>
      </c>
      <c r="B26" s="117"/>
      <c r="C26" s="117"/>
    </row>
    <row r="27" spans="1:17" ht="15.75" x14ac:dyDescent="0.25">
      <c r="A27" s="20" t="s">
        <v>34</v>
      </c>
      <c r="B27" s="117"/>
    </row>
    <row r="28" spans="1:17" ht="15.75" x14ac:dyDescent="0.25">
      <c r="A28" s="27" t="s">
        <v>35</v>
      </c>
      <c r="B28" s="146"/>
      <c r="C28" s="144"/>
    </row>
    <row r="29" spans="1:17" ht="15.75" x14ac:dyDescent="0.25">
      <c r="A29" s="22" t="s">
        <v>36</v>
      </c>
      <c r="B29" s="145"/>
      <c r="C29" s="146"/>
    </row>
    <row r="30" spans="1:17" x14ac:dyDescent="0.25">
      <c r="A30" s="146"/>
      <c r="B30" s="146"/>
      <c r="C30" s="146"/>
    </row>
    <row r="31" spans="1:17" x14ac:dyDescent="0.25">
      <c r="A31" s="145"/>
      <c r="B31" s="145"/>
      <c r="C31" s="147"/>
    </row>
    <row r="32" spans="1:17" x14ac:dyDescent="0.25">
      <c r="F32" s="148" t="s">
        <v>73</v>
      </c>
      <c r="G32" s="402" t="str">
        <f>+H13</f>
        <v xml:space="preserve"> 06 Februari 21</v>
      </c>
      <c r="H32" s="403"/>
    </row>
    <row r="39" spans="6:8" ht="15.75" x14ac:dyDescent="0.25">
      <c r="F39" s="362" t="s">
        <v>24</v>
      </c>
      <c r="G39" s="362"/>
      <c r="H39" s="362"/>
    </row>
  </sheetData>
  <mergeCells count="7">
    <mergeCell ref="F39:H39"/>
    <mergeCell ref="A10:H10"/>
    <mergeCell ref="F16:G16"/>
    <mergeCell ref="F17:G17"/>
    <mergeCell ref="A18:G18"/>
    <mergeCell ref="A19:C19"/>
    <mergeCell ref="G32:H32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opLeftCell="A4" workbookViewId="0">
      <selection activeCell="D35" sqref="D35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8" t="s">
        <v>31</v>
      </c>
    </row>
    <row r="4" spans="1:8" x14ac:dyDescent="0.25">
      <c r="A4" s="28" t="s">
        <v>1</v>
      </c>
    </row>
    <row r="5" spans="1:8" x14ac:dyDescent="0.25">
      <c r="A5" s="28" t="s">
        <v>2</v>
      </c>
    </row>
    <row r="6" spans="1:8" x14ac:dyDescent="0.25">
      <c r="A6" s="28" t="s">
        <v>3</v>
      </c>
    </row>
    <row r="7" spans="1:8" x14ac:dyDescent="0.25">
      <c r="A7" s="28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5"/>
    </row>
    <row r="12" spans="1:8" x14ac:dyDescent="0.25">
      <c r="A12" s="2" t="s">
        <v>6</v>
      </c>
      <c r="B12" s="2" t="s">
        <v>37</v>
      </c>
      <c r="F12" s="3" t="s">
        <v>7</v>
      </c>
      <c r="G12" s="6" t="s">
        <v>8</v>
      </c>
      <c r="H12" s="118" t="s">
        <v>127</v>
      </c>
    </row>
    <row r="13" spans="1:8" x14ac:dyDescent="0.25">
      <c r="F13" s="3" t="s">
        <v>9</v>
      </c>
      <c r="G13" s="6" t="s">
        <v>8</v>
      </c>
      <c r="H13" s="124" t="s">
        <v>122</v>
      </c>
    </row>
    <row r="14" spans="1:8" x14ac:dyDescent="0.25">
      <c r="F14" s="3" t="s">
        <v>10</v>
      </c>
      <c r="G14" s="6" t="s">
        <v>8</v>
      </c>
      <c r="H14" s="2" t="s">
        <v>30</v>
      </c>
    </row>
    <row r="15" spans="1:8" x14ac:dyDescent="0.25">
      <c r="A15" s="2" t="s">
        <v>11</v>
      </c>
      <c r="B15" s="2" t="s">
        <v>37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32</v>
      </c>
      <c r="F17" s="366" t="s">
        <v>16</v>
      </c>
      <c r="G17" s="367"/>
      <c r="H17" s="10" t="s">
        <v>17</v>
      </c>
    </row>
    <row r="18" spans="1:17" ht="54.75" customHeight="1" x14ac:dyDescent="0.25">
      <c r="A18" s="32">
        <v>1</v>
      </c>
      <c r="B18" s="30">
        <v>44233</v>
      </c>
      <c r="C18" s="34" t="s">
        <v>124</v>
      </c>
      <c r="D18" s="34" t="s">
        <v>125</v>
      </c>
      <c r="E18" s="33">
        <v>1</v>
      </c>
      <c r="F18" s="373">
        <v>5000000</v>
      </c>
      <c r="G18" s="374"/>
      <c r="H18" s="111">
        <f>+F18</f>
        <v>5000000</v>
      </c>
    </row>
    <row r="19" spans="1:17" ht="25.5" customHeight="1" thickBot="1" x14ac:dyDescent="0.3">
      <c r="A19" s="356" t="s">
        <v>18</v>
      </c>
      <c r="B19" s="357"/>
      <c r="C19" s="357"/>
      <c r="D19" s="357"/>
      <c r="E19" s="357"/>
      <c r="F19" s="357"/>
      <c r="G19" s="358"/>
      <c r="H19" s="11">
        <f>SUM(H18:H18)</f>
        <v>5000000</v>
      </c>
    </row>
    <row r="20" spans="1:17" x14ac:dyDescent="0.25">
      <c r="A20" s="359"/>
      <c r="B20" s="359"/>
      <c r="C20" s="110"/>
      <c r="D20" s="110"/>
      <c r="E20" s="110"/>
      <c r="F20" s="12"/>
      <c r="G20" s="12"/>
      <c r="H20" s="13"/>
    </row>
    <row r="21" spans="1:17" x14ac:dyDescent="0.25">
      <c r="C21" s="1"/>
      <c r="D21" s="1"/>
      <c r="E21" s="1"/>
      <c r="F21" s="29" t="s">
        <v>20</v>
      </c>
      <c r="G21" s="29"/>
      <c r="H21" s="149">
        <v>4000000</v>
      </c>
      <c r="I21" s="16"/>
      <c r="Q21" s="2" t="s">
        <v>25</v>
      </c>
    </row>
    <row r="22" spans="1:17" ht="16.5" thickBot="1" x14ac:dyDescent="0.3">
      <c r="C22" s="1"/>
      <c r="D22" s="1"/>
      <c r="E22" s="1"/>
      <c r="F22" s="15" t="s">
        <v>33</v>
      </c>
      <c r="G22" s="15"/>
      <c r="H22" s="88">
        <f>H19-H21</f>
        <v>1000000</v>
      </c>
      <c r="I22" s="16"/>
    </row>
    <row r="23" spans="1:17" x14ac:dyDescent="0.25">
      <c r="C23" s="1"/>
      <c r="D23" s="1"/>
      <c r="E23" s="1"/>
      <c r="F23" s="17" t="s">
        <v>27</v>
      </c>
      <c r="G23" s="17"/>
      <c r="H23" s="18">
        <f>H21</f>
        <v>4000000</v>
      </c>
    </row>
    <row r="24" spans="1:17" x14ac:dyDescent="0.25">
      <c r="A24" s="1" t="s">
        <v>126</v>
      </c>
      <c r="C24" s="1"/>
      <c r="D24" s="1"/>
      <c r="E24" s="1"/>
      <c r="F24" s="17"/>
      <c r="G24" s="17"/>
      <c r="H24" s="18"/>
    </row>
    <row r="25" spans="1:17" x14ac:dyDescent="0.25">
      <c r="A25" s="19"/>
      <c r="C25" s="1"/>
      <c r="D25" s="1"/>
      <c r="E25" s="1"/>
      <c r="F25" s="17"/>
      <c r="G25" s="17"/>
      <c r="H25" s="18"/>
    </row>
    <row r="26" spans="1:17" x14ac:dyDescent="0.25">
      <c r="C26" s="1"/>
      <c r="D26" s="1"/>
      <c r="E26" s="1"/>
      <c r="F26" s="17"/>
      <c r="G26" s="17"/>
      <c r="H26" s="18"/>
    </row>
    <row r="27" spans="1:17" x14ac:dyDescent="0.25">
      <c r="A27" s="26" t="s">
        <v>21</v>
      </c>
    </row>
    <row r="28" spans="1:17" x14ac:dyDescent="0.25">
      <c r="A28" s="20" t="s">
        <v>22</v>
      </c>
      <c r="B28" s="20"/>
      <c r="C28" s="7"/>
      <c r="D28" s="7"/>
    </row>
    <row r="29" spans="1:17" x14ac:dyDescent="0.25">
      <c r="A29" s="20" t="s">
        <v>34</v>
      </c>
      <c r="B29" s="20"/>
      <c r="C29" s="7"/>
      <c r="D29" s="7"/>
    </row>
    <row r="30" spans="1:17" x14ac:dyDescent="0.25">
      <c r="A30" s="27" t="s">
        <v>35</v>
      </c>
      <c r="B30" s="21"/>
      <c r="C30" s="7"/>
      <c r="D30" s="7"/>
    </row>
    <row r="31" spans="1:17" x14ac:dyDescent="0.25">
      <c r="A31" s="22" t="s">
        <v>36</v>
      </c>
      <c r="B31" s="22"/>
      <c r="C31" s="7"/>
      <c r="D31" s="7"/>
    </row>
    <row r="32" spans="1:17" x14ac:dyDescent="0.25">
      <c r="A32" s="23"/>
      <c r="B32" s="23"/>
    </row>
    <row r="33" spans="1:8" x14ac:dyDescent="0.25">
      <c r="A33" s="24"/>
      <c r="B33" s="24"/>
    </row>
    <row r="34" spans="1:8" x14ac:dyDescent="0.25">
      <c r="F34" s="36" t="s">
        <v>23</v>
      </c>
      <c r="G34" s="360" t="str">
        <f>+H13</f>
        <v xml:space="preserve"> 06 Februari 21</v>
      </c>
      <c r="H34" s="361"/>
    </row>
    <row r="37" spans="1:8" ht="18" customHeight="1" x14ac:dyDescent="0.25"/>
    <row r="38" spans="1:8" ht="17.25" customHeight="1" x14ac:dyDescent="0.25"/>
    <row r="40" spans="1:8" x14ac:dyDescent="0.25">
      <c r="F40" s="362" t="s">
        <v>24</v>
      </c>
      <c r="G40" s="362"/>
      <c r="H40" s="362"/>
    </row>
  </sheetData>
  <mergeCells count="7">
    <mergeCell ref="F40:H40"/>
    <mergeCell ref="A10:H10"/>
    <mergeCell ref="F17:G17"/>
    <mergeCell ref="F18:G18"/>
    <mergeCell ref="A19:G19"/>
    <mergeCell ref="A20:B20"/>
    <mergeCell ref="G34:H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opLeftCell="A16" workbookViewId="0">
      <selection activeCell="E32" sqref="E32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8" t="s">
        <v>31</v>
      </c>
    </row>
    <row r="4" spans="1:8" x14ac:dyDescent="0.25">
      <c r="A4" s="28" t="s">
        <v>1</v>
      </c>
    </row>
    <row r="5" spans="1:8" x14ac:dyDescent="0.25">
      <c r="A5" s="28" t="s">
        <v>2</v>
      </c>
    </row>
    <row r="6" spans="1:8" x14ac:dyDescent="0.25">
      <c r="A6" s="28" t="s">
        <v>3</v>
      </c>
    </row>
    <row r="7" spans="1:8" x14ac:dyDescent="0.25">
      <c r="A7" s="28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8" customHeight="1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5"/>
    </row>
    <row r="12" spans="1:8" x14ac:dyDescent="0.25">
      <c r="A12" s="2" t="s">
        <v>6</v>
      </c>
      <c r="B12" s="2" t="s">
        <v>37</v>
      </c>
      <c r="F12" s="3" t="s">
        <v>7</v>
      </c>
      <c r="G12" s="6" t="s">
        <v>8</v>
      </c>
      <c r="H12" s="118" t="s">
        <v>372</v>
      </c>
    </row>
    <row r="13" spans="1:8" x14ac:dyDescent="0.25">
      <c r="F13" s="3" t="s">
        <v>9</v>
      </c>
      <c r="G13" s="6" t="s">
        <v>8</v>
      </c>
      <c r="H13" s="124" t="s">
        <v>373</v>
      </c>
    </row>
    <row r="14" spans="1:8" x14ac:dyDescent="0.25">
      <c r="F14" s="3" t="s">
        <v>10</v>
      </c>
      <c r="G14" s="6" t="s">
        <v>8</v>
      </c>
      <c r="H14" s="2" t="s">
        <v>30</v>
      </c>
    </row>
    <row r="15" spans="1:8" x14ac:dyDescent="0.25">
      <c r="A15" s="2" t="s">
        <v>11</v>
      </c>
      <c r="B15" s="2" t="s">
        <v>37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32</v>
      </c>
      <c r="F17" s="366" t="s">
        <v>16</v>
      </c>
      <c r="G17" s="367"/>
      <c r="H17" s="10" t="s">
        <v>17</v>
      </c>
    </row>
    <row r="18" spans="1:17" ht="54.75" customHeight="1" x14ac:dyDescent="0.25">
      <c r="A18" s="32">
        <v>1</v>
      </c>
      <c r="B18" s="30">
        <v>44233</v>
      </c>
      <c r="C18" s="34" t="s">
        <v>124</v>
      </c>
      <c r="D18" s="34" t="s">
        <v>125</v>
      </c>
      <c r="E18" s="33">
        <v>1</v>
      </c>
      <c r="F18" s="373">
        <v>5000000</v>
      </c>
      <c r="G18" s="374"/>
      <c r="H18" s="298">
        <f>+F18</f>
        <v>5000000</v>
      </c>
    </row>
    <row r="19" spans="1:17" ht="25.5" customHeight="1" thickBot="1" x14ac:dyDescent="0.3">
      <c r="A19" s="356" t="s">
        <v>18</v>
      </c>
      <c r="B19" s="357"/>
      <c r="C19" s="357"/>
      <c r="D19" s="357"/>
      <c r="E19" s="357"/>
      <c r="F19" s="357"/>
      <c r="G19" s="358"/>
      <c r="H19" s="11">
        <f>SUM(H18:H18)</f>
        <v>5000000</v>
      </c>
    </row>
    <row r="20" spans="1:17" x14ac:dyDescent="0.25">
      <c r="A20" s="359"/>
      <c r="B20" s="359"/>
      <c r="C20" s="296"/>
      <c r="D20" s="296"/>
      <c r="E20" s="296"/>
      <c r="F20" s="12"/>
      <c r="G20" s="12"/>
      <c r="H20" s="13"/>
    </row>
    <row r="21" spans="1:17" x14ac:dyDescent="0.25">
      <c r="C21" s="1"/>
      <c r="D21" s="1"/>
      <c r="E21" s="1"/>
      <c r="F21" s="29" t="s">
        <v>20</v>
      </c>
      <c r="G21" s="29"/>
      <c r="H21" s="58">
        <v>4000000</v>
      </c>
      <c r="I21" s="16"/>
      <c r="Q21" s="2" t="s">
        <v>25</v>
      </c>
    </row>
    <row r="22" spans="1:17" ht="16.5" thickBot="1" x14ac:dyDescent="0.3">
      <c r="C22" s="1"/>
      <c r="D22" s="1"/>
      <c r="E22" s="1"/>
      <c r="F22" s="15" t="s">
        <v>33</v>
      </c>
      <c r="G22" s="15"/>
      <c r="H22" s="59">
        <f>H19-H21</f>
        <v>1000000</v>
      </c>
      <c r="I22" s="16"/>
    </row>
    <row r="23" spans="1:17" x14ac:dyDescent="0.25">
      <c r="C23" s="1"/>
      <c r="D23" s="1"/>
      <c r="E23" s="1"/>
      <c r="F23" s="17" t="s">
        <v>27</v>
      </c>
      <c r="G23" s="17"/>
      <c r="H23" s="18">
        <f>H22</f>
        <v>1000000</v>
      </c>
    </row>
    <row r="24" spans="1:17" x14ac:dyDescent="0.25">
      <c r="A24" s="1" t="s">
        <v>74</v>
      </c>
      <c r="C24" s="1"/>
      <c r="D24" s="1"/>
      <c r="E24" s="1"/>
      <c r="F24" s="17"/>
      <c r="G24" s="17"/>
      <c r="H24" s="18"/>
    </row>
    <row r="25" spans="1:17" x14ac:dyDescent="0.25">
      <c r="A25" s="19"/>
      <c r="C25" s="1"/>
      <c r="D25" s="1"/>
      <c r="E25" s="1"/>
      <c r="F25" s="17"/>
      <c r="G25" s="17"/>
      <c r="H25" s="18"/>
    </row>
    <row r="26" spans="1:17" x14ac:dyDescent="0.25">
      <c r="C26" s="1"/>
      <c r="D26" s="1"/>
      <c r="E26" s="1"/>
      <c r="F26" s="17"/>
      <c r="G26" s="17"/>
      <c r="H26" s="18"/>
    </row>
    <row r="27" spans="1:17" x14ac:dyDescent="0.25">
      <c r="A27" s="26" t="s">
        <v>21</v>
      </c>
    </row>
    <row r="28" spans="1:17" x14ac:dyDescent="0.25">
      <c r="A28" s="20" t="s">
        <v>22</v>
      </c>
      <c r="B28" s="20"/>
      <c r="C28" s="7"/>
      <c r="D28" s="7"/>
    </row>
    <row r="29" spans="1:17" x14ac:dyDescent="0.25">
      <c r="A29" s="20" t="s">
        <v>34</v>
      </c>
      <c r="B29" s="20"/>
      <c r="C29" s="7"/>
      <c r="D29" s="7"/>
    </row>
    <row r="30" spans="1:17" x14ac:dyDescent="0.25">
      <c r="A30" s="27" t="s">
        <v>35</v>
      </c>
      <c r="B30" s="21"/>
      <c r="C30" s="7"/>
      <c r="D30" s="7"/>
    </row>
    <row r="31" spans="1:17" x14ac:dyDescent="0.25">
      <c r="A31" s="22" t="s">
        <v>36</v>
      </c>
      <c r="B31" s="22"/>
      <c r="C31" s="7"/>
      <c r="D31" s="7"/>
    </row>
    <row r="32" spans="1:17" x14ac:dyDescent="0.25">
      <c r="A32" s="299"/>
      <c r="B32" s="299"/>
    </row>
    <row r="33" spans="1:8" x14ac:dyDescent="0.25">
      <c r="A33" s="24"/>
      <c r="B33" s="24"/>
    </row>
    <row r="34" spans="1:8" x14ac:dyDescent="0.25">
      <c r="F34" s="36" t="s">
        <v>23</v>
      </c>
      <c r="G34" s="360" t="str">
        <f>+H13</f>
        <v xml:space="preserve"> 24 Februari 21</v>
      </c>
      <c r="H34" s="361"/>
    </row>
    <row r="37" spans="1:8" ht="18" customHeight="1" x14ac:dyDescent="0.25"/>
    <row r="38" spans="1:8" ht="17.25" customHeight="1" x14ac:dyDescent="0.25"/>
    <row r="40" spans="1:8" x14ac:dyDescent="0.25">
      <c r="F40" s="362" t="s">
        <v>24</v>
      </c>
      <c r="G40" s="362"/>
      <c r="H40" s="362"/>
    </row>
  </sheetData>
  <mergeCells count="7">
    <mergeCell ref="F40:H40"/>
    <mergeCell ref="A10:H10"/>
    <mergeCell ref="F17:G17"/>
    <mergeCell ref="F18:G18"/>
    <mergeCell ref="A19:G19"/>
    <mergeCell ref="A20:B20"/>
    <mergeCell ref="G34:H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0" workbookViewId="0">
      <selection activeCell="E27" sqref="E27"/>
    </sheetView>
  </sheetViews>
  <sheetFormatPr defaultRowHeight="15.75" x14ac:dyDescent="0.25"/>
  <cols>
    <col min="1" max="1" width="6.42578125" style="2" customWidth="1"/>
    <col min="2" max="2" width="12" style="2" customWidth="1"/>
    <col min="3" max="3" width="9.5703125" style="2" customWidth="1"/>
    <col min="4" max="4" width="31.7109375" style="2" customWidth="1"/>
    <col min="5" max="5" width="15" style="2" customWidth="1"/>
    <col min="6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4"/>
      <c r="J10" s="365"/>
    </row>
    <row r="12" spans="1:10" x14ac:dyDescent="0.25">
      <c r="A12" s="2" t="s">
        <v>6</v>
      </c>
      <c r="B12" s="2" t="s">
        <v>128</v>
      </c>
      <c r="H12" s="3" t="s">
        <v>7</v>
      </c>
      <c r="I12" s="6" t="s">
        <v>8</v>
      </c>
      <c r="J12" s="118" t="s">
        <v>129</v>
      </c>
    </row>
    <row r="13" spans="1:10" x14ac:dyDescent="0.25">
      <c r="H13" s="3" t="s">
        <v>9</v>
      </c>
      <c r="I13" s="6" t="s">
        <v>8</v>
      </c>
      <c r="J13" s="124" t="s">
        <v>130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" t="s">
        <v>128</v>
      </c>
      <c r="I15" s="6"/>
    </row>
    <row r="16" spans="1:10" ht="16.5" thickBot="1" x14ac:dyDescent="0.3">
      <c r="F16" s="7"/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28</v>
      </c>
      <c r="G17" s="116" t="s">
        <v>29</v>
      </c>
      <c r="H17" s="366" t="s">
        <v>16</v>
      </c>
      <c r="I17" s="367"/>
      <c r="J17" s="10" t="s">
        <v>17</v>
      </c>
    </row>
    <row r="18" spans="1:19" ht="54.75" customHeight="1" x14ac:dyDescent="0.25">
      <c r="A18" s="32">
        <v>1</v>
      </c>
      <c r="B18" s="30">
        <v>44235</v>
      </c>
      <c r="C18" s="30" t="s">
        <v>132</v>
      </c>
      <c r="D18" s="34" t="s">
        <v>134</v>
      </c>
      <c r="E18" s="34" t="s">
        <v>131</v>
      </c>
      <c r="F18" s="33">
        <v>1</v>
      </c>
      <c r="G18" s="151">
        <v>507</v>
      </c>
      <c r="H18" s="373">
        <v>6500000</v>
      </c>
      <c r="I18" s="374"/>
      <c r="J18" s="379">
        <v>6500000</v>
      </c>
    </row>
    <row r="19" spans="1:19" ht="66" customHeight="1" x14ac:dyDescent="0.25">
      <c r="A19" s="32">
        <v>2</v>
      </c>
      <c r="B19" s="30">
        <v>44235</v>
      </c>
      <c r="C19" s="30" t="s">
        <v>133</v>
      </c>
      <c r="D19" s="34" t="s">
        <v>135</v>
      </c>
      <c r="E19" s="34" t="s">
        <v>131</v>
      </c>
      <c r="F19" s="33">
        <v>1</v>
      </c>
      <c r="G19" s="151">
        <v>29</v>
      </c>
      <c r="H19" s="377"/>
      <c r="I19" s="378"/>
      <c r="J19" s="381"/>
    </row>
    <row r="20" spans="1:19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7"/>
      <c r="I20" s="358"/>
      <c r="J20" s="11">
        <f>J18+J19</f>
        <v>6500000</v>
      </c>
    </row>
    <row r="21" spans="1:19" x14ac:dyDescent="0.25">
      <c r="A21" s="359"/>
      <c r="B21" s="359"/>
      <c r="C21" s="115"/>
      <c r="D21" s="115"/>
      <c r="E21" s="115"/>
      <c r="F21" s="115"/>
      <c r="G21" s="115"/>
      <c r="H21" s="12"/>
      <c r="I21" s="12"/>
      <c r="J21" s="13"/>
    </row>
    <row r="22" spans="1:19" x14ac:dyDescent="0.25">
      <c r="D22" s="1"/>
      <c r="E22" s="1"/>
      <c r="F22" s="1"/>
      <c r="G22" s="1"/>
      <c r="H22" s="29" t="s">
        <v>20</v>
      </c>
      <c r="I22" s="29"/>
      <c r="J22" s="58">
        <v>0</v>
      </c>
      <c r="K22" s="16"/>
      <c r="S22" s="2" t="s">
        <v>25</v>
      </c>
    </row>
    <row r="23" spans="1:19" ht="16.5" thickBot="1" x14ac:dyDescent="0.3">
      <c r="D23" s="1"/>
      <c r="E23" s="1"/>
      <c r="F23" s="1"/>
      <c r="G23" s="1"/>
      <c r="H23" s="15" t="s">
        <v>33</v>
      </c>
      <c r="I23" s="15"/>
      <c r="J23" s="88">
        <v>0</v>
      </c>
      <c r="K23" s="16"/>
    </row>
    <row r="24" spans="1:19" x14ac:dyDescent="0.25">
      <c r="D24" s="1"/>
      <c r="E24" s="1"/>
      <c r="F24" s="1"/>
      <c r="G24" s="1"/>
      <c r="H24" s="17" t="s">
        <v>27</v>
      </c>
      <c r="I24" s="17"/>
      <c r="J24" s="18">
        <f>J20</f>
        <v>6500000</v>
      </c>
    </row>
    <row r="25" spans="1:19" x14ac:dyDescent="0.25">
      <c r="A25" s="1" t="s">
        <v>136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6" t="s">
        <v>21</v>
      </c>
    </row>
    <row r="29" spans="1:19" x14ac:dyDescent="0.25">
      <c r="A29" s="20" t="s">
        <v>22</v>
      </c>
      <c r="B29" s="20"/>
      <c r="C29" s="20"/>
      <c r="D29" s="7"/>
      <c r="E29" s="7"/>
    </row>
    <row r="30" spans="1:19" x14ac:dyDescent="0.25">
      <c r="A30" s="20" t="s">
        <v>34</v>
      </c>
      <c r="B30" s="20"/>
      <c r="C30" s="20"/>
      <c r="D30" s="7"/>
      <c r="E30" s="7"/>
    </row>
    <row r="31" spans="1:19" x14ac:dyDescent="0.25">
      <c r="A31" s="27" t="s">
        <v>35</v>
      </c>
      <c r="B31" s="21"/>
      <c r="C31" s="21"/>
      <c r="D31" s="7"/>
      <c r="E31" s="7"/>
    </row>
    <row r="32" spans="1:19" x14ac:dyDescent="0.25">
      <c r="A32" s="22" t="s">
        <v>36</v>
      </c>
      <c r="B32" s="22"/>
      <c r="C32" s="22"/>
      <c r="D32" s="7"/>
      <c r="E32" s="7"/>
    </row>
    <row r="33" spans="1:10" x14ac:dyDescent="0.25">
      <c r="A33" s="23"/>
      <c r="B33" s="23"/>
      <c r="C33" s="23"/>
    </row>
    <row r="34" spans="1:10" x14ac:dyDescent="0.25">
      <c r="A34" s="24"/>
      <c r="B34" s="24"/>
      <c r="C34" s="24"/>
    </row>
    <row r="35" spans="1:10" x14ac:dyDescent="0.25">
      <c r="H35" s="36" t="s">
        <v>23</v>
      </c>
      <c r="I35" s="360" t="str">
        <f>+J13</f>
        <v xml:space="preserve"> 08 Februari 21</v>
      </c>
      <c r="J35" s="361"/>
    </row>
    <row r="38" spans="1:10" ht="18" customHeight="1" x14ac:dyDescent="0.25"/>
    <row r="39" spans="1:10" ht="17.25" customHeight="1" x14ac:dyDescent="0.25"/>
    <row r="41" spans="1:10" x14ac:dyDescent="0.25">
      <c r="H41" s="362" t="s">
        <v>24</v>
      </c>
      <c r="I41" s="362"/>
      <c r="J41" s="362"/>
    </row>
  </sheetData>
  <mergeCells count="8">
    <mergeCell ref="H41:J41"/>
    <mergeCell ref="H18:I19"/>
    <mergeCell ref="J18:J19"/>
    <mergeCell ref="A10:J10"/>
    <mergeCell ref="H17:I17"/>
    <mergeCell ref="A20:I20"/>
    <mergeCell ref="A21:B21"/>
    <mergeCell ref="I35:J35"/>
  </mergeCells>
  <printOptions horizontalCentered="1"/>
  <pageMargins left="0.63" right="0.2" top="0.75" bottom="0.75" header="0.3" footer="0.3"/>
  <pageSetup scale="78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0" workbookViewId="0">
      <selection activeCell="I12" sqref="I12"/>
    </sheetView>
  </sheetViews>
  <sheetFormatPr defaultRowHeight="15.75" x14ac:dyDescent="0.25"/>
  <cols>
    <col min="1" max="1" width="4.85546875" style="25" customWidth="1"/>
    <col min="2" max="2" width="11.7109375" style="25" customWidth="1"/>
    <col min="3" max="3" width="9.140625" style="25" customWidth="1"/>
    <col min="4" max="4" width="6.28515625" style="25" customWidth="1"/>
    <col min="5" max="5" width="25" style="25" customWidth="1"/>
    <col min="6" max="6" width="6" style="25" customWidth="1"/>
    <col min="7" max="7" width="15.42578125" style="38" customWidth="1"/>
    <col min="8" max="8" width="2.140625" style="38" customWidth="1"/>
    <col min="9" max="9" width="18.85546875" style="25" customWidth="1"/>
    <col min="10" max="16384" width="9.140625" style="25"/>
  </cols>
  <sheetData>
    <row r="2" spans="1:13" x14ac:dyDescent="0.25">
      <c r="A2" s="37" t="s">
        <v>0</v>
      </c>
    </row>
    <row r="3" spans="1:13" x14ac:dyDescent="0.25">
      <c r="A3" s="28" t="s">
        <v>31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39"/>
      <c r="B9" s="39"/>
      <c r="C9" s="39"/>
      <c r="D9" s="39"/>
      <c r="E9" s="39"/>
      <c r="F9" s="39"/>
      <c r="G9" s="40"/>
      <c r="H9" s="40"/>
      <c r="I9" s="39"/>
    </row>
    <row r="10" spans="1:13" ht="25.5" customHeight="1" thickBot="1" x14ac:dyDescent="0.4">
      <c r="A10" s="404" t="s">
        <v>5</v>
      </c>
      <c r="B10" s="405"/>
      <c r="C10" s="405"/>
      <c r="D10" s="405"/>
      <c r="E10" s="405"/>
      <c r="F10" s="405"/>
      <c r="G10" s="405"/>
      <c r="H10" s="405"/>
      <c r="I10" s="406"/>
    </row>
    <row r="12" spans="1:13" x14ac:dyDescent="0.25">
      <c r="A12" s="25" t="s">
        <v>6</v>
      </c>
      <c r="B12" s="25" t="s">
        <v>137</v>
      </c>
      <c r="G12" s="38" t="s">
        <v>7</v>
      </c>
      <c r="H12" s="38" t="s">
        <v>8</v>
      </c>
      <c r="I12" s="118" t="s">
        <v>143</v>
      </c>
    </row>
    <row r="13" spans="1:13" x14ac:dyDescent="0.25">
      <c r="B13" s="25" t="s">
        <v>138</v>
      </c>
      <c r="G13" s="38" t="s">
        <v>9</v>
      </c>
      <c r="H13" s="38" t="s">
        <v>8</v>
      </c>
      <c r="I13" s="124" t="s">
        <v>144</v>
      </c>
    </row>
    <row r="14" spans="1:13" x14ac:dyDescent="0.25">
      <c r="B14" s="41" t="s">
        <v>139</v>
      </c>
      <c r="C14" s="41"/>
      <c r="D14" s="41"/>
      <c r="E14" s="41"/>
      <c r="G14" s="38" t="s">
        <v>10</v>
      </c>
      <c r="H14" s="38" t="s">
        <v>8</v>
      </c>
      <c r="M14" s="25" t="s">
        <v>25</v>
      </c>
    </row>
    <row r="15" spans="1:13" x14ac:dyDescent="0.25">
      <c r="B15" s="41"/>
      <c r="C15" s="41"/>
      <c r="D15" s="41"/>
      <c r="E15" s="41"/>
    </row>
    <row r="16" spans="1:13" x14ac:dyDescent="0.25">
      <c r="A16" s="25" t="s">
        <v>11</v>
      </c>
      <c r="B16" s="25" t="s">
        <v>39</v>
      </c>
    </row>
    <row r="17" spans="1:16" ht="16.5" thickBot="1" x14ac:dyDescent="0.3"/>
    <row r="18" spans="1:16" ht="31.5" x14ac:dyDescent="0.25">
      <c r="A18" s="152" t="s">
        <v>12</v>
      </c>
      <c r="B18" s="153" t="s">
        <v>13</v>
      </c>
      <c r="C18" s="154" t="s">
        <v>140</v>
      </c>
      <c r="D18" s="154" t="s">
        <v>141</v>
      </c>
      <c r="E18" s="155" t="s">
        <v>15</v>
      </c>
      <c r="F18" s="153" t="s">
        <v>101</v>
      </c>
      <c r="G18" s="407" t="s">
        <v>16</v>
      </c>
      <c r="H18" s="408"/>
      <c r="I18" s="156" t="s">
        <v>17</v>
      </c>
    </row>
    <row r="19" spans="1:16" ht="48" customHeight="1" x14ac:dyDescent="0.25">
      <c r="A19" s="42">
        <v>1</v>
      </c>
      <c r="B19" s="157">
        <v>44214</v>
      </c>
      <c r="C19" s="43">
        <v>565</v>
      </c>
      <c r="D19" s="43" t="s">
        <v>145</v>
      </c>
      <c r="E19" s="158" t="s">
        <v>146</v>
      </c>
      <c r="F19" s="159">
        <v>1</v>
      </c>
      <c r="G19" s="409">
        <v>4000000</v>
      </c>
      <c r="H19" s="410"/>
      <c r="I19" s="44">
        <f>+G19</f>
        <v>4000000</v>
      </c>
    </row>
    <row r="20" spans="1:16" ht="24" customHeight="1" thickBot="1" x14ac:dyDescent="0.3">
      <c r="A20" s="411" t="s">
        <v>18</v>
      </c>
      <c r="B20" s="412"/>
      <c r="C20" s="412"/>
      <c r="D20" s="412"/>
      <c r="E20" s="412"/>
      <c r="F20" s="412"/>
      <c r="G20" s="412"/>
      <c r="H20" s="413"/>
      <c r="I20" s="45">
        <f>+I19</f>
        <v>4000000</v>
      </c>
    </row>
    <row r="21" spans="1:16" x14ac:dyDescent="0.25">
      <c r="A21" s="414"/>
      <c r="B21" s="414"/>
      <c r="C21" s="414"/>
      <c r="D21" s="414"/>
      <c r="E21" s="414"/>
      <c r="F21" s="150"/>
      <c r="G21" s="46"/>
      <c r="H21" s="46"/>
      <c r="I21" s="47"/>
    </row>
    <row r="22" spans="1:16" x14ac:dyDescent="0.25">
      <c r="A22" s="150"/>
      <c r="B22" s="150"/>
      <c r="C22" s="150"/>
      <c r="D22" s="150"/>
      <c r="E22" s="150"/>
      <c r="F22" s="150"/>
      <c r="G22" s="48" t="s">
        <v>20</v>
      </c>
      <c r="H22" s="48"/>
      <c r="I22" s="47">
        <v>0</v>
      </c>
    </row>
    <row r="23" spans="1:16" ht="16.5" thickBot="1" x14ac:dyDescent="0.3">
      <c r="F23" s="37"/>
      <c r="G23" s="49" t="s">
        <v>33</v>
      </c>
      <c r="H23" s="49"/>
      <c r="I23" s="50">
        <v>0</v>
      </c>
      <c r="J23" s="160"/>
      <c r="P23" s="25" t="s">
        <v>25</v>
      </c>
    </row>
    <row r="24" spans="1:16" x14ac:dyDescent="0.25">
      <c r="F24" s="37"/>
      <c r="G24" s="51" t="s">
        <v>27</v>
      </c>
      <c r="H24" s="51"/>
      <c r="I24" s="52">
        <f>I20+I22-I23</f>
        <v>4000000</v>
      </c>
    </row>
    <row r="25" spans="1:16" x14ac:dyDescent="0.25">
      <c r="A25" s="37" t="s">
        <v>147</v>
      </c>
      <c r="F25" s="37"/>
      <c r="G25" s="51"/>
      <c r="H25" s="51"/>
      <c r="I25" s="52"/>
    </row>
    <row r="26" spans="1:16" x14ac:dyDescent="0.25">
      <c r="A26" s="2"/>
      <c r="F26" s="37"/>
      <c r="G26" s="51"/>
      <c r="H26" s="51"/>
      <c r="I26" s="52"/>
    </row>
    <row r="27" spans="1:16" x14ac:dyDescent="0.25">
      <c r="A27" s="26" t="s">
        <v>21</v>
      </c>
      <c r="B27" s="26"/>
      <c r="C27" s="26"/>
      <c r="D27" s="26"/>
      <c r="E27" s="26"/>
    </row>
    <row r="28" spans="1:16" x14ac:dyDescent="0.25">
      <c r="A28" s="20" t="s">
        <v>22</v>
      </c>
      <c r="B28" s="37"/>
      <c r="C28" s="37"/>
      <c r="D28" s="37"/>
      <c r="E28" s="37"/>
    </row>
    <row r="29" spans="1:16" x14ac:dyDescent="0.25">
      <c r="A29" s="20" t="s">
        <v>34</v>
      </c>
      <c r="B29" s="37"/>
      <c r="C29" s="37"/>
      <c r="D29" s="37"/>
    </row>
    <row r="30" spans="1:16" x14ac:dyDescent="0.25">
      <c r="A30" s="27" t="s">
        <v>35</v>
      </c>
      <c r="B30" s="54"/>
      <c r="C30" s="54"/>
      <c r="D30" s="54"/>
      <c r="E30" s="53"/>
    </row>
    <row r="31" spans="1:16" x14ac:dyDescent="0.25">
      <c r="A31" s="22" t="s">
        <v>36</v>
      </c>
      <c r="B31" s="55"/>
      <c r="C31" s="55"/>
      <c r="D31" s="55"/>
      <c r="E31" s="54"/>
    </row>
    <row r="32" spans="1:16" x14ac:dyDescent="0.25">
      <c r="A32" s="54"/>
      <c r="B32" s="54"/>
      <c r="C32" s="54"/>
      <c r="D32" s="54"/>
      <c r="E32" s="54"/>
    </row>
    <row r="33" spans="1:9" x14ac:dyDescent="0.25">
      <c r="A33" s="55"/>
      <c r="B33" s="55"/>
      <c r="C33" s="55"/>
      <c r="D33" s="55"/>
      <c r="E33" s="56"/>
    </row>
    <row r="34" spans="1:9" x14ac:dyDescent="0.25">
      <c r="G34" s="57" t="s">
        <v>23</v>
      </c>
      <c r="H34" s="415" t="str">
        <f>+I13</f>
        <v xml:space="preserve"> 10 Februari 21</v>
      </c>
      <c r="I34" s="416"/>
    </row>
    <row r="42" spans="1:9" x14ac:dyDescent="0.25">
      <c r="G42" s="388" t="s">
        <v>24</v>
      </c>
      <c r="H42" s="388"/>
      <c r="I42" s="388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0" workbookViewId="0">
      <selection activeCell="A21" sqref="A21: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199</v>
      </c>
    </row>
    <row r="13" spans="1:10" x14ac:dyDescent="0.25">
      <c r="H13" s="3" t="s">
        <v>9</v>
      </c>
      <c r="I13" s="6" t="s">
        <v>8</v>
      </c>
      <c r="J13" s="180" t="s">
        <v>202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73" t="s">
        <v>28</v>
      </c>
      <c r="G17" s="173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44232</v>
      </c>
      <c r="C18" s="30"/>
      <c r="D18" s="34" t="s">
        <v>203</v>
      </c>
      <c r="E18" s="34" t="s">
        <v>40</v>
      </c>
      <c r="F18" s="179">
        <v>70</v>
      </c>
      <c r="G18" s="79"/>
      <c r="H18" s="373">
        <v>2100000</v>
      </c>
      <c r="I18" s="374"/>
      <c r="J18" s="379">
        <f>H18</f>
        <v>2100000</v>
      </c>
    </row>
    <row r="19" spans="1:19" ht="53.25" customHeight="1" x14ac:dyDescent="0.25">
      <c r="A19" s="32">
        <v>2</v>
      </c>
      <c r="B19" s="30">
        <v>44232</v>
      </c>
      <c r="C19" s="30"/>
      <c r="D19" s="34" t="s">
        <v>204</v>
      </c>
      <c r="E19" s="34" t="s">
        <v>206</v>
      </c>
      <c r="F19" s="179">
        <v>30</v>
      </c>
      <c r="G19" s="79"/>
      <c r="H19" s="375"/>
      <c r="I19" s="376"/>
      <c r="J19" s="380"/>
    </row>
    <row r="20" spans="1:19" ht="53.25" customHeight="1" x14ac:dyDescent="0.25">
      <c r="A20" s="32">
        <v>3</v>
      </c>
      <c r="B20" s="30">
        <v>44232</v>
      </c>
      <c r="C20" s="30"/>
      <c r="D20" s="34" t="s">
        <v>205</v>
      </c>
      <c r="E20" s="34" t="s">
        <v>40</v>
      </c>
      <c r="F20" s="179">
        <v>25</v>
      </c>
      <c r="G20" s="79"/>
      <c r="H20" s="377"/>
      <c r="I20" s="378"/>
      <c r="J20" s="381"/>
    </row>
    <row r="21" spans="1:19" ht="25.5" customHeight="1" thickBot="1" x14ac:dyDescent="0.3">
      <c r="A21" s="356" t="s">
        <v>18</v>
      </c>
      <c r="B21" s="357"/>
      <c r="C21" s="357"/>
      <c r="D21" s="357"/>
      <c r="E21" s="357"/>
      <c r="F21" s="357"/>
      <c r="G21" s="357"/>
      <c r="H21" s="357"/>
      <c r="I21" s="358"/>
      <c r="J21" s="11">
        <f>SUM(J18:J18)</f>
        <v>2100000</v>
      </c>
    </row>
    <row r="22" spans="1:19" x14ac:dyDescent="0.25">
      <c r="A22" s="359"/>
      <c r="B22" s="359"/>
      <c r="C22" s="172"/>
      <c r="D22" s="172"/>
      <c r="E22" s="172"/>
      <c r="F22" s="172"/>
      <c r="G22" s="172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41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2100000</v>
      </c>
    </row>
    <row r="26" spans="1:19" x14ac:dyDescent="0.25">
      <c r="A26" s="1" t="s">
        <v>207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23"/>
      <c r="B34" s="23"/>
      <c r="C34" s="23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60" t="str">
        <f>+J13</f>
        <v xml:space="preserve"> 11 Februari 21</v>
      </c>
      <c r="J36" s="361"/>
    </row>
    <row r="39" spans="1:10" ht="18" customHeight="1" x14ac:dyDescent="0.25"/>
    <row r="40" spans="1:10" ht="17.25" customHeight="1" x14ac:dyDescent="0.25"/>
    <row r="42" spans="1:10" x14ac:dyDescent="0.25">
      <c r="H42" s="362" t="s">
        <v>24</v>
      </c>
      <c r="I42" s="362"/>
      <c r="J42" s="362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zoomScale="86" zoomScaleNormal="86" workbookViewId="0">
      <selection activeCell="K17" sqref="K17"/>
    </sheetView>
  </sheetViews>
  <sheetFormatPr defaultRowHeight="15.75" x14ac:dyDescent="0.25"/>
  <cols>
    <col min="1" max="1" width="6.28515625" style="25" customWidth="1"/>
    <col min="2" max="2" width="13" style="25" customWidth="1"/>
    <col min="3" max="3" width="9" style="25" customWidth="1"/>
    <col min="4" max="4" width="36.7109375" style="25" customWidth="1"/>
    <col min="5" max="5" width="13.28515625" style="25" customWidth="1"/>
    <col min="6" max="6" width="9.140625" style="25" customWidth="1"/>
    <col min="7" max="7" width="13.140625" style="38" customWidth="1"/>
    <col min="8" max="8" width="2.140625" style="38" customWidth="1"/>
    <col min="9" max="9" width="16.85546875" style="25" customWidth="1"/>
    <col min="10" max="10" width="12" style="25" bestFit="1" customWidth="1"/>
    <col min="11" max="11" width="15.42578125" style="25" customWidth="1"/>
    <col min="12" max="16384" width="9.140625" style="25"/>
  </cols>
  <sheetData>
    <row r="1" spans="1:11" ht="10.5" customHeight="1" x14ac:dyDescent="0.25"/>
    <row r="2" spans="1:11" x14ac:dyDescent="0.25">
      <c r="A2" s="37" t="s">
        <v>0</v>
      </c>
      <c r="B2" s="37"/>
    </row>
    <row r="3" spans="1:11" x14ac:dyDescent="0.25">
      <c r="A3" s="28" t="s">
        <v>31</v>
      </c>
      <c r="B3" s="64"/>
    </row>
    <row r="4" spans="1:11" x14ac:dyDescent="0.25">
      <c r="A4" s="28" t="s">
        <v>1</v>
      </c>
      <c r="B4" s="64"/>
    </row>
    <row r="5" spans="1:11" x14ac:dyDescent="0.25">
      <c r="A5" s="28" t="s">
        <v>2</v>
      </c>
      <c r="B5" s="64"/>
    </row>
    <row r="6" spans="1:11" x14ac:dyDescent="0.25">
      <c r="A6" s="28" t="s">
        <v>3</v>
      </c>
      <c r="B6" s="64"/>
    </row>
    <row r="7" spans="1:11" x14ac:dyDescent="0.25">
      <c r="A7" s="28" t="s">
        <v>4</v>
      </c>
      <c r="B7" s="64"/>
    </row>
    <row r="8" spans="1:11" ht="16.5" thickBot="1" x14ac:dyDescent="0.3">
      <c r="A8" s="39"/>
      <c r="B8" s="39"/>
      <c r="C8" s="39"/>
      <c r="D8" s="39"/>
      <c r="E8" s="39"/>
      <c r="F8" s="39"/>
      <c r="G8" s="40"/>
      <c r="H8" s="40"/>
      <c r="I8" s="39"/>
    </row>
    <row r="9" spans="1:11" ht="23.25" customHeight="1" thickBot="1" x14ac:dyDescent="0.3">
      <c r="A9" s="422" t="s">
        <v>5</v>
      </c>
      <c r="B9" s="423"/>
      <c r="C9" s="423"/>
      <c r="D9" s="423"/>
      <c r="E9" s="423"/>
      <c r="F9" s="423"/>
      <c r="G9" s="423"/>
      <c r="H9" s="423"/>
      <c r="I9" s="424"/>
    </row>
    <row r="11" spans="1:11" x14ac:dyDescent="0.25">
      <c r="A11" s="25" t="s">
        <v>6</v>
      </c>
      <c r="B11" s="2" t="s">
        <v>52</v>
      </c>
      <c r="G11" s="38" t="s">
        <v>7</v>
      </c>
      <c r="H11" s="38" t="s">
        <v>8</v>
      </c>
      <c r="I11" s="118" t="s">
        <v>199</v>
      </c>
    </row>
    <row r="12" spans="1:11" x14ac:dyDescent="0.25">
      <c r="G12" s="38" t="s">
        <v>9</v>
      </c>
      <c r="H12" s="38" t="s">
        <v>8</v>
      </c>
      <c r="I12" s="124" t="s">
        <v>144</v>
      </c>
    </row>
    <row r="13" spans="1:11" x14ac:dyDescent="0.25">
      <c r="B13" s="41"/>
      <c r="D13" s="41"/>
      <c r="E13" s="41"/>
      <c r="F13" s="41"/>
      <c r="G13" s="38" t="s">
        <v>10</v>
      </c>
      <c r="H13" s="38" t="s">
        <v>8</v>
      </c>
    </row>
    <row r="14" spans="1:11" x14ac:dyDescent="0.25">
      <c r="A14" s="25" t="s">
        <v>11</v>
      </c>
      <c r="B14" s="2" t="s">
        <v>39</v>
      </c>
    </row>
    <row r="15" spans="1:11" ht="6.75" customHeight="1" thickBot="1" x14ac:dyDescent="0.3"/>
    <row r="16" spans="1:11" ht="22.5" customHeight="1" x14ac:dyDescent="0.25">
      <c r="A16" s="65" t="s">
        <v>12</v>
      </c>
      <c r="B16" s="66" t="s">
        <v>13</v>
      </c>
      <c r="C16" s="67" t="s">
        <v>26</v>
      </c>
      <c r="D16" s="67" t="s">
        <v>14</v>
      </c>
      <c r="E16" s="67" t="s">
        <v>15</v>
      </c>
      <c r="F16" s="67" t="s">
        <v>28</v>
      </c>
      <c r="G16" s="425" t="s">
        <v>16</v>
      </c>
      <c r="H16" s="426"/>
      <c r="I16" s="68" t="s">
        <v>17</v>
      </c>
      <c r="K16" s="69"/>
    </row>
    <row r="17" spans="1:11" ht="47.25" customHeight="1" x14ac:dyDescent="0.25">
      <c r="A17" s="163">
        <v>1</v>
      </c>
      <c r="B17" s="164">
        <v>44191</v>
      </c>
      <c r="C17" s="165"/>
      <c r="D17" s="31" t="s">
        <v>148</v>
      </c>
      <c r="E17" s="161" t="s">
        <v>149</v>
      </c>
      <c r="F17" s="171">
        <v>3</v>
      </c>
      <c r="G17" s="417">
        <v>150000</v>
      </c>
      <c r="H17" s="418"/>
      <c r="I17" s="44">
        <f>G17</f>
        <v>150000</v>
      </c>
      <c r="K17" s="69"/>
    </row>
    <row r="18" spans="1:11" ht="47.25" customHeight="1" x14ac:dyDescent="0.25">
      <c r="A18" s="166">
        <f>A17+1</f>
        <v>2</v>
      </c>
      <c r="B18" s="167">
        <v>44191</v>
      </c>
      <c r="C18" s="168"/>
      <c r="D18" s="31" t="s">
        <v>150</v>
      </c>
      <c r="E18" s="162" t="s">
        <v>151</v>
      </c>
      <c r="F18" s="171">
        <v>4</v>
      </c>
      <c r="G18" s="417">
        <v>150000</v>
      </c>
      <c r="H18" s="418"/>
      <c r="I18" s="44">
        <f t="shared" ref="I18:I49" si="0">G18</f>
        <v>150000</v>
      </c>
      <c r="K18" s="70"/>
    </row>
    <row r="19" spans="1:11" ht="47.25" customHeight="1" x14ac:dyDescent="0.25">
      <c r="A19" s="166">
        <f t="shared" ref="A19:A49" si="1">A18+1</f>
        <v>3</v>
      </c>
      <c r="B19" s="167">
        <v>44173</v>
      </c>
      <c r="C19" s="168"/>
      <c r="D19" s="31" t="s">
        <v>195</v>
      </c>
      <c r="E19" s="162" t="s">
        <v>152</v>
      </c>
      <c r="F19" s="171">
        <v>4</v>
      </c>
      <c r="G19" s="417">
        <v>150000</v>
      </c>
      <c r="H19" s="418"/>
      <c r="I19" s="44">
        <f t="shared" si="0"/>
        <v>150000</v>
      </c>
      <c r="K19" s="70"/>
    </row>
    <row r="20" spans="1:11" ht="47.25" customHeight="1" x14ac:dyDescent="0.25">
      <c r="A20" s="166">
        <f t="shared" si="1"/>
        <v>4</v>
      </c>
      <c r="B20" s="167">
        <v>44538</v>
      </c>
      <c r="C20" s="168"/>
      <c r="D20" s="31" t="s">
        <v>153</v>
      </c>
      <c r="E20" s="162" t="s">
        <v>154</v>
      </c>
      <c r="F20" s="171">
        <v>45</v>
      </c>
      <c r="G20" s="417">
        <v>450000</v>
      </c>
      <c r="H20" s="418"/>
      <c r="I20" s="44">
        <f t="shared" si="0"/>
        <v>450000</v>
      </c>
      <c r="J20" s="71"/>
      <c r="K20" s="70"/>
    </row>
    <row r="21" spans="1:11" ht="47.25" customHeight="1" x14ac:dyDescent="0.25">
      <c r="A21" s="166">
        <f t="shared" si="1"/>
        <v>5</v>
      </c>
      <c r="B21" s="169">
        <v>44211</v>
      </c>
      <c r="C21" s="165"/>
      <c r="D21" s="31" t="s">
        <v>150</v>
      </c>
      <c r="E21" s="161" t="s">
        <v>155</v>
      </c>
      <c r="F21" s="171">
        <v>4</v>
      </c>
      <c r="G21" s="417">
        <v>150000</v>
      </c>
      <c r="H21" s="418"/>
      <c r="I21" s="44">
        <f t="shared" si="0"/>
        <v>150000</v>
      </c>
      <c r="K21" s="69"/>
    </row>
    <row r="22" spans="1:11" ht="47.25" customHeight="1" x14ac:dyDescent="0.25">
      <c r="A22" s="166">
        <f t="shared" si="1"/>
        <v>6</v>
      </c>
      <c r="B22" s="167">
        <v>44216</v>
      </c>
      <c r="C22" s="168"/>
      <c r="D22" s="31" t="s">
        <v>156</v>
      </c>
      <c r="E22" s="162" t="s">
        <v>157</v>
      </c>
      <c r="F22" s="171">
        <v>1</v>
      </c>
      <c r="G22" s="417">
        <v>150000</v>
      </c>
      <c r="H22" s="418"/>
      <c r="I22" s="44">
        <f t="shared" si="0"/>
        <v>150000</v>
      </c>
      <c r="K22" s="70"/>
    </row>
    <row r="23" spans="1:11" ht="47.25" customHeight="1" x14ac:dyDescent="0.25">
      <c r="A23" s="166">
        <f t="shared" si="1"/>
        <v>7</v>
      </c>
      <c r="B23" s="169">
        <v>44224</v>
      </c>
      <c r="C23" s="170"/>
      <c r="D23" s="31" t="s">
        <v>158</v>
      </c>
      <c r="E23" s="161" t="s">
        <v>159</v>
      </c>
      <c r="F23" s="171">
        <v>1</v>
      </c>
      <c r="G23" s="417">
        <v>150000</v>
      </c>
      <c r="H23" s="418"/>
      <c r="I23" s="44">
        <f t="shared" si="0"/>
        <v>150000</v>
      </c>
      <c r="K23" s="70"/>
    </row>
    <row r="24" spans="1:11" ht="47.25" customHeight="1" x14ac:dyDescent="0.25">
      <c r="A24" s="166">
        <f t="shared" si="1"/>
        <v>8</v>
      </c>
      <c r="B24" s="169">
        <v>44216</v>
      </c>
      <c r="C24" s="170"/>
      <c r="D24" s="31" t="s">
        <v>160</v>
      </c>
      <c r="E24" s="161" t="s">
        <v>152</v>
      </c>
      <c r="F24" s="171">
        <v>1</v>
      </c>
      <c r="G24" s="417">
        <v>150000</v>
      </c>
      <c r="H24" s="418"/>
      <c r="I24" s="44">
        <f t="shared" si="0"/>
        <v>150000</v>
      </c>
      <c r="K24" s="70"/>
    </row>
    <row r="25" spans="1:11" ht="47.25" customHeight="1" x14ac:dyDescent="0.25">
      <c r="A25" s="166">
        <f t="shared" si="1"/>
        <v>9</v>
      </c>
      <c r="B25" s="169">
        <v>44217</v>
      </c>
      <c r="C25" s="170"/>
      <c r="D25" s="31" t="s">
        <v>150</v>
      </c>
      <c r="E25" s="161" t="s">
        <v>155</v>
      </c>
      <c r="F25" s="171">
        <v>6</v>
      </c>
      <c r="G25" s="417">
        <v>150000</v>
      </c>
      <c r="H25" s="418"/>
      <c r="I25" s="44">
        <f t="shared" si="0"/>
        <v>150000</v>
      </c>
      <c r="K25" s="70"/>
    </row>
    <row r="26" spans="1:11" ht="47.25" customHeight="1" x14ac:dyDescent="0.25">
      <c r="A26" s="166">
        <f t="shared" si="1"/>
        <v>10</v>
      </c>
      <c r="B26" s="169">
        <v>44221</v>
      </c>
      <c r="C26" s="170" t="s">
        <v>168</v>
      </c>
      <c r="D26" s="31" t="s">
        <v>162</v>
      </c>
      <c r="E26" s="161" t="s">
        <v>154</v>
      </c>
      <c r="F26" s="171">
        <v>4</v>
      </c>
      <c r="G26" s="417">
        <v>150000</v>
      </c>
      <c r="H26" s="418"/>
      <c r="I26" s="44">
        <f t="shared" si="0"/>
        <v>150000</v>
      </c>
      <c r="K26" s="70"/>
    </row>
    <row r="27" spans="1:11" ht="47.25" customHeight="1" x14ac:dyDescent="0.25">
      <c r="A27" s="166">
        <f t="shared" si="1"/>
        <v>11</v>
      </c>
      <c r="B27" s="169">
        <v>44216</v>
      </c>
      <c r="C27" s="170"/>
      <c r="D27" s="31" t="s">
        <v>158</v>
      </c>
      <c r="E27" s="161" t="s">
        <v>159</v>
      </c>
      <c r="F27" s="171">
        <v>1</v>
      </c>
      <c r="G27" s="417">
        <v>150000</v>
      </c>
      <c r="H27" s="418"/>
      <c r="I27" s="44">
        <f t="shared" si="0"/>
        <v>150000</v>
      </c>
      <c r="K27" s="70"/>
    </row>
    <row r="28" spans="1:11" ht="47.25" customHeight="1" x14ac:dyDescent="0.25">
      <c r="A28" s="166">
        <f t="shared" si="1"/>
        <v>12</v>
      </c>
      <c r="B28" s="169">
        <v>44224</v>
      </c>
      <c r="C28" s="170"/>
      <c r="D28" s="31" t="s">
        <v>156</v>
      </c>
      <c r="E28" s="161" t="s">
        <v>157</v>
      </c>
      <c r="F28" s="171">
        <v>2</v>
      </c>
      <c r="G28" s="417">
        <v>150000</v>
      </c>
      <c r="H28" s="418"/>
      <c r="I28" s="44">
        <f t="shared" si="0"/>
        <v>150000</v>
      </c>
      <c r="K28" s="70"/>
    </row>
    <row r="29" spans="1:11" ht="47.25" customHeight="1" x14ac:dyDescent="0.25">
      <c r="A29" s="166">
        <f t="shared" si="1"/>
        <v>13</v>
      </c>
      <c r="B29" s="169">
        <v>44225</v>
      </c>
      <c r="C29" s="170"/>
      <c r="D29" s="31" t="s">
        <v>163</v>
      </c>
      <c r="E29" s="161" t="s">
        <v>155</v>
      </c>
      <c r="F29" s="171">
        <v>5</v>
      </c>
      <c r="G29" s="417">
        <v>150000</v>
      </c>
      <c r="H29" s="418"/>
      <c r="I29" s="44">
        <f t="shared" si="0"/>
        <v>150000</v>
      </c>
      <c r="K29" s="70"/>
    </row>
    <row r="30" spans="1:11" ht="47.25" customHeight="1" x14ac:dyDescent="0.25">
      <c r="A30" s="166">
        <f t="shared" si="1"/>
        <v>14</v>
      </c>
      <c r="B30" s="169">
        <v>44219</v>
      </c>
      <c r="C30" s="170" t="s">
        <v>165</v>
      </c>
      <c r="D30" s="31" t="s">
        <v>164</v>
      </c>
      <c r="E30" s="161" t="s">
        <v>152</v>
      </c>
      <c r="F30" s="171">
        <v>20</v>
      </c>
      <c r="G30" s="417">
        <v>300000</v>
      </c>
      <c r="H30" s="418"/>
      <c r="I30" s="44">
        <f t="shared" si="0"/>
        <v>300000</v>
      </c>
      <c r="K30" s="70"/>
    </row>
    <row r="31" spans="1:11" ht="47.25" customHeight="1" x14ac:dyDescent="0.25">
      <c r="A31" s="166">
        <f t="shared" si="1"/>
        <v>15</v>
      </c>
      <c r="B31" s="169">
        <v>44561</v>
      </c>
      <c r="C31" s="170" t="s">
        <v>166</v>
      </c>
      <c r="D31" s="31" t="s">
        <v>167</v>
      </c>
      <c r="E31" s="161" t="s">
        <v>154</v>
      </c>
      <c r="F31" s="171">
        <v>13</v>
      </c>
      <c r="G31" s="417">
        <v>150000</v>
      </c>
      <c r="H31" s="418"/>
      <c r="I31" s="44">
        <f t="shared" si="0"/>
        <v>150000</v>
      </c>
      <c r="K31" s="70"/>
    </row>
    <row r="32" spans="1:11" ht="47.25" customHeight="1" x14ac:dyDescent="0.25">
      <c r="A32" s="166">
        <f t="shared" si="1"/>
        <v>16</v>
      </c>
      <c r="B32" s="169">
        <v>44211</v>
      </c>
      <c r="C32" s="170"/>
      <c r="D32" s="31" t="s">
        <v>162</v>
      </c>
      <c r="E32" s="161" t="s">
        <v>154</v>
      </c>
      <c r="F32" s="171">
        <v>13</v>
      </c>
      <c r="G32" s="417">
        <v>150000</v>
      </c>
      <c r="H32" s="418"/>
      <c r="I32" s="44">
        <f t="shared" si="0"/>
        <v>150000</v>
      </c>
      <c r="K32" s="70"/>
    </row>
    <row r="33" spans="1:11" ht="47.25" customHeight="1" x14ac:dyDescent="0.25">
      <c r="A33" s="166">
        <f t="shared" si="1"/>
        <v>17</v>
      </c>
      <c r="B33" s="169">
        <v>44205</v>
      </c>
      <c r="C33" s="170" t="s">
        <v>169</v>
      </c>
      <c r="D33" s="31" t="s">
        <v>170</v>
      </c>
      <c r="E33" s="161" t="s">
        <v>154</v>
      </c>
      <c r="F33" s="171">
        <v>5</v>
      </c>
      <c r="G33" s="417">
        <v>150000</v>
      </c>
      <c r="H33" s="418"/>
      <c r="I33" s="44">
        <f t="shared" si="0"/>
        <v>150000</v>
      </c>
      <c r="K33" s="70"/>
    </row>
    <row r="34" spans="1:11" ht="47.25" customHeight="1" x14ac:dyDescent="0.25">
      <c r="A34" s="166">
        <f t="shared" si="1"/>
        <v>18</v>
      </c>
      <c r="B34" s="169">
        <v>44211</v>
      </c>
      <c r="C34" s="170" t="s">
        <v>171</v>
      </c>
      <c r="D34" s="31" t="s">
        <v>172</v>
      </c>
      <c r="E34" s="161" t="s">
        <v>152</v>
      </c>
      <c r="F34" s="171">
        <v>3</v>
      </c>
      <c r="G34" s="417">
        <v>150000</v>
      </c>
      <c r="H34" s="418"/>
      <c r="I34" s="44">
        <f t="shared" si="0"/>
        <v>150000</v>
      </c>
      <c r="K34" s="70"/>
    </row>
    <row r="35" spans="1:11" ht="47.25" customHeight="1" x14ac:dyDescent="0.25">
      <c r="A35" s="166">
        <f t="shared" si="1"/>
        <v>19</v>
      </c>
      <c r="B35" s="169">
        <v>44211</v>
      </c>
      <c r="C35" s="170" t="s">
        <v>173</v>
      </c>
      <c r="D35" s="31" t="s">
        <v>162</v>
      </c>
      <c r="E35" s="161" t="s">
        <v>154</v>
      </c>
      <c r="F35" s="171">
        <v>10</v>
      </c>
      <c r="G35" s="417">
        <v>150000</v>
      </c>
      <c r="H35" s="418"/>
      <c r="I35" s="44">
        <f t="shared" si="0"/>
        <v>150000</v>
      </c>
      <c r="K35" s="70"/>
    </row>
    <row r="36" spans="1:11" ht="47.25" customHeight="1" x14ac:dyDescent="0.25">
      <c r="A36" s="166">
        <f t="shared" si="1"/>
        <v>20</v>
      </c>
      <c r="B36" s="169">
        <v>44169</v>
      </c>
      <c r="C36" s="170" t="s">
        <v>174</v>
      </c>
      <c r="D36" s="31" t="s">
        <v>175</v>
      </c>
      <c r="E36" s="161" t="s">
        <v>152</v>
      </c>
      <c r="F36" s="171">
        <v>5</v>
      </c>
      <c r="G36" s="417">
        <v>150000</v>
      </c>
      <c r="H36" s="418"/>
      <c r="I36" s="44">
        <f t="shared" si="0"/>
        <v>150000</v>
      </c>
      <c r="K36" s="70"/>
    </row>
    <row r="37" spans="1:11" ht="47.25" customHeight="1" x14ac:dyDescent="0.25">
      <c r="A37" s="166">
        <f t="shared" si="1"/>
        <v>21</v>
      </c>
      <c r="B37" s="169">
        <v>44170</v>
      </c>
      <c r="C37" s="170" t="s">
        <v>176</v>
      </c>
      <c r="D37" s="31" t="s">
        <v>177</v>
      </c>
      <c r="E37" s="161" t="s">
        <v>155</v>
      </c>
      <c r="F37" s="171">
        <v>1</v>
      </c>
      <c r="G37" s="417">
        <v>150000</v>
      </c>
      <c r="H37" s="418"/>
      <c r="I37" s="44">
        <f t="shared" si="0"/>
        <v>150000</v>
      </c>
      <c r="K37" s="70"/>
    </row>
    <row r="38" spans="1:11" ht="47.25" customHeight="1" x14ac:dyDescent="0.25">
      <c r="A38" s="166">
        <f t="shared" si="1"/>
        <v>22</v>
      </c>
      <c r="B38" s="169">
        <v>44170</v>
      </c>
      <c r="C38" s="170" t="s">
        <v>178</v>
      </c>
      <c r="D38" s="31" t="s">
        <v>172</v>
      </c>
      <c r="E38" s="161" t="s">
        <v>152</v>
      </c>
      <c r="F38" s="171">
        <v>2</v>
      </c>
      <c r="G38" s="417">
        <v>150000</v>
      </c>
      <c r="H38" s="418"/>
      <c r="I38" s="44">
        <f t="shared" si="0"/>
        <v>150000</v>
      </c>
      <c r="K38" s="70"/>
    </row>
    <row r="39" spans="1:11" ht="47.25" customHeight="1" x14ac:dyDescent="0.25">
      <c r="A39" s="166">
        <f t="shared" si="1"/>
        <v>23</v>
      </c>
      <c r="B39" s="169">
        <v>44201</v>
      </c>
      <c r="C39" s="170" t="s">
        <v>179</v>
      </c>
      <c r="D39" s="31" t="s">
        <v>180</v>
      </c>
      <c r="E39" s="161" t="s">
        <v>159</v>
      </c>
      <c r="F39" s="171">
        <v>2</v>
      </c>
      <c r="G39" s="417">
        <v>150000</v>
      </c>
      <c r="H39" s="418"/>
      <c r="I39" s="44">
        <f t="shared" si="0"/>
        <v>150000</v>
      </c>
      <c r="K39" s="70"/>
    </row>
    <row r="40" spans="1:11" ht="47.25" customHeight="1" x14ac:dyDescent="0.25">
      <c r="A40" s="166">
        <f t="shared" si="1"/>
        <v>24</v>
      </c>
      <c r="B40" s="169">
        <v>44201</v>
      </c>
      <c r="C40" s="170"/>
      <c r="D40" s="31" t="s">
        <v>181</v>
      </c>
      <c r="E40" s="161" t="s">
        <v>159</v>
      </c>
      <c r="F40" s="171">
        <v>1</v>
      </c>
      <c r="G40" s="417">
        <v>150000</v>
      </c>
      <c r="H40" s="418"/>
      <c r="I40" s="44">
        <f t="shared" si="0"/>
        <v>150000</v>
      </c>
      <c r="K40" s="70"/>
    </row>
    <row r="41" spans="1:11" ht="47.25" customHeight="1" x14ac:dyDescent="0.25">
      <c r="A41" s="166">
        <f t="shared" si="1"/>
        <v>25</v>
      </c>
      <c r="B41" s="169">
        <v>44201</v>
      </c>
      <c r="C41" s="170" t="s">
        <v>182</v>
      </c>
      <c r="D41" s="31" t="s">
        <v>183</v>
      </c>
      <c r="E41" s="161" t="s">
        <v>161</v>
      </c>
      <c r="F41" s="171">
        <v>2</v>
      </c>
      <c r="G41" s="417">
        <v>150000</v>
      </c>
      <c r="H41" s="418"/>
      <c r="I41" s="44">
        <f t="shared" si="0"/>
        <v>150000</v>
      </c>
      <c r="K41" s="70"/>
    </row>
    <row r="42" spans="1:11" ht="47.25" customHeight="1" x14ac:dyDescent="0.25">
      <c r="A42" s="166">
        <f t="shared" si="1"/>
        <v>26</v>
      </c>
      <c r="B42" s="169">
        <v>44201</v>
      </c>
      <c r="C42" s="170" t="s">
        <v>184</v>
      </c>
      <c r="D42" s="31" t="s">
        <v>185</v>
      </c>
      <c r="E42" s="161" t="s">
        <v>159</v>
      </c>
      <c r="F42" s="171">
        <v>17</v>
      </c>
      <c r="G42" s="417">
        <v>300000</v>
      </c>
      <c r="H42" s="418"/>
      <c r="I42" s="44">
        <f t="shared" si="0"/>
        <v>300000</v>
      </c>
      <c r="K42" s="70"/>
    </row>
    <row r="43" spans="1:11" ht="47.25" customHeight="1" x14ac:dyDescent="0.25">
      <c r="A43" s="166">
        <f t="shared" si="1"/>
        <v>27</v>
      </c>
      <c r="B43" s="169">
        <v>44201</v>
      </c>
      <c r="C43" s="170" t="s">
        <v>186</v>
      </c>
      <c r="D43" s="31" t="s">
        <v>189</v>
      </c>
      <c r="E43" s="161" t="s">
        <v>187</v>
      </c>
      <c r="F43" s="171">
        <v>11</v>
      </c>
      <c r="G43" s="417">
        <v>200000</v>
      </c>
      <c r="H43" s="418"/>
      <c r="I43" s="44">
        <f t="shared" si="0"/>
        <v>200000</v>
      </c>
      <c r="K43" s="70"/>
    </row>
    <row r="44" spans="1:11" ht="47.25" customHeight="1" x14ac:dyDescent="0.25">
      <c r="A44" s="166">
        <f t="shared" si="1"/>
        <v>28</v>
      </c>
      <c r="B44" s="169">
        <v>44201</v>
      </c>
      <c r="C44" s="170" t="s">
        <v>188</v>
      </c>
      <c r="D44" s="31" t="s">
        <v>190</v>
      </c>
      <c r="E44" s="161" t="s">
        <v>154</v>
      </c>
      <c r="F44" s="171">
        <v>2</v>
      </c>
      <c r="G44" s="417">
        <v>150000</v>
      </c>
      <c r="H44" s="418"/>
      <c r="I44" s="44">
        <f t="shared" si="0"/>
        <v>150000</v>
      </c>
      <c r="K44" s="70"/>
    </row>
    <row r="45" spans="1:11" ht="47.25" customHeight="1" x14ac:dyDescent="0.25">
      <c r="A45" s="166">
        <f t="shared" si="1"/>
        <v>29</v>
      </c>
      <c r="B45" s="169">
        <v>44201</v>
      </c>
      <c r="C45" s="170" t="s">
        <v>191</v>
      </c>
      <c r="D45" s="31" t="s">
        <v>192</v>
      </c>
      <c r="E45" s="161" t="s">
        <v>149</v>
      </c>
      <c r="F45" s="171">
        <v>3</v>
      </c>
      <c r="G45" s="417">
        <v>150000</v>
      </c>
      <c r="H45" s="418"/>
      <c r="I45" s="44">
        <f t="shared" si="0"/>
        <v>150000</v>
      </c>
      <c r="K45" s="70"/>
    </row>
    <row r="46" spans="1:11" ht="47.25" customHeight="1" x14ac:dyDescent="0.25">
      <c r="A46" s="166">
        <f t="shared" si="1"/>
        <v>30</v>
      </c>
      <c r="B46" s="169">
        <v>44201</v>
      </c>
      <c r="C46" s="170" t="s">
        <v>193</v>
      </c>
      <c r="D46" s="31" t="s">
        <v>194</v>
      </c>
      <c r="E46" s="161" t="s">
        <v>149</v>
      </c>
      <c r="F46" s="171">
        <v>7</v>
      </c>
      <c r="G46" s="417">
        <v>150000</v>
      </c>
      <c r="H46" s="418"/>
      <c r="I46" s="44">
        <f t="shared" si="0"/>
        <v>150000</v>
      </c>
      <c r="K46" s="70"/>
    </row>
    <row r="47" spans="1:11" ht="47.25" customHeight="1" x14ac:dyDescent="0.25">
      <c r="A47" s="166">
        <f t="shared" si="1"/>
        <v>31</v>
      </c>
      <c r="B47" s="169">
        <v>44225</v>
      </c>
      <c r="C47" s="165"/>
      <c r="D47" s="31" t="s">
        <v>196</v>
      </c>
      <c r="E47" s="161" t="s">
        <v>197</v>
      </c>
      <c r="F47" s="171">
        <v>5</v>
      </c>
      <c r="G47" s="417">
        <v>150000</v>
      </c>
      <c r="H47" s="418"/>
      <c r="I47" s="44">
        <f t="shared" si="0"/>
        <v>150000</v>
      </c>
      <c r="K47" s="70"/>
    </row>
    <row r="48" spans="1:11" ht="47.25" customHeight="1" x14ac:dyDescent="0.25">
      <c r="A48" s="166">
        <f t="shared" si="1"/>
        <v>32</v>
      </c>
      <c r="B48" s="169">
        <v>44225</v>
      </c>
      <c r="C48" s="165"/>
      <c r="D48" s="31" t="s">
        <v>158</v>
      </c>
      <c r="E48" s="161" t="s">
        <v>159</v>
      </c>
      <c r="F48" s="171">
        <v>1</v>
      </c>
      <c r="G48" s="417">
        <v>150000</v>
      </c>
      <c r="H48" s="418"/>
      <c r="I48" s="44">
        <f t="shared" si="0"/>
        <v>150000</v>
      </c>
      <c r="K48" s="70"/>
    </row>
    <row r="49" spans="1:11" ht="47.25" customHeight="1" x14ac:dyDescent="0.25">
      <c r="A49" s="166">
        <f t="shared" si="1"/>
        <v>33</v>
      </c>
      <c r="B49" s="169">
        <v>44225</v>
      </c>
      <c r="C49" s="165"/>
      <c r="D49" s="31" t="s">
        <v>156</v>
      </c>
      <c r="E49" s="161" t="s">
        <v>159</v>
      </c>
      <c r="F49" s="171">
        <v>2</v>
      </c>
      <c r="G49" s="417">
        <v>150000</v>
      </c>
      <c r="H49" s="418"/>
      <c r="I49" s="44">
        <f t="shared" si="0"/>
        <v>150000</v>
      </c>
      <c r="K49" s="70"/>
    </row>
    <row r="50" spans="1:11" ht="29.25" customHeight="1" thickBot="1" x14ac:dyDescent="0.3">
      <c r="A50" s="419" t="s">
        <v>18</v>
      </c>
      <c r="B50" s="420"/>
      <c r="C50" s="420"/>
      <c r="D50" s="420"/>
      <c r="E50" s="420"/>
      <c r="F50" s="420"/>
      <c r="G50" s="420"/>
      <c r="H50" s="421"/>
      <c r="I50" s="45">
        <f>SUM(I17:I49)</f>
        <v>5600000</v>
      </c>
    </row>
    <row r="51" spans="1:11" x14ac:dyDescent="0.25">
      <c r="A51" s="414"/>
      <c r="B51" s="414"/>
      <c r="C51" s="414"/>
      <c r="D51" s="414"/>
      <c r="E51" s="414"/>
      <c r="F51" s="414"/>
      <c r="G51" s="46"/>
      <c r="H51" s="46"/>
      <c r="I51" s="47"/>
    </row>
    <row r="52" spans="1:11" x14ac:dyDescent="0.25">
      <c r="A52" s="63"/>
      <c r="B52" s="63"/>
      <c r="C52" s="63"/>
      <c r="D52" s="63"/>
      <c r="E52" s="63"/>
      <c r="F52" s="63"/>
      <c r="G52" s="48" t="s">
        <v>20</v>
      </c>
      <c r="H52" s="48"/>
      <c r="I52" s="47">
        <v>0</v>
      </c>
    </row>
    <row r="53" spans="1:11" ht="16.5" thickBot="1" x14ac:dyDescent="0.3">
      <c r="G53" s="49" t="s">
        <v>198</v>
      </c>
      <c r="H53" s="49"/>
      <c r="I53" s="50">
        <v>0</v>
      </c>
    </row>
    <row r="54" spans="1:11" x14ac:dyDescent="0.25">
      <c r="G54" s="51" t="s">
        <v>27</v>
      </c>
      <c r="H54" s="51"/>
      <c r="I54" s="52">
        <f>I50+I52-I53</f>
        <v>5600000</v>
      </c>
    </row>
    <row r="55" spans="1:11" ht="24" customHeight="1" x14ac:dyDescent="0.25">
      <c r="A55" s="72" t="s">
        <v>370</v>
      </c>
      <c r="B55" s="72"/>
      <c r="C55" s="73"/>
      <c r="D55" s="73"/>
      <c r="G55" s="51"/>
      <c r="H55" s="51"/>
      <c r="I55" s="52"/>
    </row>
    <row r="56" spans="1:11" ht="8.25" customHeight="1" x14ac:dyDescent="0.25">
      <c r="G56" s="51"/>
      <c r="H56" s="51"/>
      <c r="I56" s="52"/>
    </row>
    <row r="57" spans="1:11" x14ac:dyDescent="0.25">
      <c r="A57" s="26" t="s">
        <v>21</v>
      </c>
      <c r="B57" s="26"/>
      <c r="C57" s="26"/>
      <c r="D57" s="26"/>
      <c r="E57" s="26"/>
      <c r="F57" s="26"/>
    </row>
    <row r="58" spans="1:11" x14ac:dyDescent="0.25">
      <c r="A58" s="20" t="s">
        <v>22</v>
      </c>
      <c r="B58" s="37"/>
      <c r="C58" s="37"/>
      <c r="D58" s="37"/>
      <c r="E58" s="37"/>
      <c r="F58" s="37"/>
    </row>
    <row r="59" spans="1:11" x14ac:dyDescent="0.25">
      <c r="A59" s="20" t="s">
        <v>34</v>
      </c>
      <c r="B59" s="37"/>
      <c r="C59" s="37"/>
      <c r="D59" s="37"/>
      <c r="E59" s="37"/>
      <c r="F59" s="37"/>
    </row>
    <row r="60" spans="1:11" x14ac:dyDescent="0.25">
      <c r="A60" s="27" t="s">
        <v>35</v>
      </c>
      <c r="B60" s="53"/>
      <c r="C60" s="54"/>
      <c r="D60" s="54"/>
      <c r="E60" s="54"/>
      <c r="F60" s="54"/>
    </row>
    <row r="61" spans="1:11" x14ac:dyDescent="0.25">
      <c r="A61" s="22" t="s">
        <v>36</v>
      </c>
      <c r="B61" s="55"/>
      <c r="C61" s="55"/>
      <c r="D61" s="55"/>
      <c r="E61" s="55"/>
      <c r="F61" s="55"/>
    </row>
    <row r="62" spans="1:11" x14ac:dyDescent="0.25">
      <c r="A62" s="55"/>
      <c r="B62" s="55"/>
      <c r="C62" s="55"/>
      <c r="D62" s="55"/>
      <c r="E62" s="55"/>
      <c r="F62" s="55"/>
    </row>
    <row r="63" spans="1:11" x14ac:dyDescent="0.25">
      <c r="G63" s="57" t="s">
        <v>23</v>
      </c>
      <c r="H63" s="41"/>
      <c r="I63" s="74" t="str">
        <f>I12</f>
        <v xml:space="preserve"> 10 Februari 21</v>
      </c>
    </row>
    <row r="65" spans="7:9" ht="15.75" customHeight="1" x14ac:dyDescent="0.25"/>
    <row r="66" spans="7:9" ht="25.5" customHeight="1" x14ac:dyDescent="0.25"/>
    <row r="67" spans="7:9" ht="25.5" customHeight="1" x14ac:dyDescent="0.25"/>
    <row r="68" spans="7:9" x14ac:dyDescent="0.25">
      <c r="G68" s="388" t="s">
        <v>24</v>
      </c>
      <c r="H68" s="388"/>
      <c r="I68" s="388"/>
    </row>
  </sheetData>
  <mergeCells count="38">
    <mergeCell ref="G49:H49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20:H20"/>
    <mergeCell ref="A9:I9"/>
    <mergeCell ref="G16:H16"/>
    <mergeCell ref="G17:H17"/>
    <mergeCell ref="G18:H18"/>
    <mergeCell ref="G19:H19"/>
    <mergeCell ref="G21:H21"/>
    <mergeCell ref="G22:H22"/>
    <mergeCell ref="G23:H23"/>
    <mergeCell ref="G24:H24"/>
    <mergeCell ref="G25:H25"/>
    <mergeCell ref="G26:H26"/>
    <mergeCell ref="G27:H27"/>
    <mergeCell ref="A50:H50"/>
    <mergeCell ref="A51:F51"/>
    <mergeCell ref="G68:I68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</mergeCells>
  <printOptions horizontalCentered="1"/>
  <pageMargins left="0.23622047244094491" right="0.19685039370078741" top="0.39370078740157483" bottom="0.59055118110236227" header="0.31496062992125984" footer="0.31496062992125984"/>
  <pageSetup paperSize="9" scale="8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5" workbookViewId="0">
      <selection activeCell="J18" sqref="J18:J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208</v>
      </c>
    </row>
    <row r="13" spans="1:10" x14ac:dyDescent="0.25">
      <c r="H13" s="3" t="s">
        <v>9</v>
      </c>
      <c r="I13" s="6" t="s">
        <v>8</v>
      </c>
      <c r="J13" s="180" t="s">
        <v>202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73" t="s">
        <v>28</v>
      </c>
      <c r="G17" s="173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44237</v>
      </c>
      <c r="C18" s="30" t="s">
        <v>210</v>
      </c>
      <c r="D18" s="34" t="s">
        <v>209</v>
      </c>
      <c r="E18" s="34" t="s">
        <v>229</v>
      </c>
      <c r="F18" s="179">
        <v>52</v>
      </c>
      <c r="G18" s="79"/>
      <c r="H18" s="373">
        <v>1500000</v>
      </c>
      <c r="I18" s="374"/>
      <c r="J18" s="379">
        <f>H18</f>
        <v>1500000</v>
      </c>
    </row>
    <row r="19" spans="1:19" ht="53.25" customHeight="1" x14ac:dyDescent="0.25">
      <c r="A19" s="32">
        <v>2</v>
      </c>
      <c r="B19" s="30">
        <v>44237</v>
      </c>
      <c r="C19" s="30" t="s">
        <v>211</v>
      </c>
      <c r="D19" s="34" t="s">
        <v>212</v>
      </c>
      <c r="E19" s="34" t="s">
        <v>229</v>
      </c>
      <c r="F19" s="179">
        <v>30</v>
      </c>
      <c r="G19" s="79"/>
      <c r="H19" s="375"/>
      <c r="I19" s="376"/>
      <c r="J19" s="380"/>
    </row>
    <row r="20" spans="1:19" ht="53.25" customHeight="1" x14ac:dyDescent="0.25">
      <c r="A20" s="32">
        <v>3</v>
      </c>
      <c r="B20" s="30">
        <v>44237</v>
      </c>
      <c r="C20" s="30" t="s">
        <v>213</v>
      </c>
      <c r="D20" s="34" t="s">
        <v>214</v>
      </c>
      <c r="E20" s="34" t="s">
        <v>229</v>
      </c>
      <c r="F20" s="179">
        <v>38</v>
      </c>
      <c r="G20" s="79"/>
      <c r="H20" s="377"/>
      <c r="I20" s="378"/>
      <c r="J20" s="381"/>
    </row>
    <row r="21" spans="1:19" ht="25.5" customHeight="1" thickBot="1" x14ac:dyDescent="0.3">
      <c r="A21" s="356" t="s">
        <v>18</v>
      </c>
      <c r="B21" s="357"/>
      <c r="C21" s="357"/>
      <c r="D21" s="357"/>
      <c r="E21" s="357"/>
      <c r="F21" s="357"/>
      <c r="G21" s="357"/>
      <c r="H21" s="357"/>
      <c r="I21" s="358"/>
      <c r="J21" s="11">
        <f>SUM(J18:J18)</f>
        <v>1500000</v>
      </c>
    </row>
    <row r="22" spans="1:19" x14ac:dyDescent="0.25">
      <c r="A22" s="359"/>
      <c r="B22" s="359"/>
      <c r="C22" s="172"/>
      <c r="D22" s="172"/>
      <c r="E22" s="172"/>
      <c r="F22" s="172"/>
      <c r="G22" s="172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41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1500000</v>
      </c>
    </row>
    <row r="26" spans="1:19" x14ac:dyDescent="0.25">
      <c r="A26" s="1" t="s">
        <v>215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23"/>
      <c r="B34" s="23"/>
      <c r="C34" s="23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60" t="str">
        <f>+J13</f>
        <v xml:space="preserve"> 11 Februari 21</v>
      </c>
      <c r="J36" s="361"/>
    </row>
    <row r="39" spans="1:10" ht="18" customHeight="1" x14ac:dyDescent="0.25"/>
    <row r="40" spans="1:10" ht="17.25" customHeight="1" x14ac:dyDescent="0.25"/>
    <row r="42" spans="1:10" x14ac:dyDescent="0.25">
      <c r="H42" s="362" t="s">
        <v>24</v>
      </c>
      <c r="I42" s="362"/>
      <c r="J42" s="362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1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216</v>
      </c>
    </row>
    <row r="13" spans="1:10" x14ac:dyDescent="0.25">
      <c r="H13" s="3" t="s">
        <v>9</v>
      </c>
      <c r="I13" s="6" t="s">
        <v>8</v>
      </c>
      <c r="J13" s="180" t="s">
        <v>202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73" t="s">
        <v>28</v>
      </c>
      <c r="G17" s="173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44230</v>
      </c>
      <c r="C18" s="30"/>
      <c r="D18" s="34" t="s">
        <v>201</v>
      </c>
      <c r="E18" s="34" t="s">
        <v>40</v>
      </c>
      <c r="F18" s="179">
        <v>63</v>
      </c>
      <c r="G18" s="79"/>
      <c r="H18" s="373">
        <v>2200000</v>
      </c>
      <c r="I18" s="374"/>
      <c r="J18" s="379">
        <f>H18</f>
        <v>2200000</v>
      </c>
    </row>
    <row r="19" spans="1:19" ht="53.25" customHeight="1" x14ac:dyDescent="0.25">
      <c r="A19" s="32">
        <v>2</v>
      </c>
      <c r="B19" s="30">
        <v>44230</v>
      </c>
      <c r="C19" s="30"/>
      <c r="D19" s="34" t="s">
        <v>217</v>
      </c>
      <c r="E19" s="34" t="s">
        <v>40</v>
      </c>
      <c r="F19" s="179">
        <v>83</v>
      </c>
      <c r="G19" s="79"/>
      <c r="H19" s="375"/>
      <c r="I19" s="376"/>
      <c r="J19" s="380"/>
    </row>
    <row r="20" spans="1:19" ht="53.25" customHeight="1" x14ac:dyDescent="0.25">
      <c r="A20" s="32">
        <v>3</v>
      </c>
      <c r="B20" s="30">
        <v>44230</v>
      </c>
      <c r="C20" s="30"/>
      <c r="D20" s="34" t="s">
        <v>218</v>
      </c>
      <c r="E20" s="34" t="s">
        <v>40</v>
      </c>
      <c r="F20" s="179">
        <v>39</v>
      </c>
      <c r="G20" s="79"/>
      <c r="H20" s="375"/>
      <c r="I20" s="376"/>
      <c r="J20" s="380"/>
    </row>
    <row r="21" spans="1:19" ht="25.5" customHeight="1" thickBot="1" x14ac:dyDescent="0.3">
      <c r="A21" s="356" t="s">
        <v>18</v>
      </c>
      <c r="B21" s="357"/>
      <c r="C21" s="357"/>
      <c r="D21" s="357"/>
      <c r="E21" s="357"/>
      <c r="F21" s="357"/>
      <c r="G21" s="357"/>
      <c r="H21" s="357"/>
      <c r="I21" s="358"/>
      <c r="J21" s="11">
        <f>SUM(J18:J18)</f>
        <v>2200000</v>
      </c>
    </row>
    <row r="22" spans="1:19" x14ac:dyDescent="0.25">
      <c r="A22" s="359"/>
      <c r="B22" s="359"/>
      <c r="C22" s="172"/>
      <c r="D22" s="172"/>
      <c r="E22" s="172"/>
      <c r="F22" s="172"/>
      <c r="G22" s="172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41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2200000</v>
      </c>
    </row>
    <row r="26" spans="1:19" x14ac:dyDescent="0.25">
      <c r="A26" s="1" t="s">
        <v>219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23"/>
      <c r="B34" s="23"/>
      <c r="C34" s="23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60" t="str">
        <f>+J13</f>
        <v xml:space="preserve"> 11 Februari 21</v>
      </c>
      <c r="J36" s="361"/>
    </row>
    <row r="39" spans="1:10" ht="18" customHeight="1" x14ac:dyDescent="0.25"/>
    <row r="40" spans="1:10" ht="17.25" customHeight="1" x14ac:dyDescent="0.25"/>
    <row r="42" spans="1:10" x14ac:dyDescent="0.25">
      <c r="H42" s="362" t="s">
        <v>24</v>
      </c>
      <c r="I42" s="362"/>
      <c r="J42" s="362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topLeftCell="A10" workbookViewId="0">
      <selection activeCell="M21" sqref="M21"/>
    </sheetView>
  </sheetViews>
  <sheetFormatPr defaultRowHeight="15.75" x14ac:dyDescent="0.25"/>
  <cols>
    <col min="1" max="1" width="5.42578125" style="2" customWidth="1"/>
    <col min="2" max="2" width="11.28515625" style="2" customWidth="1"/>
    <col min="3" max="3" width="7.42578125" style="2" customWidth="1"/>
    <col min="4" max="4" width="25.85546875" style="2" customWidth="1"/>
    <col min="5" max="5" width="15" style="2" customWidth="1"/>
    <col min="6" max="7" width="6.42578125" style="2" customWidth="1"/>
    <col min="8" max="8" width="14.140625" style="3" bestFit="1" customWidth="1"/>
    <col min="9" max="9" width="1.5703125" style="3" customWidth="1"/>
    <col min="10" max="10" width="16.42578125" style="2" customWidth="1"/>
    <col min="11" max="12" width="9.140625" style="2"/>
    <col min="13" max="13" width="11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4"/>
      <c r="J10" s="365"/>
    </row>
    <row r="12" spans="1:10" x14ac:dyDescent="0.25">
      <c r="A12" s="2" t="s">
        <v>6</v>
      </c>
      <c r="B12" s="2" t="s">
        <v>53</v>
      </c>
      <c r="H12" s="3" t="s">
        <v>7</v>
      </c>
      <c r="I12" s="6" t="s">
        <v>8</v>
      </c>
      <c r="J12" s="25" t="s">
        <v>381</v>
      </c>
    </row>
    <row r="13" spans="1:10" x14ac:dyDescent="0.25">
      <c r="H13" s="3" t="s">
        <v>9</v>
      </c>
      <c r="I13" s="6" t="s">
        <v>8</v>
      </c>
      <c r="J13" s="35" t="s">
        <v>55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54</v>
      </c>
      <c r="I15" s="6"/>
    </row>
    <row r="16" spans="1:10" ht="16.5" thickBot="1" x14ac:dyDescent="0.3">
      <c r="F16" s="7"/>
      <c r="G16" s="7"/>
    </row>
    <row r="17" spans="1:16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76" t="s">
        <v>28</v>
      </c>
      <c r="G17" s="76" t="s">
        <v>29</v>
      </c>
      <c r="H17" s="366" t="s">
        <v>16</v>
      </c>
      <c r="I17" s="367"/>
      <c r="J17" s="9" t="s">
        <v>17</v>
      </c>
    </row>
    <row r="18" spans="1:16" ht="40.5" customHeight="1" x14ac:dyDescent="0.25">
      <c r="A18" s="32">
        <v>1</v>
      </c>
      <c r="B18" s="30">
        <v>44560</v>
      </c>
      <c r="C18" s="30"/>
      <c r="D18" s="34" t="s">
        <v>56</v>
      </c>
      <c r="E18" s="62" t="s">
        <v>57</v>
      </c>
      <c r="F18" s="33">
        <v>6</v>
      </c>
      <c r="G18" s="82">
        <v>762</v>
      </c>
      <c r="H18" s="368">
        <v>10000</v>
      </c>
      <c r="I18" s="369"/>
      <c r="J18" s="80">
        <f>G18*H18</f>
        <v>7620000</v>
      </c>
    </row>
    <row r="19" spans="1:16" ht="29.25" customHeight="1" thickBot="1" x14ac:dyDescent="0.3">
      <c r="A19" s="356" t="s">
        <v>18</v>
      </c>
      <c r="B19" s="357"/>
      <c r="C19" s="357"/>
      <c r="D19" s="357"/>
      <c r="E19" s="357"/>
      <c r="F19" s="357"/>
      <c r="G19" s="357"/>
      <c r="H19" s="357"/>
      <c r="I19" s="358"/>
      <c r="J19" s="81">
        <f>SUM(J18:J18)</f>
        <v>7620000</v>
      </c>
    </row>
    <row r="20" spans="1:16" x14ac:dyDescent="0.25">
      <c r="A20" s="359"/>
      <c r="B20" s="359"/>
      <c r="C20" s="75"/>
      <c r="D20" s="75"/>
      <c r="E20" s="75"/>
      <c r="F20" s="75"/>
      <c r="G20" s="75"/>
      <c r="H20" s="12"/>
      <c r="I20" s="12"/>
      <c r="J20" s="13"/>
    </row>
    <row r="21" spans="1:16" x14ac:dyDescent="0.25">
      <c r="A21" s="75"/>
      <c r="B21" s="75"/>
      <c r="C21" s="75"/>
      <c r="D21" s="75"/>
      <c r="E21" s="75"/>
      <c r="F21" s="75"/>
      <c r="G21" s="75"/>
      <c r="H21" s="29" t="s">
        <v>59</v>
      </c>
      <c r="I21" s="14"/>
      <c r="J21" s="13">
        <v>500000</v>
      </c>
    </row>
    <row r="22" spans="1:16" x14ac:dyDescent="0.25">
      <c r="D22" s="1"/>
      <c r="E22" s="1"/>
      <c r="F22" s="1"/>
      <c r="G22" s="1"/>
      <c r="H22" s="29" t="s">
        <v>20</v>
      </c>
      <c r="I22" s="29"/>
      <c r="J22" s="58"/>
      <c r="K22" s="16"/>
      <c r="P22" s="2" t="s">
        <v>25</v>
      </c>
    </row>
    <row r="23" spans="1:16" ht="16.5" thickBot="1" x14ac:dyDescent="0.3">
      <c r="D23" s="1"/>
      <c r="E23" s="1"/>
      <c r="F23" s="1"/>
      <c r="G23" s="1"/>
      <c r="H23" s="15" t="s">
        <v>42</v>
      </c>
      <c r="I23" s="15"/>
      <c r="J23" s="59">
        <v>0</v>
      </c>
      <c r="K23" s="16"/>
    </row>
    <row r="24" spans="1:16" x14ac:dyDescent="0.25">
      <c r="D24" s="1"/>
      <c r="E24" s="1"/>
      <c r="F24" s="1"/>
      <c r="G24" s="1"/>
      <c r="H24" s="17" t="s">
        <v>27</v>
      </c>
      <c r="I24" s="17"/>
      <c r="J24" s="18">
        <f>J19-J21</f>
        <v>7120000</v>
      </c>
    </row>
    <row r="25" spans="1:16" x14ac:dyDescent="0.25">
      <c r="A25" s="1" t="s">
        <v>60</v>
      </c>
      <c r="D25" s="1"/>
      <c r="E25" s="1"/>
      <c r="F25" s="1"/>
      <c r="G25" s="1"/>
      <c r="H25" s="17"/>
      <c r="I25" s="17"/>
      <c r="J25" s="18"/>
    </row>
    <row r="26" spans="1:16" x14ac:dyDescent="0.25">
      <c r="A26" s="19"/>
      <c r="D26" s="1"/>
      <c r="E26" s="1"/>
      <c r="F26" s="1"/>
      <c r="G26" s="1"/>
      <c r="H26" s="17"/>
      <c r="I26" s="17"/>
      <c r="J26" s="18"/>
    </row>
    <row r="27" spans="1:16" x14ac:dyDescent="0.25">
      <c r="D27" s="1"/>
      <c r="E27" s="1"/>
      <c r="F27" s="1"/>
      <c r="G27" s="1"/>
      <c r="H27" s="17"/>
      <c r="I27" s="17"/>
      <c r="J27" s="18"/>
    </row>
    <row r="28" spans="1:16" x14ac:dyDescent="0.25">
      <c r="A28" s="26" t="s">
        <v>21</v>
      </c>
    </row>
    <row r="29" spans="1:16" x14ac:dyDescent="0.25">
      <c r="A29" s="20" t="s">
        <v>22</v>
      </c>
      <c r="B29" s="20"/>
      <c r="C29" s="20"/>
      <c r="D29" s="7"/>
      <c r="E29" s="7"/>
    </row>
    <row r="30" spans="1:16" x14ac:dyDescent="0.25">
      <c r="A30" s="20" t="s">
        <v>34</v>
      </c>
      <c r="B30" s="20"/>
      <c r="C30" s="20"/>
      <c r="D30" s="7"/>
      <c r="E30" s="7"/>
    </row>
    <row r="31" spans="1:16" x14ac:dyDescent="0.25">
      <c r="A31" s="27" t="s">
        <v>35</v>
      </c>
      <c r="B31" s="21"/>
      <c r="C31" s="21"/>
      <c r="D31" s="7"/>
      <c r="E31" s="7"/>
    </row>
    <row r="32" spans="1:16" x14ac:dyDescent="0.25">
      <c r="A32" s="22" t="s">
        <v>36</v>
      </c>
      <c r="B32" s="22"/>
      <c r="C32" s="22"/>
      <c r="D32" s="7"/>
      <c r="E32" s="7"/>
    </row>
    <row r="33" spans="1:14" x14ac:dyDescent="0.25">
      <c r="A33" s="23"/>
      <c r="B33" s="23"/>
      <c r="C33" s="23"/>
    </row>
    <row r="34" spans="1:14" x14ac:dyDescent="0.25">
      <c r="A34" s="24"/>
      <c r="B34" s="24"/>
      <c r="C34" s="24"/>
      <c r="N34" s="2" t="s">
        <v>21</v>
      </c>
    </row>
    <row r="35" spans="1:14" x14ac:dyDescent="0.25">
      <c r="H35" s="36" t="s">
        <v>23</v>
      </c>
      <c r="I35" s="360" t="str">
        <f>+J13</f>
        <v xml:space="preserve"> 01 Februari 21</v>
      </c>
      <c r="J35" s="361"/>
      <c r="N35" s="20" t="s">
        <v>22</v>
      </c>
    </row>
    <row r="36" spans="1:14" x14ac:dyDescent="0.25">
      <c r="N36" s="20" t="s">
        <v>34</v>
      </c>
    </row>
    <row r="37" spans="1:14" x14ac:dyDescent="0.25">
      <c r="N37" s="27" t="s">
        <v>35</v>
      </c>
    </row>
    <row r="38" spans="1:14" ht="18" customHeight="1" x14ac:dyDescent="0.25">
      <c r="N38" s="22" t="s">
        <v>36</v>
      </c>
    </row>
    <row r="39" spans="1:14" ht="17.25" customHeight="1" x14ac:dyDescent="0.25"/>
    <row r="41" spans="1:14" x14ac:dyDescent="0.25">
      <c r="H41" s="362" t="s">
        <v>24</v>
      </c>
      <c r="I41" s="362"/>
      <c r="J41" s="362"/>
    </row>
  </sheetData>
  <mergeCells count="7">
    <mergeCell ref="H41:J41"/>
    <mergeCell ref="A10:J10"/>
    <mergeCell ref="H17:I17"/>
    <mergeCell ref="H18:I18"/>
    <mergeCell ref="A19:I19"/>
    <mergeCell ref="A20:B20"/>
    <mergeCell ref="I35:J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A17" sqref="A17:XFD20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220</v>
      </c>
      <c r="G12" s="3" t="s">
        <v>7</v>
      </c>
      <c r="H12" s="6" t="s">
        <v>8</v>
      </c>
      <c r="I12" s="25" t="s">
        <v>221</v>
      </c>
    </row>
    <row r="13" spans="1:9" x14ac:dyDescent="0.25">
      <c r="G13" s="3" t="s">
        <v>9</v>
      </c>
      <c r="H13" s="6" t="s">
        <v>8</v>
      </c>
      <c r="I13" s="180" t="s">
        <v>202</v>
      </c>
    </row>
    <row r="14" spans="1:9" x14ac:dyDescent="0.25">
      <c r="G14" s="3" t="s">
        <v>10</v>
      </c>
      <c r="H14" s="6" t="s">
        <v>8</v>
      </c>
      <c r="I14" s="92"/>
    </row>
    <row r="15" spans="1:9" x14ac:dyDescent="0.25">
      <c r="A15" s="2" t="s">
        <v>11</v>
      </c>
      <c r="B15" s="2" t="s">
        <v>39</v>
      </c>
    </row>
    <row r="16" spans="1:9" ht="16.5" thickBot="1" x14ac:dyDescent="0.3">
      <c r="F16" s="4"/>
    </row>
    <row r="17" spans="1:18" ht="20.100000000000001" customHeight="1" x14ac:dyDescent="0.25">
      <c r="A17" s="93" t="s">
        <v>12</v>
      </c>
      <c r="B17" s="94" t="s">
        <v>13</v>
      </c>
      <c r="C17" s="94" t="s">
        <v>26</v>
      </c>
      <c r="D17" s="94" t="s">
        <v>14</v>
      </c>
      <c r="E17" s="94" t="s">
        <v>15</v>
      </c>
      <c r="F17" s="94" t="s">
        <v>28</v>
      </c>
      <c r="G17" s="389" t="s">
        <v>16</v>
      </c>
      <c r="H17" s="390"/>
      <c r="I17" s="95" t="s">
        <v>17</v>
      </c>
    </row>
    <row r="18" spans="1:18" ht="55.5" customHeight="1" x14ac:dyDescent="0.25">
      <c r="A18" s="32">
        <v>1</v>
      </c>
      <c r="B18" s="30">
        <v>44214</v>
      </c>
      <c r="C18" s="30" t="s">
        <v>222</v>
      </c>
      <c r="D18" s="31" t="s">
        <v>223</v>
      </c>
      <c r="E18" s="62" t="s">
        <v>224</v>
      </c>
      <c r="F18" s="33">
        <v>2</v>
      </c>
      <c r="G18" s="373">
        <v>7500000</v>
      </c>
      <c r="H18" s="374"/>
      <c r="I18" s="379">
        <f>+G18</f>
        <v>7500000</v>
      </c>
    </row>
    <row r="19" spans="1:18" ht="39" customHeight="1" thickBot="1" x14ac:dyDescent="0.3">
      <c r="A19" s="32">
        <v>2</v>
      </c>
      <c r="B19" s="30">
        <v>44214</v>
      </c>
      <c r="C19" s="30" t="s">
        <v>225</v>
      </c>
      <c r="D19" s="31" t="s">
        <v>226</v>
      </c>
      <c r="E19" s="31" t="s">
        <v>227</v>
      </c>
      <c r="F19" s="31">
        <v>2</v>
      </c>
      <c r="G19" s="377"/>
      <c r="H19" s="378"/>
      <c r="I19" s="380"/>
    </row>
    <row r="20" spans="1:18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7"/>
      <c r="I20" s="181">
        <f>I18</f>
        <v>7500000</v>
      </c>
    </row>
    <row r="21" spans="1:18" x14ac:dyDescent="0.25">
      <c r="A21" s="359"/>
      <c r="B21" s="359"/>
      <c r="C21" s="359"/>
      <c r="D21" s="359"/>
      <c r="E21" s="172"/>
      <c r="F21" s="172"/>
      <c r="G21" s="12"/>
      <c r="H21" s="12"/>
      <c r="I21" s="13"/>
    </row>
    <row r="22" spans="1:18" x14ac:dyDescent="0.25">
      <c r="E22" s="1"/>
      <c r="F22" s="1"/>
      <c r="G22" s="29" t="s">
        <v>20</v>
      </c>
      <c r="H22" s="29"/>
      <c r="I22" s="58">
        <v>0</v>
      </c>
      <c r="J22" s="16"/>
      <c r="R22" s="2" t="s">
        <v>25</v>
      </c>
    </row>
    <row r="23" spans="1:18" ht="16.5" thickBot="1" x14ac:dyDescent="0.3">
      <c r="E23" s="1"/>
      <c r="F23" s="1"/>
      <c r="G23" s="15" t="s">
        <v>33</v>
      </c>
      <c r="H23" s="15"/>
      <c r="I23" s="59">
        <v>0</v>
      </c>
      <c r="J23" s="16"/>
    </row>
    <row r="24" spans="1:18" ht="16.5" customHeight="1" x14ac:dyDescent="0.25">
      <c r="E24" s="1"/>
      <c r="F24" s="1"/>
      <c r="G24" s="17" t="s">
        <v>27</v>
      </c>
      <c r="H24" s="17"/>
      <c r="I24" s="18">
        <f>I20</f>
        <v>7500000</v>
      </c>
    </row>
    <row r="25" spans="1:18" x14ac:dyDescent="0.25">
      <c r="A25" s="1" t="s">
        <v>228</v>
      </c>
      <c r="E25" s="1"/>
      <c r="F25" s="1"/>
      <c r="G25" s="17"/>
      <c r="H25" s="17"/>
      <c r="I25" s="18"/>
    </row>
    <row r="26" spans="1:18" x14ac:dyDescent="0.25">
      <c r="A26" s="19"/>
      <c r="E26" s="1"/>
      <c r="F26" s="1"/>
      <c r="G26" s="17"/>
      <c r="H26" s="17"/>
      <c r="I26" s="18"/>
    </row>
    <row r="27" spans="1:18" x14ac:dyDescent="0.25"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23"/>
      <c r="B33" s="23"/>
      <c r="C33" s="23"/>
      <c r="D33" s="23"/>
    </row>
    <row r="34" spans="1:9" x14ac:dyDescent="0.25">
      <c r="A34" s="24"/>
      <c r="B34" s="24"/>
      <c r="C34" s="24"/>
      <c r="D34" s="97"/>
    </row>
    <row r="35" spans="1:9" x14ac:dyDescent="0.25">
      <c r="G35" s="36" t="s">
        <v>73</v>
      </c>
      <c r="H35" s="360" t="str">
        <f>+I13</f>
        <v xml:space="preserve"> 11 Februari 21</v>
      </c>
      <c r="I35" s="361"/>
    </row>
    <row r="39" spans="1:9" x14ac:dyDescent="0.25">
      <c r="H39" s="3" t="s">
        <v>25</v>
      </c>
    </row>
    <row r="42" spans="1:9" x14ac:dyDescent="0.25">
      <c r="G42" s="388" t="s">
        <v>24</v>
      </c>
      <c r="H42" s="388"/>
      <c r="I42" s="388"/>
    </row>
  </sheetData>
  <mergeCells count="8">
    <mergeCell ref="H35:I35"/>
    <mergeCell ref="G42:I42"/>
    <mergeCell ref="A10:I10"/>
    <mergeCell ref="G17:H17"/>
    <mergeCell ref="G18:H19"/>
    <mergeCell ref="I18:I19"/>
    <mergeCell ref="A20:H20"/>
    <mergeCell ref="A21:D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0" workbookViewId="0">
      <selection activeCell="B16" sqref="B16"/>
    </sheetView>
  </sheetViews>
  <sheetFormatPr defaultRowHeight="15.75" x14ac:dyDescent="0.25"/>
  <cols>
    <col min="1" max="1" width="4.85546875" style="25" customWidth="1"/>
    <col min="2" max="2" width="11.7109375" style="25" customWidth="1"/>
    <col min="3" max="3" width="9.140625" style="25" customWidth="1"/>
    <col min="4" max="4" width="6.28515625" style="25" customWidth="1"/>
    <col min="5" max="5" width="25" style="25" customWidth="1"/>
    <col min="6" max="6" width="6" style="25" customWidth="1"/>
    <col min="7" max="7" width="15.42578125" style="38" customWidth="1"/>
    <col min="8" max="8" width="2.140625" style="38" customWidth="1"/>
    <col min="9" max="9" width="18.85546875" style="25" customWidth="1"/>
    <col min="10" max="16384" width="9.140625" style="25"/>
  </cols>
  <sheetData>
    <row r="2" spans="1:13" x14ac:dyDescent="0.25">
      <c r="A2" s="37" t="s">
        <v>0</v>
      </c>
    </row>
    <row r="3" spans="1:13" x14ac:dyDescent="0.25">
      <c r="A3" s="28" t="s">
        <v>31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39"/>
      <c r="B9" s="39"/>
      <c r="C9" s="39"/>
      <c r="D9" s="39"/>
      <c r="E9" s="39"/>
      <c r="F9" s="39"/>
      <c r="G9" s="40"/>
      <c r="H9" s="40"/>
      <c r="I9" s="39"/>
    </row>
    <row r="10" spans="1:13" ht="25.5" customHeight="1" thickBot="1" x14ac:dyDescent="0.4">
      <c r="A10" s="404" t="s">
        <v>5</v>
      </c>
      <c r="B10" s="405"/>
      <c r="C10" s="405"/>
      <c r="D10" s="405"/>
      <c r="E10" s="405"/>
      <c r="F10" s="405"/>
      <c r="G10" s="405"/>
      <c r="H10" s="405"/>
      <c r="I10" s="406"/>
    </row>
    <row r="12" spans="1:13" x14ac:dyDescent="0.25">
      <c r="A12" s="25" t="s">
        <v>6</v>
      </c>
      <c r="B12" s="25" t="s">
        <v>137</v>
      </c>
      <c r="G12" s="38" t="s">
        <v>7</v>
      </c>
      <c r="H12" s="38" t="s">
        <v>8</v>
      </c>
      <c r="I12" s="118" t="s">
        <v>230</v>
      </c>
    </row>
    <row r="13" spans="1:13" x14ac:dyDescent="0.25">
      <c r="B13" s="25" t="s">
        <v>138</v>
      </c>
      <c r="G13" s="38" t="s">
        <v>9</v>
      </c>
      <c r="H13" s="38" t="s">
        <v>8</v>
      </c>
      <c r="I13" s="124" t="s">
        <v>202</v>
      </c>
    </row>
    <row r="14" spans="1:13" x14ac:dyDescent="0.25">
      <c r="B14" s="41" t="s">
        <v>139</v>
      </c>
      <c r="C14" s="41"/>
      <c r="D14" s="41"/>
      <c r="E14" s="41"/>
      <c r="G14" s="38" t="s">
        <v>10</v>
      </c>
      <c r="H14" s="38" t="s">
        <v>8</v>
      </c>
      <c r="M14" s="25" t="s">
        <v>25</v>
      </c>
    </row>
    <row r="15" spans="1:13" x14ac:dyDescent="0.25">
      <c r="B15" s="41"/>
      <c r="C15" s="41"/>
      <c r="D15" s="41"/>
      <c r="E15" s="41"/>
    </row>
    <row r="16" spans="1:13" x14ac:dyDescent="0.25">
      <c r="A16" s="25" t="s">
        <v>11</v>
      </c>
      <c r="B16" s="25" t="s">
        <v>39</v>
      </c>
    </row>
    <row r="17" spans="1:16" ht="16.5" thickBot="1" x14ac:dyDescent="0.3"/>
    <row r="18" spans="1:16" ht="31.5" x14ac:dyDescent="0.25">
      <c r="A18" s="152" t="s">
        <v>12</v>
      </c>
      <c r="B18" s="153" t="s">
        <v>13</v>
      </c>
      <c r="C18" s="154" t="s">
        <v>140</v>
      </c>
      <c r="D18" s="154" t="s">
        <v>141</v>
      </c>
      <c r="E18" s="155" t="s">
        <v>15</v>
      </c>
      <c r="F18" s="153" t="s">
        <v>101</v>
      </c>
      <c r="G18" s="407" t="s">
        <v>16</v>
      </c>
      <c r="H18" s="408"/>
      <c r="I18" s="156" t="s">
        <v>17</v>
      </c>
    </row>
    <row r="19" spans="1:16" ht="48" customHeight="1" x14ac:dyDescent="0.25">
      <c r="A19" s="42">
        <v>1</v>
      </c>
      <c r="B19" s="157">
        <v>44193</v>
      </c>
      <c r="C19" s="43">
        <v>491</v>
      </c>
      <c r="D19" s="43" t="s">
        <v>231</v>
      </c>
      <c r="E19" s="158" t="s">
        <v>232</v>
      </c>
      <c r="F19" s="159">
        <v>1</v>
      </c>
      <c r="G19" s="409">
        <v>15000000</v>
      </c>
      <c r="H19" s="410"/>
      <c r="I19" s="44">
        <f>+G19</f>
        <v>15000000</v>
      </c>
    </row>
    <row r="20" spans="1:16" ht="24" customHeight="1" thickBot="1" x14ac:dyDescent="0.3">
      <c r="A20" s="411" t="s">
        <v>18</v>
      </c>
      <c r="B20" s="412"/>
      <c r="C20" s="412"/>
      <c r="D20" s="412"/>
      <c r="E20" s="412"/>
      <c r="F20" s="412"/>
      <c r="G20" s="412"/>
      <c r="H20" s="413"/>
      <c r="I20" s="45">
        <f>+I19</f>
        <v>15000000</v>
      </c>
    </row>
    <row r="21" spans="1:16" x14ac:dyDescent="0.25">
      <c r="A21" s="414"/>
      <c r="B21" s="414"/>
      <c r="C21" s="414"/>
      <c r="D21" s="414"/>
      <c r="E21" s="414"/>
      <c r="F21" s="175"/>
      <c r="G21" s="46"/>
      <c r="H21" s="46"/>
      <c r="I21" s="47"/>
    </row>
    <row r="22" spans="1:16" x14ac:dyDescent="0.25">
      <c r="A22" s="175"/>
      <c r="B22" s="175"/>
      <c r="C22" s="175"/>
      <c r="D22" s="175"/>
      <c r="E22" s="175"/>
      <c r="F22" s="175"/>
      <c r="G22" s="48" t="s">
        <v>20</v>
      </c>
      <c r="H22" s="48"/>
      <c r="I22" s="47">
        <v>0</v>
      </c>
    </row>
    <row r="23" spans="1:16" ht="16.5" thickBot="1" x14ac:dyDescent="0.3">
      <c r="F23" s="37"/>
      <c r="G23" s="49" t="s">
        <v>33</v>
      </c>
      <c r="H23" s="49"/>
      <c r="I23" s="50">
        <v>0</v>
      </c>
      <c r="J23" s="160"/>
      <c r="P23" s="25" t="s">
        <v>25</v>
      </c>
    </row>
    <row r="24" spans="1:16" x14ac:dyDescent="0.25">
      <c r="F24" s="37"/>
      <c r="G24" s="51" t="s">
        <v>27</v>
      </c>
      <c r="H24" s="51"/>
      <c r="I24" s="52">
        <f>I20+I22-I23</f>
        <v>15000000</v>
      </c>
    </row>
    <row r="25" spans="1:16" x14ac:dyDescent="0.25">
      <c r="A25" s="37" t="s">
        <v>233</v>
      </c>
      <c r="F25" s="37"/>
      <c r="G25" s="51"/>
      <c r="H25" s="51"/>
      <c r="I25" s="52"/>
    </row>
    <row r="26" spans="1:16" x14ac:dyDescent="0.25">
      <c r="A26" s="2"/>
      <c r="F26" s="37"/>
      <c r="G26" s="51"/>
      <c r="H26" s="51"/>
      <c r="I26" s="52"/>
    </row>
    <row r="27" spans="1:16" x14ac:dyDescent="0.25">
      <c r="A27" s="26" t="s">
        <v>21</v>
      </c>
      <c r="B27" s="26"/>
      <c r="C27" s="26"/>
      <c r="D27" s="26"/>
      <c r="E27" s="26"/>
    </row>
    <row r="28" spans="1:16" x14ac:dyDescent="0.25">
      <c r="A28" s="20" t="s">
        <v>22</v>
      </c>
      <c r="B28" s="37"/>
      <c r="C28" s="37"/>
      <c r="D28" s="37"/>
      <c r="E28" s="37"/>
    </row>
    <row r="29" spans="1:16" x14ac:dyDescent="0.25">
      <c r="A29" s="20" t="s">
        <v>34</v>
      </c>
      <c r="B29" s="37"/>
      <c r="C29" s="37"/>
      <c r="D29" s="37"/>
    </row>
    <row r="30" spans="1:16" x14ac:dyDescent="0.25">
      <c r="A30" s="27" t="s">
        <v>35</v>
      </c>
      <c r="B30" s="54"/>
      <c r="C30" s="54"/>
      <c r="D30" s="54"/>
      <c r="E30" s="53"/>
    </row>
    <row r="31" spans="1:16" x14ac:dyDescent="0.25">
      <c r="A31" s="22" t="s">
        <v>36</v>
      </c>
      <c r="B31" s="55"/>
      <c r="C31" s="55"/>
      <c r="D31" s="55"/>
      <c r="E31" s="54"/>
    </row>
    <row r="32" spans="1:16" x14ac:dyDescent="0.25">
      <c r="A32" s="54"/>
      <c r="B32" s="54"/>
      <c r="C32" s="54"/>
      <c r="D32" s="54"/>
      <c r="E32" s="54"/>
    </row>
    <row r="33" spans="1:9" x14ac:dyDescent="0.25">
      <c r="A33" s="55"/>
      <c r="B33" s="55"/>
      <c r="C33" s="55"/>
      <c r="D33" s="55"/>
      <c r="E33" s="56"/>
    </row>
    <row r="34" spans="1:9" x14ac:dyDescent="0.25">
      <c r="G34" s="57" t="s">
        <v>23</v>
      </c>
      <c r="H34" s="415" t="str">
        <f>+I13</f>
        <v xml:space="preserve"> 11 Februari 21</v>
      </c>
      <c r="I34" s="416"/>
    </row>
    <row r="42" spans="1:9" x14ac:dyDescent="0.25">
      <c r="G42" s="388" t="s">
        <v>24</v>
      </c>
      <c r="H42" s="388"/>
      <c r="I42" s="388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0" workbookViewId="0">
      <selection activeCell="N23" sqref="N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7.28515625" style="2" customWidth="1"/>
    <col min="4" max="4" width="25.5703125" style="2" bestFit="1" customWidth="1"/>
    <col min="5" max="5" width="14.7109375" style="2" customWidth="1"/>
    <col min="6" max="6" width="7.28515625" style="2" customWidth="1"/>
    <col min="7" max="7" width="6.285156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4"/>
      <c r="J10" s="365"/>
    </row>
    <row r="12" spans="1:10" x14ac:dyDescent="0.25">
      <c r="A12" s="2" t="s">
        <v>6</v>
      </c>
      <c r="B12" s="2" t="s">
        <v>234</v>
      </c>
      <c r="H12" s="3" t="s">
        <v>7</v>
      </c>
      <c r="I12" s="6" t="s">
        <v>8</v>
      </c>
      <c r="J12" s="25" t="s">
        <v>235</v>
      </c>
    </row>
    <row r="13" spans="1:10" x14ac:dyDescent="0.25">
      <c r="H13" s="3" t="s">
        <v>9</v>
      </c>
      <c r="I13" s="6" t="s">
        <v>8</v>
      </c>
      <c r="J13" s="180" t="s">
        <v>202</v>
      </c>
    </row>
    <row r="14" spans="1:10" x14ac:dyDescent="0.25">
      <c r="H14" s="3" t="s">
        <v>10</v>
      </c>
      <c r="I14" s="6" t="s">
        <v>8</v>
      </c>
      <c r="J14" s="92"/>
    </row>
    <row r="15" spans="1:10" x14ac:dyDescent="0.25">
      <c r="A15" s="2" t="s">
        <v>11</v>
      </c>
      <c r="B15" s="25" t="s">
        <v>39</v>
      </c>
    </row>
    <row r="16" spans="1:10" ht="16.5" thickBot="1" x14ac:dyDescent="0.3">
      <c r="F16" s="4"/>
      <c r="G16" s="7"/>
    </row>
    <row r="17" spans="1:19" ht="20.100000000000001" customHeight="1" x14ac:dyDescent="0.25">
      <c r="A17" s="93" t="s">
        <v>12</v>
      </c>
      <c r="B17" s="94" t="s">
        <v>13</v>
      </c>
      <c r="C17" s="94" t="s">
        <v>26</v>
      </c>
      <c r="D17" s="94" t="s">
        <v>14</v>
      </c>
      <c r="E17" s="94" t="s">
        <v>15</v>
      </c>
      <c r="F17" s="94" t="s">
        <v>28</v>
      </c>
      <c r="G17" s="183" t="s">
        <v>29</v>
      </c>
      <c r="H17" s="389" t="s">
        <v>16</v>
      </c>
      <c r="I17" s="390"/>
      <c r="J17" s="95" t="s">
        <v>17</v>
      </c>
    </row>
    <row r="18" spans="1:19" ht="55.5" customHeight="1" thickBot="1" x14ac:dyDescent="0.3">
      <c r="A18" s="32">
        <v>1</v>
      </c>
      <c r="B18" s="30">
        <v>44237</v>
      </c>
      <c r="C18" s="30" t="s">
        <v>236</v>
      </c>
      <c r="D18" s="31" t="s">
        <v>237</v>
      </c>
      <c r="E18" s="62" t="s">
        <v>238</v>
      </c>
      <c r="F18" s="33">
        <v>1</v>
      </c>
      <c r="G18" s="33">
        <v>308</v>
      </c>
      <c r="H18" s="427">
        <v>1300000</v>
      </c>
      <c r="I18" s="427"/>
      <c r="J18" s="182">
        <f>+H18</f>
        <v>1300000</v>
      </c>
    </row>
    <row r="19" spans="1:19" ht="25.5" customHeight="1" thickBot="1" x14ac:dyDescent="0.3">
      <c r="A19" s="356" t="s">
        <v>18</v>
      </c>
      <c r="B19" s="357"/>
      <c r="C19" s="357"/>
      <c r="D19" s="357"/>
      <c r="E19" s="357"/>
      <c r="F19" s="357"/>
      <c r="G19" s="357"/>
      <c r="H19" s="357"/>
      <c r="I19" s="357"/>
      <c r="J19" s="181">
        <f>J18</f>
        <v>1300000</v>
      </c>
    </row>
    <row r="20" spans="1:19" x14ac:dyDescent="0.25">
      <c r="A20" s="359"/>
      <c r="B20" s="359"/>
      <c r="C20" s="359"/>
      <c r="D20" s="359"/>
      <c r="E20" s="172"/>
      <c r="F20" s="172"/>
      <c r="G20" s="172"/>
      <c r="H20" s="12"/>
      <c r="I20" s="12"/>
      <c r="J20" s="13"/>
    </row>
    <row r="21" spans="1:19" x14ac:dyDescent="0.25">
      <c r="E21" s="1"/>
      <c r="F21" s="1"/>
      <c r="G21" s="1"/>
      <c r="H21" s="29" t="s">
        <v>20</v>
      </c>
      <c r="I21" s="29"/>
      <c r="J21" s="149">
        <v>500000</v>
      </c>
      <c r="K21" s="16"/>
      <c r="S21" s="2" t="s">
        <v>25</v>
      </c>
    </row>
    <row r="22" spans="1:19" ht="16.5" thickBot="1" x14ac:dyDescent="0.3">
      <c r="E22" s="1"/>
      <c r="F22" s="1"/>
      <c r="G22" s="1"/>
      <c r="H22" s="15" t="s">
        <v>33</v>
      </c>
      <c r="I22" s="15"/>
      <c r="J22" s="88">
        <f>J19-J21</f>
        <v>800000</v>
      </c>
      <c r="K22" s="16"/>
    </row>
    <row r="23" spans="1:19" ht="16.5" customHeight="1" x14ac:dyDescent="0.25">
      <c r="E23" s="1"/>
      <c r="F23" s="1"/>
      <c r="G23" s="1"/>
      <c r="H23" s="17" t="s">
        <v>27</v>
      </c>
      <c r="I23" s="17"/>
      <c r="J23" s="18">
        <f>J21</f>
        <v>500000</v>
      </c>
    </row>
    <row r="24" spans="1:19" x14ac:dyDescent="0.25">
      <c r="A24" s="1" t="s">
        <v>239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E26" s="1"/>
      <c r="F26" s="1"/>
      <c r="G26" s="1"/>
      <c r="H26" s="17"/>
      <c r="I26" s="17"/>
      <c r="J26" s="18"/>
    </row>
    <row r="27" spans="1:19" x14ac:dyDescent="0.25">
      <c r="A27" s="26" t="s">
        <v>21</v>
      </c>
    </row>
    <row r="28" spans="1:19" x14ac:dyDescent="0.25">
      <c r="A28" s="20" t="s">
        <v>22</v>
      </c>
      <c r="B28" s="20"/>
      <c r="C28" s="20"/>
      <c r="D28" s="20"/>
      <c r="E28" s="7"/>
    </row>
    <row r="29" spans="1:19" x14ac:dyDescent="0.25">
      <c r="A29" s="20" t="s">
        <v>34</v>
      </c>
      <c r="B29" s="20"/>
      <c r="C29" s="20"/>
      <c r="D29" s="7"/>
      <c r="E29" s="7"/>
    </row>
    <row r="30" spans="1:19" x14ac:dyDescent="0.25">
      <c r="A30" s="27" t="s">
        <v>35</v>
      </c>
      <c r="B30" s="21"/>
      <c r="C30" s="21"/>
      <c r="D30" s="27"/>
      <c r="E30" s="7"/>
    </row>
    <row r="31" spans="1:19" x14ac:dyDescent="0.25">
      <c r="A31" s="22" t="s">
        <v>36</v>
      </c>
      <c r="B31" s="22"/>
      <c r="C31" s="22"/>
      <c r="D31" s="21"/>
      <c r="E31" s="7"/>
    </row>
    <row r="32" spans="1:19" x14ac:dyDescent="0.25">
      <c r="A32" s="23"/>
      <c r="B32" s="23"/>
      <c r="C32" s="23"/>
      <c r="D32" s="23"/>
    </row>
    <row r="33" spans="1:10" x14ac:dyDescent="0.25">
      <c r="A33" s="24"/>
      <c r="B33" s="24"/>
      <c r="C33" s="24"/>
      <c r="D33" s="97"/>
    </row>
    <row r="34" spans="1:10" x14ac:dyDescent="0.25">
      <c r="H34" s="36" t="s">
        <v>73</v>
      </c>
      <c r="I34" s="360" t="str">
        <f>+J13</f>
        <v xml:space="preserve"> 11 Februari 21</v>
      </c>
      <c r="J34" s="361"/>
    </row>
    <row r="38" spans="1:10" x14ac:dyDescent="0.25">
      <c r="I38" s="3" t="s">
        <v>25</v>
      </c>
    </row>
    <row r="41" spans="1:10" x14ac:dyDescent="0.25">
      <c r="H41" s="388" t="s">
        <v>24</v>
      </c>
      <c r="I41" s="388"/>
      <c r="J41" s="388"/>
    </row>
  </sheetData>
  <mergeCells count="7">
    <mergeCell ref="I34:J34"/>
    <mergeCell ref="H41:J41"/>
    <mergeCell ref="H18:I18"/>
    <mergeCell ref="A10:J10"/>
    <mergeCell ref="H17:I17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0" workbookViewId="0">
      <selection activeCell="L18" sqref="L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7.28515625" style="2" customWidth="1"/>
    <col min="4" max="4" width="25.5703125" style="2" bestFit="1" customWidth="1"/>
    <col min="5" max="5" width="14.7109375" style="2" customWidth="1"/>
    <col min="6" max="6" width="7.28515625" style="2" customWidth="1"/>
    <col min="7" max="7" width="6.285156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4"/>
      <c r="J10" s="365"/>
    </row>
    <row r="12" spans="1:10" x14ac:dyDescent="0.25">
      <c r="A12" s="2" t="s">
        <v>6</v>
      </c>
      <c r="B12" s="2" t="s">
        <v>234</v>
      </c>
      <c r="H12" s="3" t="s">
        <v>7</v>
      </c>
      <c r="I12" s="6" t="s">
        <v>8</v>
      </c>
      <c r="J12" s="25" t="s">
        <v>644</v>
      </c>
    </row>
    <row r="13" spans="1:10" x14ac:dyDescent="0.25">
      <c r="H13" s="3" t="s">
        <v>9</v>
      </c>
      <c r="I13" s="6" t="s">
        <v>8</v>
      </c>
      <c r="J13" s="180" t="s">
        <v>645</v>
      </c>
    </row>
    <row r="14" spans="1:10" x14ac:dyDescent="0.25">
      <c r="H14" s="3" t="s">
        <v>10</v>
      </c>
      <c r="I14" s="6" t="s">
        <v>8</v>
      </c>
      <c r="J14" s="92"/>
    </row>
    <row r="15" spans="1:10" x14ac:dyDescent="0.25">
      <c r="A15" s="2" t="s">
        <v>11</v>
      </c>
      <c r="B15" s="25" t="s">
        <v>39</v>
      </c>
    </row>
    <row r="16" spans="1:10" ht="16.5" thickBot="1" x14ac:dyDescent="0.3">
      <c r="F16" s="4"/>
      <c r="G16" s="7"/>
    </row>
    <row r="17" spans="1:19" ht="20.100000000000001" customHeight="1" x14ac:dyDescent="0.25">
      <c r="A17" s="93" t="s">
        <v>12</v>
      </c>
      <c r="B17" s="94" t="s">
        <v>13</v>
      </c>
      <c r="C17" s="94" t="s">
        <v>26</v>
      </c>
      <c r="D17" s="94" t="s">
        <v>14</v>
      </c>
      <c r="E17" s="94" t="s">
        <v>15</v>
      </c>
      <c r="F17" s="94" t="s">
        <v>28</v>
      </c>
      <c r="G17" s="183" t="s">
        <v>29</v>
      </c>
      <c r="H17" s="389" t="s">
        <v>16</v>
      </c>
      <c r="I17" s="390"/>
      <c r="J17" s="95" t="s">
        <v>17</v>
      </c>
    </row>
    <row r="18" spans="1:19" ht="55.5" customHeight="1" thickBot="1" x14ac:dyDescent="0.3">
      <c r="A18" s="32">
        <v>1</v>
      </c>
      <c r="B18" s="30">
        <v>44237</v>
      </c>
      <c r="C18" s="30" t="s">
        <v>236</v>
      </c>
      <c r="D18" s="31" t="s">
        <v>237</v>
      </c>
      <c r="E18" s="62" t="s">
        <v>238</v>
      </c>
      <c r="F18" s="33">
        <v>1</v>
      </c>
      <c r="G18" s="33">
        <v>308</v>
      </c>
      <c r="H18" s="427">
        <v>1300000</v>
      </c>
      <c r="I18" s="427"/>
      <c r="J18" s="182">
        <f>+H18</f>
        <v>1300000</v>
      </c>
    </row>
    <row r="19" spans="1:19" ht="25.5" customHeight="1" thickBot="1" x14ac:dyDescent="0.3">
      <c r="A19" s="356" t="s">
        <v>18</v>
      </c>
      <c r="B19" s="357"/>
      <c r="C19" s="357"/>
      <c r="D19" s="357"/>
      <c r="E19" s="357"/>
      <c r="F19" s="357"/>
      <c r="G19" s="357"/>
      <c r="H19" s="357"/>
      <c r="I19" s="357"/>
      <c r="J19" s="181">
        <f>J18</f>
        <v>1300000</v>
      </c>
    </row>
    <row r="20" spans="1:19" x14ac:dyDescent="0.25">
      <c r="A20" s="359"/>
      <c r="B20" s="359"/>
      <c r="C20" s="359"/>
      <c r="D20" s="359"/>
      <c r="E20" s="330"/>
      <c r="F20" s="330"/>
      <c r="G20" s="330"/>
      <c r="H20" s="12"/>
      <c r="I20" s="12"/>
      <c r="J20" s="13"/>
    </row>
    <row r="21" spans="1:19" x14ac:dyDescent="0.25">
      <c r="E21" s="1"/>
      <c r="F21" s="1"/>
      <c r="G21" s="1"/>
      <c r="H21" s="29" t="s">
        <v>20</v>
      </c>
      <c r="I21" s="29"/>
      <c r="J21" s="58">
        <v>500000</v>
      </c>
      <c r="K21" s="16"/>
      <c r="S21" s="2" t="s">
        <v>25</v>
      </c>
    </row>
    <row r="22" spans="1:19" ht="16.5" thickBot="1" x14ac:dyDescent="0.3">
      <c r="E22" s="1"/>
      <c r="F22" s="1"/>
      <c r="G22" s="1"/>
      <c r="H22" s="15" t="s">
        <v>33</v>
      </c>
      <c r="I22" s="15"/>
      <c r="J22" s="59">
        <f>J19-J21</f>
        <v>800000</v>
      </c>
      <c r="K22" s="16"/>
    </row>
    <row r="23" spans="1:19" ht="16.5" customHeight="1" x14ac:dyDescent="0.25">
      <c r="E23" s="1"/>
      <c r="F23" s="1"/>
      <c r="G23" s="1"/>
      <c r="H23" s="17" t="s">
        <v>27</v>
      </c>
      <c r="I23" s="17"/>
      <c r="J23" s="18">
        <f>J22</f>
        <v>800000</v>
      </c>
    </row>
    <row r="24" spans="1:19" x14ac:dyDescent="0.25">
      <c r="A24" s="1" t="s">
        <v>240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E26" s="1"/>
      <c r="F26" s="1"/>
      <c r="G26" s="1"/>
      <c r="H26" s="17"/>
      <c r="I26" s="17"/>
      <c r="J26" s="18"/>
    </row>
    <row r="27" spans="1:19" x14ac:dyDescent="0.25">
      <c r="A27" s="26" t="s">
        <v>21</v>
      </c>
    </row>
    <row r="28" spans="1:19" x14ac:dyDescent="0.25">
      <c r="A28" s="20" t="s">
        <v>22</v>
      </c>
      <c r="B28" s="20"/>
      <c r="C28" s="20"/>
      <c r="D28" s="20"/>
      <c r="E28" s="7"/>
    </row>
    <row r="29" spans="1:19" x14ac:dyDescent="0.25">
      <c r="A29" s="20" t="s">
        <v>34</v>
      </c>
      <c r="B29" s="20"/>
      <c r="C29" s="20"/>
      <c r="D29" s="7"/>
      <c r="E29" s="7"/>
    </row>
    <row r="30" spans="1:19" x14ac:dyDescent="0.25">
      <c r="A30" s="27" t="s">
        <v>35</v>
      </c>
      <c r="B30" s="21"/>
      <c r="C30" s="21"/>
      <c r="D30" s="27"/>
      <c r="E30" s="7"/>
    </row>
    <row r="31" spans="1:19" x14ac:dyDescent="0.25">
      <c r="A31" s="22" t="s">
        <v>36</v>
      </c>
      <c r="B31" s="22"/>
      <c r="C31" s="22"/>
      <c r="D31" s="21"/>
      <c r="E31" s="7"/>
    </row>
    <row r="32" spans="1:19" x14ac:dyDescent="0.25">
      <c r="A32" s="331"/>
      <c r="B32" s="331"/>
      <c r="C32" s="331"/>
      <c r="D32" s="331"/>
    </row>
    <row r="33" spans="1:10" x14ac:dyDescent="0.25">
      <c r="A33" s="24"/>
      <c r="B33" s="24"/>
      <c r="C33" s="24"/>
      <c r="D33" s="97"/>
    </row>
    <row r="34" spans="1:10" x14ac:dyDescent="0.25">
      <c r="H34" s="36" t="s">
        <v>73</v>
      </c>
      <c r="I34" s="360" t="str">
        <f>+J13</f>
        <v xml:space="preserve"> 05 Maret 2021</v>
      </c>
      <c r="J34" s="361"/>
    </row>
    <row r="38" spans="1:10" x14ac:dyDescent="0.25">
      <c r="I38" s="3" t="s">
        <v>25</v>
      </c>
    </row>
    <row r="41" spans="1:10" x14ac:dyDescent="0.25">
      <c r="H41" s="388" t="s">
        <v>24</v>
      </c>
      <c r="I41" s="388"/>
      <c r="J41" s="388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16" workbookViewId="0">
      <selection activeCell="H25" sqref="H25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25.5703125" style="2" customWidth="1"/>
    <col min="4" max="4" width="16.7109375" style="2" customWidth="1"/>
    <col min="5" max="5" width="7.85546875" style="2" customWidth="1"/>
    <col min="6" max="6" width="15.7109375" style="3" customWidth="1"/>
    <col min="7" max="7" width="1.5703125" style="3" customWidth="1"/>
    <col min="8" max="8" width="18.710937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8" t="s">
        <v>31</v>
      </c>
    </row>
    <row r="4" spans="1:8" x14ac:dyDescent="0.25">
      <c r="A4" s="28" t="s">
        <v>1</v>
      </c>
    </row>
    <row r="5" spans="1:8" x14ac:dyDescent="0.25">
      <c r="A5" s="28" t="s">
        <v>2</v>
      </c>
    </row>
    <row r="6" spans="1:8" x14ac:dyDescent="0.25">
      <c r="A6" s="28" t="s">
        <v>3</v>
      </c>
    </row>
    <row r="7" spans="1:8" x14ac:dyDescent="0.25">
      <c r="A7" s="28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5"/>
    </row>
    <row r="12" spans="1:8" x14ac:dyDescent="0.25">
      <c r="A12" s="2" t="s">
        <v>6</v>
      </c>
      <c r="B12" s="2" t="s">
        <v>37</v>
      </c>
      <c r="F12" s="3" t="s">
        <v>7</v>
      </c>
      <c r="G12" s="6" t="s">
        <v>8</v>
      </c>
      <c r="H12" s="25" t="s">
        <v>242</v>
      </c>
    </row>
    <row r="13" spans="1:8" x14ac:dyDescent="0.25">
      <c r="F13" s="3" t="s">
        <v>9</v>
      </c>
      <c r="G13" s="6" t="s">
        <v>8</v>
      </c>
      <c r="H13" s="35" t="s">
        <v>241</v>
      </c>
    </row>
    <row r="14" spans="1:8" x14ac:dyDescent="0.25">
      <c r="F14" s="3" t="s">
        <v>10</v>
      </c>
      <c r="G14" s="6" t="s">
        <v>8</v>
      </c>
      <c r="H14" s="2" t="s">
        <v>30</v>
      </c>
    </row>
    <row r="15" spans="1:8" x14ac:dyDescent="0.25">
      <c r="A15" s="2" t="s">
        <v>11</v>
      </c>
      <c r="B15" s="2" t="s">
        <v>37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32</v>
      </c>
      <c r="F17" s="366" t="s">
        <v>16</v>
      </c>
      <c r="G17" s="367"/>
      <c r="H17" s="10" t="s">
        <v>17</v>
      </c>
    </row>
    <row r="18" spans="1:17" ht="43.5" customHeight="1" x14ac:dyDescent="0.25">
      <c r="A18" s="32">
        <v>1</v>
      </c>
      <c r="B18" s="30">
        <v>44238</v>
      </c>
      <c r="C18" s="34" t="s">
        <v>246</v>
      </c>
      <c r="D18" s="34" t="s">
        <v>243</v>
      </c>
      <c r="E18" s="33">
        <v>1</v>
      </c>
      <c r="F18" s="373">
        <v>14500000</v>
      </c>
      <c r="G18" s="374"/>
      <c r="H18" s="177">
        <f>+F18</f>
        <v>14500000</v>
      </c>
      <c r="M18" s="2" t="s">
        <v>244</v>
      </c>
    </row>
    <row r="19" spans="1:17" ht="43.5" customHeight="1" x14ac:dyDescent="0.25">
      <c r="A19" s="32">
        <v>2</v>
      </c>
      <c r="B19" s="30">
        <v>44238</v>
      </c>
      <c r="C19" s="34" t="s">
        <v>247</v>
      </c>
      <c r="D19" s="34" t="s">
        <v>243</v>
      </c>
      <c r="E19" s="33">
        <v>22</v>
      </c>
      <c r="F19" s="373">
        <v>700000</v>
      </c>
      <c r="G19" s="374"/>
      <c r="H19" s="177">
        <f>E19*F19</f>
        <v>15400000</v>
      </c>
    </row>
    <row r="20" spans="1:17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8"/>
      <c r="H20" s="11">
        <f>H18+H19</f>
        <v>29900000</v>
      </c>
    </row>
    <row r="21" spans="1:17" x14ac:dyDescent="0.25">
      <c r="A21" s="359"/>
      <c r="B21" s="359"/>
      <c r="C21" s="176"/>
      <c r="D21" s="176"/>
      <c r="E21" s="176"/>
      <c r="F21" s="12"/>
      <c r="G21" s="12"/>
      <c r="H21" s="13"/>
    </row>
    <row r="22" spans="1:17" x14ac:dyDescent="0.25">
      <c r="A22" s="176"/>
      <c r="B22" s="176"/>
      <c r="C22" s="176"/>
      <c r="D22" s="176"/>
      <c r="E22" s="176"/>
      <c r="F22" s="14" t="s">
        <v>19</v>
      </c>
      <c r="G22" s="14"/>
      <c r="H22" s="12">
        <v>0</v>
      </c>
    </row>
    <row r="23" spans="1:17" x14ac:dyDescent="0.25">
      <c r="C23" s="1"/>
      <c r="D23" s="1"/>
      <c r="E23" s="1"/>
      <c r="F23" s="29" t="s">
        <v>20</v>
      </c>
      <c r="G23" s="29"/>
      <c r="H23" s="149">
        <v>20000000</v>
      </c>
      <c r="I23" s="16"/>
      <c r="Q23" s="2" t="s">
        <v>25</v>
      </c>
    </row>
    <row r="24" spans="1:17" ht="16.5" thickBot="1" x14ac:dyDescent="0.3">
      <c r="C24" s="1"/>
      <c r="D24" s="1"/>
      <c r="E24" s="1"/>
      <c r="F24" s="15" t="s">
        <v>33</v>
      </c>
      <c r="G24" s="15"/>
      <c r="H24" s="88">
        <f>H20-H23</f>
        <v>9900000</v>
      </c>
      <c r="I24" s="16"/>
    </row>
    <row r="25" spans="1:17" x14ac:dyDescent="0.25">
      <c r="C25" s="1"/>
      <c r="D25" s="1"/>
      <c r="E25" s="1"/>
      <c r="F25" s="17" t="s">
        <v>27</v>
      </c>
      <c r="G25" s="17"/>
      <c r="H25" s="18">
        <f>H23</f>
        <v>20000000</v>
      </c>
    </row>
    <row r="26" spans="1:17" x14ac:dyDescent="0.25">
      <c r="A26" s="1" t="s">
        <v>245</v>
      </c>
      <c r="C26" s="1"/>
      <c r="D26" s="1"/>
      <c r="E26" s="1"/>
      <c r="F26" s="17"/>
      <c r="G26" s="17"/>
      <c r="H26" s="18"/>
    </row>
    <row r="27" spans="1:17" x14ac:dyDescent="0.25">
      <c r="A27" s="19"/>
      <c r="C27" s="1"/>
      <c r="D27" s="1"/>
      <c r="E27" s="1"/>
      <c r="F27" s="17"/>
      <c r="G27" s="17"/>
      <c r="H27" s="18"/>
    </row>
    <row r="28" spans="1:17" x14ac:dyDescent="0.25">
      <c r="C28" s="1"/>
      <c r="D28" s="1"/>
      <c r="E28" s="1"/>
      <c r="F28" s="17" t="s">
        <v>312</v>
      </c>
      <c r="G28" s="17"/>
      <c r="H28" s="18"/>
    </row>
    <row r="29" spans="1:17" x14ac:dyDescent="0.25">
      <c r="A29" s="26" t="s">
        <v>21</v>
      </c>
    </row>
    <row r="30" spans="1:17" x14ac:dyDescent="0.25">
      <c r="A30" s="20" t="s">
        <v>22</v>
      </c>
      <c r="B30" s="20"/>
      <c r="C30" s="7"/>
      <c r="D30" s="7"/>
    </row>
    <row r="31" spans="1:17" x14ac:dyDescent="0.25">
      <c r="A31" s="20" t="s">
        <v>34</v>
      </c>
      <c r="B31" s="20"/>
      <c r="C31" s="7"/>
      <c r="D31" s="7"/>
    </row>
    <row r="32" spans="1:17" x14ac:dyDescent="0.25">
      <c r="A32" s="27" t="s">
        <v>35</v>
      </c>
      <c r="B32" s="21"/>
      <c r="C32" s="7"/>
      <c r="D32" s="7"/>
    </row>
    <row r="33" spans="1:8" x14ac:dyDescent="0.25">
      <c r="A33" s="22" t="s">
        <v>36</v>
      </c>
      <c r="B33" s="22"/>
      <c r="C33" s="7"/>
      <c r="D33" s="7"/>
    </row>
    <row r="34" spans="1:8" x14ac:dyDescent="0.25">
      <c r="A34" s="23"/>
      <c r="B34" s="23"/>
    </row>
    <row r="35" spans="1:8" x14ac:dyDescent="0.25">
      <c r="A35" s="24"/>
      <c r="B35" s="24"/>
    </row>
    <row r="36" spans="1:8" x14ac:dyDescent="0.25">
      <c r="F36" s="36" t="s">
        <v>23</v>
      </c>
      <c r="G36" s="428" t="str">
        <f>+H13</f>
        <v xml:space="preserve"> 15 Februari 21</v>
      </c>
      <c r="H36" s="429"/>
    </row>
    <row r="39" spans="1:8" ht="18" customHeight="1" x14ac:dyDescent="0.25"/>
    <row r="40" spans="1:8" ht="17.25" customHeight="1" x14ac:dyDescent="0.25"/>
    <row r="41" spans="1:8" ht="19.5" customHeight="1" x14ac:dyDescent="0.25"/>
    <row r="42" spans="1:8" x14ac:dyDescent="0.25">
      <c r="F42" s="362" t="s">
        <v>24</v>
      </c>
      <c r="G42" s="362"/>
      <c r="H42" s="362"/>
    </row>
  </sheetData>
  <mergeCells count="8">
    <mergeCell ref="F42:H42"/>
    <mergeCell ref="F19:G19"/>
    <mergeCell ref="A10:H10"/>
    <mergeCell ref="F17:G17"/>
    <mergeCell ref="F18:G18"/>
    <mergeCell ref="A20:G20"/>
    <mergeCell ref="A21:B21"/>
    <mergeCell ref="G36:H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22" workbookViewId="0">
      <selection activeCell="H33" sqref="H33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25.5703125" style="2" customWidth="1"/>
    <col min="4" max="4" width="16.7109375" style="2" customWidth="1"/>
    <col min="5" max="5" width="7.85546875" style="2" customWidth="1"/>
    <col min="6" max="6" width="15.7109375" style="3" customWidth="1"/>
    <col min="7" max="7" width="1.5703125" style="3" customWidth="1"/>
    <col min="8" max="8" width="18.710937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8" t="s">
        <v>31</v>
      </c>
    </row>
    <row r="4" spans="1:8" x14ac:dyDescent="0.25">
      <c r="A4" s="28" t="s">
        <v>1</v>
      </c>
    </row>
    <row r="5" spans="1:8" x14ac:dyDescent="0.25">
      <c r="A5" s="28" t="s">
        <v>2</v>
      </c>
    </row>
    <row r="6" spans="1:8" x14ac:dyDescent="0.25">
      <c r="A6" s="28" t="s">
        <v>3</v>
      </c>
    </row>
    <row r="7" spans="1:8" x14ac:dyDescent="0.25">
      <c r="A7" s="28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5"/>
    </row>
    <row r="12" spans="1:8" x14ac:dyDescent="0.25">
      <c r="A12" s="2" t="s">
        <v>6</v>
      </c>
      <c r="B12" s="2" t="s">
        <v>37</v>
      </c>
      <c r="F12" s="3" t="s">
        <v>7</v>
      </c>
      <c r="G12" s="6" t="s">
        <v>8</v>
      </c>
      <c r="H12" s="25" t="s">
        <v>697</v>
      </c>
    </row>
    <row r="13" spans="1:8" x14ac:dyDescent="0.25">
      <c r="F13" s="3" t="s">
        <v>9</v>
      </c>
      <c r="G13" s="6" t="s">
        <v>8</v>
      </c>
      <c r="H13" s="35" t="s">
        <v>698</v>
      </c>
    </row>
    <row r="14" spans="1:8" x14ac:dyDescent="0.25">
      <c r="F14" s="3" t="s">
        <v>10</v>
      </c>
      <c r="G14" s="6" t="s">
        <v>8</v>
      </c>
      <c r="H14" s="2" t="s">
        <v>30</v>
      </c>
    </row>
    <row r="15" spans="1:8" x14ac:dyDescent="0.25">
      <c r="A15" s="2" t="s">
        <v>11</v>
      </c>
      <c r="B15" s="2" t="s">
        <v>37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32</v>
      </c>
      <c r="F17" s="366" t="s">
        <v>16</v>
      </c>
      <c r="G17" s="367"/>
      <c r="H17" s="10" t="s">
        <v>17</v>
      </c>
    </row>
    <row r="18" spans="1:17" ht="43.5" customHeight="1" x14ac:dyDescent="0.25">
      <c r="A18" s="32">
        <v>1</v>
      </c>
      <c r="B18" s="30">
        <v>44238</v>
      </c>
      <c r="C18" s="34" t="s">
        <v>246</v>
      </c>
      <c r="D18" s="34" t="s">
        <v>243</v>
      </c>
      <c r="E18" s="33">
        <v>1</v>
      </c>
      <c r="F18" s="373">
        <v>14500000</v>
      </c>
      <c r="G18" s="374"/>
      <c r="H18" s="348">
        <f>+F18</f>
        <v>14500000</v>
      </c>
      <c r="M18" s="2" t="s">
        <v>244</v>
      </c>
    </row>
    <row r="19" spans="1:17" ht="43.5" customHeight="1" x14ac:dyDescent="0.25">
      <c r="A19" s="32">
        <v>2</v>
      </c>
      <c r="B19" s="30">
        <v>44238</v>
      </c>
      <c r="C19" s="34" t="s">
        <v>247</v>
      </c>
      <c r="D19" s="34" t="s">
        <v>243</v>
      </c>
      <c r="E19" s="33">
        <v>22</v>
      </c>
      <c r="F19" s="373">
        <v>700000</v>
      </c>
      <c r="G19" s="374"/>
      <c r="H19" s="348">
        <f>E19*F19</f>
        <v>15400000</v>
      </c>
    </row>
    <row r="20" spans="1:17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8"/>
      <c r="H20" s="11">
        <f>H18+H19</f>
        <v>29900000</v>
      </c>
    </row>
    <row r="21" spans="1:17" x14ac:dyDescent="0.25">
      <c r="A21" s="359"/>
      <c r="B21" s="359"/>
      <c r="C21" s="347"/>
      <c r="D21" s="347"/>
      <c r="E21" s="347"/>
      <c r="F21" s="12"/>
      <c r="G21" s="12"/>
      <c r="H21" s="13"/>
    </row>
    <row r="22" spans="1:17" x14ac:dyDescent="0.25">
      <c r="A22" s="347"/>
      <c r="B22" s="347"/>
      <c r="C22" s="347"/>
      <c r="D22" s="347"/>
      <c r="E22" s="347"/>
      <c r="F22" s="14" t="s">
        <v>19</v>
      </c>
      <c r="G22" s="14"/>
      <c r="H22" s="12">
        <v>0</v>
      </c>
    </row>
    <row r="23" spans="1:17" x14ac:dyDescent="0.25">
      <c r="C23" s="1"/>
      <c r="D23" s="1"/>
      <c r="E23" s="1"/>
      <c r="F23" s="29" t="s">
        <v>20</v>
      </c>
      <c r="G23" s="29"/>
      <c r="H23" s="58">
        <v>20000000</v>
      </c>
      <c r="I23" s="16"/>
      <c r="Q23" s="2" t="s">
        <v>25</v>
      </c>
    </row>
    <row r="24" spans="1:17" ht="16.5" thickBot="1" x14ac:dyDescent="0.3">
      <c r="C24" s="1"/>
      <c r="D24" s="1"/>
      <c r="E24" s="1"/>
      <c r="F24" s="15" t="s">
        <v>33</v>
      </c>
      <c r="G24" s="15"/>
      <c r="H24" s="59">
        <f>H20-H23</f>
        <v>9900000</v>
      </c>
      <c r="I24" s="16"/>
    </row>
    <row r="25" spans="1:17" x14ac:dyDescent="0.25">
      <c r="C25" s="1"/>
      <c r="D25" s="1"/>
      <c r="E25" s="1"/>
      <c r="F25" s="17" t="s">
        <v>27</v>
      </c>
      <c r="G25" s="17"/>
      <c r="H25" s="18">
        <f>H24</f>
        <v>9900000</v>
      </c>
    </row>
    <row r="26" spans="1:17" x14ac:dyDescent="0.25">
      <c r="A26" s="1" t="s">
        <v>696</v>
      </c>
      <c r="C26" s="1"/>
      <c r="D26" s="1"/>
      <c r="E26" s="1"/>
      <c r="F26" s="17"/>
      <c r="G26" s="17"/>
      <c r="H26" s="18"/>
    </row>
    <row r="27" spans="1:17" x14ac:dyDescent="0.25">
      <c r="A27" s="19"/>
      <c r="C27" s="1"/>
      <c r="D27" s="1"/>
      <c r="E27" s="1"/>
      <c r="F27" s="17"/>
      <c r="G27" s="17"/>
      <c r="H27" s="18"/>
    </row>
    <row r="28" spans="1:17" x14ac:dyDescent="0.25">
      <c r="C28" s="1"/>
      <c r="D28" s="1"/>
      <c r="E28" s="1"/>
      <c r="F28" s="17"/>
      <c r="G28" s="17"/>
      <c r="H28" s="18"/>
    </row>
    <row r="29" spans="1:17" x14ac:dyDescent="0.25">
      <c r="A29" s="26" t="s">
        <v>21</v>
      </c>
    </row>
    <row r="30" spans="1:17" x14ac:dyDescent="0.25">
      <c r="A30" s="20" t="s">
        <v>22</v>
      </c>
      <c r="B30" s="20"/>
      <c r="C30" s="7"/>
      <c r="D30" s="7"/>
    </row>
    <row r="31" spans="1:17" x14ac:dyDescent="0.25">
      <c r="A31" s="20" t="s">
        <v>34</v>
      </c>
      <c r="B31" s="20"/>
      <c r="C31" s="7"/>
      <c r="D31" s="7"/>
    </row>
    <row r="32" spans="1:17" x14ac:dyDescent="0.25">
      <c r="A32" s="27" t="s">
        <v>35</v>
      </c>
      <c r="B32" s="21"/>
      <c r="C32" s="7"/>
      <c r="D32" s="7"/>
    </row>
    <row r="33" spans="1:8" x14ac:dyDescent="0.25">
      <c r="A33" s="22" t="s">
        <v>36</v>
      </c>
      <c r="B33" s="22"/>
      <c r="C33" s="7"/>
      <c r="D33" s="7"/>
    </row>
    <row r="34" spans="1:8" x14ac:dyDescent="0.25">
      <c r="A34" s="349"/>
      <c r="B34" s="349"/>
    </row>
    <row r="35" spans="1:8" x14ac:dyDescent="0.25">
      <c r="A35" s="24"/>
      <c r="B35" s="24"/>
    </row>
    <row r="36" spans="1:8" x14ac:dyDescent="0.25">
      <c r="F36" s="36" t="s">
        <v>23</v>
      </c>
      <c r="G36" s="428" t="str">
        <f>+H13</f>
        <v xml:space="preserve"> 15 Maret 21</v>
      </c>
      <c r="H36" s="429"/>
    </row>
    <row r="39" spans="1:8" ht="18" customHeight="1" x14ac:dyDescent="0.25"/>
    <row r="40" spans="1:8" ht="17.25" customHeight="1" x14ac:dyDescent="0.25"/>
    <row r="41" spans="1:8" ht="19.5" customHeight="1" x14ac:dyDescent="0.25"/>
    <row r="42" spans="1:8" x14ac:dyDescent="0.25">
      <c r="F42" s="362" t="s">
        <v>24</v>
      </c>
      <c r="G42" s="362"/>
      <c r="H42" s="362"/>
    </row>
  </sheetData>
  <mergeCells count="8">
    <mergeCell ref="G36:H36"/>
    <mergeCell ref="F42:H42"/>
    <mergeCell ref="A10:H10"/>
    <mergeCell ref="F17:G17"/>
    <mergeCell ref="F18:G18"/>
    <mergeCell ref="F19:G19"/>
    <mergeCell ref="A20:G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25" workbookViewId="0">
      <selection activeCell="K41" sqref="K41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7.28515625" style="2" customWidth="1"/>
    <col min="4" max="4" width="25.5703125" style="2" bestFit="1" customWidth="1"/>
    <col min="5" max="5" width="14.7109375" style="2" customWidth="1"/>
    <col min="6" max="6" width="7.28515625" style="2" customWidth="1"/>
    <col min="7" max="7" width="6.285156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4.7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248</v>
      </c>
      <c r="H12" s="3" t="s">
        <v>7</v>
      </c>
      <c r="I12" s="6" t="s">
        <v>8</v>
      </c>
      <c r="J12" s="25" t="s">
        <v>249</v>
      </c>
    </row>
    <row r="13" spans="1:10" x14ac:dyDescent="0.25">
      <c r="H13" s="3" t="s">
        <v>9</v>
      </c>
      <c r="I13" s="6" t="s">
        <v>8</v>
      </c>
      <c r="J13" s="180" t="s">
        <v>250</v>
      </c>
    </row>
    <row r="14" spans="1:10" x14ac:dyDescent="0.25">
      <c r="H14" s="3" t="s">
        <v>10</v>
      </c>
      <c r="I14" s="6" t="s">
        <v>8</v>
      </c>
      <c r="J14" s="92"/>
    </row>
    <row r="15" spans="1:10" x14ac:dyDescent="0.25">
      <c r="A15" s="2" t="s">
        <v>11</v>
      </c>
      <c r="B15" s="25" t="s">
        <v>39</v>
      </c>
    </row>
    <row r="16" spans="1:10" ht="16.5" thickBot="1" x14ac:dyDescent="0.3">
      <c r="F16" s="4"/>
      <c r="G16" s="7"/>
    </row>
    <row r="17" spans="1:19" ht="20.100000000000001" customHeight="1" x14ac:dyDescent="0.25">
      <c r="A17" s="93" t="s">
        <v>12</v>
      </c>
      <c r="B17" s="94" t="s">
        <v>13</v>
      </c>
      <c r="C17" s="94" t="s">
        <v>26</v>
      </c>
      <c r="D17" s="94" t="s">
        <v>14</v>
      </c>
      <c r="E17" s="94" t="s">
        <v>15</v>
      </c>
      <c r="F17" s="94" t="s">
        <v>28</v>
      </c>
      <c r="G17" s="183" t="s">
        <v>29</v>
      </c>
      <c r="H17" s="389" t="s">
        <v>16</v>
      </c>
      <c r="I17" s="390"/>
      <c r="J17" s="95" t="s">
        <v>17</v>
      </c>
    </row>
    <row r="18" spans="1:19" ht="55.5" customHeight="1" x14ac:dyDescent="0.25">
      <c r="A18" s="32">
        <v>1</v>
      </c>
      <c r="B18" s="430">
        <v>44236</v>
      </c>
      <c r="C18" s="430" t="s">
        <v>251</v>
      </c>
      <c r="D18" s="31" t="s">
        <v>252</v>
      </c>
      <c r="E18" s="62" t="s">
        <v>100</v>
      </c>
      <c r="F18" s="432">
        <v>66</v>
      </c>
      <c r="G18" s="33">
        <v>700</v>
      </c>
      <c r="H18" s="427">
        <v>3500</v>
      </c>
      <c r="I18" s="427"/>
      <c r="J18" s="182">
        <f>G18*H18</f>
        <v>2450000</v>
      </c>
    </row>
    <row r="19" spans="1:19" ht="55.5" customHeight="1" x14ac:dyDescent="0.25">
      <c r="A19" s="32">
        <v>2</v>
      </c>
      <c r="B19" s="431"/>
      <c r="C19" s="431"/>
      <c r="D19" s="31" t="s">
        <v>253</v>
      </c>
      <c r="E19" s="62" t="s">
        <v>100</v>
      </c>
      <c r="F19" s="433"/>
      <c r="G19" s="79"/>
      <c r="H19" s="427">
        <v>32500</v>
      </c>
      <c r="I19" s="427"/>
      <c r="J19" s="189">
        <f>+H19</f>
        <v>32500</v>
      </c>
    </row>
    <row r="20" spans="1:19" ht="25.5" customHeight="1" thickBot="1" x14ac:dyDescent="0.3">
      <c r="A20" s="434" t="s">
        <v>18</v>
      </c>
      <c r="B20" s="435"/>
      <c r="C20" s="435"/>
      <c r="D20" s="435"/>
      <c r="E20" s="435"/>
      <c r="F20" s="435"/>
      <c r="G20" s="435"/>
      <c r="H20" s="435"/>
      <c r="I20" s="435"/>
      <c r="J20" s="192">
        <f>J18+J19</f>
        <v>2482500</v>
      </c>
    </row>
    <row r="21" spans="1:19" ht="25.5" customHeight="1" x14ac:dyDescent="0.25">
      <c r="A21" s="190"/>
      <c r="B21" s="190"/>
      <c r="C21" s="190"/>
      <c r="D21" s="190"/>
      <c r="E21" s="190"/>
      <c r="F21" s="190"/>
      <c r="G21" s="190"/>
      <c r="H21" s="190"/>
      <c r="I21" s="190"/>
      <c r="J21" s="191"/>
    </row>
    <row r="22" spans="1:19" x14ac:dyDescent="0.25">
      <c r="E22" s="1"/>
      <c r="F22" s="1"/>
      <c r="G22" s="1"/>
      <c r="H22" s="29" t="s">
        <v>20</v>
      </c>
      <c r="I22" s="29"/>
      <c r="J22" s="149">
        <v>0</v>
      </c>
      <c r="K22" s="16"/>
      <c r="S22" s="2" t="s">
        <v>25</v>
      </c>
    </row>
    <row r="23" spans="1:19" ht="16.5" thickBot="1" x14ac:dyDescent="0.3">
      <c r="E23" s="1"/>
      <c r="F23" s="1"/>
      <c r="G23" s="1"/>
      <c r="H23" s="15" t="s">
        <v>33</v>
      </c>
      <c r="I23" s="15"/>
      <c r="J23" s="88">
        <v>0</v>
      </c>
      <c r="K23" s="16"/>
    </row>
    <row r="24" spans="1:19" ht="16.5" customHeight="1" x14ac:dyDescent="0.25">
      <c r="E24" s="1"/>
      <c r="F24" s="1"/>
      <c r="G24" s="1"/>
      <c r="H24" s="17" t="s">
        <v>27</v>
      </c>
      <c r="I24" s="17"/>
      <c r="J24" s="18">
        <f>J20</f>
        <v>2482500</v>
      </c>
    </row>
    <row r="25" spans="1:19" x14ac:dyDescent="0.25">
      <c r="A25" s="1" t="s">
        <v>254</v>
      </c>
      <c r="E25" s="1"/>
      <c r="F25" s="1"/>
      <c r="G25" s="1"/>
      <c r="H25" s="17"/>
      <c r="I25" s="17"/>
      <c r="J25" s="18"/>
    </row>
    <row r="26" spans="1:19" x14ac:dyDescent="0.25">
      <c r="A26" s="19"/>
      <c r="E26" s="1"/>
      <c r="F26" s="1"/>
      <c r="G26" s="1"/>
      <c r="H26" s="17"/>
      <c r="I26" s="17"/>
      <c r="J26" s="18"/>
    </row>
    <row r="27" spans="1:19" x14ac:dyDescent="0.25">
      <c r="E27" s="1"/>
      <c r="F27" s="1"/>
      <c r="G27" s="1"/>
      <c r="H27" s="17"/>
      <c r="I27" s="17"/>
      <c r="J27" s="18"/>
    </row>
    <row r="28" spans="1:19" x14ac:dyDescent="0.25">
      <c r="A28" s="26" t="s">
        <v>21</v>
      </c>
    </row>
    <row r="29" spans="1:19" x14ac:dyDescent="0.25">
      <c r="A29" s="20" t="s">
        <v>22</v>
      </c>
      <c r="B29" s="20"/>
      <c r="C29" s="20"/>
      <c r="D29" s="20"/>
      <c r="E29" s="7"/>
    </row>
    <row r="30" spans="1:19" x14ac:dyDescent="0.25">
      <c r="A30" s="20" t="s">
        <v>34</v>
      </c>
      <c r="B30" s="20"/>
      <c r="C30" s="20"/>
      <c r="D30" s="7"/>
      <c r="E30" s="7"/>
    </row>
    <row r="31" spans="1:19" x14ac:dyDescent="0.25">
      <c r="A31" s="27" t="s">
        <v>35</v>
      </c>
      <c r="B31" s="21"/>
      <c r="C31" s="21"/>
      <c r="D31" s="27"/>
      <c r="E31" s="7"/>
    </row>
    <row r="32" spans="1:19" x14ac:dyDescent="0.25">
      <c r="A32" s="22" t="s">
        <v>36</v>
      </c>
      <c r="B32" s="22"/>
      <c r="C32" s="22"/>
      <c r="D32" s="21"/>
      <c r="E32" s="7"/>
    </row>
    <row r="33" spans="1:10" x14ac:dyDescent="0.25">
      <c r="A33" s="184"/>
      <c r="B33" s="184"/>
      <c r="C33" s="184"/>
      <c r="D33" s="184"/>
    </row>
    <row r="34" spans="1:10" x14ac:dyDescent="0.25">
      <c r="A34" s="24"/>
      <c r="B34" s="24"/>
      <c r="C34" s="24"/>
      <c r="D34" s="97"/>
    </row>
    <row r="35" spans="1:10" x14ac:dyDescent="0.25">
      <c r="H35" s="36" t="s">
        <v>73</v>
      </c>
      <c r="I35" s="360" t="str">
        <f>+J13</f>
        <v xml:space="preserve"> 16 Februari 21</v>
      </c>
      <c r="J35" s="361"/>
    </row>
    <row r="39" spans="1:10" x14ac:dyDescent="0.25">
      <c r="I39" s="3" t="s">
        <v>25</v>
      </c>
    </row>
    <row r="42" spans="1:10" x14ac:dyDescent="0.25">
      <c r="H42" s="388" t="s">
        <v>24</v>
      </c>
      <c r="I42" s="388"/>
      <c r="J42" s="388"/>
    </row>
  </sheetData>
  <mergeCells count="10">
    <mergeCell ref="A10:J10"/>
    <mergeCell ref="H17:I17"/>
    <mergeCell ref="H18:I18"/>
    <mergeCell ref="I35:J35"/>
    <mergeCell ref="H42:J42"/>
    <mergeCell ref="H19:I19"/>
    <mergeCell ref="C18:C19"/>
    <mergeCell ref="B18:B19"/>
    <mergeCell ref="F18:F19"/>
    <mergeCell ref="A20:I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"/>
  <sheetViews>
    <sheetView workbookViewId="0">
      <selection activeCell="I12" sqref="I12:I13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7.7109375" style="2" customWidth="1"/>
    <col min="4" max="4" width="27.140625" style="2" customWidth="1"/>
    <col min="5" max="5" width="13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255</v>
      </c>
      <c r="G12" s="3" t="s">
        <v>7</v>
      </c>
      <c r="H12" s="6" t="s">
        <v>8</v>
      </c>
      <c r="I12" s="25" t="s">
        <v>257</v>
      </c>
    </row>
    <row r="13" spans="1:9" x14ac:dyDescent="0.25">
      <c r="G13" s="3" t="s">
        <v>9</v>
      </c>
      <c r="H13" s="6" t="s">
        <v>8</v>
      </c>
      <c r="I13" s="180" t="s">
        <v>267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5" t="s">
        <v>39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28</v>
      </c>
      <c r="G17" s="382" t="s">
        <v>16</v>
      </c>
      <c r="H17" s="383"/>
      <c r="I17" s="10" t="s">
        <v>17</v>
      </c>
    </row>
    <row r="18" spans="1:10" ht="57" customHeight="1" x14ac:dyDescent="0.25">
      <c r="A18" s="32">
        <v>1</v>
      </c>
      <c r="B18" s="205">
        <v>44225</v>
      </c>
      <c r="C18" s="199" t="s">
        <v>258</v>
      </c>
      <c r="D18" s="34" t="s">
        <v>259</v>
      </c>
      <c r="E18" s="34" t="s">
        <v>260</v>
      </c>
      <c r="F18" s="33">
        <v>140</v>
      </c>
      <c r="G18" s="373">
        <f>3450000+200000</f>
        <v>3650000</v>
      </c>
      <c r="H18" s="374"/>
      <c r="I18" s="379">
        <f>+G18</f>
        <v>3650000</v>
      </c>
    </row>
    <row r="19" spans="1:10" ht="57" customHeight="1" x14ac:dyDescent="0.25">
      <c r="A19" s="32">
        <v>2</v>
      </c>
      <c r="B19" s="205">
        <v>44225</v>
      </c>
      <c r="C19" s="199" t="s">
        <v>261</v>
      </c>
      <c r="D19" s="34" t="s">
        <v>262</v>
      </c>
      <c r="E19" s="34" t="s">
        <v>260</v>
      </c>
      <c r="F19" s="33">
        <v>83</v>
      </c>
      <c r="G19" s="377"/>
      <c r="H19" s="378"/>
      <c r="I19" s="381"/>
    </row>
    <row r="20" spans="1:10" ht="57" customHeight="1" x14ac:dyDescent="0.25">
      <c r="A20" s="32">
        <v>3</v>
      </c>
      <c r="B20" s="205">
        <v>44224</v>
      </c>
      <c r="C20" s="199" t="s">
        <v>263</v>
      </c>
      <c r="D20" s="34" t="s">
        <v>264</v>
      </c>
      <c r="E20" s="34" t="s">
        <v>265</v>
      </c>
      <c r="F20" s="33">
        <v>144</v>
      </c>
      <c r="G20" s="377">
        <v>1600000</v>
      </c>
      <c r="H20" s="378"/>
      <c r="I20" s="206">
        <f>G20</f>
        <v>1600000</v>
      </c>
    </row>
    <row r="21" spans="1:10" ht="25.5" customHeight="1" thickBot="1" x14ac:dyDescent="0.3">
      <c r="A21" s="384" t="s">
        <v>18</v>
      </c>
      <c r="B21" s="385"/>
      <c r="C21" s="385"/>
      <c r="D21" s="385"/>
      <c r="E21" s="385"/>
      <c r="F21" s="385"/>
      <c r="G21" s="385"/>
      <c r="H21" s="387"/>
      <c r="I21" s="96">
        <f>I18+I20</f>
        <v>5250000</v>
      </c>
    </row>
    <row r="22" spans="1:10" x14ac:dyDescent="0.25">
      <c r="A22" s="359"/>
      <c r="B22" s="359"/>
      <c r="C22" s="185"/>
      <c r="D22" s="185"/>
      <c r="E22" s="185"/>
      <c r="F22" s="185"/>
      <c r="G22" s="12"/>
      <c r="H22" s="12"/>
      <c r="I22" s="13"/>
    </row>
    <row r="23" spans="1:10" x14ac:dyDescent="0.25">
      <c r="A23" s="185"/>
      <c r="B23" s="185"/>
      <c r="C23" s="185"/>
      <c r="D23" s="185"/>
      <c r="E23" s="185"/>
      <c r="F23" s="185"/>
      <c r="G23" s="14" t="s">
        <v>19</v>
      </c>
      <c r="H23" s="14"/>
      <c r="I23" s="13">
        <v>0</v>
      </c>
    </row>
    <row r="24" spans="1:10" x14ac:dyDescent="0.25">
      <c r="A24" s="185"/>
      <c r="B24" s="185"/>
      <c r="C24" s="185"/>
      <c r="D24" s="185"/>
      <c r="E24" s="185"/>
      <c r="F24" s="185"/>
      <c r="G24" s="14" t="s">
        <v>41</v>
      </c>
      <c r="H24" s="14"/>
      <c r="I24" s="114">
        <v>0</v>
      </c>
    </row>
    <row r="25" spans="1:10" ht="16.5" thickBot="1" x14ac:dyDescent="0.3">
      <c r="D25" s="1"/>
      <c r="E25" s="1"/>
      <c r="F25" s="1"/>
      <c r="G25" s="15" t="s">
        <v>33</v>
      </c>
      <c r="H25" s="15"/>
      <c r="I25" s="88">
        <v>0</v>
      </c>
      <c r="J25" s="16"/>
    </row>
    <row r="26" spans="1:10" ht="20.25" customHeight="1" x14ac:dyDescent="0.25">
      <c r="D26" s="1"/>
      <c r="E26" s="1"/>
      <c r="F26" s="1"/>
      <c r="G26" s="200" t="s">
        <v>80</v>
      </c>
      <c r="H26" s="200"/>
      <c r="I26" s="201">
        <f>I21</f>
        <v>5250000</v>
      </c>
    </row>
    <row r="27" spans="1:10" x14ac:dyDescent="0.25">
      <c r="A27" s="1" t="s">
        <v>266</v>
      </c>
      <c r="D27" s="1"/>
      <c r="E27" s="1"/>
      <c r="F27" s="1"/>
      <c r="G27" s="17"/>
      <c r="H27" s="17"/>
      <c r="I27" s="18"/>
    </row>
    <row r="28" spans="1:10" x14ac:dyDescent="0.25">
      <c r="A28" s="19"/>
      <c r="D28" s="1"/>
      <c r="E28" s="1"/>
      <c r="F28" s="1"/>
      <c r="G28" s="17"/>
      <c r="H28" s="17"/>
      <c r="I28" s="18"/>
    </row>
    <row r="29" spans="1:10" x14ac:dyDescent="0.25">
      <c r="D29" s="1"/>
      <c r="E29" s="1"/>
      <c r="F29" s="1"/>
      <c r="G29" s="17"/>
      <c r="H29" s="17"/>
      <c r="I29" s="18"/>
    </row>
    <row r="30" spans="1:10" x14ac:dyDescent="0.25">
      <c r="A30" s="26" t="s">
        <v>21</v>
      </c>
    </row>
    <row r="31" spans="1:10" x14ac:dyDescent="0.25">
      <c r="A31" s="20" t="s">
        <v>22</v>
      </c>
      <c r="B31" s="20"/>
      <c r="C31" s="20"/>
      <c r="D31" s="7"/>
      <c r="E31" s="7"/>
    </row>
    <row r="32" spans="1:10" x14ac:dyDescent="0.25">
      <c r="A32" s="20" t="s">
        <v>34</v>
      </c>
      <c r="B32" s="20"/>
      <c r="C32" s="20"/>
      <c r="D32" s="7"/>
      <c r="E32" s="7"/>
    </row>
    <row r="33" spans="1:9" x14ac:dyDescent="0.25">
      <c r="A33" s="27" t="s">
        <v>35</v>
      </c>
      <c r="B33" s="21"/>
      <c r="C33" s="21"/>
      <c r="D33" s="7"/>
      <c r="E33" s="7"/>
    </row>
    <row r="34" spans="1:9" x14ac:dyDescent="0.25">
      <c r="A34" s="22" t="s">
        <v>36</v>
      </c>
      <c r="B34" s="22"/>
      <c r="C34" s="22"/>
      <c r="D34" s="7"/>
      <c r="E34" s="7"/>
    </row>
    <row r="35" spans="1:9" x14ac:dyDescent="0.25">
      <c r="A35" s="187"/>
      <c r="B35" s="187"/>
      <c r="C35" s="187"/>
    </row>
    <row r="36" spans="1:9" x14ac:dyDescent="0.25">
      <c r="A36" s="24"/>
      <c r="B36" s="24"/>
      <c r="C36" s="24"/>
    </row>
    <row r="37" spans="1:9" x14ac:dyDescent="0.25">
      <c r="G37" s="36" t="s">
        <v>73</v>
      </c>
      <c r="H37" s="360" t="str">
        <f>I13</f>
        <v xml:space="preserve"> 17 Februari 21</v>
      </c>
      <c r="I37" s="361"/>
    </row>
    <row r="41" spans="1:9" ht="24.75" customHeight="1" x14ac:dyDescent="0.25"/>
    <row r="43" spans="1:9" x14ac:dyDescent="0.25">
      <c r="G43" s="362" t="s">
        <v>24</v>
      </c>
      <c r="H43" s="362"/>
      <c r="I43" s="362"/>
    </row>
    <row r="48" spans="1:9" ht="16.5" thickBot="1" x14ac:dyDescent="0.3"/>
    <row r="49" spans="4:8" x14ac:dyDescent="0.25">
      <c r="D49" s="103"/>
      <c r="E49" s="104"/>
      <c r="F49" s="104"/>
    </row>
    <row r="50" spans="4:8" ht="18" x14ac:dyDescent="0.25">
      <c r="D50" s="105" t="s">
        <v>81</v>
      </c>
      <c r="E50" s="7"/>
      <c r="F50" s="7"/>
      <c r="G50" s="2"/>
      <c r="H50" s="2"/>
    </row>
    <row r="51" spans="4:8" ht="18" x14ac:dyDescent="0.25">
      <c r="D51" s="105" t="s">
        <v>82</v>
      </c>
      <c r="E51" s="7"/>
      <c r="F51" s="7"/>
      <c r="G51" s="2"/>
      <c r="H51" s="2"/>
    </row>
    <row r="52" spans="4:8" ht="18" x14ac:dyDescent="0.25">
      <c r="D52" s="105" t="s">
        <v>83</v>
      </c>
      <c r="E52" s="7"/>
      <c r="F52" s="7"/>
      <c r="G52" s="2"/>
      <c r="H52" s="2"/>
    </row>
    <row r="53" spans="4:8" ht="18" x14ac:dyDescent="0.25">
      <c r="D53" s="105" t="s">
        <v>84</v>
      </c>
      <c r="E53" s="7"/>
      <c r="F53" s="7"/>
      <c r="G53" s="2"/>
      <c r="H53" s="2"/>
    </row>
    <row r="54" spans="4:8" ht="18" x14ac:dyDescent="0.25">
      <c r="D54" s="105" t="s">
        <v>85</v>
      </c>
      <c r="E54" s="7"/>
      <c r="F54" s="7"/>
      <c r="G54" s="2"/>
      <c r="H54" s="2"/>
    </row>
    <row r="55" spans="4:8" ht="16.5" thickBot="1" x14ac:dyDescent="0.3">
      <c r="D55" s="106"/>
      <c r="E55" s="4"/>
      <c r="F55" s="4"/>
      <c r="G55" s="2"/>
      <c r="H55" s="2"/>
    </row>
    <row r="56" spans="4:8" x14ac:dyDescent="0.25">
      <c r="G56" s="2"/>
      <c r="H56" s="2"/>
    </row>
    <row r="57" spans="4:8" x14ac:dyDescent="0.25">
      <c r="G57" s="2"/>
      <c r="H57" s="2"/>
    </row>
    <row r="58" spans="4:8" ht="16.5" thickBot="1" x14ac:dyDescent="0.3">
      <c r="G58" s="2"/>
      <c r="H58" s="2"/>
    </row>
    <row r="59" spans="4:8" x14ac:dyDescent="0.25">
      <c r="D59" s="103"/>
      <c r="E59" s="104"/>
      <c r="F59" s="202"/>
      <c r="G59" s="2"/>
      <c r="H59" s="2"/>
    </row>
    <row r="60" spans="4:8" ht="18" x14ac:dyDescent="0.25">
      <c r="D60" s="105" t="s">
        <v>86</v>
      </c>
      <c r="E60" s="7"/>
      <c r="F60" s="203"/>
      <c r="G60" s="2"/>
      <c r="H60" s="2"/>
    </row>
    <row r="61" spans="4:8" ht="18" x14ac:dyDescent="0.25">
      <c r="D61" s="105" t="s">
        <v>87</v>
      </c>
      <c r="E61" s="7"/>
      <c r="F61" s="203"/>
      <c r="G61" s="2"/>
      <c r="H61" s="2"/>
    </row>
    <row r="62" spans="4:8" ht="18" x14ac:dyDescent="0.25">
      <c r="D62" s="105" t="s">
        <v>88</v>
      </c>
      <c r="E62" s="7"/>
      <c r="F62" s="203"/>
      <c r="G62" s="2"/>
      <c r="H62" s="2"/>
    </row>
    <row r="63" spans="4:8" ht="18" x14ac:dyDescent="0.25">
      <c r="D63" s="105" t="s">
        <v>75</v>
      </c>
      <c r="E63" s="7"/>
      <c r="F63" s="203"/>
      <c r="G63" s="2"/>
      <c r="H63" s="2"/>
    </row>
    <row r="64" spans="4:8" ht="18" x14ac:dyDescent="0.25">
      <c r="D64" s="107" t="s">
        <v>89</v>
      </c>
      <c r="E64" s="7"/>
      <c r="F64" s="203"/>
      <c r="G64" s="2"/>
      <c r="H64" s="2"/>
    </row>
    <row r="65" spans="4:8" ht="16.5" thickBot="1" x14ac:dyDescent="0.3">
      <c r="D65" s="106"/>
      <c r="E65" s="4"/>
      <c r="F65" s="204"/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ht="16.5" thickBot="1" x14ac:dyDescent="0.3">
      <c r="G69" s="2"/>
      <c r="H69" s="2"/>
    </row>
    <row r="70" spans="4:8" x14ac:dyDescent="0.25">
      <c r="D70" s="103"/>
      <c r="E70" s="104"/>
      <c r="F70" s="104"/>
      <c r="G70" s="2"/>
      <c r="H70" s="2"/>
    </row>
    <row r="71" spans="4:8" ht="18" x14ac:dyDescent="0.25">
      <c r="D71" s="105" t="s">
        <v>81</v>
      </c>
      <c r="E71" s="7"/>
      <c r="F71" s="7"/>
      <c r="G71" s="2"/>
      <c r="H71" s="2"/>
    </row>
    <row r="72" spans="4:8" ht="18" x14ac:dyDescent="0.25">
      <c r="D72" s="105" t="s">
        <v>90</v>
      </c>
      <c r="E72" s="7"/>
      <c r="F72" s="7"/>
      <c r="G72" s="2"/>
      <c r="H72" s="2"/>
    </row>
    <row r="73" spans="4:8" ht="18" x14ac:dyDescent="0.25">
      <c r="D73" s="105" t="s">
        <v>91</v>
      </c>
      <c r="E73" s="7"/>
      <c r="F73" s="7"/>
      <c r="G73" s="2"/>
      <c r="H73" s="2"/>
    </row>
    <row r="74" spans="4:8" ht="18" x14ac:dyDescent="0.25">
      <c r="D74" s="105" t="s">
        <v>92</v>
      </c>
      <c r="E74" s="7"/>
      <c r="F74" s="7"/>
      <c r="G74" s="2"/>
      <c r="H74" s="2"/>
    </row>
    <row r="75" spans="4:8" ht="18" x14ac:dyDescent="0.25">
      <c r="D75" s="105" t="s">
        <v>93</v>
      </c>
      <c r="E75" s="7"/>
      <c r="F75" s="7"/>
      <c r="G75" s="2"/>
      <c r="H75" s="2"/>
    </row>
    <row r="76" spans="4:8" ht="16.5" thickBot="1" x14ac:dyDescent="0.3">
      <c r="D76" s="106"/>
      <c r="E76" s="4"/>
      <c r="F76" s="4"/>
      <c r="G76" s="2"/>
      <c r="H76" s="2"/>
    </row>
    <row r="77" spans="4:8" ht="16.5" thickBot="1" x14ac:dyDescent="0.3">
      <c r="G77" s="2"/>
      <c r="H77" s="2"/>
    </row>
    <row r="78" spans="4:8" x14ac:dyDescent="0.25">
      <c r="D78" s="103"/>
      <c r="E78" s="104"/>
      <c r="F78" s="104"/>
      <c r="G78" s="2"/>
      <c r="H78" s="2"/>
    </row>
    <row r="79" spans="4:8" ht="18" x14ac:dyDescent="0.25">
      <c r="D79" s="108" t="s">
        <v>94</v>
      </c>
      <c r="E79" s="7"/>
      <c r="F79" s="7"/>
    </row>
    <row r="80" spans="4:8" ht="18" x14ac:dyDescent="0.25">
      <c r="D80" s="108" t="s">
        <v>95</v>
      </c>
      <c r="E80" s="7"/>
      <c r="F80" s="7"/>
    </row>
    <row r="81" spans="4:8" ht="18" x14ac:dyDescent="0.25">
      <c r="D81" s="108" t="s">
        <v>96</v>
      </c>
      <c r="E81" s="7"/>
      <c r="F81" s="7"/>
    </row>
    <row r="82" spans="4:8" ht="18" x14ac:dyDescent="0.25">
      <c r="D82" s="108" t="s">
        <v>97</v>
      </c>
      <c r="E82" s="7"/>
      <c r="F82" s="7"/>
    </row>
    <row r="83" spans="4:8" ht="18" x14ac:dyDescent="0.25">
      <c r="D83" s="109" t="s">
        <v>98</v>
      </c>
      <c r="E83" s="7"/>
      <c r="F83" s="7"/>
    </row>
    <row r="84" spans="4:8" ht="16.5" thickBot="1" x14ac:dyDescent="0.3">
      <c r="D84" s="106"/>
      <c r="E84" s="4"/>
      <c r="F84" s="4"/>
      <c r="G84" s="2"/>
      <c r="H84" s="2"/>
    </row>
    <row r="85" spans="4:8" ht="16.5" thickBot="1" x14ac:dyDescent="0.3"/>
    <row r="86" spans="4:8" x14ac:dyDescent="0.25">
      <c r="D86" s="103"/>
      <c r="E86" s="104"/>
      <c r="F86" s="202"/>
    </row>
    <row r="87" spans="4:8" ht="18" x14ac:dyDescent="0.25">
      <c r="D87" s="105" t="s">
        <v>86</v>
      </c>
      <c r="E87" s="7"/>
      <c r="F87" s="203"/>
    </row>
    <row r="88" spans="4:8" ht="18" x14ac:dyDescent="0.25">
      <c r="D88" s="105" t="s">
        <v>87</v>
      </c>
      <c r="E88" s="7"/>
      <c r="F88" s="203"/>
    </row>
    <row r="89" spans="4:8" ht="18" x14ac:dyDescent="0.25">
      <c r="D89" s="105" t="s">
        <v>88</v>
      </c>
      <c r="E89" s="7"/>
      <c r="F89" s="203"/>
    </row>
    <row r="90" spans="4:8" ht="18" x14ac:dyDescent="0.25">
      <c r="D90" s="105" t="s">
        <v>75</v>
      </c>
      <c r="E90" s="7"/>
      <c r="F90" s="203"/>
    </row>
    <row r="91" spans="4:8" ht="18" x14ac:dyDescent="0.25">
      <c r="D91" s="107" t="s">
        <v>89</v>
      </c>
      <c r="E91" s="7"/>
      <c r="F91" s="203"/>
    </row>
    <row r="92" spans="4:8" ht="16.5" thickBot="1" x14ac:dyDescent="0.3">
      <c r="D92" s="106"/>
      <c r="E92" s="4"/>
      <c r="F92" s="204"/>
    </row>
    <row r="93" spans="4:8" ht="16.5" thickBot="1" x14ac:dyDescent="0.3"/>
    <row r="94" spans="4:8" x14ac:dyDescent="0.25">
      <c r="D94" s="103"/>
      <c r="E94" s="104"/>
      <c r="F94" s="202"/>
    </row>
    <row r="95" spans="4:8" ht="18" x14ac:dyDescent="0.25">
      <c r="D95" s="105" t="s">
        <v>86</v>
      </c>
      <c r="E95" s="7"/>
      <c r="F95" s="203"/>
    </row>
    <row r="96" spans="4:8" ht="18" x14ac:dyDescent="0.25">
      <c r="D96" s="105" t="s">
        <v>87</v>
      </c>
      <c r="E96" s="7"/>
      <c r="F96" s="203"/>
    </row>
    <row r="97" spans="1:11" ht="18" x14ac:dyDescent="0.25">
      <c r="D97" s="105" t="s">
        <v>88</v>
      </c>
      <c r="E97" s="7"/>
      <c r="F97" s="203"/>
    </row>
    <row r="98" spans="1:11" ht="18" x14ac:dyDescent="0.25">
      <c r="D98" s="105" t="s">
        <v>75</v>
      </c>
      <c r="E98" s="7"/>
      <c r="F98" s="203"/>
    </row>
    <row r="99" spans="1:11" s="3" customFormat="1" ht="18" x14ac:dyDescent="0.25">
      <c r="A99" s="2"/>
      <c r="B99" s="2"/>
      <c r="C99" s="2"/>
      <c r="D99" s="107" t="s">
        <v>89</v>
      </c>
      <c r="E99" s="7"/>
      <c r="F99" s="203"/>
      <c r="I99" s="2"/>
      <c r="J99" s="2"/>
      <c r="K99" s="2"/>
    </row>
    <row r="100" spans="1:11" s="3" customFormat="1" ht="16.5" thickBot="1" x14ac:dyDescent="0.3">
      <c r="A100" s="2"/>
      <c r="B100" s="2"/>
      <c r="C100" s="2"/>
      <c r="D100" s="106"/>
      <c r="E100" s="4"/>
      <c r="F100" s="204"/>
      <c r="I100" s="2"/>
      <c r="J100" s="2"/>
      <c r="K100" s="2"/>
    </row>
  </sheetData>
  <mergeCells count="9">
    <mergeCell ref="G43:I43"/>
    <mergeCell ref="G18:H19"/>
    <mergeCell ref="I18:I19"/>
    <mergeCell ref="G20:H20"/>
    <mergeCell ref="A10:I10"/>
    <mergeCell ref="G17:H17"/>
    <mergeCell ref="A21:H21"/>
    <mergeCell ref="A22:B22"/>
    <mergeCell ref="H37:I37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3" workbookViewId="0">
      <selection activeCell="D19" sqref="D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268</v>
      </c>
    </row>
    <row r="13" spans="1:10" x14ac:dyDescent="0.25">
      <c r="H13" s="3" t="s">
        <v>9</v>
      </c>
      <c r="I13" s="6" t="s">
        <v>8</v>
      </c>
      <c r="J13" s="180" t="s">
        <v>267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86" t="s">
        <v>28</v>
      </c>
      <c r="G17" s="186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44239</v>
      </c>
      <c r="C18" s="30" t="s">
        <v>269</v>
      </c>
      <c r="D18" s="34" t="s">
        <v>204</v>
      </c>
      <c r="E18" s="34" t="s">
        <v>206</v>
      </c>
      <c r="F18" s="179">
        <v>52</v>
      </c>
      <c r="G18" s="188"/>
      <c r="H18" s="373">
        <v>2100000</v>
      </c>
      <c r="I18" s="374"/>
      <c r="J18" s="379">
        <f>H18</f>
        <v>2100000</v>
      </c>
    </row>
    <row r="19" spans="1:19" ht="53.25" customHeight="1" x14ac:dyDescent="0.25">
      <c r="A19" s="32">
        <v>2</v>
      </c>
      <c r="B19" s="30">
        <v>44239</v>
      </c>
      <c r="C19" s="30" t="s">
        <v>270</v>
      </c>
      <c r="D19" s="34" t="s">
        <v>271</v>
      </c>
      <c r="E19" s="34" t="s">
        <v>40</v>
      </c>
      <c r="F19" s="179">
        <v>66</v>
      </c>
      <c r="G19" s="188"/>
      <c r="H19" s="375"/>
      <c r="I19" s="376"/>
      <c r="J19" s="380"/>
    </row>
    <row r="20" spans="1:19" ht="53.25" customHeight="1" x14ac:dyDescent="0.25">
      <c r="A20" s="32">
        <v>3</v>
      </c>
      <c r="B20" s="30">
        <v>44239</v>
      </c>
      <c r="C20" s="30" t="s">
        <v>272</v>
      </c>
      <c r="D20" s="34" t="s">
        <v>205</v>
      </c>
      <c r="E20" s="34" t="s">
        <v>40</v>
      </c>
      <c r="F20" s="179">
        <v>31</v>
      </c>
      <c r="G20" s="188"/>
      <c r="H20" s="375"/>
      <c r="I20" s="376"/>
      <c r="J20" s="380"/>
    </row>
    <row r="21" spans="1:19" ht="25.5" customHeight="1" thickBot="1" x14ac:dyDescent="0.3">
      <c r="A21" s="356" t="s">
        <v>18</v>
      </c>
      <c r="B21" s="357"/>
      <c r="C21" s="357"/>
      <c r="D21" s="357"/>
      <c r="E21" s="357"/>
      <c r="F21" s="357"/>
      <c r="G21" s="357"/>
      <c r="H21" s="357"/>
      <c r="I21" s="358"/>
      <c r="J21" s="11">
        <f>SUM(J18:J18)</f>
        <v>2100000</v>
      </c>
    </row>
    <row r="22" spans="1:19" x14ac:dyDescent="0.25">
      <c r="A22" s="359"/>
      <c r="B22" s="359"/>
      <c r="C22" s="185"/>
      <c r="D22" s="185"/>
      <c r="E22" s="185"/>
      <c r="F22" s="185"/>
      <c r="G22" s="185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41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2100000</v>
      </c>
    </row>
    <row r="26" spans="1:19" x14ac:dyDescent="0.25">
      <c r="A26" s="1" t="s">
        <v>207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187"/>
      <c r="B34" s="187"/>
      <c r="C34" s="187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60" t="str">
        <f>+J13</f>
        <v xml:space="preserve"> 17 Februari 21</v>
      </c>
      <c r="J36" s="361"/>
    </row>
    <row r="39" spans="1:10" ht="18" customHeight="1" x14ac:dyDescent="0.25"/>
    <row r="40" spans="1:10" ht="17.25" customHeight="1" x14ac:dyDescent="0.25"/>
    <row r="42" spans="1:10" x14ac:dyDescent="0.25">
      <c r="H42" s="362" t="s">
        <v>24</v>
      </c>
      <c r="I42" s="362"/>
      <c r="J42" s="362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6" workbookViewId="0">
      <selection activeCell="F42" sqref="F4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273</v>
      </c>
    </row>
    <row r="13" spans="1:10" x14ac:dyDescent="0.25">
      <c r="H13" s="3" t="s">
        <v>9</v>
      </c>
      <c r="I13" s="6" t="s">
        <v>8</v>
      </c>
      <c r="J13" s="180" t="s">
        <v>267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86" t="s">
        <v>28</v>
      </c>
      <c r="G17" s="186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44230</v>
      </c>
      <c r="C18" s="30"/>
      <c r="D18" s="34" t="s">
        <v>274</v>
      </c>
      <c r="E18" s="34" t="s">
        <v>275</v>
      </c>
      <c r="F18" s="179">
        <v>56</v>
      </c>
      <c r="G18" s="188"/>
      <c r="H18" s="373">
        <v>3900000</v>
      </c>
      <c r="I18" s="374"/>
      <c r="J18" s="379">
        <f>H18</f>
        <v>3900000</v>
      </c>
    </row>
    <row r="19" spans="1:19" ht="53.25" customHeight="1" x14ac:dyDescent="0.25">
      <c r="A19" s="32">
        <v>2</v>
      </c>
      <c r="B19" s="30">
        <v>44230</v>
      </c>
      <c r="C19" s="30"/>
      <c r="D19" s="34" t="s">
        <v>276</v>
      </c>
      <c r="E19" s="34" t="s">
        <v>275</v>
      </c>
      <c r="F19" s="179">
        <v>136</v>
      </c>
      <c r="G19" s="188"/>
      <c r="H19" s="375"/>
      <c r="I19" s="376"/>
      <c r="J19" s="380"/>
    </row>
    <row r="20" spans="1:19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7"/>
      <c r="I20" s="358"/>
      <c r="J20" s="11">
        <f>SUM(J18:J18)</f>
        <v>3900000</v>
      </c>
    </row>
    <row r="21" spans="1:19" x14ac:dyDescent="0.25">
      <c r="A21" s="359"/>
      <c r="B21" s="359"/>
      <c r="C21" s="185"/>
      <c r="D21" s="185"/>
      <c r="E21" s="185"/>
      <c r="F21" s="185"/>
      <c r="G21" s="185"/>
      <c r="H21" s="12"/>
      <c r="I21" s="12"/>
      <c r="J21" s="13"/>
    </row>
    <row r="22" spans="1:19" x14ac:dyDescent="0.25">
      <c r="D22" s="1"/>
      <c r="E22" s="1"/>
      <c r="F22" s="1"/>
      <c r="G22" s="1"/>
      <c r="H22" s="29" t="s">
        <v>41</v>
      </c>
      <c r="I22" s="29"/>
      <c r="J22" s="58">
        <v>0</v>
      </c>
      <c r="K22" s="16"/>
      <c r="S22" s="2" t="s">
        <v>25</v>
      </c>
    </row>
    <row r="23" spans="1:19" ht="16.5" thickBot="1" x14ac:dyDescent="0.3">
      <c r="D23" s="1"/>
      <c r="E23" s="1"/>
      <c r="F23" s="1"/>
      <c r="G23" s="1"/>
      <c r="H23" s="15" t="s">
        <v>33</v>
      </c>
      <c r="I23" s="15"/>
      <c r="J23" s="59">
        <v>0</v>
      </c>
      <c r="K23" s="16"/>
    </row>
    <row r="24" spans="1:19" x14ac:dyDescent="0.25">
      <c r="D24" s="1"/>
      <c r="E24" s="1"/>
      <c r="F24" s="1"/>
      <c r="G24" s="1"/>
      <c r="H24" s="17" t="s">
        <v>27</v>
      </c>
      <c r="I24" s="17"/>
      <c r="J24" s="18">
        <f>+J20</f>
        <v>3900000</v>
      </c>
    </row>
    <row r="25" spans="1:19" x14ac:dyDescent="0.25">
      <c r="A25" s="1" t="s">
        <v>277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6" t="s">
        <v>21</v>
      </c>
    </row>
    <row r="29" spans="1:19" x14ac:dyDescent="0.25">
      <c r="A29" s="20" t="s">
        <v>22</v>
      </c>
      <c r="B29" s="20"/>
      <c r="C29" s="20"/>
      <c r="D29" s="7"/>
      <c r="E29" s="7"/>
      <c r="F29" s="7"/>
    </row>
    <row r="30" spans="1:19" x14ac:dyDescent="0.25">
      <c r="A30" s="20" t="s">
        <v>34</v>
      </c>
      <c r="B30" s="20"/>
      <c r="C30" s="20"/>
      <c r="D30" s="7"/>
      <c r="E30" s="7"/>
      <c r="F30" s="7"/>
    </row>
    <row r="31" spans="1:19" x14ac:dyDescent="0.25">
      <c r="A31" s="27" t="s">
        <v>35</v>
      </c>
      <c r="B31" s="21"/>
      <c r="C31" s="21"/>
      <c r="D31" s="7"/>
      <c r="E31" s="7"/>
      <c r="F31" s="7"/>
    </row>
    <row r="32" spans="1:19" x14ac:dyDescent="0.25">
      <c r="A32" s="22" t="s">
        <v>36</v>
      </c>
      <c r="B32" s="22"/>
      <c r="C32" s="22"/>
      <c r="D32" s="7"/>
      <c r="E32" s="7"/>
      <c r="F32" s="7"/>
    </row>
    <row r="33" spans="1:10" x14ac:dyDescent="0.25">
      <c r="A33" s="187"/>
      <c r="B33" s="187"/>
      <c r="C33" s="187"/>
    </row>
    <row r="34" spans="1:10" x14ac:dyDescent="0.25">
      <c r="A34" s="24"/>
      <c r="B34" s="24"/>
      <c r="C34" s="24"/>
    </row>
    <row r="35" spans="1:10" x14ac:dyDescent="0.25">
      <c r="H35" s="36" t="s">
        <v>23</v>
      </c>
      <c r="I35" s="360" t="str">
        <f>+J13</f>
        <v xml:space="preserve"> 17 Februari 21</v>
      </c>
      <c r="J35" s="361"/>
    </row>
    <row r="38" spans="1:10" ht="18" customHeight="1" x14ac:dyDescent="0.25"/>
    <row r="39" spans="1:10" ht="17.25" customHeight="1" x14ac:dyDescent="0.25"/>
    <row r="41" spans="1:10" x14ac:dyDescent="0.25">
      <c r="H41" s="362" t="s">
        <v>24</v>
      </c>
      <c r="I41" s="362"/>
      <c r="J41" s="362"/>
    </row>
  </sheetData>
  <mergeCells count="8">
    <mergeCell ref="I35:J35"/>
    <mergeCell ref="H41:J41"/>
    <mergeCell ref="H18:I19"/>
    <mergeCell ref="J18:J19"/>
    <mergeCell ref="A10:J10"/>
    <mergeCell ref="H17:I17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6" workbookViewId="0">
      <selection activeCell="K22" sqref="K2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62</v>
      </c>
    </row>
    <row r="13" spans="1:10" x14ac:dyDescent="0.25">
      <c r="H13" s="3" t="s">
        <v>9</v>
      </c>
      <c r="I13" s="6" t="s">
        <v>8</v>
      </c>
      <c r="J13" s="35" t="s">
        <v>55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78" t="s">
        <v>28</v>
      </c>
      <c r="G17" s="78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44225</v>
      </c>
      <c r="C18" s="30"/>
      <c r="D18" s="34" t="s">
        <v>45</v>
      </c>
      <c r="E18" s="34" t="s">
        <v>46</v>
      </c>
      <c r="F18" s="85">
        <v>53</v>
      </c>
      <c r="G18" s="79"/>
      <c r="H18" s="373">
        <v>2100000</v>
      </c>
      <c r="I18" s="374"/>
      <c r="J18" s="379">
        <f>H18</f>
        <v>2100000</v>
      </c>
    </row>
    <row r="19" spans="1:19" ht="53.25" customHeight="1" x14ac:dyDescent="0.25">
      <c r="A19" s="32">
        <v>2</v>
      </c>
      <c r="B19" s="30">
        <v>44225</v>
      </c>
      <c r="C19" s="30"/>
      <c r="D19" s="34" t="s">
        <v>47</v>
      </c>
      <c r="E19" s="34" t="s">
        <v>40</v>
      </c>
      <c r="F19" s="85">
        <v>16</v>
      </c>
      <c r="G19" s="79"/>
      <c r="H19" s="375"/>
      <c r="I19" s="376"/>
      <c r="J19" s="380"/>
    </row>
    <row r="20" spans="1:19" ht="53.25" customHeight="1" x14ac:dyDescent="0.25">
      <c r="A20" s="32">
        <v>3</v>
      </c>
      <c r="B20" s="30">
        <v>44225</v>
      </c>
      <c r="C20" s="30"/>
      <c r="D20" s="34" t="s">
        <v>48</v>
      </c>
      <c r="E20" s="34" t="s">
        <v>40</v>
      </c>
      <c r="F20" s="85">
        <v>29</v>
      </c>
      <c r="G20" s="79"/>
      <c r="H20" s="377"/>
      <c r="I20" s="378"/>
      <c r="J20" s="381"/>
    </row>
    <row r="21" spans="1:19" ht="25.5" customHeight="1" thickBot="1" x14ac:dyDescent="0.3">
      <c r="A21" s="356" t="s">
        <v>18</v>
      </c>
      <c r="B21" s="357"/>
      <c r="C21" s="357"/>
      <c r="D21" s="357"/>
      <c r="E21" s="357"/>
      <c r="F21" s="357"/>
      <c r="G21" s="357"/>
      <c r="H21" s="357"/>
      <c r="I21" s="358"/>
      <c r="J21" s="11">
        <f>SUM(J18:J18)</f>
        <v>2100000</v>
      </c>
    </row>
    <row r="22" spans="1:19" x14ac:dyDescent="0.25">
      <c r="A22" s="359"/>
      <c r="B22" s="359"/>
      <c r="C22" s="77"/>
      <c r="D22" s="77"/>
      <c r="E22" s="77"/>
      <c r="F22" s="77"/>
      <c r="G22" s="77"/>
      <c r="H22" s="12"/>
      <c r="I22" s="12"/>
      <c r="J22" s="13"/>
    </row>
    <row r="23" spans="1:19" x14ac:dyDescent="0.25">
      <c r="A23" s="77"/>
      <c r="B23" s="77"/>
      <c r="C23" s="77"/>
      <c r="D23" s="77"/>
      <c r="E23" s="77"/>
      <c r="F23" s="77"/>
      <c r="G23" s="77"/>
      <c r="H23" s="14" t="s">
        <v>19</v>
      </c>
      <c r="I23" s="14"/>
      <c r="J23" s="13">
        <v>0</v>
      </c>
    </row>
    <row r="24" spans="1:19" x14ac:dyDescent="0.25">
      <c r="D24" s="1"/>
      <c r="E24" s="1"/>
      <c r="F24" s="1"/>
      <c r="G24" s="1"/>
      <c r="H24" s="29" t="s">
        <v>41</v>
      </c>
      <c r="I24" s="29"/>
      <c r="J24" s="58">
        <v>0</v>
      </c>
      <c r="K24" s="16"/>
      <c r="S24" s="2" t="s">
        <v>25</v>
      </c>
    </row>
    <row r="25" spans="1:19" ht="16.5" thickBot="1" x14ac:dyDescent="0.3">
      <c r="D25" s="1"/>
      <c r="E25" s="1"/>
      <c r="F25" s="1"/>
      <c r="G25" s="1"/>
      <c r="H25" s="15" t="s">
        <v>33</v>
      </c>
      <c r="I25" s="15"/>
      <c r="J25" s="59">
        <v>0</v>
      </c>
      <c r="K25" s="16"/>
    </row>
    <row r="26" spans="1:19" x14ac:dyDescent="0.25">
      <c r="D26" s="1"/>
      <c r="E26" s="1"/>
      <c r="F26" s="1"/>
      <c r="G26" s="1"/>
      <c r="H26" s="17" t="s">
        <v>27</v>
      </c>
      <c r="I26" s="17"/>
      <c r="J26" s="18">
        <f>+J21</f>
        <v>2100000</v>
      </c>
    </row>
    <row r="27" spans="1:19" x14ac:dyDescent="0.25">
      <c r="A27" s="1" t="s">
        <v>63</v>
      </c>
      <c r="D27" s="1"/>
      <c r="E27" s="1"/>
      <c r="F27" s="1"/>
      <c r="G27" s="1"/>
      <c r="H27" s="17"/>
      <c r="I27" s="17"/>
      <c r="J27" s="18"/>
    </row>
    <row r="28" spans="1:19" x14ac:dyDescent="0.25">
      <c r="A28" s="19"/>
      <c r="D28" s="1"/>
      <c r="E28" s="1"/>
      <c r="F28" s="1"/>
      <c r="G28" s="1"/>
      <c r="H28" s="17"/>
      <c r="I28" s="17"/>
      <c r="J28" s="18"/>
    </row>
    <row r="29" spans="1:19" x14ac:dyDescent="0.25">
      <c r="D29" s="1"/>
      <c r="E29" s="1"/>
      <c r="F29" s="1"/>
      <c r="G29" s="1"/>
      <c r="H29" s="17"/>
      <c r="I29" s="17"/>
      <c r="J29" s="18"/>
    </row>
    <row r="30" spans="1:19" x14ac:dyDescent="0.25">
      <c r="A30" s="26" t="s">
        <v>21</v>
      </c>
    </row>
    <row r="31" spans="1:19" x14ac:dyDescent="0.25">
      <c r="A31" s="20" t="s">
        <v>22</v>
      </c>
      <c r="B31" s="20"/>
      <c r="C31" s="20"/>
      <c r="D31" s="7"/>
      <c r="E31" s="7"/>
      <c r="F31" s="7"/>
    </row>
    <row r="32" spans="1:19" x14ac:dyDescent="0.25">
      <c r="A32" s="20" t="s">
        <v>34</v>
      </c>
      <c r="B32" s="20"/>
      <c r="C32" s="20"/>
      <c r="D32" s="7"/>
      <c r="E32" s="7"/>
      <c r="F32" s="7"/>
    </row>
    <row r="33" spans="1:10" x14ac:dyDescent="0.25">
      <c r="A33" s="27" t="s">
        <v>35</v>
      </c>
      <c r="B33" s="21"/>
      <c r="C33" s="21"/>
      <c r="D33" s="7"/>
      <c r="E33" s="7"/>
      <c r="F33" s="7"/>
    </row>
    <row r="34" spans="1:10" x14ac:dyDescent="0.25">
      <c r="A34" s="22" t="s">
        <v>36</v>
      </c>
      <c r="B34" s="22"/>
      <c r="C34" s="22"/>
      <c r="D34" s="7"/>
      <c r="E34" s="7"/>
      <c r="F34" s="7"/>
    </row>
    <row r="35" spans="1:10" x14ac:dyDescent="0.25">
      <c r="A35" s="23"/>
      <c r="B35" s="23"/>
      <c r="C35" s="23"/>
    </row>
    <row r="36" spans="1:10" x14ac:dyDescent="0.25">
      <c r="A36" s="24"/>
      <c r="B36" s="24"/>
      <c r="C36" s="24"/>
    </row>
    <row r="37" spans="1:10" x14ac:dyDescent="0.25">
      <c r="H37" s="36" t="s">
        <v>23</v>
      </c>
      <c r="I37" s="360" t="str">
        <f>+J13</f>
        <v xml:space="preserve"> 01 Februari 21</v>
      </c>
      <c r="J37" s="361"/>
    </row>
    <row r="40" spans="1:10" ht="18" customHeight="1" x14ac:dyDescent="0.25"/>
    <row r="41" spans="1:10" ht="17.25" customHeight="1" x14ac:dyDescent="0.25"/>
    <row r="43" spans="1:10" x14ac:dyDescent="0.25">
      <c r="H43" s="362" t="s">
        <v>24</v>
      </c>
      <c r="I43" s="362"/>
      <c r="J43" s="362"/>
    </row>
  </sheetData>
  <mergeCells count="8">
    <mergeCell ref="I37:J37"/>
    <mergeCell ref="H43:J43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4" workbookViewId="0">
      <selection activeCell="G41" sqref="G4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278</v>
      </c>
    </row>
    <row r="13" spans="1:10" x14ac:dyDescent="0.25">
      <c r="H13" s="3" t="s">
        <v>9</v>
      </c>
      <c r="I13" s="6" t="s">
        <v>8</v>
      </c>
      <c r="J13" s="180" t="s">
        <v>267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86" t="s">
        <v>28</v>
      </c>
      <c r="G17" s="186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44230</v>
      </c>
      <c r="C18" s="30"/>
      <c r="D18" s="34" t="s">
        <v>279</v>
      </c>
      <c r="E18" s="34" t="s">
        <v>265</v>
      </c>
      <c r="F18" s="179">
        <v>57</v>
      </c>
      <c r="G18" s="188"/>
      <c r="H18" s="373">
        <v>3800000</v>
      </c>
      <c r="I18" s="374"/>
      <c r="J18" s="379">
        <f>H18</f>
        <v>3800000</v>
      </c>
    </row>
    <row r="19" spans="1:19" ht="53.25" customHeight="1" x14ac:dyDescent="0.25">
      <c r="A19" s="32">
        <v>2</v>
      </c>
      <c r="B19" s="30">
        <v>44230</v>
      </c>
      <c r="C19" s="30"/>
      <c r="D19" s="34" t="s">
        <v>280</v>
      </c>
      <c r="E19" s="34" t="s">
        <v>256</v>
      </c>
      <c r="F19" s="179">
        <v>141</v>
      </c>
      <c r="G19" s="188"/>
      <c r="H19" s="375"/>
      <c r="I19" s="376"/>
      <c r="J19" s="380"/>
    </row>
    <row r="20" spans="1:19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7"/>
      <c r="I20" s="358"/>
      <c r="J20" s="11">
        <f>SUM(J18:J18)</f>
        <v>3800000</v>
      </c>
    </row>
    <row r="21" spans="1:19" x14ac:dyDescent="0.25">
      <c r="A21" s="359"/>
      <c r="B21" s="359"/>
      <c r="C21" s="185"/>
      <c r="D21" s="185"/>
      <c r="E21" s="185"/>
      <c r="F21" s="185"/>
      <c r="G21" s="185"/>
      <c r="H21" s="12"/>
      <c r="I21" s="12"/>
      <c r="J21" s="13"/>
    </row>
    <row r="22" spans="1:19" x14ac:dyDescent="0.25">
      <c r="D22" s="1"/>
      <c r="E22" s="1"/>
      <c r="F22" s="1"/>
      <c r="G22" s="1"/>
      <c r="H22" s="29" t="s">
        <v>41</v>
      </c>
      <c r="I22" s="29"/>
      <c r="J22" s="58">
        <v>0</v>
      </c>
      <c r="K22" s="16"/>
      <c r="S22" s="2" t="s">
        <v>25</v>
      </c>
    </row>
    <row r="23" spans="1:19" ht="16.5" thickBot="1" x14ac:dyDescent="0.3">
      <c r="D23" s="1"/>
      <c r="E23" s="1"/>
      <c r="F23" s="1"/>
      <c r="G23" s="1"/>
      <c r="H23" s="15" t="s">
        <v>33</v>
      </c>
      <c r="I23" s="15"/>
      <c r="J23" s="59">
        <v>0</v>
      </c>
      <c r="K23" s="16"/>
    </row>
    <row r="24" spans="1:19" x14ac:dyDescent="0.25">
      <c r="D24" s="1"/>
      <c r="E24" s="1"/>
      <c r="F24" s="1"/>
      <c r="G24" s="1"/>
      <c r="H24" s="17" t="s">
        <v>27</v>
      </c>
      <c r="I24" s="17"/>
      <c r="J24" s="18">
        <f>+J20</f>
        <v>3800000</v>
      </c>
    </row>
    <row r="25" spans="1:19" x14ac:dyDescent="0.25">
      <c r="A25" s="1" t="s">
        <v>281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6" t="s">
        <v>21</v>
      </c>
    </row>
    <row r="29" spans="1:19" x14ac:dyDescent="0.25">
      <c r="A29" s="20" t="s">
        <v>22</v>
      </c>
      <c r="B29" s="20"/>
      <c r="C29" s="20"/>
      <c r="D29" s="7"/>
      <c r="E29" s="7"/>
      <c r="F29" s="7"/>
    </row>
    <row r="30" spans="1:19" x14ac:dyDescent="0.25">
      <c r="A30" s="20" t="s">
        <v>34</v>
      </c>
      <c r="B30" s="20"/>
      <c r="C30" s="20"/>
      <c r="D30" s="7"/>
      <c r="E30" s="7"/>
      <c r="F30" s="7"/>
    </row>
    <row r="31" spans="1:19" x14ac:dyDescent="0.25">
      <c r="A31" s="27" t="s">
        <v>35</v>
      </c>
      <c r="B31" s="21"/>
      <c r="C31" s="21"/>
      <c r="D31" s="7"/>
      <c r="E31" s="7"/>
      <c r="F31" s="7"/>
    </row>
    <row r="32" spans="1:19" x14ac:dyDescent="0.25">
      <c r="A32" s="22" t="s">
        <v>36</v>
      </c>
      <c r="B32" s="22"/>
      <c r="C32" s="22"/>
      <c r="D32" s="7"/>
      <c r="E32" s="7"/>
      <c r="F32" s="7"/>
    </row>
    <row r="33" spans="1:10" x14ac:dyDescent="0.25">
      <c r="A33" s="187"/>
      <c r="B33" s="187"/>
      <c r="C33" s="187"/>
    </row>
    <row r="34" spans="1:10" x14ac:dyDescent="0.25">
      <c r="A34" s="24"/>
      <c r="B34" s="24"/>
      <c r="C34" s="24"/>
    </row>
    <row r="35" spans="1:10" x14ac:dyDescent="0.25">
      <c r="H35" s="36" t="s">
        <v>23</v>
      </c>
      <c r="I35" s="360" t="str">
        <f>+J13</f>
        <v xml:space="preserve"> 17 Februari 21</v>
      </c>
      <c r="J35" s="361"/>
    </row>
    <row r="38" spans="1:10" ht="18" customHeight="1" x14ac:dyDescent="0.25"/>
    <row r="39" spans="1:10" ht="17.25" customHeight="1" x14ac:dyDescent="0.25"/>
    <row r="41" spans="1:10" x14ac:dyDescent="0.25">
      <c r="H41" s="362" t="s">
        <v>24</v>
      </c>
      <c r="I41" s="362"/>
      <c r="J41" s="362"/>
    </row>
  </sheetData>
  <mergeCells count="8">
    <mergeCell ref="I35:J35"/>
    <mergeCell ref="H41:J41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6" workbookViewId="0">
      <selection activeCell="D30" sqref="D30"/>
    </sheetView>
  </sheetViews>
  <sheetFormatPr defaultRowHeight="15" x14ac:dyDescent="0.25"/>
  <cols>
    <col min="1" max="1" width="4.85546875" customWidth="1"/>
    <col min="2" max="2" width="10.28515625" customWidth="1"/>
    <col min="3" max="3" width="25.85546875" customWidth="1"/>
    <col min="4" max="4" width="12.85546875" customWidth="1"/>
    <col min="5" max="5" width="5.42578125" customWidth="1"/>
    <col min="6" max="6" width="4.42578125" customWidth="1"/>
    <col min="7" max="7" width="13" style="211" customWidth="1"/>
    <col min="8" max="8" width="1.85546875" style="211" customWidth="1"/>
    <col min="9" max="9" width="17.5703125" customWidth="1"/>
  </cols>
  <sheetData>
    <row r="2" spans="1:15" x14ac:dyDescent="0.25">
      <c r="A2" s="210" t="s">
        <v>0</v>
      </c>
      <c r="B2" s="210"/>
    </row>
    <row r="3" spans="1:15" x14ac:dyDescent="0.25">
      <c r="A3" s="28" t="s">
        <v>31</v>
      </c>
      <c r="B3" s="64"/>
    </row>
    <row r="4" spans="1:15" x14ac:dyDescent="0.25">
      <c r="A4" s="28" t="s">
        <v>1</v>
      </c>
      <c r="B4" s="64"/>
    </row>
    <row r="5" spans="1:15" x14ac:dyDescent="0.25">
      <c r="A5" s="28" t="s">
        <v>2</v>
      </c>
      <c r="B5" s="64"/>
    </row>
    <row r="6" spans="1:15" x14ac:dyDescent="0.25">
      <c r="A6" s="28" t="s">
        <v>3</v>
      </c>
      <c r="B6" s="64"/>
      <c r="C6" s="64"/>
    </row>
    <row r="7" spans="1:15" x14ac:dyDescent="0.25">
      <c r="A7" s="28" t="s">
        <v>4</v>
      </c>
      <c r="B7" s="64"/>
      <c r="C7" s="64"/>
    </row>
    <row r="9" spans="1:15" ht="15.75" thickBot="1" x14ac:dyDescent="0.3">
      <c r="A9" s="212"/>
      <c r="B9" s="212"/>
      <c r="C9" s="212"/>
      <c r="D9" s="212"/>
      <c r="E9" s="212"/>
      <c r="F9" s="212"/>
      <c r="G9" s="213"/>
      <c r="H9" s="213"/>
      <c r="I9" s="212"/>
    </row>
    <row r="10" spans="1:15" ht="24" thickBot="1" x14ac:dyDescent="0.4">
      <c r="A10" s="436" t="s">
        <v>5</v>
      </c>
      <c r="B10" s="437"/>
      <c r="C10" s="437"/>
      <c r="D10" s="437"/>
      <c r="E10" s="437"/>
      <c r="F10" s="437"/>
      <c r="G10" s="437"/>
      <c r="H10" s="437"/>
      <c r="I10" s="438"/>
    </row>
    <row r="12" spans="1:15" ht="15.75" x14ac:dyDescent="0.25">
      <c r="A12" t="s">
        <v>6</v>
      </c>
      <c r="B12" t="s">
        <v>282</v>
      </c>
      <c r="G12" s="211" t="s">
        <v>7</v>
      </c>
      <c r="H12" s="214" t="s">
        <v>8</v>
      </c>
      <c r="I12" s="25" t="s">
        <v>285</v>
      </c>
    </row>
    <row r="13" spans="1:15" ht="15.75" x14ac:dyDescent="0.25">
      <c r="B13" s="215" t="s">
        <v>283</v>
      </c>
      <c r="D13" s="215"/>
      <c r="G13" s="211" t="s">
        <v>9</v>
      </c>
      <c r="H13" s="214" t="s">
        <v>8</v>
      </c>
      <c r="I13" s="180" t="s">
        <v>286</v>
      </c>
      <c r="O13" t="s">
        <v>25</v>
      </c>
    </row>
    <row r="14" spans="1:15" x14ac:dyDescent="0.25">
      <c r="B14" s="215" t="s">
        <v>284</v>
      </c>
      <c r="D14" s="215"/>
      <c r="G14" s="211" t="s">
        <v>10</v>
      </c>
      <c r="H14" s="214" t="s">
        <v>8</v>
      </c>
      <c r="I14" t="s">
        <v>30</v>
      </c>
    </row>
    <row r="15" spans="1:15" x14ac:dyDescent="0.25">
      <c r="B15" s="215"/>
      <c r="D15" s="215"/>
      <c r="I15" s="216"/>
    </row>
    <row r="16" spans="1:15" x14ac:dyDescent="0.25">
      <c r="A16" t="s">
        <v>11</v>
      </c>
      <c r="B16" t="s">
        <v>39</v>
      </c>
    </row>
    <row r="17" spans="1:18" ht="15.75" thickBot="1" x14ac:dyDescent="0.3"/>
    <row r="18" spans="1:18" x14ac:dyDescent="0.25">
      <c r="A18" s="217" t="s">
        <v>12</v>
      </c>
      <c r="B18" s="218" t="s">
        <v>13</v>
      </c>
      <c r="C18" s="218" t="s">
        <v>14</v>
      </c>
      <c r="D18" s="218" t="s">
        <v>15</v>
      </c>
      <c r="E18" s="218" t="s">
        <v>28</v>
      </c>
      <c r="F18" s="218" t="s">
        <v>29</v>
      </c>
      <c r="G18" s="439" t="s">
        <v>16</v>
      </c>
      <c r="H18" s="440"/>
      <c r="I18" s="219" t="s">
        <v>17</v>
      </c>
    </row>
    <row r="19" spans="1:18" ht="30" x14ac:dyDescent="0.25">
      <c r="A19" s="240">
        <v>1</v>
      </c>
      <c r="B19" s="241">
        <v>44223</v>
      </c>
      <c r="C19" s="355" t="s">
        <v>701</v>
      </c>
      <c r="D19" s="220" t="s">
        <v>287</v>
      </c>
      <c r="E19" s="221">
        <v>2</v>
      </c>
      <c r="F19" s="222"/>
      <c r="G19" s="441">
        <v>1000000</v>
      </c>
      <c r="H19" s="442"/>
      <c r="I19" s="223">
        <f>G19</f>
        <v>1000000</v>
      </c>
    </row>
    <row r="20" spans="1:18" ht="30" x14ac:dyDescent="0.25">
      <c r="A20" s="240">
        <v>2</v>
      </c>
      <c r="B20" s="241">
        <v>44225</v>
      </c>
      <c r="C20" s="355" t="s">
        <v>702</v>
      </c>
      <c r="D20" s="220" t="s">
        <v>288</v>
      </c>
      <c r="E20" s="221">
        <v>2</v>
      </c>
      <c r="F20" s="222"/>
      <c r="G20" s="441">
        <v>1900000</v>
      </c>
      <c r="H20" s="442"/>
      <c r="I20" s="223">
        <f t="shared" ref="I20:I21" si="0">G20</f>
        <v>1900000</v>
      </c>
    </row>
    <row r="21" spans="1:18" ht="30" x14ac:dyDescent="0.25">
      <c r="A21" s="240">
        <v>3</v>
      </c>
      <c r="B21" s="241">
        <v>44223</v>
      </c>
      <c r="C21" s="355" t="s">
        <v>703</v>
      </c>
      <c r="D21" s="220" t="s">
        <v>289</v>
      </c>
      <c r="E21" s="221">
        <v>2</v>
      </c>
      <c r="F21" s="222"/>
      <c r="G21" s="441">
        <v>1800000</v>
      </c>
      <c r="H21" s="442"/>
      <c r="I21" s="223">
        <f t="shared" si="0"/>
        <v>1800000</v>
      </c>
    </row>
    <row r="22" spans="1:18" ht="19.5" customHeight="1" thickBot="1" x14ac:dyDescent="0.3">
      <c r="A22" s="443" t="s">
        <v>18</v>
      </c>
      <c r="B22" s="444"/>
      <c r="C22" s="444"/>
      <c r="D22" s="444"/>
      <c r="E22" s="444"/>
      <c r="F22" s="444"/>
      <c r="G22" s="444"/>
      <c r="H22" s="445"/>
      <c r="I22" s="224">
        <f>SUM(I19:I21)</f>
        <v>4700000</v>
      </c>
    </row>
    <row r="23" spans="1:18" x14ac:dyDescent="0.25">
      <c r="A23" s="446"/>
      <c r="B23" s="446"/>
      <c r="C23" s="446"/>
      <c r="D23" s="446"/>
      <c r="E23" s="225"/>
      <c r="F23" s="225"/>
      <c r="G23" s="226"/>
      <c r="H23" s="226"/>
      <c r="I23" s="227"/>
    </row>
    <row r="24" spans="1:18" x14ac:dyDescent="0.25">
      <c r="A24" s="225"/>
      <c r="B24" s="225"/>
      <c r="C24" s="225"/>
      <c r="D24" s="225"/>
      <c r="E24" s="225"/>
      <c r="F24" s="225"/>
      <c r="G24" s="228" t="s">
        <v>20</v>
      </c>
      <c r="H24" s="228"/>
      <c r="I24" s="227">
        <v>0</v>
      </c>
    </row>
    <row r="25" spans="1:18" ht="15.75" thickBot="1" x14ac:dyDescent="0.3">
      <c r="E25" s="210"/>
      <c r="F25" s="210"/>
      <c r="G25" s="229" t="s">
        <v>33</v>
      </c>
      <c r="H25" s="229"/>
      <c r="I25" s="230"/>
      <c r="J25" s="231"/>
      <c r="R25" t="s">
        <v>25</v>
      </c>
    </row>
    <row r="26" spans="1:18" x14ac:dyDescent="0.25">
      <c r="E26" s="210"/>
      <c r="F26" s="210"/>
      <c r="G26" s="232" t="s">
        <v>27</v>
      </c>
      <c r="H26" s="232"/>
      <c r="I26" s="233">
        <f>I22</f>
        <v>4700000</v>
      </c>
    </row>
    <row r="27" spans="1:18" x14ac:dyDescent="0.25">
      <c r="A27" s="210" t="s">
        <v>290</v>
      </c>
      <c r="B27" s="210"/>
      <c r="E27" s="210"/>
      <c r="F27" s="210"/>
      <c r="G27" s="232"/>
      <c r="H27" s="232"/>
      <c r="I27" s="233"/>
    </row>
    <row r="28" spans="1:18" x14ac:dyDescent="0.25">
      <c r="E28" s="210"/>
      <c r="F28" s="210"/>
      <c r="G28" s="232"/>
      <c r="H28" s="232"/>
      <c r="I28" s="233"/>
    </row>
    <row r="29" spans="1:18" ht="15.75" x14ac:dyDescent="0.25">
      <c r="A29" s="26" t="s">
        <v>21</v>
      </c>
      <c r="B29" s="234"/>
      <c r="C29" s="234"/>
    </row>
    <row r="30" spans="1:18" ht="15.75" x14ac:dyDescent="0.25">
      <c r="A30" s="20" t="s">
        <v>22</v>
      </c>
      <c r="B30" s="210"/>
      <c r="C30" s="210"/>
    </row>
    <row r="31" spans="1:18" ht="15.75" x14ac:dyDescent="0.25">
      <c r="A31" s="20" t="s">
        <v>34</v>
      </c>
      <c r="B31" s="210"/>
      <c r="C31" s="210"/>
    </row>
    <row r="32" spans="1:18" ht="15.75" x14ac:dyDescent="0.25">
      <c r="A32" s="27" t="s">
        <v>35</v>
      </c>
      <c r="B32" s="235"/>
      <c r="C32" s="236"/>
    </row>
    <row r="33" spans="1:9" ht="15.75" x14ac:dyDescent="0.25">
      <c r="A33" s="22" t="s">
        <v>36</v>
      </c>
      <c r="B33" s="237"/>
      <c r="C33" s="237"/>
    </row>
    <row r="34" spans="1:9" x14ac:dyDescent="0.25">
      <c r="A34" s="236"/>
      <c r="B34" s="236"/>
      <c r="C34" s="236"/>
    </row>
    <row r="35" spans="1:9" x14ac:dyDescent="0.25">
      <c r="A35" s="237"/>
      <c r="B35" s="237"/>
      <c r="C35" s="237"/>
    </row>
    <row r="36" spans="1:9" x14ac:dyDescent="0.25">
      <c r="G36" s="238" t="s">
        <v>23</v>
      </c>
      <c r="H36" s="447" t="str">
        <f>+I13</f>
        <v xml:space="preserve"> 18 Februari 21</v>
      </c>
      <c r="I36" s="448"/>
    </row>
    <row r="43" spans="1:9" ht="15.75" x14ac:dyDescent="0.25">
      <c r="G43" s="362" t="s">
        <v>24</v>
      </c>
      <c r="H43" s="362"/>
      <c r="I43" s="362"/>
    </row>
  </sheetData>
  <mergeCells count="9">
    <mergeCell ref="G43:I43"/>
    <mergeCell ref="A10:I10"/>
    <mergeCell ref="G18:H18"/>
    <mergeCell ref="G19:H19"/>
    <mergeCell ref="G20:H20"/>
    <mergeCell ref="G21:H21"/>
    <mergeCell ref="A22:H22"/>
    <mergeCell ref="A23:D23"/>
    <mergeCell ref="H36:I36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workbookViewId="0">
      <selection activeCell="H29" sqref="H2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291</v>
      </c>
      <c r="H12" s="3" t="s">
        <v>7</v>
      </c>
      <c r="I12" s="6" t="s">
        <v>8</v>
      </c>
      <c r="J12" s="25" t="s">
        <v>293</v>
      </c>
    </row>
    <row r="13" spans="1:10" x14ac:dyDescent="0.25">
      <c r="H13" s="3" t="s">
        <v>9</v>
      </c>
      <c r="I13" s="6" t="s">
        <v>8</v>
      </c>
      <c r="J13" s="180" t="s">
        <v>286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292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94" t="s">
        <v>28</v>
      </c>
      <c r="G17" s="194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44243</v>
      </c>
      <c r="C18" s="30"/>
      <c r="D18" s="34" t="s">
        <v>294</v>
      </c>
      <c r="E18" s="34" t="s">
        <v>229</v>
      </c>
      <c r="F18" s="179">
        <v>5</v>
      </c>
      <c r="G18" s="198">
        <v>3710</v>
      </c>
      <c r="H18" s="373">
        <v>1000000</v>
      </c>
      <c r="I18" s="374"/>
      <c r="J18" s="195">
        <f>H18</f>
        <v>1000000</v>
      </c>
    </row>
    <row r="19" spans="1:19" ht="25.5" customHeight="1" thickBot="1" x14ac:dyDescent="0.3">
      <c r="A19" s="356" t="s">
        <v>18</v>
      </c>
      <c r="B19" s="357"/>
      <c r="C19" s="357"/>
      <c r="D19" s="357"/>
      <c r="E19" s="357"/>
      <c r="F19" s="357"/>
      <c r="G19" s="357"/>
      <c r="H19" s="357"/>
      <c r="I19" s="358"/>
      <c r="J19" s="11">
        <f>SUM(J18:J18)</f>
        <v>1000000</v>
      </c>
    </row>
    <row r="20" spans="1:19" x14ac:dyDescent="0.25">
      <c r="A20" s="359"/>
      <c r="B20" s="359"/>
      <c r="C20" s="193"/>
      <c r="D20" s="193"/>
      <c r="E20" s="193"/>
      <c r="F20" s="193"/>
      <c r="G20" s="193"/>
      <c r="H20" s="12"/>
      <c r="I20" s="12"/>
      <c r="J20" s="13"/>
    </row>
    <row r="21" spans="1:19" x14ac:dyDescent="0.25">
      <c r="D21" s="1"/>
      <c r="E21" s="1"/>
      <c r="F21" s="1"/>
      <c r="G21" s="1"/>
      <c r="H21" s="29" t="s">
        <v>41</v>
      </c>
      <c r="I21" s="29"/>
      <c r="J21" s="58">
        <v>0</v>
      </c>
      <c r="K21" s="16"/>
      <c r="S21" s="2" t="s">
        <v>25</v>
      </c>
    </row>
    <row r="22" spans="1:19" ht="16.5" thickBot="1" x14ac:dyDescent="0.3">
      <c r="D22" s="1"/>
      <c r="E22" s="1"/>
      <c r="F22" s="1"/>
      <c r="G22" s="1"/>
      <c r="H22" s="15" t="s">
        <v>33</v>
      </c>
      <c r="I22" s="15"/>
      <c r="J22" s="59">
        <v>0</v>
      </c>
      <c r="K22" s="16"/>
    </row>
    <row r="23" spans="1:19" x14ac:dyDescent="0.25">
      <c r="D23" s="1"/>
      <c r="E23" s="1"/>
      <c r="F23" s="1"/>
      <c r="G23" s="1"/>
      <c r="H23" s="17" t="s">
        <v>27</v>
      </c>
      <c r="I23" s="17"/>
      <c r="J23" s="18">
        <f>+J19</f>
        <v>1000000</v>
      </c>
    </row>
    <row r="24" spans="1:19" x14ac:dyDescent="0.25">
      <c r="A24" s="1" t="s">
        <v>74</v>
      </c>
      <c r="D24" s="1"/>
      <c r="E24" s="1"/>
      <c r="F24" s="1"/>
      <c r="G24" s="1"/>
      <c r="H24" s="17"/>
      <c r="I24" s="17"/>
      <c r="J24" s="18"/>
    </row>
    <row r="25" spans="1:19" x14ac:dyDescent="0.25">
      <c r="A25" s="19"/>
      <c r="D25" s="1"/>
      <c r="E25" s="1"/>
      <c r="F25" s="1"/>
      <c r="G25" s="1"/>
      <c r="H25" s="17"/>
      <c r="I25" s="17"/>
      <c r="J25" s="18"/>
    </row>
    <row r="26" spans="1:19" x14ac:dyDescent="0.25">
      <c r="D26" s="1"/>
      <c r="E26" s="1"/>
      <c r="F26" s="1"/>
      <c r="G26" s="1"/>
      <c r="H26" s="17"/>
      <c r="I26" s="17"/>
      <c r="J26" s="18"/>
    </row>
    <row r="27" spans="1:19" x14ac:dyDescent="0.25">
      <c r="A27" s="26" t="s">
        <v>21</v>
      </c>
    </row>
    <row r="28" spans="1:19" x14ac:dyDescent="0.25">
      <c r="A28" s="20" t="s">
        <v>22</v>
      </c>
      <c r="B28" s="20"/>
      <c r="C28" s="20"/>
      <c r="D28" s="7"/>
      <c r="E28" s="7"/>
      <c r="F28" s="7"/>
    </row>
    <row r="29" spans="1:19" x14ac:dyDescent="0.25">
      <c r="A29" s="20" t="s">
        <v>34</v>
      </c>
      <c r="B29" s="20"/>
      <c r="C29" s="20"/>
      <c r="D29" s="7"/>
      <c r="E29" s="7"/>
      <c r="F29" s="7"/>
    </row>
    <row r="30" spans="1:19" x14ac:dyDescent="0.25">
      <c r="A30" s="27" t="s">
        <v>35</v>
      </c>
      <c r="B30" s="21"/>
      <c r="C30" s="21"/>
      <c r="D30" s="7"/>
      <c r="E30" s="7"/>
      <c r="F30" s="7"/>
    </row>
    <row r="31" spans="1:19" x14ac:dyDescent="0.25">
      <c r="A31" s="22" t="s">
        <v>36</v>
      </c>
      <c r="B31" s="22"/>
      <c r="C31" s="22"/>
      <c r="D31" s="7"/>
      <c r="E31" s="7"/>
      <c r="F31" s="7"/>
    </row>
    <row r="32" spans="1:19" x14ac:dyDescent="0.25">
      <c r="A32" s="197"/>
      <c r="B32" s="197"/>
      <c r="C32" s="197"/>
    </row>
    <row r="33" spans="1:10" x14ac:dyDescent="0.25">
      <c r="A33" s="24"/>
      <c r="B33" s="24"/>
      <c r="C33" s="24"/>
    </row>
    <row r="34" spans="1:10" x14ac:dyDescent="0.25">
      <c r="H34" s="36" t="s">
        <v>23</v>
      </c>
      <c r="I34" s="360" t="str">
        <f>+J13</f>
        <v xml:space="preserve"> 18 Februari 21</v>
      </c>
      <c r="J34" s="361"/>
    </row>
    <row r="37" spans="1:10" ht="18" customHeight="1" x14ac:dyDescent="0.25"/>
    <row r="38" spans="1:10" ht="17.25" customHeight="1" x14ac:dyDescent="0.25"/>
    <row r="40" spans="1:10" x14ac:dyDescent="0.25">
      <c r="H40" s="362" t="s">
        <v>24</v>
      </c>
      <c r="I40" s="362"/>
      <c r="J40" s="36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63" right="0.2" top="0.75" bottom="0.75" header="0.3" footer="0.3"/>
  <pageSetup scale="78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1" workbookViewId="0">
      <selection activeCell="K19" sqref="K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295</v>
      </c>
    </row>
    <row r="13" spans="1:10" x14ac:dyDescent="0.25">
      <c r="H13" s="3" t="s">
        <v>9</v>
      </c>
      <c r="I13" s="6" t="s">
        <v>8</v>
      </c>
      <c r="J13" s="180" t="s">
        <v>286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94" t="s">
        <v>28</v>
      </c>
      <c r="G17" s="194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44244</v>
      </c>
      <c r="C18" s="30" t="s">
        <v>296</v>
      </c>
      <c r="D18" s="34" t="s">
        <v>201</v>
      </c>
      <c r="E18" s="34" t="s">
        <v>40</v>
      </c>
      <c r="F18" s="179">
        <v>85</v>
      </c>
      <c r="G18" s="198"/>
      <c r="H18" s="373">
        <v>2200000</v>
      </c>
      <c r="I18" s="374"/>
      <c r="J18" s="379">
        <f>H18</f>
        <v>2200000</v>
      </c>
    </row>
    <row r="19" spans="1:19" ht="53.25" customHeight="1" x14ac:dyDescent="0.25">
      <c r="A19" s="32">
        <v>2</v>
      </c>
      <c r="B19" s="30">
        <v>44244</v>
      </c>
      <c r="C19" s="30" t="s">
        <v>297</v>
      </c>
      <c r="D19" s="34" t="s">
        <v>217</v>
      </c>
      <c r="E19" s="34" t="s">
        <v>40</v>
      </c>
      <c r="F19" s="179">
        <v>59</v>
      </c>
      <c r="G19" s="198"/>
      <c r="H19" s="375"/>
      <c r="I19" s="376"/>
      <c r="J19" s="380"/>
    </row>
    <row r="20" spans="1:19" ht="53.25" customHeight="1" x14ac:dyDescent="0.25">
      <c r="A20" s="32">
        <v>3</v>
      </c>
      <c r="B20" s="30">
        <v>44244</v>
      </c>
      <c r="C20" s="30" t="s">
        <v>298</v>
      </c>
      <c r="D20" s="34" t="s">
        <v>218</v>
      </c>
      <c r="E20" s="34" t="s">
        <v>40</v>
      </c>
      <c r="F20" s="179">
        <v>33</v>
      </c>
      <c r="G20" s="198"/>
      <c r="H20" s="375"/>
      <c r="I20" s="376"/>
      <c r="J20" s="380"/>
    </row>
    <row r="21" spans="1:19" ht="25.5" customHeight="1" thickBot="1" x14ac:dyDescent="0.3">
      <c r="A21" s="356" t="s">
        <v>18</v>
      </c>
      <c r="B21" s="357"/>
      <c r="C21" s="357"/>
      <c r="D21" s="357"/>
      <c r="E21" s="357"/>
      <c r="F21" s="357"/>
      <c r="G21" s="357"/>
      <c r="H21" s="357"/>
      <c r="I21" s="358"/>
      <c r="J21" s="11">
        <f>SUM(J18:J18)</f>
        <v>2200000</v>
      </c>
    </row>
    <row r="22" spans="1:19" x14ac:dyDescent="0.25">
      <c r="A22" s="359"/>
      <c r="B22" s="359"/>
      <c r="C22" s="193"/>
      <c r="D22" s="193"/>
      <c r="E22" s="193"/>
      <c r="F22" s="193"/>
      <c r="G22" s="193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41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2200000</v>
      </c>
    </row>
    <row r="26" spans="1:19" x14ac:dyDescent="0.25">
      <c r="A26" s="1" t="s">
        <v>219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197"/>
      <c r="B34" s="197"/>
      <c r="C34" s="197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60" t="str">
        <f>+J13</f>
        <v xml:space="preserve"> 18 Februari 21</v>
      </c>
      <c r="J36" s="361"/>
    </row>
    <row r="39" spans="1:10" ht="18" customHeight="1" x14ac:dyDescent="0.25"/>
    <row r="40" spans="1:10" ht="17.25" customHeight="1" x14ac:dyDescent="0.25"/>
    <row r="42" spans="1:10" x14ac:dyDescent="0.25">
      <c r="H42" s="362" t="s">
        <v>24</v>
      </c>
      <c r="I42" s="362"/>
      <c r="J42" s="362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299</v>
      </c>
    </row>
    <row r="13" spans="1:10" x14ac:dyDescent="0.25">
      <c r="H13" s="3" t="s">
        <v>9</v>
      </c>
      <c r="I13" s="6" t="s">
        <v>8</v>
      </c>
      <c r="J13" s="180" t="s">
        <v>286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94" t="s">
        <v>116</v>
      </c>
      <c r="G17" s="194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44242</v>
      </c>
      <c r="C18" s="30" t="s">
        <v>300</v>
      </c>
      <c r="D18" s="34" t="s">
        <v>301</v>
      </c>
      <c r="E18" s="34" t="s">
        <v>229</v>
      </c>
      <c r="F18" s="179">
        <v>1</v>
      </c>
      <c r="G18" s="198"/>
      <c r="H18" s="373">
        <v>1300000</v>
      </c>
      <c r="I18" s="374"/>
      <c r="J18" s="195">
        <f>H18</f>
        <v>1300000</v>
      </c>
    </row>
    <row r="19" spans="1:19" ht="25.5" customHeight="1" thickBot="1" x14ac:dyDescent="0.3">
      <c r="A19" s="356" t="s">
        <v>18</v>
      </c>
      <c r="B19" s="357"/>
      <c r="C19" s="357"/>
      <c r="D19" s="357"/>
      <c r="E19" s="357"/>
      <c r="F19" s="357"/>
      <c r="G19" s="357"/>
      <c r="H19" s="357"/>
      <c r="I19" s="358"/>
      <c r="J19" s="11">
        <f>SUM(J18:J18)</f>
        <v>1300000</v>
      </c>
    </row>
    <row r="20" spans="1:19" x14ac:dyDescent="0.25">
      <c r="A20" s="359"/>
      <c r="B20" s="359"/>
      <c r="C20" s="193"/>
      <c r="D20" s="193"/>
      <c r="E20" s="193"/>
      <c r="F20" s="193"/>
      <c r="G20" s="193"/>
      <c r="H20" s="12"/>
      <c r="I20" s="12"/>
      <c r="J20" s="13"/>
    </row>
    <row r="21" spans="1:19" x14ac:dyDescent="0.25">
      <c r="D21" s="1"/>
      <c r="E21" s="1"/>
      <c r="F21" s="1"/>
      <c r="G21" s="1"/>
      <c r="H21" s="29" t="s">
        <v>41</v>
      </c>
      <c r="I21" s="29"/>
      <c r="J21" s="58">
        <v>0</v>
      </c>
      <c r="K21" s="16"/>
      <c r="S21" s="2" t="s">
        <v>25</v>
      </c>
    </row>
    <row r="22" spans="1:19" ht="16.5" thickBot="1" x14ac:dyDescent="0.3">
      <c r="D22" s="1"/>
      <c r="E22" s="1"/>
      <c r="F22" s="1"/>
      <c r="G22" s="1"/>
      <c r="H22" s="15" t="s">
        <v>33</v>
      </c>
      <c r="I22" s="15"/>
      <c r="J22" s="59">
        <v>0</v>
      </c>
      <c r="K22" s="16"/>
    </row>
    <row r="23" spans="1:19" x14ac:dyDescent="0.25">
      <c r="D23" s="1"/>
      <c r="E23" s="1"/>
      <c r="F23" s="1"/>
      <c r="G23" s="1"/>
      <c r="H23" s="17" t="s">
        <v>27</v>
      </c>
      <c r="I23" s="17"/>
      <c r="J23" s="18">
        <f>+J19</f>
        <v>1300000</v>
      </c>
    </row>
    <row r="24" spans="1:19" x14ac:dyDescent="0.25">
      <c r="A24" s="1" t="s">
        <v>68</v>
      </c>
      <c r="D24" s="1"/>
      <c r="E24" s="1"/>
      <c r="F24" s="1"/>
      <c r="G24" s="1"/>
      <c r="H24" s="17"/>
      <c r="I24" s="17"/>
      <c r="J24" s="18"/>
    </row>
    <row r="25" spans="1:19" x14ac:dyDescent="0.25">
      <c r="A25" s="19"/>
      <c r="D25" s="1"/>
      <c r="E25" s="1"/>
      <c r="F25" s="1"/>
      <c r="G25" s="1"/>
      <c r="H25" s="17"/>
      <c r="I25" s="17"/>
      <c r="J25" s="18"/>
    </row>
    <row r="26" spans="1:19" x14ac:dyDescent="0.25">
      <c r="D26" s="1"/>
      <c r="E26" s="1"/>
      <c r="F26" s="1"/>
      <c r="G26" s="1"/>
      <c r="H26" s="17"/>
      <c r="I26" s="17"/>
      <c r="J26" s="18"/>
    </row>
    <row r="27" spans="1:19" x14ac:dyDescent="0.25">
      <c r="A27" s="26" t="s">
        <v>21</v>
      </c>
    </row>
    <row r="28" spans="1:19" x14ac:dyDescent="0.25">
      <c r="A28" s="20" t="s">
        <v>22</v>
      </c>
      <c r="B28" s="20"/>
      <c r="C28" s="20"/>
      <c r="D28" s="7"/>
      <c r="E28" s="7"/>
      <c r="F28" s="7"/>
    </row>
    <row r="29" spans="1:19" x14ac:dyDescent="0.25">
      <c r="A29" s="20" t="s">
        <v>34</v>
      </c>
      <c r="B29" s="20"/>
      <c r="C29" s="20"/>
      <c r="D29" s="7"/>
      <c r="E29" s="7"/>
      <c r="F29" s="7"/>
    </row>
    <row r="30" spans="1:19" x14ac:dyDescent="0.25">
      <c r="A30" s="27" t="s">
        <v>35</v>
      </c>
      <c r="B30" s="21"/>
      <c r="C30" s="21"/>
      <c r="D30" s="7"/>
      <c r="E30" s="7"/>
      <c r="F30" s="7"/>
    </row>
    <row r="31" spans="1:19" x14ac:dyDescent="0.25">
      <c r="A31" s="22" t="s">
        <v>36</v>
      </c>
      <c r="B31" s="22"/>
      <c r="C31" s="22"/>
      <c r="D31" s="7"/>
      <c r="E31" s="7"/>
      <c r="F31" s="7"/>
    </row>
    <row r="32" spans="1:19" x14ac:dyDescent="0.25">
      <c r="A32" s="197"/>
      <c r="B32" s="197"/>
      <c r="C32" s="197"/>
    </row>
    <row r="33" spans="1:10" x14ac:dyDescent="0.25">
      <c r="A33" s="24"/>
      <c r="B33" s="24"/>
      <c r="C33" s="24"/>
    </row>
    <row r="34" spans="1:10" x14ac:dyDescent="0.25">
      <c r="H34" s="36" t="s">
        <v>23</v>
      </c>
      <c r="I34" s="360" t="str">
        <f>+J13</f>
        <v xml:space="preserve"> 18 Februari 21</v>
      </c>
      <c r="J34" s="361"/>
    </row>
    <row r="37" spans="1:10" ht="18" customHeight="1" x14ac:dyDescent="0.25"/>
    <row r="38" spans="1:10" ht="17.25" customHeight="1" x14ac:dyDescent="0.25"/>
    <row r="40" spans="1:10" x14ac:dyDescent="0.25">
      <c r="H40" s="362" t="s">
        <v>24</v>
      </c>
      <c r="I40" s="362"/>
      <c r="J40" s="362"/>
    </row>
  </sheetData>
  <mergeCells count="7">
    <mergeCell ref="I34:J34"/>
    <mergeCell ref="H40:J40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topLeftCell="A13" zoomScale="86" zoomScaleNormal="86" workbookViewId="0">
      <selection activeCell="K26" sqref="K26"/>
    </sheetView>
  </sheetViews>
  <sheetFormatPr defaultRowHeight="15" x14ac:dyDescent="0.25"/>
  <cols>
    <col min="1" max="1" width="4.85546875" customWidth="1"/>
    <col min="2" max="2" width="13.7109375" customWidth="1"/>
    <col min="3" max="3" width="37.5703125" customWidth="1"/>
    <col min="4" max="4" width="21.85546875" customWidth="1"/>
    <col min="5" max="5" width="16.85546875" style="211" customWidth="1"/>
    <col min="6" max="6" width="2.140625" style="211" customWidth="1"/>
    <col min="7" max="7" width="25.85546875" customWidth="1"/>
    <col min="11" max="11" width="16.85546875" bestFit="1" customWidth="1"/>
    <col min="14" max="14" width="16.42578125" bestFit="1" customWidth="1"/>
  </cols>
  <sheetData>
    <row r="2" spans="1:11" ht="18.75" x14ac:dyDescent="0.3">
      <c r="A2" s="242" t="s">
        <v>0</v>
      </c>
      <c r="B2" s="37"/>
    </row>
    <row r="3" spans="1:11" x14ac:dyDescent="0.25">
      <c r="A3" s="118" t="s">
        <v>31</v>
      </c>
      <c r="B3" s="178"/>
    </row>
    <row r="4" spans="1:11" x14ac:dyDescent="0.25">
      <c r="A4" s="118" t="s">
        <v>1</v>
      </c>
      <c r="B4" s="178"/>
    </row>
    <row r="5" spans="1:11" x14ac:dyDescent="0.25">
      <c r="A5" s="118" t="s">
        <v>2</v>
      </c>
      <c r="B5" s="178"/>
    </row>
    <row r="6" spans="1:11" x14ac:dyDescent="0.25">
      <c r="A6" s="118" t="s">
        <v>3</v>
      </c>
      <c r="B6" s="178"/>
    </row>
    <row r="7" spans="1:11" x14ac:dyDescent="0.25">
      <c r="A7" s="118" t="s">
        <v>4</v>
      </c>
      <c r="B7" s="178"/>
    </row>
    <row r="8" spans="1:11" x14ac:dyDescent="0.25">
      <c r="A8" s="178"/>
      <c r="B8" s="178"/>
    </row>
    <row r="9" spans="1:11" ht="15.75" thickBot="1" x14ac:dyDescent="0.3">
      <c r="A9" s="243"/>
      <c r="B9" s="243"/>
      <c r="C9" s="243"/>
      <c r="D9" s="243"/>
      <c r="E9" s="244"/>
      <c r="F9" s="244"/>
      <c r="G9" s="243"/>
    </row>
    <row r="10" spans="1:11" ht="24" thickBot="1" x14ac:dyDescent="0.4">
      <c r="A10" s="436" t="s">
        <v>5</v>
      </c>
      <c r="B10" s="437"/>
      <c r="C10" s="437"/>
      <c r="D10" s="437"/>
      <c r="E10" s="437"/>
      <c r="F10" s="437"/>
      <c r="G10" s="438"/>
    </row>
    <row r="12" spans="1:11" ht="18.75" customHeight="1" x14ac:dyDescent="0.25">
      <c r="A12" s="73" t="s">
        <v>6</v>
      </c>
      <c r="B12" s="73" t="s">
        <v>302</v>
      </c>
      <c r="C12" s="73"/>
      <c r="D12" s="73"/>
      <c r="E12" s="245" t="s">
        <v>7</v>
      </c>
      <c r="F12" s="245" t="s">
        <v>8</v>
      </c>
      <c r="G12" s="25" t="s">
        <v>306</v>
      </c>
    </row>
    <row r="13" spans="1:11" ht="18.75" customHeight="1" x14ac:dyDescent="0.25">
      <c r="A13" s="73"/>
      <c r="B13" s="73"/>
      <c r="C13" s="73"/>
      <c r="D13" s="73"/>
      <c r="E13" s="245" t="s">
        <v>9</v>
      </c>
      <c r="F13" s="245" t="s">
        <v>8</v>
      </c>
      <c r="G13" s="180" t="s">
        <v>286</v>
      </c>
    </row>
    <row r="14" spans="1:11" ht="18.75" customHeight="1" x14ac:dyDescent="0.25">
      <c r="A14" s="73" t="s">
        <v>11</v>
      </c>
      <c r="B14" s="73" t="s">
        <v>303</v>
      </c>
      <c r="C14" s="73"/>
      <c r="D14" s="73"/>
      <c r="E14" s="245" t="s">
        <v>10</v>
      </c>
      <c r="F14" s="245" t="s">
        <v>8</v>
      </c>
      <c r="G14" s="73" t="s">
        <v>30</v>
      </c>
    </row>
    <row r="15" spans="1:11" ht="15.75" thickBot="1" x14ac:dyDescent="0.3">
      <c r="A15" s="246"/>
      <c r="B15" s="246"/>
      <c r="C15" s="246"/>
      <c r="D15" s="246"/>
      <c r="E15" s="247"/>
      <c r="F15" s="247"/>
      <c r="G15" s="246"/>
    </row>
    <row r="16" spans="1:11" ht="43.5" customHeight="1" x14ac:dyDescent="0.25">
      <c r="A16" s="261" t="s">
        <v>12</v>
      </c>
      <c r="B16" s="262" t="s">
        <v>304</v>
      </c>
      <c r="C16" s="262" t="s">
        <v>305</v>
      </c>
      <c r="D16" s="262" t="s">
        <v>15</v>
      </c>
      <c r="E16" s="449" t="s">
        <v>16</v>
      </c>
      <c r="F16" s="450"/>
      <c r="G16" s="263" t="s">
        <v>17</v>
      </c>
      <c r="K16" s="211">
        <v>178500000</v>
      </c>
    </row>
    <row r="17" spans="1:11" s="246" customFormat="1" ht="27" customHeight="1" x14ac:dyDescent="0.25">
      <c r="A17" s="257">
        <v>1</v>
      </c>
      <c r="B17" s="258">
        <v>44197</v>
      </c>
      <c r="C17" s="259" t="s">
        <v>307</v>
      </c>
      <c r="D17" s="260" t="s">
        <v>310</v>
      </c>
      <c r="E17" s="452">
        <v>178500000</v>
      </c>
      <c r="F17" s="452"/>
      <c r="G17" s="256">
        <f>+E17</f>
        <v>178500000</v>
      </c>
      <c r="K17" s="247">
        <v>159145360</v>
      </c>
    </row>
    <row r="18" spans="1:11" s="246" customFormat="1" ht="27" customHeight="1" x14ac:dyDescent="0.25">
      <c r="A18" s="257">
        <f>+A17+1</f>
        <v>2</v>
      </c>
      <c r="B18" s="258">
        <v>44197</v>
      </c>
      <c r="C18" s="259" t="s">
        <v>308</v>
      </c>
      <c r="D18" s="260" t="s">
        <v>310</v>
      </c>
      <c r="E18" s="452">
        <v>159145360</v>
      </c>
      <c r="F18" s="452"/>
      <c r="G18" s="256">
        <f t="shared" ref="G18:G19" si="0">+E18</f>
        <v>159145360</v>
      </c>
      <c r="K18" s="247">
        <v>65000000</v>
      </c>
    </row>
    <row r="19" spans="1:11" s="246" customFormat="1" ht="27" customHeight="1" x14ac:dyDescent="0.25">
      <c r="A19" s="257">
        <f t="shared" ref="A19" si="1">+A18+1</f>
        <v>3</v>
      </c>
      <c r="B19" s="258">
        <v>44197</v>
      </c>
      <c r="C19" s="259" t="s">
        <v>309</v>
      </c>
      <c r="D19" s="260" t="s">
        <v>310</v>
      </c>
      <c r="E19" s="452">
        <v>65000000</v>
      </c>
      <c r="F19" s="452"/>
      <c r="G19" s="256">
        <f t="shared" si="0"/>
        <v>65000000</v>
      </c>
      <c r="K19" s="247">
        <f>SUM(K16:K18)</f>
        <v>402645360</v>
      </c>
    </row>
    <row r="20" spans="1:11" ht="36" customHeight="1" thickBot="1" x14ac:dyDescent="0.3">
      <c r="A20" s="453" t="s">
        <v>18</v>
      </c>
      <c r="B20" s="454"/>
      <c r="C20" s="454"/>
      <c r="D20" s="454"/>
      <c r="E20" s="454"/>
      <c r="F20" s="455"/>
      <c r="G20" s="248">
        <f>SUM(G17:G19)</f>
        <v>402645360</v>
      </c>
    </row>
    <row r="21" spans="1:11" x14ac:dyDescent="0.25">
      <c r="A21" s="456"/>
      <c r="B21" s="456"/>
      <c r="C21" s="456"/>
      <c r="D21" s="225"/>
      <c r="E21" s="226"/>
      <c r="F21" s="226"/>
      <c r="G21" s="227"/>
    </row>
    <row r="22" spans="1:11" ht="20.25" customHeight="1" x14ac:dyDescent="0.25">
      <c r="A22" s="249"/>
      <c r="B22" s="249"/>
      <c r="C22" s="249"/>
      <c r="D22" s="249"/>
      <c r="E22" s="48" t="s">
        <v>20</v>
      </c>
      <c r="F22" s="48"/>
      <c r="G22" s="47">
        <v>90000000</v>
      </c>
    </row>
    <row r="23" spans="1:11" ht="20.25" customHeight="1" thickBot="1" x14ac:dyDescent="0.3">
      <c r="A23" s="196"/>
      <c r="B23" s="196"/>
      <c r="C23" s="196"/>
      <c r="D23" s="196"/>
      <c r="E23" s="250" t="s">
        <v>198</v>
      </c>
      <c r="F23" s="250"/>
      <c r="G23" s="269">
        <f>G20-G22</f>
        <v>312645360</v>
      </c>
    </row>
    <row r="24" spans="1:11" ht="20.25" customHeight="1" x14ac:dyDescent="0.25">
      <c r="A24" s="73"/>
      <c r="B24" s="73"/>
      <c r="C24" s="73"/>
      <c r="D24" s="253"/>
      <c r="E24" s="275" t="s">
        <v>27</v>
      </c>
      <c r="F24" s="251"/>
      <c r="G24" s="274">
        <f>G23</f>
        <v>312645360</v>
      </c>
    </row>
    <row r="25" spans="1:11" ht="20.25" customHeight="1" x14ac:dyDescent="0.25">
      <c r="A25" s="73"/>
      <c r="B25" s="73"/>
      <c r="C25" s="73"/>
      <c r="D25" s="253"/>
      <c r="E25" s="251"/>
      <c r="F25" s="251"/>
      <c r="G25" s="252"/>
    </row>
    <row r="26" spans="1:11" ht="18.75" x14ac:dyDescent="0.25">
      <c r="A26" s="72" t="s">
        <v>311</v>
      </c>
      <c r="B26" s="253"/>
      <c r="C26" s="73"/>
      <c r="D26" s="253"/>
      <c r="E26" s="251"/>
      <c r="F26" s="251"/>
      <c r="G26" s="252"/>
    </row>
    <row r="27" spans="1:11" ht="15.75" x14ac:dyDescent="0.25">
      <c r="A27" s="73"/>
      <c r="B27" s="73"/>
      <c r="C27" s="73"/>
      <c r="D27" s="253"/>
      <c r="E27" s="251"/>
      <c r="F27" s="251"/>
      <c r="G27" s="252"/>
    </row>
    <row r="28" spans="1:11" ht="18.75" x14ac:dyDescent="0.3">
      <c r="A28" s="270" t="s">
        <v>21</v>
      </c>
      <c r="B28" s="264"/>
      <c r="C28" s="264"/>
      <c r="D28" s="73"/>
      <c r="E28" s="245"/>
      <c r="F28" s="245"/>
      <c r="G28" s="73"/>
    </row>
    <row r="29" spans="1:11" ht="18.75" x14ac:dyDescent="0.3">
      <c r="A29" s="271" t="s">
        <v>22</v>
      </c>
      <c r="B29" s="253"/>
      <c r="C29" s="253"/>
      <c r="D29" s="73"/>
      <c r="E29" s="245"/>
      <c r="F29" s="245"/>
      <c r="G29" s="73"/>
      <c r="K29" s="254"/>
    </row>
    <row r="30" spans="1:11" ht="18.75" x14ac:dyDescent="0.3">
      <c r="A30" s="271" t="s">
        <v>34</v>
      </c>
      <c r="B30" s="253"/>
      <c r="C30" s="73"/>
      <c r="D30" s="73"/>
      <c r="E30" s="245"/>
      <c r="F30" s="245"/>
      <c r="G30" s="73"/>
    </row>
    <row r="31" spans="1:11" ht="18.75" x14ac:dyDescent="0.3">
      <c r="A31" s="272" t="s">
        <v>35</v>
      </c>
      <c r="B31" s="265"/>
      <c r="C31" s="265"/>
      <c r="D31" s="73"/>
      <c r="E31" s="245"/>
      <c r="F31" s="245"/>
      <c r="G31" s="73"/>
    </row>
    <row r="32" spans="1:11" ht="18.75" x14ac:dyDescent="0.3">
      <c r="A32" s="273" t="s">
        <v>36</v>
      </c>
      <c r="B32" s="266"/>
      <c r="C32" s="267"/>
      <c r="D32" s="73"/>
      <c r="E32" s="245"/>
      <c r="F32" s="245"/>
      <c r="G32" s="73"/>
    </row>
    <row r="33" spans="1:7" ht="15.75" x14ac:dyDescent="0.25">
      <c r="A33" s="266"/>
      <c r="B33" s="266"/>
      <c r="C33" s="268"/>
      <c r="D33" s="73"/>
      <c r="E33" s="245"/>
      <c r="F33" s="245"/>
      <c r="G33" s="73"/>
    </row>
    <row r="34" spans="1:7" ht="15.75" x14ac:dyDescent="0.25">
      <c r="A34" s="73"/>
      <c r="B34" s="73"/>
      <c r="C34" s="73"/>
      <c r="D34" s="73"/>
      <c r="E34" s="255" t="s">
        <v>73</v>
      </c>
      <c r="F34" s="451" t="str">
        <f>G13</f>
        <v xml:space="preserve"> 18 Februari 21</v>
      </c>
      <c r="G34" s="451"/>
    </row>
    <row r="35" spans="1:7" ht="15.75" x14ac:dyDescent="0.25">
      <c r="A35" s="73"/>
      <c r="B35" s="73"/>
      <c r="C35" s="73"/>
      <c r="D35" s="73"/>
      <c r="E35" s="245"/>
      <c r="F35" s="245"/>
      <c r="G35" s="73"/>
    </row>
    <row r="36" spans="1:7" ht="15.75" x14ac:dyDescent="0.25">
      <c r="A36" s="73"/>
      <c r="B36" s="73"/>
      <c r="C36" s="73"/>
      <c r="D36" s="73"/>
      <c r="E36" s="245"/>
      <c r="F36" s="245"/>
      <c r="G36" s="73"/>
    </row>
    <row r="37" spans="1:7" ht="15.75" x14ac:dyDescent="0.25">
      <c r="A37" s="73"/>
      <c r="B37" s="73"/>
      <c r="C37" s="73"/>
      <c r="D37" s="73"/>
      <c r="E37" s="245"/>
      <c r="F37" s="245"/>
      <c r="G37" s="73"/>
    </row>
    <row r="38" spans="1:7" ht="26.25" customHeight="1" x14ac:dyDescent="0.25">
      <c r="A38" s="73"/>
      <c r="B38" s="73"/>
      <c r="C38" s="73"/>
      <c r="D38" s="73"/>
      <c r="E38" s="245"/>
      <c r="F38" s="245"/>
      <c r="G38" s="73"/>
    </row>
    <row r="39" spans="1:7" ht="15.75" x14ac:dyDescent="0.25">
      <c r="A39" s="73"/>
      <c r="B39" s="73"/>
      <c r="C39" s="73"/>
      <c r="D39" s="73"/>
      <c r="E39" s="245"/>
      <c r="F39" s="245"/>
      <c r="G39" s="73"/>
    </row>
    <row r="40" spans="1:7" ht="15.75" x14ac:dyDescent="0.25">
      <c r="A40" s="73"/>
      <c r="B40" s="73"/>
      <c r="C40" s="73"/>
      <c r="D40" s="73"/>
      <c r="E40" s="245"/>
      <c r="F40" s="245"/>
      <c r="G40" s="73"/>
    </row>
    <row r="41" spans="1:7" ht="15.75" x14ac:dyDescent="0.25">
      <c r="A41" s="73"/>
      <c r="B41" s="73"/>
      <c r="C41" s="73"/>
      <c r="D41" s="73"/>
      <c r="E41" s="245"/>
      <c r="F41" s="245"/>
      <c r="G41" s="73"/>
    </row>
    <row r="42" spans="1:7" ht="15.75" x14ac:dyDescent="0.25">
      <c r="A42" s="25"/>
      <c r="B42" s="25"/>
      <c r="C42" s="25"/>
      <c r="D42" s="25"/>
      <c r="E42" s="388" t="s">
        <v>24</v>
      </c>
      <c r="F42" s="388"/>
      <c r="G42" s="388"/>
    </row>
    <row r="43" spans="1:7" ht="15.75" x14ac:dyDescent="0.25">
      <c r="A43" s="25"/>
      <c r="B43" s="25"/>
      <c r="C43" s="25"/>
      <c r="D43" s="25"/>
      <c r="E43" s="38"/>
      <c r="F43" s="38"/>
      <c r="G43" s="25"/>
    </row>
    <row r="44" spans="1:7" ht="15.75" x14ac:dyDescent="0.25">
      <c r="A44" s="25"/>
      <c r="B44" s="25"/>
      <c r="C44" s="25"/>
      <c r="D44" s="25"/>
      <c r="E44" s="38"/>
      <c r="F44" s="38"/>
      <c r="G44" s="25"/>
    </row>
    <row r="45" spans="1:7" ht="15.75" x14ac:dyDescent="0.25">
      <c r="A45" s="25"/>
      <c r="B45" s="25"/>
      <c r="C45" s="25"/>
      <c r="D45" s="25"/>
      <c r="E45" s="38"/>
      <c r="F45" s="38"/>
      <c r="G45" s="25"/>
    </row>
    <row r="46" spans="1:7" ht="15.75" x14ac:dyDescent="0.25">
      <c r="A46" s="25"/>
      <c r="B46" s="25"/>
      <c r="C46" s="25"/>
      <c r="D46" s="25"/>
      <c r="E46" s="38"/>
      <c r="F46" s="38"/>
      <c r="G46" s="25"/>
    </row>
    <row r="47" spans="1:7" ht="15.75" x14ac:dyDescent="0.25">
      <c r="A47" s="25"/>
      <c r="B47" s="25"/>
      <c r="C47" s="25"/>
      <c r="D47" s="25"/>
      <c r="E47" s="38"/>
      <c r="F47" s="38"/>
      <c r="G47" s="25"/>
    </row>
    <row r="48" spans="1:7" ht="15.75" x14ac:dyDescent="0.25">
      <c r="A48" s="25"/>
      <c r="B48" s="25"/>
      <c r="C48" s="25"/>
      <c r="D48" s="25"/>
      <c r="E48" s="38"/>
      <c r="F48" s="38"/>
      <c r="G48" s="25"/>
    </row>
    <row r="49" spans="1:7" ht="15.75" x14ac:dyDescent="0.25">
      <c r="A49" s="25"/>
      <c r="B49" s="25"/>
      <c r="C49" s="25"/>
      <c r="D49" s="25"/>
      <c r="E49" s="38"/>
      <c r="F49" s="38"/>
      <c r="G49" s="25"/>
    </row>
    <row r="50" spans="1:7" ht="15.75" x14ac:dyDescent="0.25">
      <c r="A50" s="25"/>
      <c r="B50" s="25"/>
      <c r="C50" s="25"/>
      <c r="D50" s="25"/>
      <c r="E50" s="38"/>
      <c r="F50" s="38"/>
      <c r="G50" s="25"/>
    </row>
  </sheetData>
  <autoFilter ref="A16:G20">
    <filterColumn colId="4" showButton="0"/>
  </autoFilter>
  <mergeCells count="9">
    <mergeCell ref="A10:G10"/>
    <mergeCell ref="E16:F16"/>
    <mergeCell ref="F34:G34"/>
    <mergeCell ref="E42:G42"/>
    <mergeCell ref="E19:F19"/>
    <mergeCell ref="E18:F18"/>
    <mergeCell ref="E17:F17"/>
    <mergeCell ref="A20:F20"/>
    <mergeCell ref="A21:C21"/>
  </mergeCells>
  <printOptions horizontalCentered="1"/>
  <pageMargins left="0.25" right="0.25" top="1" bottom="1.25" header="0.3" footer="0.3"/>
  <pageSetup paperSize="9" scale="7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1"/>
  <sheetViews>
    <sheetView topLeftCell="A16" workbookViewId="0">
      <selection activeCell="E26" sqref="E26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351</v>
      </c>
    </row>
    <row r="13" spans="1:9" x14ac:dyDescent="0.25">
      <c r="G13" s="3" t="s">
        <v>9</v>
      </c>
      <c r="H13" s="6" t="s">
        <v>8</v>
      </c>
      <c r="I13" s="35" t="s">
        <v>352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116</v>
      </c>
      <c r="G17" s="382" t="s">
        <v>16</v>
      </c>
      <c r="H17" s="383"/>
      <c r="I17" s="10" t="s">
        <v>17</v>
      </c>
      <c r="M17" s="2" t="s">
        <v>313</v>
      </c>
    </row>
    <row r="18" spans="1:23" ht="33.75" customHeight="1" x14ac:dyDescent="0.25">
      <c r="A18" s="32">
        <v>1</v>
      </c>
      <c r="B18" s="98">
        <v>44246</v>
      </c>
      <c r="C18" s="98"/>
      <c r="D18" s="34" t="s">
        <v>340</v>
      </c>
      <c r="E18" s="34" t="s">
        <v>341</v>
      </c>
      <c r="F18" s="34" t="s">
        <v>344</v>
      </c>
      <c r="G18" s="373">
        <v>14500000</v>
      </c>
      <c r="H18" s="374"/>
      <c r="I18" s="208">
        <f>+G18</f>
        <v>14500000</v>
      </c>
      <c r="M18" s="2" t="s">
        <v>314</v>
      </c>
    </row>
    <row r="19" spans="1:23" ht="33.75" customHeight="1" x14ac:dyDescent="0.25">
      <c r="A19" s="32">
        <v>2</v>
      </c>
      <c r="B19" s="98">
        <v>44246</v>
      </c>
      <c r="C19" s="98"/>
      <c r="D19" s="34" t="s">
        <v>342</v>
      </c>
      <c r="E19" s="34" t="s">
        <v>343</v>
      </c>
      <c r="F19" s="34" t="s">
        <v>344</v>
      </c>
      <c r="G19" s="373">
        <v>14500000</v>
      </c>
      <c r="H19" s="374"/>
      <c r="I19" s="208">
        <f>+G19</f>
        <v>14500000</v>
      </c>
      <c r="M19" s="2" t="s">
        <v>315</v>
      </c>
    </row>
    <row r="20" spans="1:23" ht="33.75" customHeight="1" x14ac:dyDescent="0.25">
      <c r="A20" s="32">
        <v>3</v>
      </c>
      <c r="B20" s="98">
        <v>44246</v>
      </c>
      <c r="C20" s="98"/>
      <c r="D20" s="34" t="s">
        <v>345</v>
      </c>
      <c r="E20" s="34" t="s">
        <v>117</v>
      </c>
      <c r="F20" s="34" t="s">
        <v>344</v>
      </c>
      <c r="G20" s="373">
        <v>14500000</v>
      </c>
      <c r="H20" s="374"/>
      <c r="I20" s="208">
        <f>+G20</f>
        <v>14500000</v>
      </c>
      <c r="M20" s="2" t="s">
        <v>316</v>
      </c>
    </row>
    <row r="21" spans="1:23" ht="33.75" customHeight="1" x14ac:dyDescent="0.25">
      <c r="A21" s="32">
        <v>4</v>
      </c>
      <c r="B21" s="98">
        <v>44201</v>
      </c>
      <c r="C21" s="98"/>
      <c r="D21" s="34" t="s">
        <v>346</v>
      </c>
      <c r="E21" s="34" t="s">
        <v>117</v>
      </c>
      <c r="F21" s="34" t="s">
        <v>347</v>
      </c>
      <c r="G21" s="373">
        <v>11000000</v>
      </c>
      <c r="H21" s="374"/>
      <c r="I21" s="208">
        <f>+G21</f>
        <v>11000000</v>
      </c>
      <c r="M21" s="2" t="s">
        <v>317</v>
      </c>
    </row>
    <row r="22" spans="1:23" ht="33.75" customHeight="1" x14ac:dyDescent="0.25">
      <c r="A22" s="32">
        <v>5</v>
      </c>
      <c r="B22" s="98">
        <v>44201</v>
      </c>
      <c r="C22" s="98"/>
      <c r="D22" s="34" t="s">
        <v>348</v>
      </c>
      <c r="E22" s="34" t="s">
        <v>343</v>
      </c>
      <c r="F22" s="34" t="s">
        <v>349</v>
      </c>
      <c r="G22" s="373">
        <v>9000000</v>
      </c>
      <c r="H22" s="374"/>
      <c r="I22" s="208">
        <f>+G22</f>
        <v>9000000</v>
      </c>
      <c r="M22" s="2" t="s">
        <v>318</v>
      </c>
      <c r="O22" s="2" t="s">
        <v>319</v>
      </c>
    </row>
    <row r="23" spans="1:23" ht="25.5" customHeight="1" thickBot="1" x14ac:dyDescent="0.3">
      <c r="A23" s="384" t="s">
        <v>18</v>
      </c>
      <c r="B23" s="385"/>
      <c r="C23" s="386"/>
      <c r="D23" s="386"/>
      <c r="E23" s="385"/>
      <c r="F23" s="385"/>
      <c r="G23" s="385"/>
      <c r="H23" s="387"/>
      <c r="I23" s="96">
        <f>SUM(I18:I22)</f>
        <v>63500000</v>
      </c>
      <c r="M23" s="2" t="s">
        <v>320</v>
      </c>
    </row>
    <row r="24" spans="1:23" x14ac:dyDescent="0.25">
      <c r="A24" s="359"/>
      <c r="B24" s="359"/>
      <c r="C24" s="207"/>
      <c r="D24" s="207"/>
      <c r="E24" s="207"/>
      <c r="F24" s="207"/>
      <c r="G24" s="12"/>
      <c r="H24" s="12"/>
      <c r="I24" s="13"/>
      <c r="M24" s="2" t="s">
        <v>314</v>
      </c>
      <c r="R24" s="69"/>
      <c r="S24" s="99"/>
      <c r="T24" s="239"/>
      <c r="V24" s="239"/>
      <c r="W24" s="239">
        <v>298</v>
      </c>
    </row>
    <row r="25" spans="1:23" ht="21.75" customHeight="1" x14ac:dyDescent="0.25">
      <c r="A25" s="207"/>
      <c r="B25" s="207"/>
      <c r="C25" s="207"/>
      <c r="D25" s="207"/>
      <c r="E25" s="207"/>
      <c r="F25" s="207"/>
      <c r="G25" s="14" t="s">
        <v>79</v>
      </c>
      <c r="H25" s="14"/>
      <c r="I25" s="114">
        <f>9000000+9000000+9000000+7000000+6000000</f>
        <v>40000000</v>
      </c>
      <c r="M25" s="2" t="s">
        <v>321</v>
      </c>
      <c r="R25" s="69"/>
      <c r="S25" s="99"/>
      <c r="T25" s="239"/>
      <c r="V25" s="239"/>
      <c r="W25" s="239">
        <v>66</v>
      </c>
    </row>
    <row r="26" spans="1:23" ht="21.75" customHeight="1" thickBot="1" x14ac:dyDescent="0.3">
      <c r="D26" s="1"/>
      <c r="E26" s="1"/>
      <c r="F26" s="1"/>
      <c r="G26" s="102" t="s">
        <v>33</v>
      </c>
      <c r="H26" s="15"/>
      <c r="I26" s="88">
        <f>I23-I25</f>
        <v>23500000</v>
      </c>
      <c r="J26" s="16"/>
      <c r="M26" s="2" t="s">
        <v>322</v>
      </c>
      <c r="R26" s="69"/>
      <c r="S26" s="99"/>
      <c r="T26" s="239"/>
      <c r="V26" s="239"/>
      <c r="W26" s="239">
        <v>5</v>
      </c>
    </row>
    <row r="27" spans="1:23" x14ac:dyDescent="0.25">
      <c r="D27" s="1"/>
      <c r="E27" s="1"/>
      <c r="F27" s="1"/>
      <c r="G27" s="17" t="s">
        <v>80</v>
      </c>
      <c r="H27" s="17"/>
      <c r="I27" s="18">
        <f>I25</f>
        <v>40000000</v>
      </c>
      <c r="M27" s="2" t="s">
        <v>323</v>
      </c>
      <c r="R27" s="69"/>
      <c r="S27" s="99"/>
    </row>
    <row r="28" spans="1:23" x14ac:dyDescent="0.25">
      <c r="A28" s="1" t="s">
        <v>350</v>
      </c>
      <c r="D28" s="1"/>
      <c r="E28" s="1"/>
      <c r="F28" s="1"/>
      <c r="G28" s="17"/>
      <c r="H28" s="17"/>
      <c r="I28" s="18"/>
      <c r="M28" s="2" t="s">
        <v>318</v>
      </c>
    </row>
    <row r="29" spans="1:23" x14ac:dyDescent="0.25">
      <c r="A29" s="19"/>
      <c r="D29" s="1"/>
      <c r="E29" s="1"/>
      <c r="F29" s="1"/>
      <c r="G29" s="17"/>
      <c r="H29" s="17"/>
      <c r="I29" s="18"/>
      <c r="M29" s="2" t="s">
        <v>319</v>
      </c>
    </row>
    <row r="30" spans="1:23" x14ac:dyDescent="0.25">
      <c r="D30" s="1"/>
      <c r="E30" s="1"/>
      <c r="F30" s="1"/>
      <c r="G30" s="17"/>
      <c r="H30" s="17"/>
      <c r="I30" s="18"/>
    </row>
    <row r="31" spans="1:23" x14ac:dyDescent="0.25">
      <c r="A31" s="26" t="s">
        <v>21</v>
      </c>
      <c r="M31" s="2" t="s">
        <v>324</v>
      </c>
    </row>
    <row r="32" spans="1:23" x14ac:dyDescent="0.25">
      <c r="A32" s="20" t="s">
        <v>22</v>
      </c>
      <c r="B32" s="20"/>
      <c r="C32" s="20"/>
      <c r="D32" s="7"/>
      <c r="E32" s="7"/>
      <c r="F32" s="7"/>
      <c r="M32" s="2" t="s">
        <v>314</v>
      </c>
    </row>
    <row r="33" spans="1:13" x14ac:dyDescent="0.25">
      <c r="A33" s="20" t="s">
        <v>34</v>
      </c>
      <c r="B33" s="20"/>
      <c r="C33" s="20"/>
      <c r="D33" s="7"/>
      <c r="E33" s="7"/>
      <c r="F33" s="7"/>
      <c r="M33" s="2" t="s">
        <v>325</v>
      </c>
    </row>
    <row r="34" spans="1:13" x14ac:dyDescent="0.25">
      <c r="A34" s="27" t="s">
        <v>35</v>
      </c>
      <c r="B34" s="21"/>
      <c r="C34" s="21"/>
      <c r="D34" s="7"/>
      <c r="E34" s="7"/>
      <c r="F34" s="7"/>
      <c r="M34" s="2" t="s">
        <v>326</v>
      </c>
    </row>
    <row r="35" spans="1:13" x14ac:dyDescent="0.25">
      <c r="A35" s="22" t="s">
        <v>36</v>
      </c>
      <c r="B35" s="22"/>
      <c r="C35" s="22"/>
      <c r="D35" s="7"/>
      <c r="E35" s="7"/>
      <c r="F35" s="7"/>
      <c r="M35" s="2" t="s">
        <v>327</v>
      </c>
    </row>
    <row r="36" spans="1:13" x14ac:dyDescent="0.25">
      <c r="A36" s="209"/>
      <c r="B36" s="209"/>
      <c r="C36" s="209"/>
      <c r="M36" s="2" t="s">
        <v>318</v>
      </c>
    </row>
    <row r="37" spans="1:13" x14ac:dyDescent="0.25">
      <c r="A37" s="24"/>
      <c r="B37" s="24"/>
      <c r="C37" s="24"/>
      <c r="M37" s="2" t="s">
        <v>319</v>
      </c>
    </row>
    <row r="38" spans="1:13" x14ac:dyDescent="0.25">
      <c r="G38" s="36" t="s">
        <v>73</v>
      </c>
      <c r="H38" s="360" t="str">
        <f>I13</f>
        <v xml:space="preserve"> 19 Februari 21</v>
      </c>
      <c r="I38" s="361"/>
    </row>
    <row r="40" spans="1:13" x14ac:dyDescent="0.25">
      <c r="M40" s="2" t="s">
        <v>328</v>
      </c>
    </row>
    <row r="41" spans="1:13" x14ac:dyDescent="0.25">
      <c r="M41" s="2" t="s">
        <v>329</v>
      </c>
    </row>
    <row r="42" spans="1:13" ht="24.75" customHeight="1" x14ac:dyDescent="0.25">
      <c r="M42" s="2" t="s">
        <v>325</v>
      </c>
    </row>
    <row r="43" spans="1:13" x14ac:dyDescent="0.25">
      <c r="M43" s="2" t="s">
        <v>330</v>
      </c>
    </row>
    <row r="44" spans="1:13" x14ac:dyDescent="0.25">
      <c r="G44" s="362" t="s">
        <v>24</v>
      </c>
      <c r="H44" s="362"/>
      <c r="I44" s="362"/>
      <c r="M44" s="2" t="s">
        <v>331</v>
      </c>
    </row>
    <row r="45" spans="1:13" x14ac:dyDescent="0.25">
      <c r="M45" s="2" t="s">
        <v>332</v>
      </c>
    </row>
    <row r="46" spans="1:13" x14ac:dyDescent="0.25">
      <c r="M46" s="2" t="s">
        <v>333</v>
      </c>
    </row>
    <row r="48" spans="1:13" x14ac:dyDescent="0.25">
      <c r="M48" s="2" t="s">
        <v>334</v>
      </c>
    </row>
    <row r="49" spans="4:13" ht="16.5" thickBot="1" x14ac:dyDescent="0.3">
      <c r="M49" s="2" t="s">
        <v>335</v>
      </c>
    </row>
    <row r="50" spans="4:13" x14ac:dyDescent="0.25">
      <c r="D50" s="103"/>
      <c r="E50" s="104"/>
      <c r="F50" s="104"/>
      <c r="M50" s="2" t="s">
        <v>321</v>
      </c>
    </row>
    <row r="51" spans="4:13" ht="18" x14ac:dyDescent="0.25">
      <c r="D51" s="105" t="s">
        <v>81</v>
      </c>
      <c r="E51" s="7"/>
      <c r="F51" s="7"/>
      <c r="G51" s="2"/>
      <c r="H51" s="2"/>
      <c r="M51" s="2" t="s">
        <v>336</v>
      </c>
    </row>
    <row r="52" spans="4:13" ht="18" x14ac:dyDescent="0.25">
      <c r="D52" s="105" t="s">
        <v>82</v>
      </c>
      <c r="E52" s="7"/>
      <c r="F52" s="7"/>
      <c r="G52" s="2"/>
      <c r="H52" s="2"/>
      <c r="M52" s="2" t="s">
        <v>337</v>
      </c>
    </row>
    <row r="53" spans="4:13" ht="18" x14ac:dyDescent="0.25">
      <c r="D53" s="105" t="s">
        <v>83</v>
      </c>
      <c r="E53" s="7"/>
      <c r="F53" s="7"/>
      <c r="G53" s="2"/>
      <c r="H53" s="2"/>
      <c r="M53" s="2" t="s">
        <v>338</v>
      </c>
    </row>
    <row r="54" spans="4:13" ht="18" x14ac:dyDescent="0.25">
      <c r="D54" s="105" t="s">
        <v>84</v>
      </c>
      <c r="E54" s="7"/>
      <c r="F54" s="7"/>
      <c r="G54" s="2"/>
      <c r="H54" s="2"/>
      <c r="M54" s="2" t="s">
        <v>339</v>
      </c>
    </row>
    <row r="55" spans="4:13" ht="18" x14ac:dyDescent="0.25">
      <c r="D55" s="105" t="s">
        <v>85</v>
      </c>
      <c r="E55" s="7"/>
      <c r="F55" s="7"/>
      <c r="G55" s="2"/>
      <c r="H55" s="2"/>
    </row>
    <row r="56" spans="4:13" ht="16.5" thickBot="1" x14ac:dyDescent="0.3">
      <c r="D56" s="106"/>
      <c r="E56" s="4"/>
      <c r="F56" s="4"/>
      <c r="G56" s="2"/>
      <c r="H56" s="2"/>
    </row>
    <row r="57" spans="4:13" x14ac:dyDescent="0.25">
      <c r="G57" s="2"/>
      <c r="H57" s="2"/>
    </row>
    <row r="58" spans="4:13" x14ac:dyDescent="0.25">
      <c r="G58" s="2"/>
      <c r="H58" s="2"/>
    </row>
    <row r="59" spans="4:13" ht="16.5" thickBot="1" x14ac:dyDescent="0.3">
      <c r="G59" s="2"/>
      <c r="H59" s="2"/>
    </row>
    <row r="60" spans="4:13" x14ac:dyDescent="0.25">
      <c r="D60" s="103"/>
      <c r="E60" s="104"/>
      <c r="F60" s="104"/>
      <c r="G60" s="2"/>
      <c r="H60" s="2"/>
    </row>
    <row r="61" spans="4:13" ht="18" x14ac:dyDescent="0.25">
      <c r="D61" s="105" t="s">
        <v>86</v>
      </c>
      <c r="E61" s="7"/>
      <c r="F61" s="7"/>
      <c r="G61" s="2"/>
      <c r="H61" s="2"/>
    </row>
    <row r="62" spans="4:13" ht="18" x14ac:dyDescent="0.25">
      <c r="D62" s="105" t="s">
        <v>87</v>
      </c>
      <c r="E62" s="7"/>
      <c r="F62" s="7"/>
      <c r="G62" s="2"/>
      <c r="H62" s="2"/>
    </row>
    <row r="63" spans="4:13" ht="18" x14ac:dyDescent="0.25">
      <c r="D63" s="105" t="s">
        <v>88</v>
      </c>
      <c r="E63" s="7"/>
      <c r="F63" s="7"/>
      <c r="G63" s="2"/>
      <c r="H63" s="2"/>
    </row>
    <row r="64" spans="4:13" ht="18" x14ac:dyDescent="0.25">
      <c r="D64" s="105" t="s">
        <v>75</v>
      </c>
      <c r="E64" s="7"/>
      <c r="F64" s="7"/>
      <c r="G64" s="2"/>
      <c r="H64" s="2"/>
    </row>
    <row r="65" spans="4:8" ht="18" x14ac:dyDescent="0.25">
      <c r="D65" s="107" t="s">
        <v>89</v>
      </c>
      <c r="E65" s="7"/>
      <c r="F65" s="7"/>
      <c r="G65" s="2"/>
      <c r="H65" s="2"/>
    </row>
    <row r="66" spans="4:8" ht="16.5" thickBot="1" x14ac:dyDescent="0.3">
      <c r="D66" s="106"/>
      <c r="E66" s="4"/>
      <c r="F66" s="4"/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x14ac:dyDescent="0.25">
      <c r="G69" s="2"/>
      <c r="H69" s="2"/>
    </row>
    <row r="70" spans="4:8" ht="16.5" thickBot="1" x14ac:dyDescent="0.3">
      <c r="G70" s="2"/>
      <c r="H70" s="2"/>
    </row>
    <row r="71" spans="4:8" x14ac:dyDescent="0.25">
      <c r="D71" s="103"/>
      <c r="E71" s="104"/>
      <c r="F71" s="104"/>
      <c r="G71" s="2"/>
      <c r="H71" s="2"/>
    </row>
    <row r="72" spans="4:8" ht="18" x14ac:dyDescent="0.25">
      <c r="D72" s="105" t="s">
        <v>81</v>
      </c>
      <c r="E72" s="7"/>
      <c r="F72" s="7"/>
      <c r="G72" s="2"/>
      <c r="H72" s="2"/>
    </row>
    <row r="73" spans="4:8" ht="18" x14ac:dyDescent="0.25">
      <c r="D73" s="105" t="s">
        <v>90</v>
      </c>
      <c r="E73" s="7"/>
      <c r="F73" s="7"/>
      <c r="G73" s="2"/>
      <c r="H73" s="2"/>
    </row>
    <row r="74" spans="4:8" ht="18" x14ac:dyDescent="0.25">
      <c r="D74" s="105" t="s">
        <v>91</v>
      </c>
      <c r="E74" s="7"/>
      <c r="F74" s="7"/>
      <c r="G74" s="2"/>
      <c r="H74" s="2"/>
    </row>
    <row r="75" spans="4:8" ht="18" x14ac:dyDescent="0.25">
      <c r="D75" s="105" t="s">
        <v>92</v>
      </c>
      <c r="E75" s="7"/>
      <c r="F75" s="7"/>
      <c r="G75" s="2"/>
      <c r="H75" s="2"/>
    </row>
    <row r="76" spans="4:8" ht="18" x14ac:dyDescent="0.25">
      <c r="D76" s="105" t="s">
        <v>93</v>
      </c>
      <c r="E76" s="7"/>
      <c r="F76" s="7"/>
      <c r="G76" s="2"/>
      <c r="H76" s="2"/>
    </row>
    <row r="77" spans="4:8" ht="16.5" thickBot="1" x14ac:dyDescent="0.3">
      <c r="D77" s="106"/>
      <c r="E77" s="4"/>
      <c r="F77" s="4"/>
      <c r="G77" s="2"/>
      <c r="H77" s="2"/>
    </row>
    <row r="78" spans="4:8" ht="16.5" thickBot="1" x14ac:dyDescent="0.3">
      <c r="G78" s="2"/>
      <c r="H78" s="2"/>
    </row>
    <row r="79" spans="4:8" x14ac:dyDescent="0.25">
      <c r="D79" s="103"/>
      <c r="E79" s="104"/>
      <c r="F79" s="104"/>
      <c r="G79" s="2"/>
      <c r="H79" s="2"/>
    </row>
    <row r="80" spans="4:8" ht="18" x14ac:dyDescent="0.25">
      <c r="D80" s="108" t="s">
        <v>94</v>
      </c>
      <c r="E80" s="7"/>
      <c r="F80" s="7"/>
    </row>
    <row r="81" spans="4:8" ht="18" x14ac:dyDescent="0.25">
      <c r="D81" s="108" t="s">
        <v>95</v>
      </c>
      <c r="E81" s="7"/>
      <c r="F81" s="7"/>
    </row>
    <row r="82" spans="4:8" ht="18" x14ac:dyDescent="0.25">
      <c r="D82" s="108" t="s">
        <v>96</v>
      </c>
      <c r="E82" s="7"/>
      <c r="F82" s="7"/>
    </row>
    <row r="83" spans="4:8" ht="18" x14ac:dyDescent="0.25">
      <c r="D83" s="108" t="s">
        <v>97</v>
      </c>
      <c r="E83" s="7"/>
      <c r="F83" s="7"/>
    </row>
    <row r="84" spans="4:8" ht="18" x14ac:dyDescent="0.25">
      <c r="D84" s="109" t="s">
        <v>98</v>
      </c>
      <c r="E84" s="7"/>
      <c r="F84" s="7"/>
    </row>
    <row r="85" spans="4:8" ht="16.5" thickBot="1" x14ac:dyDescent="0.3">
      <c r="D85" s="106"/>
      <c r="E85" s="4"/>
      <c r="F85" s="4"/>
      <c r="G85" s="2"/>
      <c r="H85" s="2"/>
    </row>
    <row r="86" spans="4:8" ht="16.5" thickBot="1" x14ac:dyDescent="0.3"/>
    <row r="87" spans="4:8" x14ac:dyDescent="0.25">
      <c r="D87" s="103"/>
      <c r="E87" s="104"/>
      <c r="F87" s="104"/>
    </row>
    <row r="88" spans="4:8" ht="18" x14ac:dyDescent="0.25">
      <c r="D88" s="105" t="s">
        <v>86</v>
      </c>
      <c r="E88" s="7"/>
      <c r="F88" s="7"/>
    </row>
    <row r="89" spans="4:8" ht="18" x14ac:dyDescent="0.25">
      <c r="D89" s="105" t="s">
        <v>87</v>
      </c>
      <c r="E89" s="7"/>
      <c r="F89" s="7"/>
    </row>
    <row r="90" spans="4:8" ht="18" x14ac:dyDescent="0.25">
      <c r="D90" s="105" t="s">
        <v>88</v>
      </c>
      <c r="E90" s="7"/>
      <c r="F90" s="7"/>
    </row>
    <row r="91" spans="4:8" ht="18" x14ac:dyDescent="0.25">
      <c r="D91" s="105" t="s">
        <v>75</v>
      </c>
      <c r="E91" s="7"/>
      <c r="F91" s="7"/>
    </row>
    <row r="92" spans="4:8" ht="18" x14ac:dyDescent="0.25">
      <c r="D92" s="107" t="s">
        <v>89</v>
      </c>
      <c r="E92" s="7"/>
      <c r="F92" s="7"/>
    </row>
    <row r="93" spans="4:8" ht="16.5" thickBot="1" x14ac:dyDescent="0.3">
      <c r="D93" s="106"/>
      <c r="E93" s="4"/>
      <c r="F93" s="4"/>
    </row>
    <row r="94" spans="4:8" ht="16.5" thickBot="1" x14ac:dyDescent="0.3"/>
    <row r="95" spans="4:8" x14ac:dyDescent="0.25">
      <c r="D95" s="103"/>
      <c r="E95" s="104"/>
      <c r="F95" s="104"/>
    </row>
    <row r="96" spans="4:8" ht="18" x14ac:dyDescent="0.25">
      <c r="D96" s="105" t="s">
        <v>86</v>
      </c>
      <c r="E96" s="7"/>
      <c r="F96" s="7"/>
    </row>
    <row r="97" spans="1:11" ht="18" x14ac:dyDescent="0.25">
      <c r="D97" s="105" t="s">
        <v>87</v>
      </c>
      <c r="E97" s="7"/>
      <c r="F97" s="7"/>
    </row>
    <row r="98" spans="1:11" ht="18" x14ac:dyDescent="0.25">
      <c r="D98" s="105" t="s">
        <v>88</v>
      </c>
      <c r="E98" s="7"/>
      <c r="F98" s="7"/>
    </row>
    <row r="99" spans="1:11" ht="18" x14ac:dyDescent="0.25">
      <c r="D99" s="105" t="s">
        <v>75</v>
      </c>
      <c r="E99" s="7"/>
      <c r="F99" s="7"/>
    </row>
    <row r="100" spans="1:11" s="3" customFormat="1" ht="18" x14ac:dyDescent="0.25">
      <c r="A100" s="2"/>
      <c r="B100" s="2"/>
      <c r="C100" s="2"/>
      <c r="D100" s="107" t="s">
        <v>89</v>
      </c>
      <c r="E100" s="7"/>
      <c r="F100" s="7"/>
      <c r="I100" s="2"/>
      <c r="J100" s="2"/>
      <c r="K100" s="2"/>
    </row>
    <row r="101" spans="1:11" s="3" customFormat="1" ht="16.5" thickBot="1" x14ac:dyDescent="0.3">
      <c r="A101" s="2"/>
      <c r="B101" s="2"/>
      <c r="C101" s="2"/>
      <c r="D101" s="106"/>
      <c r="E101" s="4"/>
      <c r="F101" s="4"/>
      <c r="I101" s="2"/>
      <c r="J101" s="2"/>
      <c r="K101" s="2"/>
    </row>
  </sheetData>
  <mergeCells count="11">
    <mergeCell ref="G44:I44"/>
    <mergeCell ref="G22:H22"/>
    <mergeCell ref="G18:H18"/>
    <mergeCell ref="G21:H21"/>
    <mergeCell ref="G20:H20"/>
    <mergeCell ref="G19:H19"/>
    <mergeCell ref="A10:I10"/>
    <mergeCell ref="G17:H17"/>
    <mergeCell ref="A23:H23"/>
    <mergeCell ref="A24:B24"/>
    <mergeCell ref="H38:I38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1"/>
  <sheetViews>
    <sheetView workbookViewId="0">
      <selection activeCell="N28" sqref="N28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2.1406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0" width="15.7109375" style="2" bestFit="1" customWidth="1"/>
    <col min="11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653</v>
      </c>
    </row>
    <row r="13" spans="1:9" x14ac:dyDescent="0.25">
      <c r="G13" s="3" t="s">
        <v>9</v>
      </c>
      <c r="H13" s="6" t="s">
        <v>8</v>
      </c>
      <c r="I13" s="344" t="s">
        <v>654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116</v>
      </c>
      <c r="G17" s="382" t="s">
        <v>16</v>
      </c>
      <c r="H17" s="383"/>
      <c r="I17" s="10" t="s">
        <v>17</v>
      </c>
      <c r="M17" s="2" t="s">
        <v>313</v>
      </c>
    </row>
    <row r="18" spans="1:23" ht="33.75" customHeight="1" x14ac:dyDescent="0.25">
      <c r="A18" s="32">
        <v>1</v>
      </c>
      <c r="B18" s="98">
        <v>44246</v>
      </c>
      <c r="C18" s="98"/>
      <c r="D18" s="34" t="s">
        <v>340</v>
      </c>
      <c r="E18" s="34" t="s">
        <v>341</v>
      </c>
      <c r="F18" s="34" t="s">
        <v>344</v>
      </c>
      <c r="G18" s="373">
        <v>14500000</v>
      </c>
      <c r="H18" s="374"/>
      <c r="I18" s="337">
        <f>+G18</f>
        <v>14500000</v>
      </c>
      <c r="J18" s="3">
        <v>9000000</v>
      </c>
      <c r="M18" s="2" t="s">
        <v>314</v>
      </c>
    </row>
    <row r="19" spans="1:23" ht="33.75" customHeight="1" x14ac:dyDescent="0.25">
      <c r="A19" s="32">
        <v>2</v>
      </c>
      <c r="B19" s="98">
        <v>44246</v>
      </c>
      <c r="C19" s="98"/>
      <c r="D19" s="34" t="s">
        <v>342</v>
      </c>
      <c r="E19" s="34" t="s">
        <v>343</v>
      </c>
      <c r="F19" s="34" t="s">
        <v>344</v>
      </c>
      <c r="G19" s="373">
        <v>14500000</v>
      </c>
      <c r="H19" s="374"/>
      <c r="I19" s="337">
        <f>+G19</f>
        <v>14500000</v>
      </c>
      <c r="J19" s="3">
        <v>9000000</v>
      </c>
      <c r="M19" s="2" t="s">
        <v>315</v>
      </c>
    </row>
    <row r="20" spans="1:23" ht="33.75" customHeight="1" x14ac:dyDescent="0.25">
      <c r="A20" s="32">
        <v>3</v>
      </c>
      <c r="B20" s="98">
        <v>44201</v>
      </c>
      <c r="C20" s="98"/>
      <c r="D20" s="34" t="s">
        <v>348</v>
      </c>
      <c r="E20" s="34" t="s">
        <v>343</v>
      </c>
      <c r="F20" s="34" t="s">
        <v>349</v>
      </c>
      <c r="G20" s="373">
        <v>9000000</v>
      </c>
      <c r="H20" s="374"/>
      <c r="I20" s="337">
        <f>+G20</f>
        <v>9000000</v>
      </c>
      <c r="J20" s="3">
        <v>6000000</v>
      </c>
      <c r="M20" s="2" t="s">
        <v>318</v>
      </c>
      <c r="O20" s="2" t="s">
        <v>319</v>
      </c>
    </row>
    <row r="21" spans="1:23" ht="33.75" customHeight="1" x14ac:dyDescent="0.25">
      <c r="A21" s="32">
        <v>4</v>
      </c>
      <c r="B21" s="98">
        <v>44252</v>
      </c>
      <c r="C21" s="98"/>
      <c r="D21" s="34" t="s">
        <v>655</v>
      </c>
      <c r="E21" s="34" t="s">
        <v>341</v>
      </c>
      <c r="F21" s="34" t="s">
        <v>344</v>
      </c>
      <c r="G21" s="373">
        <v>2800000</v>
      </c>
      <c r="H21" s="374"/>
      <c r="I21" s="337">
        <f>+G21</f>
        <v>2800000</v>
      </c>
      <c r="J21" s="3"/>
      <c r="M21" s="2" t="s">
        <v>318</v>
      </c>
      <c r="O21" s="2" t="s">
        <v>319</v>
      </c>
    </row>
    <row r="22" spans="1:23" ht="33.75" customHeight="1" x14ac:dyDescent="0.25">
      <c r="A22" s="32">
        <v>5</v>
      </c>
      <c r="B22" s="98">
        <v>44252</v>
      </c>
      <c r="C22" s="98"/>
      <c r="D22" s="34" t="s">
        <v>656</v>
      </c>
      <c r="E22" s="34" t="s">
        <v>343</v>
      </c>
      <c r="F22" s="34" t="s">
        <v>344</v>
      </c>
      <c r="G22" s="373">
        <v>2000000</v>
      </c>
      <c r="H22" s="374"/>
      <c r="I22" s="337">
        <f>+G22</f>
        <v>2000000</v>
      </c>
      <c r="J22" s="3"/>
      <c r="M22" s="2" t="s">
        <v>318</v>
      </c>
      <c r="O22" s="2" t="s">
        <v>319</v>
      </c>
    </row>
    <row r="23" spans="1:23" ht="25.5" customHeight="1" thickBot="1" x14ac:dyDescent="0.3">
      <c r="A23" s="384" t="s">
        <v>18</v>
      </c>
      <c r="B23" s="385"/>
      <c r="C23" s="386"/>
      <c r="D23" s="386"/>
      <c r="E23" s="385"/>
      <c r="F23" s="385"/>
      <c r="G23" s="385"/>
      <c r="H23" s="387"/>
      <c r="I23" s="96">
        <f>SUM(I18:I22)</f>
        <v>42800000</v>
      </c>
      <c r="J23" s="3"/>
      <c r="M23" s="2" t="s">
        <v>320</v>
      </c>
    </row>
    <row r="24" spans="1:23" x14ac:dyDescent="0.25">
      <c r="A24" s="359"/>
      <c r="B24" s="359"/>
      <c r="C24" s="336"/>
      <c r="D24" s="336"/>
      <c r="E24" s="336"/>
      <c r="F24" s="336"/>
      <c r="G24" s="12"/>
      <c r="H24" s="12"/>
      <c r="I24" s="13"/>
      <c r="M24" s="2" t="s">
        <v>314</v>
      </c>
      <c r="R24" s="69"/>
      <c r="S24" s="99"/>
      <c r="T24" s="340"/>
      <c r="V24" s="340"/>
      <c r="W24" s="340">
        <v>298</v>
      </c>
    </row>
    <row r="25" spans="1:23" ht="21.75" customHeight="1" x14ac:dyDescent="0.25">
      <c r="A25" s="336"/>
      <c r="B25" s="336"/>
      <c r="C25" s="336"/>
      <c r="D25" s="336"/>
      <c r="E25" s="336"/>
      <c r="F25" s="336"/>
      <c r="G25" s="14" t="s">
        <v>79</v>
      </c>
      <c r="H25" s="14"/>
      <c r="I25" s="101">
        <v>24000000</v>
      </c>
      <c r="M25" s="2" t="s">
        <v>321</v>
      </c>
      <c r="R25" s="69"/>
      <c r="S25" s="99"/>
      <c r="T25" s="340"/>
      <c r="V25" s="340"/>
      <c r="W25" s="340">
        <v>66</v>
      </c>
    </row>
    <row r="26" spans="1:23" ht="21.75" customHeight="1" thickBot="1" x14ac:dyDescent="0.3">
      <c r="D26" s="1"/>
      <c r="E26" s="1"/>
      <c r="F26" s="1"/>
      <c r="G26" s="102" t="s">
        <v>33</v>
      </c>
      <c r="H26" s="15"/>
      <c r="I26" s="59">
        <f>I23-I25</f>
        <v>18800000</v>
      </c>
      <c r="J26" s="16"/>
      <c r="M26" s="2" t="s">
        <v>322</v>
      </c>
      <c r="R26" s="69"/>
      <c r="S26" s="99"/>
      <c r="T26" s="340"/>
      <c r="V26" s="340"/>
      <c r="W26" s="340">
        <v>5</v>
      </c>
    </row>
    <row r="27" spans="1:23" x14ac:dyDescent="0.25">
      <c r="D27" s="1"/>
      <c r="E27" s="1"/>
      <c r="F27" s="1"/>
      <c r="G27" s="17" t="s">
        <v>80</v>
      </c>
      <c r="H27" s="17"/>
      <c r="I27" s="18">
        <f>I26</f>
        <v>18800000</v>
      </c>
      <c r="M27" s="2" t="s">
        <v>323</v>
      </c>
      <c r="R27" s="69"/>
      <c r="S27" s="99"/>
    </row>
    <row r="28" spans="1:23" x14ac:dyDescent="0.25">
      <c r="A28" s="1" t="s">
        <v>657</v>
      </c>
      <c r="D28" s="1"/>
      <c r="E28" s="1"/>
      <c r="F28" s="1"/>
      <c r="G28" s="17"/>
      <c r="H28" s="17"/>
      <c r="I28" s="18"/>
      <c r="M28" s="2" t="s">
        <v>318</v>
      </c>
    </row>
    <row r="29" spans="1:23" x14ac:dyDescent="0.25">
      <c r="A29" s="19"/>
      <c r="D29" s="1"/>
      <c r="E29" s="1"/>
      <c r="F29" s="1"/>
      <c r="G29" s="17"/>
      <c r="H29" s="17"/>
      <c r="I29" s="18"/>
      <c r="M29" s="2" t="s">
        <v>319</v>
      </c>
    </row>
    <row r="30" spans="1:23" x14ac:dyDescent="0.25">
      <c r="D30" s="1"/>
      <c r="E30" s="1"/>
      <c r="F30" s="1"/>
      <c r="G30" s="17"/>
      <c r="H30" s="17"/>
      <c r="I30" s="18"/>
    </row>
    <row r="31" spans="1:23" x14ac:dyDescent="0.25">
      <c r="A31" s="26" t="s">
        <v>21</v>
      </c>
      <c r="M31" s="2" t="s">
        <v>324</v>
      </c>
    </row>
    <row r="32" spans="1:23" x14ac:dyDescent="0.25">
      <c r="A32" s="20" t="s">
        <v>22</v>
      </c>
      <c r="B32" s="20"/>
      <c r="C32" s="20"/>
      <c r="D32" s="7"/>
      <c r="E32" s="7"/>
      <c r="F32" s="7"/>
      <c r="M32" s="2" t="s">
        <v>314</v>
      </c>
    </row>
    <row r="33" spans="1:13" x14ac:dyDescent="0.25">
      <c r="A33" s="20" t="s">
        <v>34</v>
      </c>
      <c r="B33" s="20"/>
      <c r="C33" s="20"/>
      <c r="D33" s="7"/>
      <c r="E33" s="7"/>
      <c r="F33" s="7"/>
      <c r="M33" s="2" t="s">
        <v>325</v>
      </c>
    </row>
    <row r="34" spans="1:13" x14ac:dyDescent="0.25">
      <c r="A34" s="27" t="s">
        <v>35</v>
      </c>
      <c r="B34" s="21"/>
      <c r="C34" s="21"/>
      <c r="D34" s="7"/>
      <c r="E34" s="7"/>
      <c r="F34" s="7"/>
      <c r="M34" s="2" t="s">
        <v>326</v>
      </c>
    </row>
    <row r="35" spans="1:13" x14ac:dyDescent="0.25">
      <c r="A35" s="22" t="s">
        <v>36</v>
      </c>
      <c r="B35" s="22"/>
      <c r="C35" s="22"/>
      <c r="D35" s="7"/>
      <c r="E35" s="7"/>
      <c r="F35" s="7"/>
      <c r="M35" s="2" t="s">
        <v>327</v>
      </c>
    </row>
    <row r="36" spans="1:13" x14ac:dyDescent="0.25">
      <c r="A36" s="339"/>
      <c r="B36" s="339"/>
      <c r="C36" s="339"/>
      <c r="M36" s="2" t="s">
        <v>318</v>
      </c>
    </row>
    <row r="37" spans="1:13" x14ac:dyDescent="0.25">
      <c r="A37" s="24"/>
      <c r="B37" s="24"/>
      <c r="C37" s="24"/>
      <c r="M37" s="2" t="s">
        <v>319</v>
      </c>
    </row>
    <row r="38" spans="1:13" x14ac:dyDescent="0.25">
      <c r="G38" s="36" t="s">
        <v>73</v>
      </c>
      <c r="H38" s="360" t="str">
        <f>I13</f>
        <v>02 Maret 2021</v>
      </c>
      <c r="I38" s="361"/>
    </row>
    <row r="40" spans="1:13" x14ac:dyDescent="0.25">
      <c r="M40" s="2" t="s">
        <v>328</v>
      </c>
    </row>
    <row r="41" spans="1:13" x14ac:dyDescent="0.25">
      <c r="M41" s="2" t="s">
        <v>329</v>
      </c>
    </row>
    <row r="42" spans="1:13" ht="24.75" customHeight="1" x14ac:dyDescent="0.25">
      <c r="M42" s="2" t="s">
        <v>325</v>
      </c>
    </row>
    <row r="43" spans="1:13" x14ac:dyDescent="0.25">
      <c r="M43" s="2" t="s">
        <v>330</v>
      </c>
    </row>
    <row r="44" spans="1:13" x14ac:dyDescent="0.25">
      <c r="G44" s="362" t="s">
        <v>24</v>
      </c>
      <c r="H44" s="362"/>
      <c r="I44" s="362"/>
      <c r="M44" s="2" t="s">
        <v>331</v>
      </c>
    </row>
    <row r="45" spans="1:13" x14ac:dyDescent="0.25">
      <c r="M45" s="2" t="s">
        <v>332</v>
      </c>
    </row>
    <row r="46" spans="1:13" x14ac:dyDescent="0.25">
      <c r="M46" s="2" t="s">
        <v>333</v>
      </c>
    </row>
    <row r="48" spans="1:13" x14ac:dyDescent="0.25">
      <c r="M48" s="2" t="s">
        <v>334</v>
      </c>
    </row>
    <row r="49" spans="4:13" ht="16.5" thickBot="1" x14ac:dyDescent="0.3">
      <c r="M49" s="2" t="s">
        <v>335</v>
      </c>
    </row>
    <row r="50" spans="4:13" x14ac:dyDescent="0.25">
      <c r="D50" s="103"/>
      <c r="E50" s="104"/>
      <c r="F50" s="104"/>
      <c r="M50" s="2" t="s">
        <v>321</v>
      </c>
    </row>
    <row r="51" spans="4:13" ht="18" x14ac:dyDescent="0.25">
      <c r="D51" s="105" t="s">
        <v>81</v>
      </c>
      <c r="E51" s="7"/>
      <c r="F51" s="7"/>
      <c r="G51" s="2"/>
      <c r="H51" s="2"/>
      <c r="M51" s="2" t="s">
        <v>336</v>
      </c>
    </row>
    <row r="52" spans="4:13" ht="18" x14ac:dyDescent="0.25">
      <c r="D52" s="105" t="s">
        <v>82</v>
      </c>
      <c r="E52" s="7"/>
      <c r="F52" s="7"/>
      <c r="G52" s="2"/>
      <c r="H52" s="2"/>
      <c r="M52" s="2" t="s">
        <v>337</v>
      </c>
    </row>
    <row r="53" spans="4:13" ht="18" x14ac:dyDescent="0.25">
      <c r="D53" s="105" t="s">
        <v>83</v>
      </c>
      <c r="E53" s="7"/>
      <c r="F53" s="7"/>
      <c r="G53" s="2"/>
      <c r="H53" s="2"/>
      <c r="M53" s="2" t="s">
        <v>338</v>
      </c>
    </row>
    <row r="54" spans="4:13" ht="18" x14ac:dyDescent="0.25">
      <c r="D54" s="105" t="s">
        <v>84</v>
      </c>
      <c r="E54" s="7"/>
      <c r="F54" s="7"/>
      <c r="G54" s="2"/>
      <c r="H54" s="2"/>
      <c r="M54" s="2" t="s">
        <v>339</v>
      </c>
    </row>
    <row r="55" spans="4:13" ht="18" x14ac:dyDescent="0.25">
      <c r="D55" s="105" t="s">
        <v>85</v>
      </c>
      <c r="E55" s="7"/>
      <c r="F55" s="7"/>
      <c r="G55" s="2"/>
      <c r="H55" s="2"/>
    </row>
    <row r="56" spans="4:13" ht="16.5" thickBot="1" x14ac:dyDescent="0.3">
      <c r="D56" s="106"/>
      <c r="E56" s="4"/>
      <c r="F56" s="4"/>
      <c r="G56" s="2"/>
      <c r="H56" s="2"/>
    </row>
    <row r="57" spans="4:13" x14ac:dyDescent="0.25">
      <c r="G57" s="2"/>
      <c r="H57" s="2"/>
    </row>
    <row r="58" spans="4:13" x14ac:dyDescent="0.25">
      <c r="G58" s="2"/>
      <c r="H58" s="2"/>
    </row>
    <row r="59" spans="4:13" ht="16.5" thickBot="1" x14ac:dyDescent="0.3">
      <c r="G59" s="2"/>
      <c r="H59" s="2"/>
    </row>
    <row r="60" spans="4:13" x14ac:dyDescent="0.25">
      <c r="D60" s="103"/>
      <c r="E60" s="104"/>
      <c r="F60" s="104"/>
      <c r="G60" s="2"/>
      <c r="H60" s="2"/>
    </row>
    <row r="61" spans="4:13" ht="18" x14ac:dyDescent="0.25">
      <c r="D61" s="105" t="s">
        <v>86</v>
      </c>
      <c r="E61" s="7"/>
      <c r="F61" s="7"/>
      <c r="G61" s="2"/>
      <c r="H61" s="2"/>
    </row>
    <row r="62" spans="4:13" ht="18" x14ac:dyDescent="0.25">
      <c r="D62" s="105" t="s">
        <v>87</v>
      </c>
      <c r="E62" s="7"/>
      <c r="F62" s="7"/>
      <c r="G62" s="2"/>
      <c r="H62" s="2"/>
    </row>
    <row r="63" spans="4:13" ht="18" x14ac:dyDescent="0.25">
      <c r="D63" s="105" t="s">
        <v>88</v>
      </c>
      <c r="E63" s="7"/>
      <c r="F63" s="7"/>
      <c r="G63" s="2"/>
      <c r="H63" s="2"/>
    </row>
    <row r="64" spans="4:13" ht="18" x14ac:dyDescent="0.25">
      <c r="D64" s="105" t="s">
        <v>75</v>
      </c>
      <c r="E64" s="7"/>
      <c r="F64" s="7"/>
      <c r="G64" s="2"/>
      <c r="H64" s="2"/>
    </row>
    <row r="65" spans="4:8" ht="18" x14ac:dyDescent="0.25">
      <c r="D65" s="107" t="s">
        <v>89</v>
      </c>
      <c r="E65" s="7"/>
      <c r="F65" s="7"/>
      <c r="G65" s="2"/>
      <c r="H65" s="2"/>
    </row>
    <row r="66" spans="4:8" ht="16.5" thickBot="1" x14ac:dyDescent="0.3">
      <c r="D66" s="106"/>
      <c r="E66" s="4"/>
      <c r="F66" s="4"/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x14ac:dyDescent="0.25">
      <c r="G69" s="2"/>
      <c r="H69" s="2"/>
    </row>
    <row r="70" spans="4:8" ht="16.5" thickBot="1" x14ac:dyDescent="0.3">
      <c r="G70" s="2"/>
      <c r="H70" s="2"/>
    </row>
    <row r="71" spans="4:8" x14ac:dyDescent="0.25">
      <c r="D71" s="103"/>
      <c r="E71" s="104"/>
      <c r="F71" s="104"/>
      <c r="G71" s="2"/>
      <c r="H71" s="2"/>
    </row>
    <row r="72" spans="4:8" ht="18" x14ac:dyDescent="0.25">
      <c r="D72" s="105" t="s">
        <v>81</v>
      </c>
      <c r="E72" s="7"/>
      <c r="F72" s="7"/>
      <c r="G72" s="2"/>
      <c r="H72" s="2"/>
    </row>
    <row r="73" spans="4:8" ht="18" x14ac:dyDescent="0.25">
      <c r="D73" s="105" t="s">
        <v>90</v>
      </c>
      <c r="E73" s="7"/>
      <c r="F73" s="7"/>
      <c r="G73" s="2"/>
      <c r="H73" s="2"/>
    </row>
    <row r="74" spans="4:8" ht="18" x14ac:dyDescent="0.25">
      <c r="D74" s="105" t="s">
        <v>91</v>
      </c>
      <c r="E74" s="7"/>
      <c r="F74" s="7"/>
      <c r="G74" s="2"/>
      <c r="H74" s="2"/>
    </row>
    <row r="75" spans="4:8" ht="18" x14ac:dyDescent="0.25">
      <c r="D75" s="105" t="s">
        <v>92</v>
      </c>
      <c r="E75" s="7"/>
      <c r="F75" s="7"/>
      <c r="G75" s="2"/>
      <c r="H75" s="2"/>
    </row>
    <row r="76" spans="4:8" ht="18" x14ac:dyDescent="0.25">
      <c r="D76" s="105" t="s">
        <v>93</v>
      </c>
      <c r="E76" s="7"/>
      <c r="F76" s="7"/>
      <c r="G76" s="2"/>
      <c r="H76" s="2"/>
    </row>
    <row r="77" spans="4:8" ht="16.5" thickBot="1" x14ac:dyDescent="0.3">
      <c r="D77" s="106"/>
      <c r="E77" s="4"/>
      <c r="F77" s="4"/>
      <c r="G77" s="2"/>
      <c r="H77" s="2"/>
    </row>
    <row r="78" spans="4:8" ht="16.5" thickBot="1" x14ac:dyDescent="0.3">
      <c r="G78" s="2"/>
      <c r="H78" s="2"/>
    </row>
    <row r="79" spans="4:8" x14ac:dyDescent="0.25">
      <c r="D79" s="103"/>
      <c r="E79" s="104"/>
      <c r="F79" s="104"/>
      <c r="G79" s="2"/>
      <c r="H79" s="2"/>
    </row>
    <row r="80" spans="4:8" ht="18" x14ac:dyDescent="0.25">
      <c r="D80" s="108" t="s">
        <v>94</v>
      </c>
      <c r="E80" s="7"/>
      <c r="F80" s="7"/>
    </row>
    <row r="81" spans="4:8" ht="18" x14ac:dyDescent="0.25">
      <c r="D81" s="108" t="s">
        <v>95</v>
      </c>
      <c r="E81" s="7"/>
      <c r="F81" s="7"/>
    </row>
    <row r="82" spans="4:8" ht="18" x14ac:dyDescent="0.25">
      <c r="D82" s="108" t="s">
        <v>96</v>
      </c>
      <c r="E82" s="7"/>
      <c r="F82" s="7"/>
    </row>
    <row r="83" spans="4:8" ht="18" x14ac:dyDescent="0.25">
      <c r="D83" s="108" t="s">
        <v>97</v>
      </c>
      <c r="E83" s="7"/>
      <c r="F83" s="7"/>
    </row>
    <row r="84" spans="4:8" ht="18" x14ac:dyDescent="0.25">
      <c r="D84" s="109" t="s">
        <v>98</v>
      </c>
      <c r="E84" s="7"/>
      <c r="F84" s="7"/>
    </row>
    <row r="85" spans="4:8" ht="16.5" thickBot="1" x14ac:dyDescent="0.3">
      <c r="D85" s="106"/>
      <c r="E85" s="4"/>
      <c r="F85" s="4"/>
      <c r="G85" s="2"/>
      <c r="H85" s="2"/>
    </row>
    <row r="86" spans="4:8" ht="16.5" thickBot="1" x14ac:dyDescent="0.3"/>
    <row r="87" spans="4:8" x14ac:dyDescent="0.25">
      <c r="D87" s="103"/>
      <c r="E87" s="104"/>
      <c r="F87" s="104"/>
    </row>
    <row r="88" spans="4:8" ht="18" x14ac:dyDescent="0.25">
      <c r="D88" s="105" t="s">
        <v>86</v>
      </c>
      <c r="E88" s="7"/>
      <c r="F88" s="7"/>
    </row>
    <row r="89" spans="4:8" ht="18" x14ac:dyDescent="0.25">
      <c r="D89" s="105" t="s">
        <v>87</v>
      </c>
      <c r="E89" s="7"/>
      <c r="F89" s="7"/>
    </row>
    <row r="90" spans="4:8" ht="18" x14ac:dyDescent="0.25">
      <c r="D90" s="105" t="s">
        <v>88</v>
      </c>
      <c r="E90" s="7"/>
      <c r="F90" s="7"/>
    </row>
    <row r="91" spans="4:8" ht="18" x14ac:dyDescent="0.25">
      <c r="D91" s="105" t="s">
        <v>75</v>
      </c>
      <c r="E91" s="7"/>
      <c r="F91" s="7"/>
    </row>
    <row r="92" spans="4:8" ht="18" x14ac:dyDescent="0.25">
      <c r="D92" s="107" t="s">
        <v>89</v>
      </c>
      <c r="E92" s="7"/>
      <c r="F92" s="7"/>
    </row>
    <row r="93" spans="4:8" ht="16.5" thickBot="1" x14ac:dyDescent="0.3">
      <c r="D93" s="106"/>
      <c r="E93" s="4"/>
      <c r="F93" s="4"/>
    </row>
    <row r="94" spans="4:8" ht="16.5" thickBot="1" x14ac:dyDescent="0.3"/>
    <row r="95" spans="4:8" x14ac:dyDescent="0.25">
      <c r="D95" s="103"/>
      <c r="E95" s="104"/>
      <c r="F95" s="104"/>
    </row>
    <row r="96" spans="4:8" ht="18" x14ac:dyDescent="0.25">
      <c r="D96" s="105" t="s">
        <v>86</v>
      </c>
      <c r="E96" s="7"/>
      <c r="F96" s="7"/>
    </row>
    <row r="97" spans="1:11" ht="18" x14ac:dyDescent="0.25">
      <c r="D97" s="105" t="s">
        <v>87</v>
      </c>
      <c r="E97" s="7"/>
      <c r="F97" s="7"/>
    </row>
    <row r="98" spans="1:11" ht="18" x14ac:dyDescent="0.25">
      <c r="D98" s="105" t="s">
        <v>88</v>
      </c>
      <c r="E98" s="7"/>
      <c r="F98" s="7"/>
    </row>
    <row r="99" spans="1:11" ht="18" x14ac:dyDescent="0.25">
      <c r="D99" s="105" t="s">
        <v>75</v>
      </c>
      <c r="E99" s="7"/>
      <c r="F99" s="7"/>
    </row>
    <row r="100" spans="1:11" s="3" customFormat="1" ht="18" x14ac:dyDescent="0.25">
      <c r="A100" s="2"/>
      <c r="B100" s="2"/>
      <c r="C100" s="2"/>
      <c r="D100" s="107" t="s">
        <v>89</v>
      </c>
      <c r="E100" s="7"/>
      <c r="F100" s="7"/>
      <c r="I100" s="2"/>
      <c r="J100" s="2"/>
      <c r="K100" s="2"/>
    </row>
    <row r="101" spans="1:11" s="3" customFormat="1" ht="16.5" thickBot="1" x14ac:dyDescent="0.3">
      <c r="A101" s="2"/>
      <c r="B101" s="2"/>
      <c r="C101" s="2"/>
      <c r="D101" s="106"/>
      <c r="E101" s="4"/>
      <c r="F101" s="4"/>
      <c r="I101" s="2"/>
      <c r="J101" s="2"/>
      <c r="K101" s="2"/>
    </row>
  </sheetData>
  <mergeCells count="11">
    <mergeCell ref="G21:H21"/>
    <mergeCell ref="A10:I10"/>
    <mergeCell ref="G17:H17"/>
    <mergeCell ref="G18:H18"/>
    <mergeCell ref="G19:H19"/>
    <mergeCell ref="G20:H20"/>
    <mergeCell ref="G22:H22"/>
    <mergeCell ref="A23:H23"/>
    <mergeCell ref="A24:B24"/>
    <mergeCell ref="H38:I38"/>
    <mergeCell ref="G44:I4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8"/>
  <sheetViews>
    <sheetView topLeftCell="A13" workbookViewId="0">
      <selection activeCell="I23" sqref="I23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658</v>
      </c>
    </row>
    <row r="13" spans="1:9" x14ac:dyDescent="0.25">
      <c r="G13" s="3" t="s">
        <v>9</v>
      </c>
      <c r="H13" s="6" t="s">
        <v>8</v>
      </c>
      <c r="I13" s="35" t="s">
        <v>659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116</v>
      </c>
      <c r="G17" s="382" t="s">
        <v>16</v>
      </c>
      <c r="H17" s="383"/>
      <c r="I17" s="10" t="s">
        <v>17</v>
      </c>
      <c r="M17" s="2" t="s">
        <v>313</v>
      </c>
    </row>
    <row r="18" spans="1:23" ht="33.75" customHeight="1" x14ac:dyDescent="0.25">
      <c r="A18" s="32">
        <v>3</v>
      </c>
      <c r="B18" s="98">
        <v>44246</v>
      </c>
      <c r="C18" s="98" t="s">
        <v>660</v>
      </c>
      <c r="D18" s="34" t="s">
        <v>345</v>
      </c>
      <c r="E18" s="34" t="s">
        <v>117</v>
      </c>
      <c r="F18" s="34" t="s">
        <v>344</v>
      </c>
      <c r="G18" s="373">
        <v>14500000</v>
      </c>
      <c r="H18" s="374"/>
      <c r="I18" s="337">
        <f>+G18</f>
        <v>14500000</v>
      </c>
      <c r="J18" s="2">
        <v>9000000</v>
      </c>
      <c r="M18" s="2" t="s">
        <v>316</v>
      </c>
    </row>
    <row r="19" spans="1:23" ht="33.75" customHeight="1" x14ac:dyDescent="0.25">
      <c r="A19" s="32">
        <v>4</v>
      </c>
      <c r="B19" s="98">
        <v>44201</v>
      </c>
      <c r="C19" s="98" t="s">
        <v>661</v>
      </c>
      <c r="D19" s="34" t="s">
        <v>346</v>
      </c>
      <c r="E19" s="34" t="s">
        <v>117</v>
      </c>
      <c r="F19" s="34" t="s">
        <v>347</v>
      </c>
      <c r="G19" s="373">
        <v>11000000</v>
      </c>
      <c r="H19" s="374"/>
      <c r="I19" s="337">
        <f>+G19</f>
        <v>11000000</v>
      </c>
      <c r="J19" s="2">
        <v>7000000</v>
      </c>
      <c r="M19" s="2" t="s">
        <v>317</v>
      </c>
    </row>
    <row r="20" spans="1:23" ht="25.5" customHeight="1" thickBot="1" x14ac:dyDescent="0.3">
      <c r="A20" s="384" t="s">
        <v>18</v>
      </c>
      <c r="B20" s="385"/>
      <c r="C20" s="386"/>
      <c r="D20" s="386"/>
      <c r="E20" s="385"/>
      <c r="F20" s="385"/>
      <c r="G20" s="385"/>
      <c r="H20" s="387"/>
      <c r="I20" s="96">
        <f>SUM(I18:I19)</f>
        <v>25500000</v>
      </c>
      <c r="M20" s="2" t="s">
        <v>320</v>
      </c>
    </row>
    <row r="21" spans="1:23" x14ac:dyDescent="0.25">
      <c r="A21" s="359"/>
      <c r="B21" s="359"/>
      <c r="C21" s="336"/>
      <c r="D21" s="336"/>
      <c r="E21" s="336"/>
      <c r="F21" s="336"/>
      <c r="G21" s="12"/>
      <c r="H21" s="12"/>
      <c r="I21" s="13"/>
      <c r="M21" s="2" t="s">
        <v>314</v>
      </c>
      <c r="R21" s="69"/>
      <c r="S21" s="99"/>
      <c r="T21" s="340"/>
      <c r="V21" s="340"/>
      <c r="W21" s="340">
        <v>298</v>
      </c>
    </row>
    <row r="22" spans="1:23" ht="21.75" customHeight="1" x14ac:dyDescent="0.25">
      <c r="A22" s="336"/>
      <c r="B22" s="336"/>
      <c r="C22" s="336"/>
      <c r="D22" s="336"/>
      <c r="E22" s="336"/>
      <c r="F22" s="336"/>
      <c r="G22" s="14" t="s">
        <v>79</v>
      </c>
      <c r="H22" s="14"/>
      <c r="I22" s="101">
        <v>16000000</v>
      </c>
      <c r="M22" s="2" t="s">
        <v>321</v>
      </c>
      <c r="R22" s="69"/>
      <c r="S22" s="99"/>
      <c r="T22" s="340"/>
      <c r="V22" s="340"/>
      <c r="W22" s="340">
        <v>66</v>
      </c>
    </row>
    <row r="23" spans="1:23" ht="21.75" customHeight="1" thickBot="1" x14ac:dyDescent="0.3">
      <c r="D23" s="1"/>
      <c r="E23" s="1"/>
      <c r="F23" s="1"/>
      <c r="G23" s="102" t="s">
        <v>33</v>
      </c>
      <c r="H23" s="15"/>
      <c r="I23" s="59">
        <f>I20-I22</f>
        <v>9500000</v>
      </c>
      <c r="J23" s="16"/>
      <c r="M23" s="2" t="s">
        <v>322</v>
      </c>
      <c r="R23" s="69"/>
      <c r="S23" s="99"/>
      <c r="T23" s="340"/>
      <c r="V23" s="340"/>
      <c r="W23" s="340">
        <v>5</v>
      </c>
    </row>
    <row r="24" spans="1:23" x14ac:dyDescent="0.25">
      <c r="D24" s="1"/>
      <c r="E24" s="1"/>
      <c r="F24" s="1"/>
      <c r="G24" s="17" t="s">
        <v>80</v>
      </c>
      <c r="H24" s="17"/>
      <c r="I24" s="18">
        <f>I23</f>
        <v>9500000</v>
      </c>
      <c r="M24" s="2" t="s">
        <v>323</v>
      </c>
      <c r="R24" s="69"/>
      <c r="S24" s="99"/>
    </row>
    <row r="25" spans="1:23" x14ac:dyDescent="0.25">
      <c r="A25" s="1" t="s">
        <v>662</v>
      </c>
      <c r="D25" s="1"/>
      <c r="E25" s="1"/>
      <c r="F25" s="1"/>
      <c r="G25" s="17"/>
      <c r="H25" s="17"/>
      <c r="I25" s="18"/>
      <c r="M25" s="2" t="s">
        <v>318</v>
      </c>
    </row>
    <row r="26" spans="1:23" x14ac:dyDescent="0.25">
      <c r="A26" s="19"/>
      <c r="D26" s="1"/>
      <c r="E26" s="1"/>
      <c r="F26" s="1"/>
      <c r="G26" s="17"/>
      <c r="H26" s="17"/>
      <c r="I26" s="18"/>
      <c r="M26" s="2" t="s">
        <v>319</v>
      </c>
    </row>
    <row r="27" spans="1:23" x14ac:dyDescent="0.25">
      <c r="D27" s="1"/>
      <c r="E27" s="1"/>
      <c r="F27" s="1"/>
      <c r="G27" s="17"/>
      <c r="H27" s="17"/>
      <c r="I27" s="18"/>
    </row>
    <row r="28" spans="1:23" x14ac:dyDescent="0.25">
      <c r="A28" s="26" t="s">
        <v>21</v>
      </c>
      <c r="M28" s="2" t="s">
        <v>324</v>
      </c>
    </row>
    <row r="29" spans="1:23" x14ac:dyDescent="0.25">
      <c r="A29" s="20" t="s">
        <v>22</v>
      </c>
      <c r="B29" s="20"/>
      <c r="C29" s="20"/>
      <c r="D29" s="7"/>
      <c r="E29" s="7"/>
      <c r="F29" s="7"/>
      <c r="M29" s="2" t="s">
        <v>314</v>
      </c>
    </row>
    <row r="30" spans="1:23" x14ac:dyDescent="0.25">
      <c r="A30" s="20" t="s">
        <v>34</v>
      </c>
      <c r="B30" s="20"/>
      <c r="C30" s="20"/>
      <c r="D30" s="7"/>
      <c r="E30" s="7"/>
      <c r="F30" s="7"/>
      <c r="M30" s="2" t="s">
        <v>325</v>
      </c>
    </row>
    <row r="31" spans="1:23" x14ac:dyDescent="0.25">
      <c r="A31" s="27" t="s">
        <v>35</v>
      </c>
      <c r="B31" s="21"/>
      <c r="C31" s="21"/>
      <c r="D31" s="7"/>
      <c r="E31" s="7"/>
      <c r="F31" s="7"/>
      <c r="M31" s="2" t="s">
        <v>326</v>
      </c>
    </row>
    <row r="32" spans="1:23" x14ac:dyDescent="0.25">
      <c r="A32" s="22" t="s">
        <v>36</v>
      </c>
      <c r="B32" s="22"/>
      <c r="C32" s="22"/>
      <c r="D32" s="7"/>
      <c r="E32" s="7"/>
      <c r="F32" s="7"/>
      <c r="M32" s="2" t="s">
        <v>327</v>
      </c>
    </row>
    <row r="33" spans="1:13" x14ac:dyDescent="0.25">
      <c r="A33" s="339"/>
      <c r="B33" s="339"/>
      <c r="C33" s="339"/>
      <c r="M33" s="2" t="s">
        <v>318</v>
      </c>
    </row>
    <row r="34" spans="1:13" x14ac:dyDescent="0.25">
      <c r="A34" s="24"/>
      <c r="B34" s="24"/>
      <c r="C34" s="24"/>
      <c r="M34" s="2" t="s">
        <v>319</v>
      </c>
    </row>
    <row r="35" spans="1:13" x14ac:dyDescent="0.25">
      <c r="G35" s="36" t="s">
        <v>73</v>
      </c>
      <c r="H35" s="360" t="str">
        <f>I13</f>
        <v xml:space="preserve"> 08 Maret 2021</v>
      </c>
      <c r="I35" s="361"/>
    </row>
    <row r="37" spans="1:13" x14ac:dyDescent="0.25">
      <c r="M37" s="2" t="s">
        <v>328</v>
      </c>
    </row>
    <row r="38" spans="1:13" x14ac:dyDescent="0.25">
      <c r="M38" s="2" t="s">
        <v>329</v>
      </c>
    </row>
    <row r="39" spans="1:13" ht="24.75" customHeight="1" x14ac:dyDescent="0.25">
      <c r="M39" s="2" t="s">
        <v>325</v>
      </c>
    </row>
    <row r="40" spans="1:13" x14ac:dyDescent="0.25">
      <c r="M40" s="2" t="s">
        <v>330</v>
      </c>
    </row>
    <row r="41" spans="1:13" x14ac:dyDescent="0.25">
      <c r="G41" s="362" t="s">
        <v>24</v>
      </c>
      <c r="H41" s="362"/>
      <c r="I41" s="362"/>
      <c r="M41" s="2" t="s">
        <v>331</v>
      </c>
    </row>
    <row r="42" spans="1:13" x14ac:dyDescent="0.25">
      <c r="M42" s="2" t="s">
        <v>332</v>
      </c>
    </row>
    <row r="43" spans="1:13" x14ac:dyDescent="0.25">
      <c r="M43" s="2" t="s">
        <v>333</v>
      </c>
    </row>
    <row r="45" spans="1:13" x14ac:dyDescent="0.25">
      <c r="M45" s="2" t="s">
        <v>334</v>
      </c>
    </row>
    <row r="46" spans="1:13" ht="16.5" thickBot="1" x14ac:dyDescent="0.3">
      <c r="M46" s="2" t="s">
        <v>335</v>
      </c>
    </row>
    <row r="47" spans="1:13" x14ac:dyDescent="0.25">
      <c r="D47" s="103"/>
      <c r="E47" s="104"/>
      <c r="F47" s="104"/>
      <c r="M47" s="2" t="s">
        <v>321</v>
      </c>
    </row>
    <row r="48" spans="1:13" ht="18" x14ac:dyDescent="0.25">
      <c r="D48" s="105" t="s">
        <v>81</v>
      </c>
      <c r="E48" s="7"/>
      <c r="F48" s="7"/>
      <c r="G48" s="2"/>
      <c r="H48" s="2"/>
      <c r="M48" s="2" t="s">
        <v>336</v>
      </c>
    </row>
    <row r="49" spans="4:13" ht="18" x14ac:dyDescent="0.25">
      <c r="D49" s="105" t="s">
        <v>82</v>
      </c>
      <c r="E49" s="7"/>
      <c r="F49" s="7"/>
      <c r="G49" s="2"/>
      <c r="H49" s="2"/>
      <c r="M49" s="2" t="s">
        <v>337</v>
      </c>
    </row>
    <row r="50" spans="4:13" ht="18" x14ac:dyDescent="0.25">
      <c r="D50" s="105" t="s">
        <v>83</v>
      </c>
      <c r="E50" s="7"/>
      <c r="F50" s="7"/>
      <c r="G50" s="2"/>
      <c r="H50" s="2"/>
      <c r="M50" s="2" t="s">
        <v>338</v>
      </c>
    </row>
    <row r="51" spans="4:13" ht="18" x14ac:dyDescent="0.25">
      <c r="D51" s="105" t="s">
        <v>84</v>
      </c>
      <c r="E51" s="7"/>
      <c r="F51" s="7"/>
      <c r="G51" s="2"/>
      <c r="H51" s="2"/>
      <c r="M51" s="2" t="s">
        <v>339</v>
      </c>
    </row>
    <row r="52" spans="4:13" ht="18" x14ac:dyDescent="0.25">
      <c r="D52" s="105" t="s">
        <v>85</v>
      </c>
      <c r="E52" s="7"/>
      <c r="F52" s="7"/>
      <c r="G52" s="2"/>
      <c r="H52" s="2"/>
    </row>
    <row r="53" spans="4:13" ht="16.5" thickBot="1" x14ac:dyDescent="0.3">
      <c r="D53" s="106"/>
      <c r="E53" s="4"/>
      <c r="F53" s="4"/>
      <c r="G53" s="2"/>
      <c r="H53" s="2"/>
    </row>
    <row r="54" spans="4:13" x14ac:dyDescent="0.25">
      <c r="G54" s="2"/>
      <c r="H54" s="2"/>
    </row>
    <row r="55" spans="4:13" x14ac:dyDescent="0.25">
      <c r="G55" s="2"/>
      <c r="H55" s="2"/>
    </row>
    <row r="56" spans="4:13" ht="16.5" thickBot="1" x14ac:dyDescent="0.3">
      <c r="G56" s="2"/>
      <c r="H56" s="2"/>
    </row>
    <row r="57" spans="4:13" x14ac:dyDescent="0.25">
      <c r="D57" s="103"/>
      <c r="E57" s="104"/>
      <c r="F57" s="104"/>
      <c r="G57" s="2"/>
      <c r="H57" s="2"/>
    </row>
    <row r="58" spans="4:13" ht="18" x14ac:dyDescent="0.25">
      <c r="D58" s="105" t="s">
        <v>86</v>
      </c>
      <c r="E58" s="7"/>
      <c r="F58" s="7"/>
      <c r="G58" s="2"/>
      <c r="H58" s="2"/>
    </row>
    <row r="59" spans="4:13" ht="18" x14ac:dyDescent="0.25">
      <c r="D59" s="105" t="s">
        <v>87</v>
      </c>
      <c r="E59" s="7"/>
      <c r="F59" s="7"/>
      <c r="G59" s="2"/>
      <c r="H59" s="2"/>
    </row>
    <row r="60" spans="4:13" ht="18" x14ac:dyDescent="0.25">
      <c r="D60" s="105" t="s">
        <v>88</v>
      </c>
      <c r="E60" s="7"/>
      <c r="F60" s="7"/>
      <c r="G60" s="2"/>
      <c r="H60" s="2"/>
    </row>
    <row r="61" spans="4:13" ht="18" x14ac:dyDescent="0.25">
      <c r="D61" s="105" t="s">
        <v>75</v>
      </c>
      <c r="E61" s="7"/>
      <c r="F61" s="7"/>
      <c r="G61" s="2"/>
      <c r="H61" s="2"/>
    </row>
    <row r="62" spans="4:13" ht="18" x14ac:dyDescent="0.25">
      <c r="D62" s="107" t="s">
        <v>89</v>
      </c>
      <c r="E62" s="7"/>
      <c r="F62" s="7"/>
      <c r="G62" s="2"/>
      <c r="H62" s="2"/>
    </row>
    <row r="63" spans="4:13" ht="16.5" thickBot="1" x14ac:dyDescent="0.3">
      <c r="D63" s="106"/>
      <c r="E63" s="4"/>
      <c r="F63" s="4"/>
      <c r="G63" s="2"/>
      <c r="H63" s="2"/>
    </row>
    <row r="64" spans="4:13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103"/>
      <c r="E68" s="104"/>
      <c r="F68" s="104"/>
      <c r="G68" s="2"/>
      <c r="H68" s="2"/>
    </row>
    <row r="69" spans="4:8" ht="18" x14ac:dyDescent="0.25">
      <c r="D69" s="105" t="s">
        <v>81</v>
      </c>
      <c r="E69" s="7"/>
      <c r="F69" s="7"/>
      <c r="G69" s="2"/>
      <c r="H69" s="2"/>
    </row>
    <row r="70" spans="4:8" ht="18" x14ac:dyDescent="0.25">
      <c r="D70" s="105" t="s">
        <v>90</v>
      </c>
      <c r="E70" s="7"/>
      <c r="F70" s="7"/>
      <c r="G70" s="2"/>
      <c r="H70" s="2"/>
    </row>
    <row r="71" spans="4:8" ht="18" x14ac:dyDescent="0.25">
      <c r="D71" s="105" t="s">
        <v>91</v>
      </c>
      <c r="E71" s="7"/>
      <c r="F71" s="7"/>
      <c r="G71" s="2"/>
      <c r="H71" s="2"/>
    </row>
    <row r="72" spans="4:8" ht="18" x14ac:dyDescent="0.25">
      <c r="D72" s="105" t="s">
        <v>92</v>
      </c>
      <c r="E72" s="7"/>
      <c r="F72" s="7"/>
      <c r="G72" s="2"/>
      <c r="H72" s="2"/>
    </row>
    <row r="73" spans="4:8" ht="18" x14ac:dyDescent="0.25">
      <c r="D73" s="105" t="s">
        <v>93</v>
      </c>
      <c r="E73" s="7"/>
      <c r="F73" s="7"/>
      <c r="G73" s="2"/>
      <c r="H73" s="2"/>
    </row>
    <row r="74" spans="4:8" ht="16.5" thickBot="1" x14ac:dyDescent="0.3">
      <c r="D74" s="106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103"/>
      <c r="E76" s="104"/>
      <c r="F76" s="104"/>
      <c r="G76" s="2"/>
      <c r="H76" s="2"/>
    </row>
    <row r="77" spans="4:8" ht="18" x14ac:dyDescent="0.25">
      <c r="D77" s="108" t="s">
        <v>94</v>
      </c>
      <c r="E77" s="7"/>
      <c r="F77" s="7"/>
    </row>
    <row r="78" spans="4:8" ht="18" x14ac:dyDescent="0.25">
      <c r="D78" s="108" t="s">
        <v>95</v>
      </c>
      <c r="E78" s="7"/>
      <c r="F78" s="7"/>
    </row>
    <row r="79" spans="4:8" ht="18" x14ac:dyDescent="0.25">
      <c r="D79" s="108" t="s">
        <v>96</v>
      </c>
      <c r="E79" s="7"/>
      <c r="F79" s="7"/>
    </row>
    <row r="80" spans="4:8" ht="18" x14ac:dyDescent="0.25">
      <c r="D80" s="108" t="s">
        <v>97</v>
      </c>
      <c r="E80" s="7"/>
      <c r="F80" s="7"/>
    </row>
    <row r="81" spans="4:8" ht="18" x14ac:dyDescent="0.25">
      <c r="D81" s="109" t="s">
        <v>98</v>
      </c>
      <c r="E81" s="7"/>
      <c r="F81" s="7"/>
    </row>
    <row r="82" spans="4:8" ht="16.5" thickBot="1" x14ac:dyDescent="0.3">
      <c r="D82" s="106"/>
      <c r="E82" s="4"/>
      <c r="F82" s="4"/>
      <c r="G82" s="2"/>
      <c r="H82" s="2"/>
    </row>
    <row r="83" spans="4:8" ht="16.5" thickBot="1" x14ac:dyDescent="0.3"/>
    <row r="84" spans="4:8" x14ac:dyDescent="0.25">
      <c r="D84" s="103"/>
      <c r="E84" s="104"/>
      <c r="F84" s="104"/>
    </row>
    <row r="85" spans="4:8" ht="18" x14ac:dyDescent="0.25">
      <c r="D85" s="105" t="s">
        <v>86</v>
      </c>
      <c r="E85" s="7"/>
      <c r="F85" s="7"/>
    </row>
    <row r="86" spans="4:8" ht="18" x14ac:dyDescent="0.25">
      <c r="D86" s="105" t="s">
        <v>87</v>
      </c>
      <c r="E86" s="7"/>
      <c r="F86" s="7"/>
    </row>
    <row r="87" spans="4:8" ht="18" x14ac:dyDescent="0.25">
      <c r="D87" s="105" t="s">
        <v>88</v>
      </c>
      <c r="E87" s="7"/>
      <c r="F87" s="7"/>
    </row>
    <row r="88" spans="4:8" ht="18" x14ac:dyDescent="0.25">
      <c r="D88" s="105" t="s">
        <v>75</v>
      </c>
      <c r="E88" s="7"/>
      <c r="F88" s="7"/>
    </row>
    <row r="89" spans="4:8" ht="18" x14ac:dyDescent="0.25">
      <c r="D89" s="107" t="s">
        <v>89</v>
      </c>
      <c r="E89" s="7"/>
      <c r="F89" s="7"/>
    </row>
    <row r="90" spans="4:8" ht="16.5" thickBot="1" x14ac:dyDescent="0.3">
      <c r="D90" s="106"/>
      <c r="E90" s="4"/>
      <c r="F90" s="4"/>
    </row>
    <row r="91" spans="4:8" ht="16.5" thickBot="1" x14ac:dyDescent="0.3"/>
    <row r="92" spans="4:8" x14ac:dyDescent="0.25">
      <c r="D92" s="103"/>
      <c r="E92" s="104"/>
      <c r="F92" s="104"/>
    </row>
    <row r="93" spans="4:8" ht="18" x14ac:dyDescent="0.25">
      <c r="D93" s="105" t="s">
        <v>86</v>
      </c>
      <c r="E93" s="7"/>
      <c r="F93" s="7"/>
    </row>
    <row r="94" spans="4:8" ht="18" x14ac:dyDescent="0.25">
      <c r="D94" s="105" t="s">
        <v>87</v>
      </c>
      <c r="E94" s="7"/>
      <c r="F94" s="7"/>
    </row>
    <row r="95" spans="4:8" ht="18" x14ac:dyDescent="0.25">
      <c r="D95" s="105" t="s">
        <v>88</v>
      </c>
      <c r="E95" s="7"/>
      <c r="F95" s="7"/>
    </row>
    <row r="96" spans="4:8" ht="18" x14ac:dyDescent="0.25">
      <c r="D96" s="105" t="s">
        <v>75</v>
      </c>
      <c r="E96" s="7"/>
      <c r="F96" s="7"/>
    </row>
    <row r="97" spans="1:11" s="3" customFormat="1" ht="18" x14ac:dyDescent="0.25">
      <c r="A97" s="2"/>
      <c r="B97" s="2"/>
      <c r="C97" s="2"/>
      <c r="D97" s="107" t="s">
        <v>89</v>
      </c>
      <c r="E97" s="7"/>
      <c r="F97" s="7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106"/>
      <c r="E98" s="4"/>
      <c r="F98" s="4"/>
      <c r="I98" s="2"/>
      <c r="J98" s="2"/>
      <c r="K98" s="2"/>
    </row>
  </sheetData>
  <mergeCells count="8">
    <mergeCell ref="H35:I35"/>
    <mergeCell ref="G41:I41"/>
    <mergeCell ref="A10:I10"/>
    <mergeCell ref="G17:H17"/>
    <mergeCell ref="G18:H18"/>
    <mergeCell ref="G19:H19"/>
    <mergeCell ref="A20:H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27" workbookViewId="0">
      <selection activeCell="L33" sqref="L33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281" customWidth="1"/>
    <col min="8" max="8" width="1.28515625" style="281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28" t="s">
        <v>31</v>
      </c>
      <c r="B3" s="64"/>
    </row>
    <row r="4" spans="1:9" ht="18" customHeight="1" x14ac:dyDescent="0.25">
      <c r="A4" s="28" t="s">
        <v>1</v>
      </c>
      <c r="B4" s="64"/>
    </row>
    <row r="5" spans="1:9" ht="18" customHeight="1" x14ac:dyDescent="0.25">
      <c r="A5" s="28" t="s">
        <v>2</v>
      </c>
      <c r="B5" s="64"/>
    </row>
    <row r="6" spans="1:9" ht="18" customHeight="1" x14ac:dyDescent="0.25">
      <c r="A6" s="28" t="s">
        <v>3</v>
      </c>
      <c r="B6" s="64"/>
    </row>
    <row r="7" spans="1:9" ht="18" customHeight="1" x14ac:dyDescent="0.25">
      <c r="A7" s="28" t="s">
        <v>4</v>
      </c>
      <c r="B7" s="64"/>
    </row>
    <row r="9" spans="1:9" ht="15.75" customHeight="1" thickBot="1" x14ac:dyDescent="0.3">
      <c r="A9" s="4"/>
      <c r="B9" s="4"/>
      <c r="C9" s="4"/>
      <c r="D9" s="4"/>
      <c r="E9" s="4"/>
      <c r="F9" s="4"/>
      <c r="G9" s="282"/>
      <c r="H9" s="282"/>
      <c r="I9" s="4"/>
    </row>
    <row r="10" spans="1:9" ht="24.7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2"/>
    </row>
    <row r="12" spans="1:9" ht="23.25" customHeight="1" x14ac:dyDescent="0.25">
      <c r="A12" s="283" t="s">
        <v>6</v>
      </c>
      <c r="B12" s="283" t="s">
        <v>353</v>
      </c>
      <c r="G12" s="281" t="s">
        <v>7</v>
      </c>
      <c r="H12" s="284" t="s">
        <v>8</v>
      </c>
      <c r="I12" s="25" t="s">
        <v>356</v>
      </c>
    </row>
    <row r="13" spans="1:9" x14ac:dyDescent="0.25">
      <c r="G13" s="281" t="s">
        <v>9</v>
      </c>
      <c r="H13" s="284" t="s">
        <v>8</v>
      </c>
      <c r="I13" s="35" t="s">
        <v>352</v>
      </c>
    </row>
    <row r="14" spans="1:9" x14ac:dyDescent="0.25">
      <c r="G14" s="281" t="s">
        <v>10</v>
      </c>
      <c r="H14" s="284" t="s">
        <v>8</v>
      </c>
    </row>
    <row r="15" spans="1:9" ht="9.75" customHeight="1" x14ac:dyDescent="0.25"/>
    <row r="16" spans="1:9" ht="20.25" customHeight="1" x14ac:dyDescent="0.25">
      <c r="A16" s="283" t="s">
        <v>11</v>
      </c>
      <c r="B16" s="283" t="s">
        <v>353</v>
      </c>
    </row>
    <row r="17" spans="1:18" ht="15.75" customHeight="1" thickBot="1" x14ac:dyDescent="0.3">
      <c r="F17" s="7"/>
    </row>
    <row r="18" spans="1:18" ht="27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116</v>
      </c>
      <c r="G18" s="457" t="s">
        <v>16</v>
      </c>
      <c r="H18" s="458"/>
      <c r="I18" s="10" t="s">
        <v>17</v>
      </c>
    </row>
    <row r="19" spans="1:18" ht="54" customHeight="1" x14ac:dyDescent="0.25">
      <c r="A19" s="32">
        <v>1</v>
      </c>
      <c r="B19" s="277">
        <v>44229</v>
      </c>
      <c r="C19" s="285"/>
      <c r="D19" s="31" t="s">
        <v>354</v>
      </c>
      <c r="E19" s="286" t="s">
        <v>355</v>
      </c>
      <c r="F19" s="287">
        <v>1</v>
      </c>
      <c r="G19" s="459">
        <v>3000000</v>
      </c>
      <c r="H19" s="460"/>
      <c r="I19" s="288">
        <f t="shared" ref="I19" si="0">G19</f>
        <v>3000000</v>
      </c>
    </row>
    <row r="20" spans="1:18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8"/>
      <c r="I20" s="11">
        <f>SUM(I19:I19)</f>
        <v>3000000</v>
      </c>
      <c r="J20" s="13"/>
    </row>
    <row r="21" spans="1:18" x14ac:dyDescent="0.25">
      <c r="A21" s="359"/>
      <c r="B21" s="359"/>
      <c r="C21" s="359"/>
      <c r="D21" s="359"/>
      <c r="E21" s="276"/>
      <c r="F21" s="276"/>
      <c r="G21" s="289"/>
      <c r="H21" s="289"/>
      <c r="I21" s="13"/>
    </row>
    <row r="22" spans="1:18" x14ac:dyDescent="0.25">
      <c r="A22" s="276"/>
      <c r="B22" s="276"/>
      <c r="C22" s="276"/>
      <c r="D22" s="276"/>
      <c r="E22" s="276"/>
      <c r="F22" s="276"/>
      <c r="G22" s="290" t="s">
        <v>20</v>
      </c>
      <c r="H22" s="290"/>
      <c r="I22" s="13">
        <f>I21*10%</f>
        <v>0</v>
      </c>
    </row>
    <row r="23" spans="1:18" ht="16.5" thickBot="1" x14ac:dyDescent="0.3">
      <c r="E23" s="1"/>
      <c r="F23" s="1"/>
      <c r="G23" s="291" t="s">
        <v>33</v>
      </c>
      <c r="H23" s="291"/>
      <c r="I23" s="88">
        <v>0</v>
      </c>
      <c r="J23" s="16"/>
      <c r="R23" s="2" t="s">
        <v>25</v>
      </c>
    </row>
    <row r="24" spans="1:18" x14ac:dyDescent="0.25">
      <c r="E24" s="1"/>
      <c r="F24" s="1"/>
      <c r="G24" s="292" t="s">
        <v>27</v>
      </c>
      <c r="H24" s="292"/>
      <c r="I24" s="18">
        <f>I20</f>
        <v>3000000</v>
      </c>
    </row>
    <row r="25" spans="1:18" ht="21" customHeight="1" x14ac:dyDescent="0.25">
      <c r="E25" s="1"/>
      <c r="F25" s="1"/>
      <c r="G25" s="292"/>
      <c r="H25" s="292"/>
      <c r="I25" s="18"/>
    </row>
    <row r="26" spans="1:18" ht="18" customHeight="1" x14ac:dyDescent="0.25">
      <c r="A26" s="1" t="s">
        <v>43</v>
      </c>
      <c r="E26" s="1"/>
      <c r="F26" s="1"/>
      <c r="G26" s="292"/>
      <c r="H26" s="292"/>
      <c r="I26" s="18"/>
    </row>
    <row r="27" spans="1:18" ht="18.75" customHeight="1" x14ac:dyDescent="0.25">
      <c r="A27" s="19"/>
      <c r="E27" s="1"/>
      <c r="F27" s="1"/>
      <c r="G27" s="292"/>
      <c r="H27" s="292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24"/>
      <c r="B33" s="24"/>
      <c r="C33" s="24"/>
      <c r="D33" s="97"/>
    </row>
    <row r="34" spans="1:9" x14ac:dyDescent="0.25">
      <c r="G34" s="36" t="s">
        <v>73</v>
      </c>
      <c r="H34" s="360" t="str">
        <f>+I13</f>
        <v xml:space="preserve"> 19 Februari 21</v>
      </c>
      <c r="I34" s="360"/>
    </row>
    <row r="41" spans="1:9" x14ac:dyDescent="0.25">
      <c r="G41" s="388" t="s">
        <v>24</v>
      </c>
      <c r="H41" s="388"/>
      <c r="I41" s="388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workbookViewId="0">
      <selection activeCell="A2" sqref="A2:A7"/>
    </sheetView>
  </sheetViews>
  <sheetFormatPr defaultRowHeight="15.75" x14ac:dyDescent="0.25"/>
  <cols>
    <col min="1" max="1" width="5.42578125" style="2" customWidth="1"/>
    <col min="2" max="2" width="11.28515625" style="2" customWidth="1"/>
    <col min="3" max="3" width="7.42578125" style="2" customWidth="1"/>
    <col min="4" max="4" width="25.85546875" style="2" customWidth="1"/>
    <col min="5" max="5" width="15" style="2" customWidth="1"/>
    <col min="6" max="7" width="6.42578125" style="2" customWidth="1"/>
    <col min="8" max="8" width="14.140625" style="3" bestFit="1" customWidth="1"/>
    <col min="9" max="9" width="1.5703125" style="3" customWidth="1"/>
    <col min="10" max="10" width="16.42578125" style="2" customWidth="1"/>
    <col min="11" max="12" width="9.140625" style="2"/>
    <col min="13" max="13" width="11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4"/>
      <c r="J10" s="365"/>
    </row>
    <row r="12" spans="1:10" x14ac:dyDescent="0.25">
      <c r="A12" s="2" t="s">
        <v>6</v>
      </c>
      <c r="B12" s="2" t="s">
        <v>64</v>
      </c>
      <c r="H12" s="3" t="s">
        <v>7</v>
      </c>
      <c r="I12" s="6" t="s">
        <v>8</v>
      </c>
      <c r="J12" s="25" t="s">
        <v>65</v>
      </c>
    </row>
    <row r="13" spans="1:10" x14ac:dyDescent="0.25">
      <c r="H13" s="3" t="s">
        <v>9</v>
      </c>
      <c r="I13" s="6" t="s">
        <v>8</v>
      </c>
      <c r="J13" s="35" t="s">
        <v>55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" t="s">
        <v>64</v>
      </c>
      <c r="I15" s="6"/>
    </row>
    <row r="16" spans="1:10" ht="16.5" thickBot="1" x14ac:dyDescent="0.3">
      <c r="F16" s="7"/>
      <c r="G16" s="7"/>
    </row>
    <row r="17" spans="1:16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84" t="s">
        <v>28</v>
      </c>
      <c r="G17" s="84" t="s">
        <v>29</v>
      </c>
      <c r="H17" s="366" t="s">
        <v>16</v>
      </c>
      <c r="I17" s="367"/>
      <c r="J17" s="9" t="s">
        <v>17</v>
      </c>
    </row>
    <row r="18" spans="1:16" ht="40.5" customHeight="1" x14ac:dyDescent="0.25">
      <c r="A18" s="32">
        <v>1</v>
      </c>
      <c r="B18" s="30">
        <v>44228</v>
      </c>
      <c r="C18" s="30"/>
      <c r="D18" s="34" t="s">
        <v>66</v>
      </c>
      <c r="E18" s="62" t="s">
        <v>67</v>
      </c>
      <c r="F18" s="33">
        <v>1</v>
      </c>
      <c r="G18" s="82"/>
      <c r="H18" s="368">
        <v>1300000</v>
      </c>
      <c r="I18" s="369"/>
      <c r="J18" s="80">
        <f>H18</f>
        <v>1300000</v>
      </c>
    </row>
    <row r="19" spans="1:16" ht="29.25" customHeight="1" thickBot="1" x14ac:dyDescent="0.3">
      <c r="A19" s="356" t="s">
        <v>18</v>
      </c>
      <c r="B19" s="357"/>
      <c r="C19" s="357"/>
      <c r="D19" s="357"/>
      <c r="E19" s="357"/>
      <c r="F19" s="357"/>
      <c r="G19" s="357"/>
      <c r="H19" s="357"/>
      <c r="I19" s="358"/>
      <c r="J19" s="81">
        <f>SUM(J18:J18)</f>
        <v>1300000</v>
      </c>
    </row>
    <row r="20" spans="1:16" x14ac:dyDescent="0.25">
      <c r="A20" s="359"/>
      <c r="B20" s="359"/>
      <c r="C20" s="83"/>
      <c r="D20" s="83"/>
      <c r="E20" s="83"/>
      <c r="F20" s="83"/>
      <c r="G20" s="83"/>
      <c r="H20" s="12"/>
      <c r="I20" s="12"/>
      <c r="J20" s="13"/>
    </row>
    <row r="21" spans="1:16" x14ac:dyDescent="0.25">
      <c r="A21" s="83"/>
      <c r="B21" s="83"/>
      <c r="C21" s="83"/>
      <c r="D21" s="83"/>
      <c r="E21" s="83"/>
      <c r="F21" s="83"/>
      <c r="G21" s="83"/>
      <c r="H21" s="29" t="s">
        <v>59</v>
      </c>
      <c r="I21" s="14"/>
      <c r="J21" s="13">
        <v>0</v>
      </c>
    </row>
    <row r="22" spans="1:16" x14ac:dyDescent="0.25">
      <c r="D22" s="1"/>
      <c r="E22" s="1"/>
      <c r="F22" s="1"/>
      <c r="G22" s="1"/>
      <c r="H22" s="29" t="s">
        <v>20</v>
      </c>
      <c r="I22" s="29"/>
      <c r="J22" s="58">
        <v>0</v>
      </c>
      <c r="K22" s="16"/>
      <c r="P22" s="2" t="s">
        <v>25</v>
      </c>
    </row>
    <row r="23" spans="1:16" ht="16.5" thickBot="1" x14ac:dyDescent="0.3">
      <c r="D23" s="1"/>
      <c r="E23" s="1"/>
      <c r="F23" s="1"/>
      <c r="G23" s="1"/>
      <c r="H23" s="15" t="s">
        <v>42</v>
      </c>
      <c r="I23" s="15"/>
      <c r="J23" s="88">
        <v>0</v>
      </c>
      <c r="K23" s="16"/>
    </row>
    <row r="24" spans="1:16" x14ac:dyDescent="0.25">
      <c r="D24" s="1"/>
      <c r="E24" s="1"/>
      <c r="F24" s="1"/>
      <c r="G24" s="1"/>
      <c r="H24" s="17" t="s">
        <v>27</v>
      </c>
      <c r="I24" s="17"/>
      <c r="J24" s="18">
        <f>J19-J21</f>
        <v>1300000</v>
      </c>
    </row>
    <row r="25" spans="1:16" x14ac:dyDescent="0.25">
      <c r="A25" s="1" t="s">
        <v>68</v>
      </c>
      <c r="D25" s="1"/>
      <c r="E25" s="1"/>
      <c r="F25" s="1"/>
      <c r="G25" s="1"/>
      <c r="H25" s="17"/>
      <c r="I25" s="17"/>
      <c r="J25" s="18"/>
    </row>
    <row r="26" spans="1:16" x14ac:dyDescent="0.25">
      <c r="A26" s="19"/>
      <c r="D26" s="1"/>
      <c r="E26" s="1"/>
      <c r="F26" s="1"/>
      <c r="G26" s="1"/>
      <c r="H26" s="17"/>
      <c r="I26" s="17"/>
      <c r="J26" s="18"/>
    </row>
    <row r="27" spans="1:16" x14ac:dyDescent="0.25">
      <c r="D27" s="1"/>
      <c r="E27" s="1"/>
      <c r="F27" s="1"/>
      <c r="G27" s="1"/>
      <c r="H27" s="17"/>
      <c r="I27" s="17"/>
      <c r="J27" s="18"/>
    </row>
    <row r="28" spans="1:16" x14ac:dyDescent="0.25">
      <c r="A28" s="26" t="s">
        <v>21</v>
      </c>
    </row>
    <row r="29" spans="1:16" x14ac:dyDescent="0.25">
      <c r="A29" s="20" t="s">
        <v>22</v>
      </c>
      <c r="B29" s="20"/>
      <c r="C29" s="20"/>
      <c r="D29" s="7"/>
      <c r="E29" s="7"/>
    </row>
    <row r="30" spans="1:16" x14ac:dyDescent="0.25">
      <c r="A30" s="20" t="s">
        <v>34</v>
      </c>
      <c r="B30" s="20"/>
      <c r="C30" s="20"/>
      <c r="D30" s="7"/>
      <c r="E30" s="7"/>
    </row>
    <row r="31" spans="1:16" x14ac:dyDescent="0.25">
      <c r="A31" s="27" t="s">
        <v>35</v>
      </c>
      <c r="B31" s="21"/>
      <c r="C31" s="21"/>
      <c r="D31" s="7"/>
      <c r="E31" s="7"/>
    </row>
    <row r="32" spans="1:16" x14ac:dyDescent="0.25">
      <c r="A32" s="22" t="s">
        <v>36</v>
      </c>
      <c r="B32" s="22"/>
      <c r="C32" s="22"/>
      <c r="D32" s="7"/>
      <c r="E32" s="7"/>
    </row>
    <row r="33" spans="1:14" x14ac:dyDescent="0.25">
      <c r="A33" s="23"/>
      <c r="B33" s="23"/>
      <c r="C33" s="23"/>
    </row>
    <row r="34" spans="1:14" x14ac:dyDescent="0.25">
      <c r="A34" s="24"/>
      <c r="B34" s="24"/>
      <c r="C34" s="24"/>
      <c r="N34" s="2" t="s">
        <v>21</v>
      </c>
    </row>
    <row r="35" spans="1:14" x14ac:dyDescent="0.25">
      <c r="H35" s="36" t="s">
        <v>23</v>
      </c>
      <c r="I35" s="360" t="str">
        <f>+J13</f>
        <v xml:space="preserve"> 01 Februari 21</v>
      </c>
      <c r="J35" s="361"/>
      <c r="N35" s="20" t="s">
        <v>22</v>
      </c>
    </row>
    <row r="36" spans="1:14" x14ac:dyDescent="0.25">
      <c r="N36" s="20" t="s">
        <v>34</v>
      </c>
    </row>
    <row r="37" spans="1:14" x14ac:dyDescent="0.25">
      <c r="N37" s="27" t="s">
        <v>35</v>
      </c>
    </row>
    <row r="38" spans="1:14" ht="18" customHeight="1" x14ac:dyDescent="0.25">
      <c r="N38" s="22" t="s">
        <v>36</v>
      </c>
    </row>
    <row r="39" spans="1:14" ht="17.25" customHeight="1" x14ac:dyDescent="0.25"/>
    <row r="41" spans="1:14" x14ac:dyDescent="0.25">
      <c r="H41" s="362" t="s">
        <v>24</v>
      </c>
      <c r="I41" s="362"/>
      <c r="J41" s="362"/>
    </row>
  </sheetData>
  <mergeCells count="7">
    <mergeCell ref="H41:J41"/>
    <mergeCell ref="A10:J10"/>
    <mergeCell ref="H17:I17"/>
    <mergeCell ref="H18:I18"/>
    <mergeCell ref="A19:I19"/>
    <mergeCell ref="A20:B20"/>
    <mergeCell ref="I35:J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8"/>
  <sheetViews>
    <sheetView topLeftCell="A12" workbookViewId="0">
      <selection activeCell="D23" sqref="D23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357</v>
      </c>
    </row>
    <row r="13" spans="1:9" x14ac:dyDescent="0.25">
      <c r="G13" s="3" t="s">
        <v>9</v>
      </c>
      <c r="H13" s="6" t="s">
        <v>8</v>
      </c>
      <c r="I13" s="35" t="s">
        <v>358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116</v>
      </c>
      <c r="G17" s="382" t="s">
        <v>16</v>
      </c>
      <c r="H17" s="383"/>
      <c r="I17" s="10" t="s">
        <v>17</v>
      </c>
    </row>
    <row r="18" spans="1:23" ht="33.75" customHeight="1" x14ac:dyDescent="0.25">
      <c r="A18" s="32">
        <v>1</v>
      </c>
      <c r="B18" s="98">
        <v>44246</v>
      </c>
      <c r="C18" s="98" t="s">
        <v>639</v>
      </c>
      <c r="D18" s="34" t="s">
        <v>640</v>
      </c>
      <c r="E18" s="34" t="s">
        <v>341</v>
      </c>
      <c r="F18" s="34" t="s">
        <v>349</v>
      </c>
      <c r="G18" s="373">
        <v>5000000</v>
      </c>
      <c r="H18" s="374"/>
      <c r="I18" s="379">
        <f>G18</f>
        <v>5000000</v>
      </c>
    </row>
    <row r="19" spans="1:23" ht="33.75" customHeight="1" x14ac:dyDescent="0.25">
      <c r="A19" s="32">
        <v>2</v>
      </c>
      <c r="B19" s="98">
        <v>44246</v>
      </c>
      <c r="C19" s="98" t="s">
        <v>641</v>
      </c>
      <c r="D19" s="34" t="s">
        <v>642</v>
      </c>
      <c r="E19" s="34" t="s">
        <v>343</v>
      </c>
      <c r="F19" s="34" t="s">
        <v>349</v>
      </c>
      <c r="G19" s="377"/>
      <c r="H19" s="378"/>
      <c r="I19" s="381"/>
    </row>
    <row r="20" spans="1:23" ht="25.5" customHeight="1" thickBot="1" x14ac:dyDescent="0.3">
      <c r="A20" s="384" t="s">
        <v>18</v>
      </c>
      <c r="B20" s="385"/>
      <c r="C20" s="386"/>
      <c r="D20" s="386"/>
      <c r="E20" s="385"/>
      <c r="F20" s="385"/>
      <c r="G20" s="385"/>
      <c r="H20" s="387"/>
      <c r="I20" s="96">
        <f>SUM(I18:I19)</f>
        <v>5000000</v>
      </c>
    </row>
    <row r="21" spans="1:23" x14ac:dyDescent="0.25">
      <c r="A21" s="359"/>
      <c r="B21" s="359"/>
      <c r="C21" s="278"/>
      <c r="D21" s="278"/>
      <c r="E21" s="278"/>
      <c r="F21" s="278"/>
      <c r="G21" s="12"/>
      <c r="H21" s="12"/>
      <c r="I21" s="13"/>
      <c r="R21" s="69"/>
      <c r="S21" s="99"/>
      <c r="T21" s="280"/>
      <c r="V21" s="280"/>
      <c r="W21" s="280">
        <v>298</v>
      </c>
    </row>
    <row r="22" spans="1:23" ht="21.75" customHeight="1" x14ac:dyDescent="0.25">
      <c r="A22" s="278"/>
      <c r="B22" s="278"/>
      <c r="C22" s="278"/>
      <c r="D22" s="278"/>
      <c r="E22" s="278"/>
      <c r="F22" s="278"/>
      <c r="G22" s="14" t="s">
        <v>79</v>
      </c>
      <c r="H22" s="14"/>
      <c r="I22" s="114">
        <v>3500000</v>
      </c>
      <c r="R22" s="69"/>
      <c r="S22" s="99"/>
      <c r="T22" s="280"/>
      <c r="V22" s="280"/>
      <c r="W22" s="280">
        <v>66</v>
      </c>
    </row>
    <row r="23" spans="1:23" ht="21.75" customHeight="1" thickBot="1" x14ac:dyDescent="0.3">
      <c r="D23" s="1"/>
      <c r="E23" s="1"/>
      <c r="F23" s="1"/>
      <c r="G23" s="102" t="s">
        <v>33</v>
      </c>
      <c r="H23" s="15"/>
      <c r="I23" s="88">
        <f>I20-I22</f>
        <v>1500000</v>
      </c>
      <c r="J23" s="16"/>
      <c r="R23" s="69"/>
      <c r="S23" s="99"/>
      <c r="T23" s="280"/>
      <c r="V23" s="280"/>
      <c r="W23" s="280">
        <v>5</v>
      </c>
    </row>
    <row r="24" spans="1:23" x14ac:dyDescent="0.25">
      <c r="D24" s="1"/>
      <c r="E24" s="1"/>
      <c r="F24" s="1"/>
      <c r="G24" s="17" t="s">
        <v>80</v>
      </c>
      <c r="H24" s="17"/>
      <c r="I24" s="18">
        <f>I22</f>
        <v>3500000</v>
      </c>
      <c r="R24" s="69"/>
      <c r="S24" s="99"/>
    </row>
    <row r="25" spans="1:23" x14ac:dyDescent="0.25">
      <c r="A25" s="1" t="s">
        <v>359</v>
      </c>
      <c r="D25" s="1"/>
      <c r="E25" s="1"/>
      <c r="F25" s="1"/>
      <c r="G25" s="17"/>
      <c r="H25" s="17"/>
      <c r="I25" s="18"/>
    </row>
    <row r="26" spans="1:23" x14ac:dyDescent="0.25">
      <c r="A26" s="19"/>
      <c r="D26" s="1"/>
      <c r="E26" s="1"/>
      <c r="F26" s="1"/>
      <c r="G26" s="17"/>
      <c r="H26" s="17"/>
      <c r="I26" s="18"/>
    </row>
    <row r="27" spans="1:23" x14ac:dyDescent="0.25">
      <c r="D27" s="1"/>
      <c r="E27" s="1"/>
      <c r="F27" s="1"/>
      <c r="G27" s="17"/>
      <c r="H27" s="17"/>
      <c r="I27" s="18"/>
    </row>
    <row r="28" spans="1:23" x14ac:dyDescent="0.25">
      <c r="A28" s="26" t="s">
        <v>21</v>
      </c>
    </row>
    <row r="29" spans="1:23" x14ac:dyDescent="0.25">
      <c r="A29" s="20" t="s">
        <v>22</v>
      </c>
      <c r="B29" s="20"/>
      <c r="C29" s="20"/>
      <c r="D29" s="7"/>
      <c r="E29" s="7"/>
      <c r="F29" s="7"/>
    </row>
    <row r="30" spans="1:23" x14ac:dyDescent="0.25">
      <c r="A30" s="20" t="s">
        <v>34</v>
      </c>
      <c r="B30" s="20"/>
      <c r="C30" s="20"/>
      <c r="D30" s="7"/>
      <c r="E30" s="7"/>
      <c r="F30" s="7"/>
    </row>
    <row r="31" spans="1:23" x14ac:dyDescent="0.25">
      <c r="A31" s="27" t="s">
        <v>35</v>
      </c>
      <c r="B31" s="21"/>
      <c r="C31" s="21"/>
      <c r="D31" s="7"/>
      <c r="E31" s="7"/>
      <c r="F31" s="7"/>
    </row>
    <row r="32" spans="1:23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279"/>
      <c r="B33" s="279"/>
      <c r="C33" s="279"/>
    </row>
    <row r="34" spans="1:9" x14ac:dyDescent="0.25">
      <c r="A34" s="24"/>
      <c r="B34" s="24"/>
      <c r="C34" s="24"/>
    </row>
    <row r="35" spans="1:9" x14ac:dyDescent="0.25">
      <c r="G35" s="36" t="s">
        <v>73</v>
      </c>
      <c r="H35" s="360" t="str">
        <f>I13</f>
        <v xml:space="preserve"> 23 Februari 21</v>
      </c>
      <c r="I35" s="361"/>
    </row>
    <row r="39" spans="1:9" ht="24.75" customHeight="1" x14ac:dyDescent="0.25"/>
    <row r="41" spans="1:9" x14ac:dyDescent="0.25">
      <c r="G41" s="362" t="s">
        <v>24</v>
      </c>
      <c r="H41" s="362"/>
      <c r="I41" s="362"/>
    </row>
    <row r="46" spans="1:9" ht="16.5" thickBot="1" x14ac:dyDescent="0.3"/>
    <row r="47" spans="1:9" x14ac:dyDescent="0.25">
      <c r="D47" s="103"/>
      <c r="E47" s="104"/>
      <c r="F47" s="104"/>
    </row>
    <row r="48" spans="1:9" ht="18" x14ac:dyDescent="0.25">
      <c r="D48" s="105" t="s">
        <v>81</v>
      </c>
      <c r="E48" s="7"/>
      <c r="F48" s="7"/>
      <c r="G48" s="2"/>
      <c r="H48" s="2"/>
    </row>
    <row r="49" spans="4:8" ht="18" x14ac:dyDescent="0.25">
      <c r="D49" s="105" t="s">
        <v>82</v>
      </c>
      <c r="E49" s="7"/>
      <c r="F49" s="7"/>
      <c r="G49" s="2"/>
      <c r="H49" s="2"/>
    </row>
    <row r="50" spans="4:8" ht="18" x14ac:dyDescent="0.25">
      <c r="D50" s="105" t="s">
        <v>83</v>
      </c>
      <c r="E50" s="7"/>
      <c r="F50" s="7"/>
      <c r="G50" s="2"/>
      <c r="H50" s="2"/>
    </row>
    <row r="51" spans="4:8" ht="18" x14ac:dyDescent="0.25">
      <c r="D51" s="105" t="s">
        <v>84</v>
      </c>
      <c r="E51" s="7"/>
      <c r="F51" s="7"/>
      <c r="G51" s="2"/>
      <c r="H51" s="2"/>
    </row>
    <row r="52" spans="4:8" ht="18" x14ac:dyDescent="0.25">
      <c r="D52" s="105" t="s">
        <v>85</v>
      </c>
      <c r="E52" s="7"/>
      <c r="F52" s="7"/>
      <c r="G52" s="2"/>
      <c r="H52" s="2"/>
    </row>
    <row r="53" spans="4:8" ht="16.5" thickBot="1" x14ac:dyDescent="0.3">
      <c r="D53" s="106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103"/>
      <c r="E57" s="104"/>
      <c r="F57" s="104"/>
      <c r="G57" s="2"/>
      <c r="H57" s="2"/>
    </row>
    <row r="58" spans="4:8" ht="18" x14ac:dyDescent="0.25">
      <c r="D58" s="105" t="s">
        <v>86</v>
      </c>
      <c r="E58" s="7"/>
      <c r="F58" s="7"/>
      <c r="G58" s="2"/>
      <c r="H58" s="2"/>
    </row>
    <row r="59" spans="4:8" ht="18" x14ac:dyDescent="0.25">
      <c r="D59" s="105" t="s">
        <v>87</v>
      </c>
      <c r="E59" s="7"/>
      <c r="F59" s="7"/>
      <c r="G59" s="2"/>
      <c r="H59" s="2"/>
    </row>
    <row r="60" spans="4:8" ht="18" x14ac:dyDescent="0.25">
      <c r="D60" s="105" t="s">
        <v>88</v>
      </c>
      <c r="E60" s="7"/>
      <c r="F60" s="7"/>
      <c r="G60" s="2"/>
      <c r="H60" s="2"/>
    </row>
    <row r="61" spans="4:8" ht="18" x14ac:dyDescent="0.25">
      <c r="D61" s="105" t="s">
        <v>75</v>
      </c>
      <c r="E61" s="7"/>
      <c r="F61" s="7"/>
      <c r="G61" s="2"/>
      <c r="H61" s="2"/>
    </row>
    <row r="62" spans="4:8" ht="18" x14ac:dyDescent="0.25">
      <c r="D62" s="107" t="s">
        <v>89</v>
      </c>
      <c r="E62" s="7"/>
      <c r="F62" s="7"/>
      <c r="G62" s="2"/>
      <c r="H62" s="2"/>
    </row>
    <row r="63" spans="4:8" ht="16.5" thickBot="1" x14ac:dyDescent="0.3">
      <c r="D63" s="106"/>
      <c r="E63" s="4"/>
      <c r="F63" s="4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103"/>
      <c r="E68" s="104"/>
      <c r="F68" s="104"/>
      <c r="G68" s="2"/>
      <c r="H68" s="2"/>
    </row>
    <row r="69" spans="4:8" ht="18" x14ac:dyDescent="0.25">
      <c r="D69" s="105" t="s">
        <v>81</v>
      </c>
      <c r="E69" s="7"/>
      <c r="F69" s="7"/>
      <c r="G69" s="2"/>
      <c r="H69" s="2"/>
    </row>
    <row r="70" spans="4:8" ht="18" x14ac:dyDescent="0.25">
      <c r="D70" s="105" t="s">
        <v>90</v>
      </c>
      <c r="E70" s="7"/>
      <c r="F70" s="7"/>
      <c r="G70" s="2"/>
      <c r="H70" s="2"/>
    </row>
    <row r="71" spans="4:8" ht="18" x14ac:dyDescent="0.25">
      <c r="D71" s="105" t="s">
        <v>91</v>
      </c>
      <c r="E71" s="7"/>
      <c r="F71" s="7"/>
      <c r="G71" s="2"/>
      <c r="H71" s="2"/>
    </row>
    <row r="72" spans="4:8" ht="18" x14ac:dyDescent="0.25">
      <c r="D72" s="105" t="s">
        <v>92</v>
      </c>
      <c r="E72" s="7"/>
      <c r="F72" s="7"/>
      <c r="G72" s="2"/>
      <c r="H72" s="2"/>
    </row>
    <row r="73" spans="4:8" ht="18" x14ac:dyDescent="0.25">
      <c r="D73" s="105" t="s">
        <v>93</v>
      </c>
      <c r="E73" s="7"/>
      <c r="F73" s="7"/>
      <c r="G73" s="2"/>
      <c r="H73" s="2"/>
    </row>
    <row r="74" spans="4:8" ht="16.5" thickBot="1" x14ac:dyDescent="0.3">
      <c r="D74" s="106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103"/>
      <c r="E76" s="104"/>
      <c r="F76" s="104"/>
      <c r="G76" s="2"/>
      <c r="H76" s="2"/>
    </row>
    <row r="77" spans="4:8" ht="18" x14ac:dyDescent="0.25">
      <c r="D77" s="108" t="s">
        <v>94</v>
      </c>
      <c r="E77" s="7"/>
      <c r="F77" s="7"/>
    </row>
    <row r="78" spans="4:8" ht="18" x14ac:dyDescent="0.25">
      <c r="D78" s="108" t="s">
        <v>95</v>
      </c>
      <c r="E78" s="7"/>
      <c r="F78" s="7"/>
    </row>
    <row r="79" spans="4:8" ht="18" x14ac:dyDescent="0.25">
      <c r="D79" s="108" t="s">
        <v>96</v>
      </c>
      <c r="E79" s="7"/>
      <c r="F79" s="7"/>
    </row>
    <row r="80" spans="4:8" ht="18" x14ac:dyDescent="0.25">
      <c r="D80" s="108" t="s">
        <v>97</v>
      </c>
      <c r="E80" s="7"/>
      <c r="F80" s="7"/>
    </row>
    <row r="81" spans="4:8" ht="18" x14ac:dyDescent="0.25">
      <c r="D81" s="109" t="s">
        <v>98</v>
      </c>
      <c r="E81" s="7"/>
      <c r="F81" s="7"/>
    </row>
    <row r="82" spans="4:8" ht="16.5" thickBot="1" x14ac:dyDescent="0.3">
      <c r="D82" s="106"/>
      <c r="E82" s="4"/>
      <c r="F82" s="4"/>
      <c r="G82" s="2"/>
      <c r="H82" s="2"/>
    </row>
    <row r="83" spans="4:8" ht="16.5" thickBot="1" x14ac:dyDescent="0.3"/>
    <row r="84" spans="4:8" x14ac:dyDescent="0.25">
      <c r="D84" s="103"/>
      <c r="E84" s="104"/>
      <c r="F84" s="104"/>
    </row>
    <row r="85" spans="4:8" ht="18" x14ac:dyDescent="0.25">
      <c r="D85" s="105" t="s">
        <v>86</v>
      </c>
      <c r="E85" s="7"/>
      <c r="F85" s="7"/>
    </row>
    <row r="86" spans="4:8" ht="18" x14ac:dyDescent="0.25">
      <c r="D86" s="105" t="s">
        <v>87</v>
      </c>
      <c r="E86" s="7"/>
      <c r="F86" s="7"/>
    </row>
    <row r="87" spans="4:8" ht="18" x14ac:dyDescent="0.25">
      <c r="D87" s="105" t="s">
        <v>88</v>
      </c>
      <c r="E87" s="7"/>
      <c r="F87" s="7"/>
    </row>
    <row r="88" spans="4:8" ht="18" x14ac:dyDescent="0.25">
      <c r="D88" s="105" t="s">
        <v>75</v>
      </c>
      <c r="E88" s="7"/>
      <c r="F88" s="7"/>
    </row>
    <row r="89" spans="4:8" ht="18" x14ac:dyDescent="0.25">
      <c r="D89" s="107" t="s">
        <v>89</v>
      </c>
      <c r="E89" s="7"/>
      <c r="F89" s="7"/>
    </row>
    <row r="90" spans="4:8" ht="16.5" thickBot="1" x14ac:dyDescent="0.3">
      <c r="D90" s="106"/>
      <c r="E90" s="4"/>
      <c r="F90" s="4"/>
    </row>
    <row r="91" spans="4:8" ht="16.5" thickBot="1" x14ac:dyDescent="0.3"/>
    <row r="92" spans="4:8" x14ac:dyDescent="0.25">
      <c r="D92" s="103"/>
      <c r="E92" s="104"/>
      <c r="F92" s="104"/>
    </row>
    <row r="93" spans="4:8" ht="18" x14ac:dyDescent="0.25">
      <c r="D93" s="105" t="s">
        <v>86</v>
      </c>
      <c r="E93" s="7"/>
      <c r="F93" s="7"/>
    </row>
    <row r="94" spans="4:8" ht="18" x14ac:dyDescent="0.25">
      <c r="D94" s="105" t="s">
        <v>87</v>
      </c>
      <c r="E94" s="7"/>
      <c r="F94" s="7"/>
    </row>
    <row r="95" spans="4:8" ht="18" x14ac:dyDescent="0.25">
      <c r="D95" s="105" t="s">
        <v>88</v>
      </c>
      <c r="E95" s="7"/>
      <c r="F95" s="7"/>
    </row>
    <row r="96" spans="4:8" ht="18" x14ac:dyDescent="0.25">
      <c r="D96" s="105" t="s">
        <v>75</v>
      </c>
      <c r="E96" s="7"/>
      <c r="F96" s="7"/>
    </row>
    <row r="97" spans="1:11" s="3" customFormat="1" ht="18" x14ac:dyDescent="0.25">
      <c r="A97" s="2"/>
      <c r="B97" s="2"/>
      <c r="C97" s="2"/>
      <c r="D97" s="107" t="s">
        <v>89</v>
      </c>
      <c r="E97" s="7"/>
      <c r="F97" s="7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106"/>
      <c r="E98" s="4"/>
      <c r="F98" s="4"/>
      <c r="I98" s="2"/>
      <c r="J98" s="2"/>
      <c r="K98" s="2"/>
    </row>
  </sheetData>
  <mergeCells count="8">
    <mergeCell ref="G41:I41"/>
    <mergeCell ref="I18:I19"/>
    <mergeCell ref="G18:H19"/>
    <mergeCell ref="A10:I10"/>
    <mergeCell ref="G17:H17"/>
    <mergeCell ref="A20:H20"/>
    <mergeCell ref="A21:B21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"/>
  <sheetViews>
    <sheetView topLeftCell="A15" workbookViewId="0">
      <selection activeCell="A22" sqref="A22:H22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638</v>
      </c>
    </row>
    <row r="13" spans="1:9" x14ac:dyDescent="0.25">
      <c r="G13" s="3" t="s">
        <v>9</v>
      </c>
      <c r="H13" s="6" t="s">
        <v>8</v>
      </c>
      <c r="I13" s="35" t="s">
        <v>637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116</v>
      </c>
      <c r="G17" s="382" t="s">
        <v>16</v>
      </c>
      <c r="H17" s="383"/>
      <c r="I17" s="10" t="s">
        <v>17</v>
      </c>
    </row>
    <row r="18" spans="1:23" ht="33.75" customHeight="1" x14ac:dyDescent="0.25">
      <c r="A18" s="32">
        <v>1</v>
      </c>
      <c r="B18" s="98">
        <v>44246</v>
      </c>
      <c r="C18" s="98" t="s">
        <v>639</v>
      </c>
      <c r="D18" s="34" t="s">
        <v>640</v>
      </c>
      <c r="E18" s="34" t="s">
        <v>341</v>
      </c>
      <c r="F18" s="34" t="s">
        <v>349</v>
      </c>
      <c r="G18" s="373">
        <v>5000000</v>
      </c>
      <c r="H18" s="374"/>
      <c r="I18" s="379">
        <f>G18</f>
        <v>5000000</v>
      </c>
    </row>
    <row r="19" spans="1:23" ht="33.75" customHeight="1" x14ac:dyDescent="0.25">
      <c r="A19" s="32">
        <v>2</v>
      </c>
      <c r="B19" s="98">
        <v>44246</v>
      </c>
      <c r="C19" s="98" t="s">
        <v>641</v>
      </c>
      <c r="D19" s="34" t="s">
        <v>642</v>
      </c>
      <c r="E19" s="34" t="s">
        <v>343</v>
      </c>
      <c r="F19" s="34" t="s">
        <v>349</v>
      </c>
      <c r="G19" s="377"/>
      <c r="H19" s="378"/>
      <c r="I19" s="381"/>
    </row>
    <row r="20" spans="1:23" ht="33.75" customHeight="1" x14ac:dyDescent="0.25">
      <c r="A20" s="32">
        <v>3</v>
      </c>
      <c r="B20" s="98">
        <v>44252</v>
      </c>
      <c r="C20" s="98" t="s">
        <v>639</v>
      </c>
      <c r="D20" s="34" t="s">
        <v>643</v>
      </c>
      <c r="E20" s="34" t="s">
        <v>341</v>
      </c>
      <c r="F20" s="34" t="s">
        <v>349</v>
      </c>
      <c r="G20" s="368">
        <v>300000</v>
      </c>
      <c r="H20" s="369"/>
      <c r="I20" s="327">
        <f>G20</f>
        <v>300000</v>
      </c>
    </row>
    <row r="21" spans="1:23" ht="33.75" customHeight="1" x14ac:dyDescent="0.25">
      <c r="A21" s="32">
        <v>4</v>
      </c>
      <c r="B21" s="98">
        <v>44252</v>
      </c>
      <c r="C21" s="98" t="s">
        <v>641</v>
      </c>
      <c r="D21" s="34" t="s">
        <v>643</v>
      </c>
      <c r="E21" s="34" t="s">
        <v>343</v>
      </c>
      <c r="F21" s="34" t="s">
        <v>349</v>
      </c>
      <c r="G21" s="461">
        <v>200000</v>
      </c>
      <c r="H21" s="462"/>
      <c r="I21" s="333">
        <f>G21</f>
        <v>200000</v>
      </c>
    </row>
    <row r="22" spans="1:23" ht="25.5" customHeight="1" thickBot="1" x14ac:dyDescent="0.3">
      <c r="A22" s="384" t="s">
        <v>18</v>
      </c>
      <c r="B22" s="385"/>
      <c r="C22" s="386"/>
      <c r="D22" s="386"/>
      <c r="E22" s="385"/>
      <c r="F22" s="385"/>
      <c r="G22" s="386"/>
      <c r="H22" s="463"/>
      <c r="I22" s="332">
        <f>SUM(I18:I21)</f>
        <v>5500000</v>
      </c>
    </row>
    <row r="23" spans="1:23" ht="11.25" customHeight="1" x14ac:dyDescent="0.25">
      <c r="A23" s="334"/>
      <c r="B23" s="334"/>
      <c r="C23" s="334"/>
      <c r="D23" s="334"/>
      <c r="E23" s="334"/>
      <c r="F23" s="334"/>
      <c r="G23" s="334"/>
      <c r="H23" s="334"/>
      <c r="I23" s="335"/>
    </row>
    <row r="24" spans="1:23" ht="21.75" customHeight="1" x14ac:dyDescent="0.25">
      <c r="A24" s="326"/>
      <c r="B24" s="326"/>
      <c r="C24" s="326"/>
      <c r="D24" s="326"/>
      <c r="E24" s="326"/>
      <c r="F24" s="326"/>
      <c r="G24" s="14" t="s">
        <v>79</v>
      </c>
      <c r="H24" s="14"/>
      <c r="I24" s="101">
        <v>3500000</v>
      </c>
      <c r="R24" s="69"/>
      <c r="S24" s="99"/>
      <c r="T24" s="329"/>
      <c r="V24" s="329"/>
      <c r="W24" s="329">
        <v>66</v>
      </c>
    </row>
    <row r="25" spans="1:23" ht="21.75" customHeight="1" thickBot="1" x14ac:dyDescent="0.3">
      <c r="D25" s="1"/>
      <c r="E25" s="1"/>
      <c r="F25" s="1"/>
      <c r="G25" s="102" t="s">
        <v>33</v>
      </c>
      <c r="H25" s="15"/>
      <c r="I25" s="59">
        <f>I22-I24</f>
        <v>2000000</v>
      </c>
      <c r="J25" s="16"/>
      <c r="R25" s="69"/>
      <c r="S25" s="99"/>
      <c r="T25" s="329"/>
      <c r="V25" s="329"/>
      <c r="W25" s="329">
        <v>5</v>
      </c>
    </row>
    <row r="26" spans="1:23" x14ac:dyDescent="0.25">
      <c r="D26" s="1"/>
      <c r="E26" s="1"/>
      <c r="F26" s="1"/>
      <c r="G26" s="17" t="s">
        <v>80</v>
      </c>
      <c r="H26" s="17"/>
      <c r="I26" s="18">
        <f>I25</f>
        <v>2000000</v>
      </c>
      <c r="R26" s="69"/>
      <c r="S26" s="99"/>
    </row>
    <row r="27" spans="1:23" x14ac:dyDescent="0.25">
      <c r="A27" s="1" t="s">
        <v>364</v>
      </c>
      <c r="D27" s="1"/>
      <c r="E27" s="1"/>
      <c r="F27" s="1"/>
      <c r="G27" s="17"/>
      <c r="H27" s="17"/>
      <c r="I27" s="18"/>
    </row>
    <row r="28" spans="1:23" x14ac:dyDescent="0.25">
      <c r="A28" s="19"/>
      <c r="D28" s="1"/>
      <c r="E28" s="1"/>
      <c r="F28" s="1"/>
      <c r="G28" s="17"/>
      <c r="H28" s="17"/>
      <c r="I28" s="18"/>
    </row>
    <row r="29" spans="1:23" x14ac:dyDescent="0.25">
      <c r="D29" s="1"/>
      <c r="E29" s="1"/>
      <c r="F29" s="1"/>
      <c r="G29" s="17"/>
      <c r="H29" s="17"/>
      <c r="I29" s="18"/>
    </row>
    <row r="30" spans="1:23" x14ac:dyDescent="0.25">
      <c r="A30" s="26" t="s">
        <v>21</v>
      </c>
    </row>
    <row r="31" spans="1:23" x14ac:dyDescent="0.25">
      <c r="A31" s="20" t="s">
        <v>22</v>
      </c>
      <c r="B31" s="20"/>
      <c r="C31" s="20"/>
      <c r="D31" s="7"/>
      <c r="E31" s="7"/>
      <c r="F31" s="7"/>
    </row>
    <row r="32" spans="1:23" x14ac:dyDescent="0.25">
      <c r="A32" s="20" t="s">
        <v>34</v>
      </c>
      <c r="B32" s="20"/>
      <c r="C32" s="20"/>
      <c r="D32" s="7"/>
      <c r="E32" s="7"/>
      <c r="F32" s="7"/>
    </row>
    <row r="33" spans="1:9" x14ac:dyDescent="0.25">
      <c r="A33" s="27" t="s">
        <v>35</v>
      </c>
      <c r="B33" s="21"/>
      <c r="C33" s="21"/>
      <c r="D33" s="7"/>
      <c r="E33" s="7"/>
      <c r="F33" s="7"/>
    </row>
    <row r="34" spans="1:9" x14ac:dyDescent="0.25">
      <c r="A34" s="22" t="s">
        <v>36</v>
      </c>
      <c r="B34" s="22"/>
      <c r="C34" s="22"/>
      <c r="D34" s="7"/>
      <c r="E34" s="7"/>
      <c r="F34" s="7"/>
    </row>
    <row r="35" spans="1:9" x14ac:dyDescent="0.25">
      <c r="A35" s="328"/>
      <c r="B35" s="328"/>
      <c r="C35" s="328"/>
    </row>
    <row r="36" spans="1:9" x14ac:dyDescent="0.25">
      <c r="A36" s="24"/>
      <c r="B36" s="24"/>
      <c r="C36" s="24"/>
    </row>
    <row r="37" spans="1:9" x14ac:dyDescent="0.25">
      <c r="G37" s="36" t="s">
        <v>73</v>
      </c>
      <c r="H37" s="360" t="str">
        <f>I13</f>
        <v xml:space="preserve"> 04 Maret 2021</v>
      </c>
      <c r="I37" s="361"/>
    </row>
    <row r="41" spans="1:9" ht="24.75" customHeight="1" x14ac:dyDescent="0.25"/>
    <row r="43" spans="1:9" x14ac:dyDescent="0.25">
      <c r="G43" s="362" t="s">
        <v>24</v>
      </c>
      <c r="H43" s="362"/>
      <c r="I43" s="362"/>
    </row>
    <row r="48" spans="1:9" ht="16.5" thickBot="1" x14ac:dyDescent="0.3"/>
    <row r="49" spans="4:8" x14ac:dyDescent="0.25">
      <c r="D49" s="103"/>
      <c r="E49" s="104"/>
      <c r="F49" s="104"/>
    </row>
    <row r="50" spans="4:8" ht="18" x14ac:dyDescent="0.25">
      <c r="D50" s="105" t="s">
        <v>81</v>
      </c>
      <c r="E50" s="7"/>
      <c r="F50" s="7"/>
      <c r="G50" s="2"/>
      <c r="H50" s="2"/>
    </row>
    <row r="51" spans="4:8" ht="18" x14ac:dyDescent="0.25">
      <c r="D51" s="105" t="s">
        <v>82</v>
      </c>
      <c r="E51" s="7"/>
      <c r="F51" s="7"/>
      <c r="G51" s="2"/>
      <c r="H51" s="2"/>
    </row>
    <row r="52" spans="4:8" ht="18" x14ac:dyDescent="0.25">
      <c r="D52" s="105" t="s">
        <v>83</v>
      </c>
      <c r="E52" s="7"/>
      <c r="F52" s="7"/>
      <c r="G52" s="2"/>
      <c r="H52" s="2"/>
    </row>
    <row r="53" spans="4:8" ht="18" x14ac:dyDescent="0.25">
      <c r="D53" s="105" t="s">
        <v>84</v>
      </c>
      <c r="E53" s="7"/>
      <c r="F53" s="7"/>
      <c r="G53" s="2"/>
      <c r="H53" s="2"/>
    </row>
    <row r="54" spans="4:8" ht="18" x14ac:dyDescent="0.25">
      <c r="D54" s="105" t="s">
        <v>85</v>
      </c>
      <c r="E54" s="7"/>
      <c r="F54" s="7"/>
      <c r="G54" s="2"/>
      <c r="H54" s="2"/>
    </row>
    <row r="55" spans="4:8" ht="16.5" thickBot="1" x14ac:dyDescent="0.3">
      <c r="D55" s="106"/>
      <c r="E55" s="4"/>
      <c r="F55" s="4"/>
      <c r="G55" s="2"/>
      <c r="H55" s="2"/>
    </row>
    <row r="56" spans="4:8" x14ac:dyDescent="0.25">
      <c r="G56" s="2"/>
      <c r="H56" s="2"/>
    </row>
    <row r="57" spans="4:8" x14ac:dyDescent="0.25">
      <c r="G57" s="2"/>
      <c r="H57" s="2"/>
    </row>
    <row r="58" spans="4:8" ht="16.5" thickBot="1" x14ac:dyDescent="0.3">
      <c r="G58" s="2"/>
      <c r="H58" s="2"/>
    </row>
    <row r="59" spans="4:8" x14ac:dyDescent="0.25">
      <c r="D59" s="103"/>
      <c r="E59" s="104"/>
      <c r="F59" s="104"/>
      <c r="G59" s="2"/>
      <c r="H59" s="2"/>
    </row>
    <row r="60" spans="4:8" ht="18" x14ac:dyDescent="0.25">
      <c r="D60" s="105" t="s">
        <v>86</v>
      </c>
      <c r="E60" s="7"/>
      <c r="F60" s="7"/>
      <c r="G60" s="2"/>
      <c r="H60" s="2"/>
    </row>
    <row r="61" spans="4:8" ht="18" x14ac:dyDescent="0.25">
      <c r="D61" s="105" t="s">
        <v>87</v>
      </c>
      <c r="E61" s="7"/>
      <c r="F61" s="7"/>
      <c r="G61" s="2"/>
      <c r="H61" s="2"/>
    </row>
    <row r="62" spans="4:8" ht="18" x14ac:dyDescent="0.25">
      <c r="D62" s="105" t="s">
        <v>88</v>
      </c>
      <c r="E62" s="7"/>
      <c r="F62" s="7"/>
      <c r="G62" s="2"/>
      <c r="H62" s="2"/>
    </row>
    <row r="63" spans="4:8" ht="18" x14ac:dyDescent="0.25">
      <c r="D63" s="105" t="s">
        <v>75</v>
      </c>
      <c r="E63" s="7"/>
      <c r="F63" s="7"/>
      <c r="G63" s="2"/>
      <c r="H63" s="2"/>
    </row>
    <row r="64" spans="4:8" ht="18" x14ac:dyDescent="0.25">
      <c r="D64" s="107" t="s">
        <v>89</v>
      </c>
      <c r="E64" s="7"/>
      <c r="F64" s="7"/>
      <c r="G64" s="2"/>
      <c r="H64" s="2"/>
    </row>
    <row r="65" spans="4:8" ht="16.5" thickBot="1" x14ac:dyDescent="0.3">
      <c r="D65" s="106"/>
      <c r="E65" s="4"/>
      <c r="F65" s="4"/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ht="16.5" thickBot="1" x14ac:dyDescent="0.3">
      <c r="G69" s="2"/>
      <c r="H69" s="2"/>
    </row>
    <row r="70" spans="4:8" x14ac:dyDescent="0.25">
      <c r="D70" s="103"/>
      <c r="E70" s="104"/>
      <c r="F70" s="104"/>
      <c r="G70" s="2"/>
      <c r="H70" s="2"/>
    </row>
    <row r="71" spans="4:8" ht="18" x14ac:dyDescent="0.25">
      <c r="D71" s="105" t="s">
        <v>81</v>
      </c>
      <c r="E71" s="7"/>
      <c r="F71" s="7"/>
      <c r="G71" s="2"/>
      <c r="H71" s="2"/>
    </row>
    <row r="72" spans="4:8" ht="18" x14ac:dyDescent="0.25">
      <c r="D72" s="105" t="s">
        <v>90</v>
      </c>
      <c r="E72" s="7"/>
      <c r="F72" s="7"/>
      <c r="G72" s="2"/>
      <c r="H72" s="2"/>
    </row>
    <row r="73" spans="4:8" ht="18" x14ac:dyDescent="0.25">
      <c r="D73" s="105" t="s">
        <v>91</v>
      </c>
      <c r="E73" s="7"/>
      <c r="F73" s="7"/>
      <c r="G73" s="2"/>
      <c r="H73" s="2"/>
    </row>
    <row r="74" spans="4:8" ht="18" x14ac:dyDescent="0.25">
      <c r="D74" s="105" t="s">
        <v>92</v>
      </c>
      <c r="E74" s="7"/>
      <c r="F74" s="7"/>
      <c r="G74" s="2"/>
      <c r="H74" s="2"/>
    </row>
    <row r="75" spans="4:8" ht="18" x14ac:dyDescent="0.25">
      <c r="D75" s="105" t="s">
        <v>93</v>
      </c>
      <c r="E75" s="7"/>
      <c r="F75" s="7"/>
      <c r="G75" s="2"/>
      <c r="H75" s="2"/>
    </row>
    <row r="76" spans="4:8" ht="16.5" thickBot="1" x14ac:dyDescent="0.3">
      <c r="D76" s="106"/>
      <c r="E76" s="4"/>
      <c r="F76" s="4"/>
      <c r="G76" s="2"/>
      <c r="H76" s="2"/>
    </row>
    <row r="77" spans="4:8" ht="16.5" thickBot="1" x14ac:dyDescent="0.3">
      <c r="G77" s="2"/>
      <c r="H77" s="2"/>
    </row>
    <row r="78" spans="4:8" x14ac:dyDescent="0.25">
      <c r="D78" s="103"/>
      <c r="E78" s="104"/>
      <c r="F78" s="104"/>
      <c r="G78" s="2"/>
      <c r="H78" s="2"/>
    </row>
    <row r="79" spans="4:8" ht="18" x14ac:dyDescent="0.25">
      <c r="D79" s="108" t="s">
        <v>94</v>
      </c>
      <c r="E79" s="7"/>
      <c r="F79" s="7"/>
    </row>
    <row r="80" spans="4:8" ht="18" x14ac:dyDescent="0.25">
      <c r="D80" s="108" t="s">
        <v>95</v>
      </c>
      <c r="E80" s="7"/>
      <c r="F80" s="7"/>
    </row>
    <row r="81" spans="4:8" ht="18" x14ac:dyDescent="0.25">
      <c r="D81" s="108" t="s">
        <v>96</v>
      </c>
      <c r="E81" s="7"/>
      <c r="F81" s="7"/>
    </row>
    <row r="82" spans="4:8" ht="18" x14ac:dyDescent="0.25">
      <c r="D82" s="108" t="s">
        <v>97</v>
      </c>
      <c r="E82" s="7"/>
      <c r="F82" s="7"/>
    </row>
    <row r="83" spans="4:8" ht="18" x14ac:dyDescent="0.25">
      <c r="D83" s="109" t="s">
        <v>98</v>
      </c>
      <c r="E83" s="7"/>
      <c r="F83" s="7"/>
    </row>
    <row r="84" spans="4:8" ht="16.5" thickBot="1" x14ac:dyDescent="0.3">
      <c r="D84" s="106"/>
      <c r="E84" s="4"/>
      <c r="F84" s="4"/>
      <c r="G84" s="2"/>
      <c r="H84" s="2"/>
    </row>
    <row r="85" spans="4:8" ht="16.5" thickBot="1" x14ac:dyDescent="0.3"/>
    <row r="86" spans="4:8" x14ac:dyDescent="0.25">
      <c r="D86" s="103"/>
      <c r="E86" s="104"/>
      <c r="F86" s="104"/>
    </row>
    <row r="87" spans="4:8" ht="18" x14ac:dyDescent="0.25">
      <c r="D87" s="105" t="s">
        <v>86</v>
      </c>
      <c r="E87" s="7"/>
      <c r="F87" s="7"/>
    </row>
    <row r="88" spans="4:8" ht="18" x14ac:dyDescent="0.25">
      <c r="D88" s="105" t="s">
        <v>87</v>
      </c>
      <c r="E88" s="7"/>
      <c r="F88" s="7"/>
    </row>
    <row r="89" spans="4:8" ht="18" x14ac:dyDescent="0.25">
      <c r="D89" s="105" t="s">
        <v>88</v>
      </c>
      <c r="E89" s="7"/>
      <c r="F89" s="7"/>
    </row>
    <row r="90" spans="4:8" ht="18" x14ac:dyDescent="0.25">
      <c r="D90" s="105" t="s">
        <v>75</v>
      </c>
      <c r="E90" s="7"/>
      <c r="F90" s="7"/>
    </row>
    <row r="91" spans="4:8" ht="18" x14ac:dyDescent="0.25">
      <c r="D91" s="107" t="s">
        <v>89</v>
      </c>
      <c r="E91" s="7"/>
      <c r="F91" s="7"/>
    </row>
    <row r="92" spans="4:8" ht="16.5" thickBot="1" x14ac:dyDescent="0.3">
      <c r="D92" s="106"/>
      <c r="E92" s="4"/>
      <c r="F92" s="4"/>
    </row>
    <row r="93" spans="4:8" ht="16.5" thickBot="1" x14ac:dyDescent="0.3"/>
    <row r="94" spans="4:8" x14ac:dyDescent="0.25">
      <c r="D94" s="103"/>
      <c r="E94" s="104"/>
      <c r="F94" s="104"/>
    </row>
    <row r="95" spans="4:8" ht="18" x14ac:dyDescent="0.25">
      <c r="D95" s="105" t="s">
        <v>86</v>
      </c>
      <c r="E95" s="7"/>
      <c r="F95" s="7"/>
    </row>
    <row r="96" spans="4:8" ht="18" x14ac:dyDescent="0.25">
      <c r="D96" s="105" t="s">
        <v>87</v>
      </c>
      <c r="E96" s="7"/>
      <c r="F96" s="7"/>
    </row>
    <row r="97" spans="1:11" ht="18" x14ac:dyDescent="0.25">
      <c r="D97" s="105" t="s">
        <v>88</v>
      </c>
      <c r="E97" s="7"/>
      <c r="F97" s="7"/>
    </row>
    <row r="98" spans="1:11" ht="18" x14ac:dyDescent="0.25">
      <c r="D98" s="105" t="s">
        <v>75</v>
      </c>
      <c r="E98" s="7"/>
      <c r="F98" s="7"/>
    </row>
    <row r="99" spans="1:11" s="3" customFormat="1" ht="18" x14ac:dyDescent="0.25">
      <c r="A99" s="2"/>
      <c r="B99" s="2"/>
      <c r="C99" s="2"/>
      <c r="D99" s="107" t="s">
        <v>89</v>
      </c>
      <c r="E99" s="7"/>
      <c r="F99" s="7"/>
      <c r="I99" s="2"/>
      <c r="J99" s="2"/>
      <c r="K99" s="2"/>
    </row>
    <row r="100" spans="1:11" s="3" customFormat="1" ht="16.5" thickBot="1" x14ac:dyDescent="0.3">
      <c r="A100" s="2"/>
      <c r="B100" s="2"/>
      <c r="C100" s="2"/>
      <c r="D100" s="106"/>
      <c r="E100" s="4"/>
      <c r="F100" s="4"/>
      <c r="I100" s="2"/>
      <c r="J100" s="2"/>
      <c r="K100" s="2"/>
    </row>
  </sheetData>
  <mergeCells count="9">
    <mergeCell ref="G43:I43"/>
    <mergeCell ref="G20:H20"/>
    <mergeCell ref="G21:H21"/>
    <mergeCell ref="A22:H22"/>
    <mergeCell ref="A10:I10"/>
    <mergeCell ref="G17:H17"/>
    <mergeCell ref="G18:H19"/>
    <mergeCell ref="I18:I19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3"/>
  <sheetViews>
    <sheetView topLeftCell="A16" workbookViewId="0">
      <selection activeCell="K23" sqref="K23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663</v>
      </c>
    </row>
    <row r="13" spans="1:9" x14ac:dyDescent="0.25">
      <c r="G13" s="3" t="s">
        <v>9</v>
      </c>
      <c r="H13" s="6" t="s">
        <v>8</v>
      </c>
      <c r="I13" s="35" t="s">
        <v>678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116</v>
      </c>
      <c r="G17" s="382" t="s">
        <v>16</v>
      </c>
      <c r="H17" s="383"/>
      <c r="I17" s="10" t="s">
        <v>17</v>
      </c>
    </row>
    <row r="18" spans="1:23" ht="33.75" customHeight="1" x14ac:dyDescent="0.25">
      <c r="A18" s="32">
        <v>1</v>
      </c>
      <c r="B18" s="98">
        <v>44250</v>
      </c>
      <c r="C18" s="98"/>
      <c r="D18" s="34" t="s">
        <v>664</v>
      </c>
      <c r="E18" s="34" t="s">
        <v>343</v>
      </c>
      <c r="F18" s="34" t="s">
        <v>347</v>
      </c>
      <c r="G18" s="373">
        <v>15700000</v>
      </c>
      <c r="H18" s="374"/>
      <c r="I18" s="379">
        <f>G18</f>
        <v>15700000</v>
      </c>
    </row>
    <row r="19" spans="1:23" ht="33.75" customHeight="1" x14ac:dyDescent="0.25">
      <c r="A19" s="32">
        <v>2</v>
      </c>
      <c r="B19" s="98">
        <v>44250</v>
      </c>
      <c r="C19" s="98"/>
      <c r="D19" s="34" t="s">
        <v>665</v>
      </c>
      <c r="E19" s="34" t="s">
        <v>671</v>
      </c>
      <c r="F19" s="34" t="s">
        <v>347</v>
      </c>
      <c r="G19" s="375"/>
      <c r="H19" s="376"/>
      <c r="I19" s="380"/>
    </row>
    <row r="20" spans="1:23" ht="33.75" customHeight="1" x14ac:dyDescent="0.25">
      <c r="A20" s="32">
        <v>3</v>
      </c>
      <c r="B20" s="98">
        <v>44250</v>
      </c>
      <c r="C20" s="98"/>
      <c r="D20" s="34" t="s">
        <v>666</v>
      </c>
      <c r="E20" s="34" t="s">
        <v>227</v>
      </c>
      <c r="F20" s="34" t="s">
        <v>349</v>
      </c>
      <c r="G20" s="375"/>
      <c r="H20" s="376"/>
      <c r="I20" s="380"/>
    </row>
    <row r="21" spans="1:23" ht="33.75" customHeight="1" x14ac:dyDescent="0.25">
      <c r="A21" s="32">
        <v>4</v>
      </c>
      <c r="B21" s="98">
        <v>44250</v>
      </c>
      <c r="C21" s="98"/>
      <c r="D21" s="34" t="s">
        <v>667</v>
      </c>
      <c r="E21" s="34" t="s">
        <v>672</v>
      </c>
      <c r="F21" s="34" t="s">
        <v>349</v>
      </c>
      <c r="G21" s="375"/>
      <c r="H21" s="376"/>
      <c r="I21" s="380"/>
    </row>
    <row r="22" spans="1:23" ht="33.75" customHeight="1" x14ac:dyDescent="0.25">
      <c r="A22" s="32">
        <v>5</v>
      </c>
      <c r="B22" s="98">
        <v>44250</v>
      </c>
      <c r="C22" s="98"/>
      <c r="D22" s="34" t="s">
        <v>668</v>
      </c>
      <c r="E22" s="34" t="s">
        <v>673</v>
      </c>
      <c r="F22" s="34" t="s">
        <v>349</v>
      </c>
      <c r="G22" s="375"/>
      <c r="H22" s="376"/>
      <c r="I22" s="380"/>
    </row>
    <row r="23" spans="1:23" ht="33.75" customHeight="1" x14ac:dyDescent="0.25">
      <c r="A23" s="32">
        <v>6</v>
      </c>
      <c r="B23" s="98">
        <v>44250</v>
      </c>
      <c r="C23" s="98"/>
      <c r="D23" s="34" t="s">
        <v>669</v>
      </c>
      <c r="E23" s="34" t="s">
        <v>674</v>
      </c>
      <c r="F23" s="34" t="s">
        <v>675</v>
      </c>
      <c r="G23" s="375"/>
      <c r="H23" s="376"/>
      <c r="I23" s="380"/>
    </row>
    <row r="24" spans="1:23" ht="33.75" customHeight="1" x14ac:dyDescent="0.25">
      <c r="A24" s="32">
        <v>7</v>
      </c>
      <c r="B24" s="98">
        <v>44250</v>
      </c>
      <c r="C24" s="98"/>
      <c r="D24" s="34" t="s">
        <v>670</v>
      </c>
      <c r="E24" s="34" t="s">
        <v>100</v>
      </c>
      <c r="F24" s="34" t="s">
        <v>675</v>
      </c>
      <c r="G24" s="377"/>
      <c r="H24" s="378"/>
      <c r="I24" s="381"/>
    </row>
    <row r="25" spans="1:23" ht="25.5" customHeight="1" thickBot="1" x14ac:dyDescent="0.3">
      <c r="A25" s="384" t="s">
        <v>18</v>
      </c>
      <c r="B25" s="385"/>
      <c r="C25" s="386"/>
      <c r="D25" s="386"/>
      <c r="E25" s="385"/>
      <c r="F25" s="385"/>
      <c r="G25" s="386"/>
      <c r="H25" s="463"/>
      <c r="I25" s="332">
        <f>SUM(I18:I24)</f>
        <v>15700000</v>
      </c>
    </row>
    <row r="26" spans="1:23" ht="11.25" customHeight="1" x14ac:dyDescent="0.25">
      <c r="A26" s="334"/>
      <c r="B26" s="334"/>
      <c r="C26" s="334"/>
      <c r="D26" s="334"/>
      <c r="E26" s="334"/>
      <c r="F26" s="334"/>
      <c r="G26" s="334"/>
      <c r="H26" s="334"/>
      <c r="I26" s="335"/>
    </row>
    <row r="27" spans="1:23" ht="21.75" customHeight="1" x14ac:dyDescent="0.25">
      <c r="A27" s="341"/>
      <c r="B27" s="341"/>
      <c r="C27" s="341"/>
      <c r="D27" s="341"/>
      <c r="E27" s="341"/>
      <c r="F27" s="341"/>
      <c r="G27" s="14" t="s">
        <v>79</v>
      </c>
      <c r="H27" s="14"/>
      <c r="I27" s="101">
        <v>10000000</v>
      </c>
      <c r="R27" s="69"/>
      <c r="S27" s="99"/>
      <c r="T27" s="343"/>
      <c r="V27" s="343"/>
      <c r="W27" s="343">
        <v>66</v>
      </c>
    </row>
    <row r="28" spans="1:23" ht="21.75" customHeight="1" thickBot="1" x14ac:dyDescent="0.3">
      <c r="D28" s="1"/>
      <c r="E28" s="1"/>
      <c r="F28" s="1"/>
      <c r="G28" s="102" t="s">
        <v>33</v>
      </c>
      <c r="H28" s="15"/>
      <c r="I28" s="59">
        <f>I25-I27</f>
        <v>5700000</v>
      </c>
      <c r="J28" s="16"/>
      <c r="R28" s="69"/>
      <c r="S28" s="99"/>
      <c r="T28" s="343"/>
      <c r="V28" s="343"/>
      <c r="W28" s="343">
        <v>5</v>
      </c>
    </row>
    <row r="29" spans="1:23" x14ac:dyDescent="0.25">
      <c r="D29" s="1"/>
      <c r="E29" s="1"/>
      <c r="F29" s="1"/>
      <c r="G29" s="17" t="s">
        <v>80</v>
      </c>
      <c r="H29" s="17"/>
      <c r="I29" s="18">
        <f>I28</f>
        <v>5700000</v>
      </c>
      <c r="R29" s="69"/>
      <c r="S29" s="99"/>
    </row>
    <row r="30" spans="1:23" x14ac:dyDescent="0.25">
      <c r="A30" s="1" t="s">
        <v>364</v>
      </c>
      <c r="D30" s="1"/>
      <c r="E30" s="1"/>
      <c r="F30" s="1"/>
      <c r="G30" s="17"/>
      <c r="H30" s="17"/>
      <c r="I30" s="18"/>
    </row>
    <row r="31" spans="1:23" x14ac:dyDescent="0.25">
      <c r="A31" s="19"/>
      <c r="D31" s="1"/>
      <c r="E31" s="1"/>
      <c r="F31" s="1"/>
      <c r="G31" s="17"/>
      <c r="H31" s="17"/>
      <c r="I31" s="18"/>
    </row>
    <row r="32" spans="1:23" x14ac:dyDescent="0.25">
      <c r="D32" s="1"/>
      <c r="E32" s="1"/>
      <c r="F32" s="1"/>
      <c r="G32" s="17"/>
      <c r="H32" s="17"/>
      <c r="I32" s="18"/>
    </row>
    <row r="33" spans="1:9" x14ac:dyDescent="0.25">
      <c r="A33" s="26" t="s">
        <v>21</v>
      </c>
    </row>
    <row r="34" spans="1:9" x14ac:dyDescent="0.25">
      <c r="A34" s="20" t="s">
        <v>22</v>
      </c>
      <c r="B34" s="20"/>
      <c r="C34" s="20"/>
      <c r="D34" s="7"/>
      <c r="E34" s="7"/>
      <c r="F34" s="7"/>
    </row>
    <row r="35" spans="1:9" x14ac:dyDescent="0.25">
      <c r="A35" s="20" t="s">
        <v>34</v>
      </c>
      <c r="B35" s="20"/>
      <c r="C35" s="20"/>
      <c r="D35" s="7"/>
      <c r="E35" s="7"/>
      <c r="F35" s="7"/>
    </row>
    <row r="36" spans="1:9" x14ac:dyDescent="0.25">
      <c r="A36" s="27" t="s">
        <v>35</v>
      </c>
      <c r="B36" s="21"/>
      <c r="C36" s="21"/>
      <c r="D36" s="7"/>
      <c r="E36" s="7"/>
      <c r="F36" s="7"/>
    </row>
    <row r="37" spans="1:9" x14ac:dyDescent="0.25">
      <c r="A37" s="22" t="s">
        <v>36</v>
      </c>
      <c r="B37" s="22"/>
      <c r="C37" s="22"/>
      <c r="D37" s="7"/>
      <c r="E37" s="7"/>
      <c r="F37" s="7"/>
    </row>
    <row r="38" spans="1:9" x14ac:dyDescent="0.25">
      <c r="A38" s="342"/>
      <c r="B38" s="342"/>
      <c r="C38" s="342"/>
    </row>
    <row r="39" spans="1:9" x14ac:dyDescent="0.25">
      <c r="A39" s="24"/>
      <c r="B39" s="24"/>
      <c r="C39" s="24"/>
    </row>
    <row r="40" spans="1:9" x14ac:dyDescent="0.25">
      <c r="G40" s="36" t="s">
        <v>73</v>
      </c>
      <c r="H40" s="360" t="str">
        <f>I13</f>
        <v xml:space="preserve"> 23 Februari 2021</v>
      </c>
      <c r="I40" s="361"/>
    </row>
    <row r="44" spans="1:9" ht="24.75" customHeight="1" x14ac:dyDescent="0.25"/>
    <row r="46" spans="1:9" x14ac:dyDescent="0.25">
      <c r="G46" s="362" t="s">
        <v>24</v>
      </c>
      <c r="H46" s="362"/>
      <c r="I46" s="362"/>
    </row>
    <row r="51" spans="4:8" ht="16.5" thickBot="1" x14ac:dyDescent="0.3"/>
    <row r="52" spans="4:8" x14ac:dyDescent="0.25">
      <c r="D52" s="103"/>
      <c r="E52" s="104"/>
      <c r="F52" s="104"/>
    </row>
    <row r="53" spans="4:8" ht="18" x14ac:dyDescent="0.25">
      <c r="D53" s="105" t="s">
        <v>81</v>
      </c>
      <c r="E53" s="7"/>
      <c r="F53" s="7"/>
      <c r="G53" s="2"/>
      <c r="H53" s="2"/>
    </row>
    <row r="54" spans="4:8" ht="18" x14ac:dyDescent="0.25">
      <c r="D54" s="105" t="s">
        <v>82</v>
      </c>
      <c r="E54" s="7"/>
      <c r="F54" s="7"/>
      <c r="G54" s="2"/>
      <c r="H54" s="2"/>
    </row>
    <row r="55" spans="4:8" ht="18" x14ac:dyDescent="0.25">
      <c r="D55" s="105" t="s">
        <v>83</v>
      </c>
      <c r="E55" s="7"/>
      <c r="F55" s="7"/>
      <c r="G55" s="2"/>
      <c r="H55" s="2"/>
    </row>
    <row r="56" spans="4:8" ht="18" x14ac:dyDescent="0.25">
      <c r="D56" s="105" t="s">
        <v>84</v>
      </c>
      <c r="E56" s="7"/>
      <c r="F56" s="7"/>
      <c r="G56" s="2"/>
      <c r="H56" s="2"/>
    </row>
    <row r="57" spans="4:8" ht="18" x14ac:dyDescent="0.25">
      <c r="D57" s="105" t="s">
        <v>85</v>
      </c>
      <c r="E57" s="7"/>
      <c r="F57" s="7"/>
      <c r="G57" s="2"/>
      <c r="H57" s="2"/>
    </row>
    <row r="58" spans="4:8" ht="16.5" thickBot="1" x14ac:dyDescent="0.3">
      <c r="D58" s="106"/>
      <c r="E58" s="4"/>
      <c r="F58" s="4"/>
      <c r="G58" s="2"/>
      <c r="H58" s="2"/>
    </row>
    <row r="59" spans="4:8" x14ac:dyDescent="0.25">
      <c r="G59" s="2"/>
      <c r="H59" s="2"/>
    </row>
    <row r="60" spans="4:8" x14ac:dyDescent="0.25">
      <c r="G60" s="2"/>
      <c r="H60" s="2"/>
    </row>
    <row r="61" spans="4:8" ht="16.5" thickBot="1" x14ac:dyDescent="0.3">
      <c r="G61" s="2"/>
      <c r="H61" s="2"/>
    </row>
    <row r="62" spans="4:8" x14ac:dyDescent="0.25">
      <c r="D62" s="103"/>
      <c r="E62" s="104"/>
      <c r="F62" s="104"/>
      <c r="G62" s="2"/>
      <c r="H62" s="2"/>
    </row>
    <row r="63" spans="4:8" ht="18" x14ac:dyDescent="0.25">
      <c r="D63" s="105" t="s">
        <v>86</v>
      </c>
      <c r="E63" s="7"/>
      <c r="F63" s="7"/>
      <c r="G63" s="2"/>
      <c r="H63" s="2"/>
    </row>
    <row r="64" spans="4:8" ht="18" x14ac:dyDescent="0.25">
      <c r="D64" s="105" t="s">
        <v>87</v>
      </c>
      <c r="E64" s="7"/>
      <c r="F64" s="7"/>
      <c r="G64" s="2"/>
      <c r="H64" s="2"/>
    </row>
    <row r="65" spans="4:8" ht="18" x14ac:dyDescent="0.25">
      <c r="D65" s="105" t="s">
        <v>88</v>
      </c>
      <c r="E65" s="7"/>
      <c r="F65" s="7"/>
      <c r="G65" s="2"/>
      <c r="H65" s="2"/>
    </row>
    <row r="66" spans="4:8" ht="18" x14ac:dyDescent="0.25">
      <c r="D66" s="105" t="s">
        <v>75</v>
      </c>
      <c r="E66" s="7"/>
      <c r="F66" s="7"/>
      <c r="G66" s="2"/>
      <c r="H66" s="2"/>
    </row>
    <row r="67" spans="4:8" ht="18" x14ac:dyDescent="0.25">
      <c r="D67" s="107" t="s">
        <v>89</v>
      </c>
      <c r="E67" s="7"/>
      <c r="F67" s="7"/>
      <c r="G67" s="2"/>
      <c r="H67" s="2"/>
    </row>
    <row r="68" spans="4:8" ht="16.5" thickBot="1" x14ac:dyDescent="0.3">
      <c r="D68" s="106"/>
      <c r="E68" s="4"/>
      <c r="F68" s="4"/>
      <c r="G68" s="2"/>
      <c r="H68" s="2"/>
    </row>
    <row r="69" spans="4:8" x14ac:dyDescent="0.25">
      <c r="G69" s="2"/>
      <c r="H69" s="2"/>
    </row>
    <row r="70" spans="4:8" x14ac:dyDescent="0.25">
      <c r="G70" s="2"/>
      <c r="H70" s="2"/>
    </row>
    <row r="71" spans="4:8" x14ac:dyDescent="0.25">
      <c r="G71" s="2"/>
      <c r="H71" s="2"/>
    </row>
    <row r="72" spans="4:8" ht="16.5" thickBot="1" x14ac:dyDescent="0.3">
      <c r="G72" s="2"/>
      <c r="H72" s="2"/>
    </row>
    <row r="73" spans="4:8" x14ac:dyDescent="0.25">
      <c r="D73" s="103"/>
      <c r="E73" s="104"/>
      <c r="F73" s="104"/>
      <c r="G73" s="2"/>
      <c r="H73" s="2"/>
    </row>
    <row r="74" spans="4:8" ht="18" x14ac:dyDescent="0.25">
      <c r="D74" s="105" t="s">
        <v>81</v>
      </c>
      <c r="E74" s="7"/>
      <c r="F74" s="7"/>
      <c r="G74" s="2"/>
      <c r="H74" s="2"/>
    </row>
    <row r="75" spans="4:8" ht="18" x14ac:dyDescent="0.25">
      <c r="D75" s="105" t="s">
        <v>90</v>
      </c>
      <c r="E75" s="7"/>
      <c r="F75" s="7"/>
      <c r="G75" s="2"/>
      <c r="H75" s="2"/>
    </row>
    <row r="76" spans="4:8" ht="18" x14ac:dyDescent="0.25">
      <c r="D76" s="105" t="s">
        <v>91</v>
      </c>
      <c r="E76" s="7"/>
      <c r="F76" s="7"/>
      <c r="G76" s="2"/>
      <c r="H76" s="2"/>
    </row>
    <row r="77" spans="4:8" ht="18" x14ac:dyDescent="0.25">
      <c r="D77" s="105" t="s">
        <v>92</v>
      </c>
      <c r="E77" s="7"/>
      <c r="F77" s="7"/>
      <c r="G77" s="2"/>
      <c r="H77" s="2"/>
    </row>
    <row r="78" spans="4:8" ht="18" x14ac:dyDescent="0.25">
      <c r="D78" s="105" t="s">
        <v>93</v>
      </c>
      <c r="E78" s="7"/>
      <c r="F78" s="7"/>
      <c r="G78" s="2"/>
      <c r="H78" s="2"/>
    </row>
    <row r="79" spans="4:8" ht="16.5" thickBot="1" x14ac:dyDescent="0.3">
      <c r="D79" s="106"/>
      <c r="E79" s="4"/>
      <c r="F79" s="4"/>
      <c r="G79" s="2"/>
      <c r="H79" s="2"/>
    </row>
    <row r="80" spans="4:8" ht="16.5" thickBot="1" x14ac:dyDescent="0.3">
      <c r="G80" s="2"/>
      <c r="H80" s="2"/>
    </row>
    <row r="81" spans="4:8" x14ac:dyDescent="0.25">
      <c r="D81" s="103"/>
      <c r="E81" s="104"/>
      <c r="F81" s="104"/>
      <c r="G81" s="2"/>
      <c r="H81" s="2"/>
    </row>
    <row r="82" spans="4:8" ht="18" x14ac:dyDescent="0.25">
      <c r="D82" s="108" t="s">
        <v>94</v>
      </c>
      <c r="E82" s="7"/>
      <c r="F82" s="7"/>
    </row>
    <row r="83" spans="4:8" ht="18" x14ac:dyDescent="0.25">
      <c r="D83" s="108" t="s">
        <v>95</v>
      </c>
      <c r="E83" s="7"/>
      <c r="F83" s="7"/>
    </row>
    <row r="84" spans="4:8" ht="18" x14ac:dyDescent="0.25">
      <c r="D84" s="108" t="s">
        <v>96</v>
      </c>
      <c r="E84" s="7"/>
      <c r="F84" s="7"/>
    </row>
    <row r="85" spans="4:8" ht="18" x14ac:dyDescent="0.25">
      <c r="D85" s="108" t="s">
        <v>97</v>
      </c>
      <c r="E85" s="7"/>
      <c r="F85" s="7"/>
    </row>
    <row r="86" spans="4:8" ht="18" x14ac:dyDescent="0.25">
      <c r="D86" s="109" t="s">
        <v>98</v>
      </c>
      <c r="E86" s="7"/>
      <c r="F86" s="7"/>
    </row>
    <row r="87" spans="4:8" ht="16.5" thickBot="1" x14ac:dyDescent="0.3">
      <c r="D87" s="106"/>
      <c r="E87" s="4"/>
      <c r="F87" s="4"/>
      <c r="G87" s="2"/>
      <c r="H87" s="2"/>
    </row>
    <row r="88" spans="4:8" ht="16.5" thickBot="1" x14ac:dyDescent="0.3"/>
    <row r="89" spans="4:8" x14ac:dyDescent="0.25">
      <c r="D89" s="103"/>
      <c r="E89" s="104"/>
      <c r="F89" s="104"/>
    </row>
    <row r="90" spans="4:8" ht="18" x14ac:dyDescent="0.25">
      <c r="D90" s="105" t="s">
        <v>86</v>
      </c>
      <c r="E90" s="7"/>
      <c r="F90" s="7"/>
    </row>
    <row r="91" spans="4:8" ht="18" x14ac:dyDescent="0.25">
      <c r="D91" s="105" t="s">
        <v>87</v>
      </c>
      <c r="E91" s="7"/>
      <c r="F91" s="7"/>
    </row>
    <row r="92" spans="4:8" ht="18" x14ac:dyDescent="0.25">
      <c r="D92" s="105" t="s">
        <v>88</v>
      </c>
      <c r="E92" s="7"/>
      <c r="F92" s="7"/>
    </row>
    <row r="93" spans="4:8" ht="18" x14ac:dyDescent="0.25">
      <c r="D93" s="105" t="s">
        <v>75</v>
      </c>
      <c r="E93" s="7"/>
      <c r="F93" s="7"/>
    </row>
    <row r="94" spans="4:8" ht="18" x14ac:dyDescent="0.25">
      <c r="D94" s="107" t="s">
        <v>89</v>
      </c>
      <c r="E94" s="7"/>
      <c r="F94" s="7"/>
    </row>
    <row r="95" spans="4:8" ht="16.5" thickBot="1" x14ac:dyDescent="0.3">
      <c r="D95" s="106"/>
      <c r="E95" s="4"/>
      <c r="F95" s="4"/>
    </row>
    <row r="96" spans="4:8" ht="16.5" thickBot="1" x14ac:dyDescent="0.3"/>
    <row r="97" spans="1:11" x14ac:dyDescent="0.25">
      <c r="D97" s="103"/>
      <c r="E97" s="104"/>
      <c r="F97" s="104"/>
    </row>
    <row r="98" spans="1:11" ht="18" x14ac:dyDescent="0.25">
      <c r="D98" s="105" t="s">
        <v>86</v>
      </c>
      <c r="E98" s="7"/>
      <c r="F98" s="7"/>
    </row>
    <row r="99" spans="1:11" ht="18" x14ac:dyDescent="0.25">
      <c r="D99" s="105" t="s">
        <v>87</v>
      </c>
      <c r="E99" s="7"/>
      <c r="F99" s="7"/>
    </row>
    <row r="100" spans="1:11" ht="18" x14ac:dyDescent="0.25">
      <c r="D100" s="105" t="s">
        <v>88</v>
      </c>
      <c r="E100" s="7"/>
      <c r="F100" s="7"/>
    </row>
    <row r="101" spans="1:11" ht="18" x14ac:dyDescent="0.25">
      <c r="D101" s="105" t="s">
        <v>75</v>
      </c>
      <c r="E101" s="7"/>
      <c r="F101" s="7"/>
    </row>
    <row r="102" spans="1:11" s="3" customFormat="1" ht="18" x14ac:dyDescent="0.25">
      <c r="A102" s="2"/>
      <c r="B102" s="2"/>
      <c r="C102" s="2"/>
      <c r="D102" s="107" t="s">
        <v>89</v>
      </c>
      <c r="E102" s="7"/>
      <c r="F102" s="7"/>
      <c r="I102" s="2"/>
      <c r="J102" s="2"/>
      <c r="K102" s="2"/>
    </row>
    <row r="103" spans="1:11" s="3" customFormat="1" ht="16.5" thickBot="1" x14ac:dyDescent="0.3">
      <c r="A103" s="2"/>
      <c r="B103" s="2"/>
      <c r="C103" s="2"/>
      <c r="D103" s="106"/>
      <c r="E103" s="4"/>
      <c r="F103" s="4"/>
      <c r="I103" s="2"/>
      <c r="J103" s="2"/>
      <c r="K103" s="2"/>
    </row>
  </sheetData>
  <mergeCells count="7">
    <mergeCell ref="A10:I10"/>
    <mergeCell ref="G17:H17"/>
    <mergeCell ref="A25:H25"/>
    <mergeCell ref="H40:I40"/>
    <mergeCell ref="G46:I46"/>
    <mergeCell ref="G18:H24"/>
    <mergeCell ref="I18:I2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4"/>
  <sheetViews>
    <sheetView topLeftCell="A25" workbookViewId="0">
      <selection activeCell="I28" sqref="I28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1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676</v>
      </c>
    </row>
    <row r="13" spans="1:9" x14ac:dyDescent="0.25">
      <c r="G13" s="3" t="s">
        <v>9</v>
      </c>
      <c r="H13" s="6" t="s">
        <v>8</v>
      </c>
      <c r="I13" s="35" t="s">
        <v>677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6.75" customHeight="1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116</v>
      </c>
      <c r="G17" s="382" t="s">
        <v>16</v>
      </c>
      <c r="H17" s="383"/>
      <c r="I17" s="10" t="s">
        <v>17</v>
      </c>
    </row>
    <row r="18" spans="1:23" ht="29.25" customHeight="1" x14ac:dyDescent="0.25">
      <c r="A18" s="32">
        <v>1</v>
      </c>
      <c r="B18" s="98">
        <v>44250</v>
      </c>
      <c r="C18" s="98" t="s">
        <v>683</v>
      </c>
      <c r="D18" s="34" t="s">
        <v>682</v>
      </c>
      <c r="E18" s="346" t="s">
        <v>117</v>
      </c>
      <c r="F18" s="34" t="s">
        <v>349</v>
      </c>
      <c r="G18" s="373">
        <v>15700000</v>
      </c>
      <c r="H18" s="374"/>
      <c r="I18" s="379">
        <f>G18</f>
        <v>15700000</v>
      </c>
    </row>
    <row r="19" spans="1:23" ht="29.25" customHeight="1" x14ac:dyDescent="0.25">
      <c r="A19" s="32">
        <v>2</v>
      </c>
      <c r="B19" s="98">
        <v>44250</v>
      </c>
      <c r="C19" s="98" t="s">
        <v>685</v>
      </c>
      <c r="D19" s="34" t="s">
        <v>693</v>
      </c>
      <c r="E19" s="346" t="s">
        <v>671</v>
      </c>
      <c r="F19" s="34" t="s">
        <v>349</v>
      </c>
      <c r="G19" s="375"/>
      <c r="H19" s="376"/>
      <c r="I19" s="380"/>
    </row>
    <row r="20" spans="1:23" ht="29.25" customHeight="1" x14ac:dyDescent="0.25">
      <c r="A20" s="32">
        <v>3</v>
      </c>
      <c r="B20" s="98">
        <v>44250</v>
      </c>
      <c r="C20" s="98" t="s">
        <v>687</v>
      </c>
      <c r="D20" s="34" t="s">
        <v>691</v>
      </c>
      <c r="E20" s="346" t="s">
        <v>227</v>
      </c>
      <c r="F20" s="34" t="s">
        <v>349</v>
      </c>
      <c r="G20" s="375"/>
      <c r="H20" s="376"/>
      <c r="I20" s="380"/>
    </row>
    <row r="21" spans="1:23" ht="29.25" customHeight="1" x14ac:dyDescent="0.25">
      <c r="A21" s="32">
        <v>4</v>
      </c>
      <c r="B21" s="98">
        <v>44250</v>
      </c>
      <c r="C21" s="98" t="s">
        <v>689</v>
      </c>
      <c r="D21" s="34" t="s">
        <v>692</v>
      </c>
      <c r="E21" s="346" t="s">
        <v>672</v>
      </c>
      <c r="F21" s="34" t="s">
        <v>349</v>
      </c>
      <c r="G21" s="375"/>
      <c r="H21" s="376"/>
      <c r="I21" s="380"/>
    </row>
    <row r="22" spans="1:23" ht="29.25" customHeight="1" x14ac:dyDescent="0.25">
      <c r="A22" s="32">
        <v>5</v>
      </c>
      <c r="B22" s="98">
        <v>44250</v>
      </c>
      <c r="C22" s="98" t="s">
        <v>690</v>
      </c>
      <c r="D22" s="34" t="s">
        <v>694</v>
      </c>
      <c r="E22" s="346" t="s">
        <v>673</v>
      </c>
      <c r="F22" s="34" t="s">
        <v>349</v>
      </c>
      <c r="G22" s="375"/>
      <c r="H22" s="376"/>
      <c r="I22" s="380"/>
    </row>
    <row r="23" spans="1:23" ht="29.25" customHeight="1" x14ac:dyDescent="0.25">
      <c r="A23" s="32">
        <v>6</v>
      </c>
      <c r="B23" s="98">
        <v>44250</v>
      </c>
      <c r="C23" s="98" t="s">
        <v>681</v>
      </c>
      <c r="D23" s="34" t="s">
        <v>695</v>
      </c>
      <c r="E23" s="346" t="s">
        <v>674</v>
      </c>
      <c r="F23" s="34" t="s">
        <v>349</v>
      </c>
      <c r="G23" s="375"/>
      <c r="H23" s="376"/>
      <c r="I23" s="380"/>
    </row>
    <row r="24" spans="1:23" ht="29.25" customHeight="1" x14ac:dyDescent="0.25">
      <c r="A24" s="32">
        <v>7</v>
      </c>
      <c r="B24" s="98">
        <v>44250</v>
      </c>
      <c r="C24" s="98" t="s">
        <v>679</v>
      </c>
      <c r="D24" s="34" t="s">
        <v>670</v>
      </c>
      <c r="E24" s="346" t="s">
        <v>100</v>
      </c>
      <c r="F24" s="34" t="s">
        <v>349</v>
      </c>
      <c r="G24" s="377"/>
      <c r="H24" s="378"/>
      <c r="I24" s="381"/>
    </row>
    <row r="25" spans="1:23" ht="29.25" customHeight="1" x14ac:dyDescent="0.25">
      <c r="A25" s="32">
        <v>8</v>
      </c>
      <c r="B25" s="98">
        <v>44256</v>
      </c>
      <c r="C25" s="98" t="s">
        <v>679</v>
      </c>
      <c r="D25" s="34" t="s">
        <v>680</v>
      </c>
      <c r="E25" s="34" t="s">
        <v>100</v>
      </c>
      <c r="F25" s="34" t="s">
        <v>349</v>
      </c>
      <c r="G25" s="368">
        <v>100000</v>
      </c>
      <c r="H25" s="369"/>
      <c r="I25" s="345">
        <f>G25</f>
        <v>100000</v>
      </c>
    </row>
    <row r="26" spans="1:23" ht="29.25" customHeight="1" x14ac:dyDescent="0.25">
      <c r="A26" s="32">
        <v>9</v>
      </c>
      <c r="B26" s="98">
        <v>44256</v>
      </c>
      <c r="C26" s="98" t="s">
        <v>683</v>
      </c>
      <c r="D26" s="34" t="s">
        <v>684</v>
      </c>
      <c r="E26" s="346" t="s">
        <v>117</v>
      </c>
      <c r="F26" s="34" t="s">
        <v>349</v>
      </c>
      <c r="G26" s="373">
        <v>95000</v>
      </c>
      <c r="H26" s="374"/>
      <c r="I26" s="345">
        <f t="shared" ref="I26:I27" si="0">G26</f>
        <v>95000</v>
      </c>
    </row>
    <row r="27" spans="1:23" ht="29.25" customHeight="1" x14ac:dyDescent="0.25">
      <c r="A27" s="32">
        <v>10</v>
      </c>
      <c r="B27" s="98">
        <v>44256</v>
      </c>
      <c r="C27" s="98" t="s">
        <v>685</v>
      </c>
      <c r="D27" s="34" t="s">
        <v>686</v>
      </c>
      <c r="E27" s="346" t="s">
        <v>671</v>
      </c>
      <c r="F27" s="34" t="s">
        <v>349</v>
      </c>
      <c r="G27" s="368">
        <v>100000</v>
      </c>
      <c r="H27" s="369"/>
      <c r="I27" s="345">
        <f t="shared" si="0"/>
        <v>100000</v>
      </c>
    </row>
    <row r="28" spans="1:23" ht="21.75" customHeight="1" thickBot="1" x14ac:dyDescent="0.3">
      <c r="A28" s="384" t="s">
        <v>18</v>
      </c>
      <c r="B28" s="385"/>
      <c r="C28" s="386"/>
      <c r="D28" s="386"/>
      <c r="E28" s="385"/>
      <c r="F28" s="385"/>
      <c r="G28" s="386"/>
      <c r="H28" s="463"/>
      <c r="I28" s="332">
        <f>SUM(I18:I27)</f>
        <v>15995000</v>
      </c>
    </row>
    <row r="29" spans="1:23" ht="6" customHeight="1" x14ac:dyDescent="0.25">
      <c r="A29" s="334"/>
      <c r="B29" s="334"/>
      <c r="C29" s="334"/>
      <c r="D29" s="334"/>
      <c r="E29" s="334"/>
      <c r="F29" s="334"/>
      <c r="G29" s="334"/>
      <c r="H29" s="334"/>
      <c r="I29" s="335"/>
    </row>
    <row r="30" spans="1:23" ht="21.75" customHeight="1" x14ac:dyDescent="0.25">
      <c r="A30" s="341"/>
      <c r="B30" s="341"/>
      <c r="C30" s="341"/>
      <c r="D30" s="341"/>
      <c r="E30" s="341"/>
      <c r="F30" s="341"/>
      <c r="G30" s="14" t="s">
        <v>79</v>
      </c>
      <c r="H30" s="14"/>
      <c r="I30" s="101">
        <v>10000000</v>
      </c>
      <c r="R30" s="69"/>
      <c r="S30" s="99"/>
      <c r="T30" s="343"/>
      <c r="V30" s="343"/>
      <c r="W30" s="343">
        <v>66</v>
      </c>
    </row>
    <row r="31" spans="1:23" ht="21.75" customHeight="1" thickBot="1" x14ac:dyDescent="0.3">
      <c r="D31" s="1"/>
      <c r="E31" s="1"/>
      <c r="F31" s="1"/>
      <c r="G31" s="102" t="s">
        <v>33</v>
      </c>
      <c r="H31" s="15"/>
      <c r="I31" s="59">
        <f>I28-I30</f>
        <v>5995000</v>
      </c>
      <c r="J31" s="16"/>
      <c r="R31" s="69"/>
      <c r="S31" s="99"/>
      <c r="T31" s="343"/>
      <c r="V31" s="343"/>
      <c r="W31" s="343">
        <v>5</v>
      </c>
    </row>
    <row r="32" spans="1:23" x14ac:dyDescent="0.25">
      <c r="D32" s="1"/>
      <c r="E32" s="1"/>
      <c r="F32" s="1"/>
      <c r="G32" s="17" t="s">
        <v>80</v>
      </c>
      <c r="H32" s="17"/>
      <c r="I32" s="18">
        <f>I31</f>
        <v>5995000</v>
      </c>
      <c r="R32" s="69"/>
      <c r="S32" s="99"/>
    </row>
    <row r="33" spans="1:9" x14ac:dyDescent="0.25">
      <c r="A33" s="1" t="s">
        <v>688</v>
      </c>
      <c r="D33" s="1"/>
      <c r="E33" s="1"/>
      <c r="F33" s="1"/>
      <c r="G33" s="17"/>
      <c r="H33" s="17"/>
      <c r="I33" s="18"/>
    </row>
    <row r="34" spans="1:9" x14ac:dyDescent="0.25">
      <c r="A34" s="19"/>
      <c r="D34" s="1"/>
      <c r="E34" s="1"/>
      <c r="F34" s="1"/>
      <c r="G34" s="17"/>
      <c r="H34" s="17"/>
      <c r="I34" s="18"/>
    </row>
    <row r="35" spans="1:9" x14ac:dyDescent="0.25">
      <c r="A35" s="26" t="s">
        <v>21</v>
      </c>
    </row>
    <row r="36" spans="1:9" x14ac:dyDescent="0.25">
      <c r="A36" s="20" t="s">
        <v>22</v>
      </c>
      <c r="B36" s="20"/>
      <c r="C36" s="20"/>
      <c r="D36" s="7"/>
      <c r="E36" s="7"/>
      <c r="F36" s="7"/>
    </row>
    <row r="37" spans="1:9" x14ac:dyDescent="0.25">
      <c r="A37" s="20" t="s">
        <v>34</v>
      </c>
      <c r="B37" s="20"/>
      <c r="C37" s="20"/>
      <c r="D37" s="7"/>
      <c r="E37" s="7"/>
      <c r="F37" s="7"/>
    </row>
    <row r="38" spans="1:9" x14ac:dyDescent="0.25">
      <c r="A38" s="27" t="s">
        <v>35</v>
      </c>
      <c r="B38" s="21"/>
      <c r="C38" s="21"/>
      <c r="D38" s="7"/>
      <c r="E38" s="7"/>
      <c r="F38" s="7"/>
    </row>
    <row r="39" spans="1:9" x14ac:dyDescent="0.25">
      <c r="A39" s="22" t="s">
        <v>36</v>
      </c>
      <c r="B39" s="22"/>
      <c r="C39" s="22"/>
      <c r="D39" s="7"/>
      <c r="E39" s="7"/>
      <c r="F39" s="7"/>
    </row>
    <row r="40" spans="1:9" x14ac:dyDescent="0.25">
      <c r="A40" s="342"/>
      <c r="B40" s="342"/>
      <c r="C40" s="342"/>
    </row>
    <row r="41" spans="1:9" x14ac:dyDescent="0.25">
      <c r="A41" s="24"/>
      <c r="B41" s="24"/>
      <c r="C41" s="24"/>
    </row>
    <row r="42" spans="1:9" x14ac:dyDescent="0.25">
      <c r="G42" s="36" t="s">
        <v>73</v>
      </c>
      <c r="H42" s="360" t="str">
        <f>I13</f>
        <v xml:space="preserve"> 09 Maret 2021</v>
      </c>
      <c r="I42" s="361"/>
    </row>
    <row r="47" spans="1:9" x14ac:dyDescent="0.25">
      <c r="G47" s="362" t="s">
        <v>24</v>
      </c>
      <c r="H47" s="362"/>
      <c r="I47" s="362"/>
    </row>
    <row r="52" spans="4:8" ht="16.5" thickBot="1" x14ac:dyDescent="0.3"/>
    <row r="53" spans="4:8" x14ac:dyDescent="0.25">
      <c r="D53" s="103"/>
      <c r="E53" s="104"/>
      <c r="F53" s="104"/>
    </row>
    <row r="54" spans="4:8" ht="18" x14ac:dyDescent="0.25">
      <c r="D54" s="105" t="s">
        <v>81</v>
      </c>
      <c r="E54" s="7"/>
      <c r="F54" s="7"/>
      <c r="G54" s="2"/>
      <c r="H54" s="2"/>
    </row>
    <row r="55" spans="4:8" ht="18" x14ac:dyDescent="0.25">
      <c r="D55" s="105" t="s">
        <v>82</v>
      </c>
      <c r="E55" s="7"/>
      <c r="F55" s="7"/>
      <c r="G55" s="2"/>
      <c r="H55" s="2"/>
    </row>
    <row r="56" spans="4:8" ht="18" x14ac:dyDescent="0.25">
      <c r="D56" s="105" t="s">
        <v>83</v>
      </c>
      <c r="E56" s="7"/>
      <c r="F56" s="7"/>
      <c r="G56" s="2"/>
      <c r="H56" s="2"/>
    </row>
    <row r="57" spans="4:8" ht="18" x14ac:dyDescent="0.25">
      <c r="D57" s="105" t="s">
        <v>84</v>
      </c>
      <c r="E57" s="7"/>
      <c r="F57" s="7"/>
      <c r="G57" s="2"/>
      <c r="H57" s="2"/>
    </row>
    <row r="58" spans="4:8" ht="18" x14ac:dyDescent="0.25">
      <c r="D58" s="105" t="s">
        <v>85</v>
      </c>
      <c r="E58" s="7"/>
      <c r="F58" s="7"/>
      <c r="G58" s="2"/>
      <c r="H58" s="2"/>
    </row>
    <row r="59" spans="4:8" ht="16.5" thickBot="1" x14ac:dyDescent="0.3">
      <c r="D59" s="106"/>
      <c r="E59" s="4"/>
      <c r="F59" s="4"/>
      <c r="G59" s="2"/>
      <c r="H59" s="2"/>
    </row>
    <row r="60" spans="4:8" x14ac:dyDescent="0.25">
      <c r="G60" s="2"/>
      <c r="H60" s="2"/>
    </row>
    <row r="61" spans="4:8" x14ac:dyDescent="0.25">
      <c r="G61" s="2"/>
      <c r="H61" s="2"/>
    </row>
    <row r="62" spans="4:8" ht="16.5" thickBot="1" x14ac:dyDescent="0.3">
      <c r="G62" s="2"/>
      <c r="H62" s="2"/>
    </row>
    <row r="63" spans="4:8" x14ac:dyDescent="0.25">
      <c r="D63" s="103"/>
      <c r="E63" s="104"/>
      <c r="F63" s="104"/>
      <c r="G63" s="2"/>
      <c r="H63" s="2"/>
    </row>
    <row r="64" spans="4:8" ht="18" x14ac:dyDescent="0.25">
      <c r="D64" s="105" t="s">
        <v>86</v>
      </c>
      <c r="E64" s="7"/>
      <c r="F64" s="7"/>
      <c r="G64" s="2"/>
      <c r="H64" s="2"/>
    </row>
    <row r="65" spans="4:8" ht="18" x14ac:dyDescent="0.25">
      <c r="D65" s="105" t="s">
        <v>87</v>
      </c>
      <c r="E65" s="7"/>
      <c r="F65" s="7"/>
      <c r="G65" s="2"/>
      <c r="H65" s="2"/>
    </row>
    <row r="66" spans="4:8" ht="18" x14ac:dyDescent="0.25">
      <c r="D66" s="105" t="s">
        <v>88</v>
      </c>
      <c r="E66" s="7"/>
      <c r="F66" s="7"/>
      <c r="G66" s="2"/>
      <c r="H66" s="2"/>
    </row>
    <row r="67" spans="4:8" ht="18" x14ac:dyDescent="0.25">
      <c r="D67" s="105" t="s">
        <v>75</v>
      </c>
      <c r="E67" s="7"/>
      <c r="F67" s="7"/>
      <c r="G67" s="2"/>
      <c r="H67" s="2"/>
    </row>
    <row r="68" spans="4:8" ht="18" x14ac:dyDescent="0.25">
      <c r="D68" s="107" t="s">
        <v>89</v>
      </c>
      <c r="E68" s="7"/>
      <c r="F68" s="7"/>
      <c r="G68" s="2"/>
      <c r="H68" s="2"/>
    </row>
    <row r="69" spans="4:8" ht="16.5" thickBot="1" x14ac:dyDescent="0.3">
      <c r="D69" s="106"/>
      <c r="E69" s="4"/>
      <c r="F69" s="4"/>
      <c r="G69" s="2"/>
      <c r="H69" s="2"/>
    </row>
    <row r="70" spans="4:8" x14ac:dyDescent="0.25">
      <c r="G70" s="2"/>
      <c r="H70" s="2"/>
    </row>
    <row r="71" spans="4:8" x14ac:dyDescent="0.25">
      <c r="G71" s="2"/>
      <c r="H71" s="2"/>
    </row>
    <row r="72" spans="4:8" x14ac:dyDescent="0.25">
      <c r="G72" s="2"/>
      <c r="H72" s="2"/>
    </row>
    <row r="73" spans="4:8" ht="16.5" thickBot="1" x14ac:dyDescent="0.3">
      <c r="G73" s="2"/>
      <c r="H73" s="2"/>
    </row>
    <row r="74" spans="4:8" x14ac:dyDescent="0.25">
      <c r="D74" s="103"/>
      <c r="E74" s="104"/>
      <c r="F74" s="104"/>
      <c r="G74" s="2"/>
      <c r="H74" s="2"/>
    </row>
    <row r="75" spans="4:8" ht="18" x14ac:dyDescent="0.25">
      <c r="D75" s="105" t="s">
        <v>81</v>
      </c>
      <c r="E75" s="7"/>
      <c r="F75" s="7"/>
      <c r="G75" s="2"/>
      <c r="H75" s="2"/>
    </row>
    <row r="76" spans="4:8" ht="18" x14ac:dyDescent="0.25">
      <c r="D76" s="105" t="s">
        <v>90</v>
      </c>
      <c r="E76" s="7"/>
      <c r="F76" s="7"/>
      <c r="G76" s="2"/>
      <c r="H76" s="2"/>
    </row>
    <row r="77" spans="4:8" ht="18" x14ac:dyDescent="0.25">
      <c r="D77" s="105" t="s">
        <v>91</v>
      </c>
      <c r="E77" s="7"/>
      <c r="F77" s="7"/>
      <c r="G77" s="2"/>
      <c r="H77" s="2"/>
    </row>
    <row r="78" spans="4:8" ht="18" x14ac:dyDescent="0.25">
      <c r="D78" s="105" t="s">
        <v>92</v>
      </c>
      <c r="E78" s="7"/>
      <c r="F78" s="7"/>
      <c r="G78" s="2"/>
      <c r="H78" s="2"/>
    </row>
    <row r="79" spans="4:8" ht="18" x14ac:dyDescent="0.25">
      <c r="D79" s="105" t="s">
        <v>93</v>
      </c>
      <c r="E79" s="7"/>
      <c r="F79" s="7"/>
      <c r="G79" s="2"/>
      <c r="H79" s="2"/>
    </row>
    <row r="80" spans="4:8" ht="16.5" thickBot="1" x14ac:dyDescent="0.3">
      <c r="D80" s="106"/>
      <c r="E80" s="4"/>
      <c r="F80" s="4"/>
      <c r="G80" s="2"/>
      <c r="H80" s="2"/>
    </row>
    <row r="81" spans="4:8" ht="16.5" thickBot="1" x14ac:dyDescent="0.3">
      <c r="G81" s="2"/>
      <c r="H81" s="2"/>
    </row>
    <row r="82" spans="4:8" x14ac:dyDescent="0.25">
      <c r="D82" s="103"/>
      <c r="E82" s="104"/>
      <c r="F82" s="104"/>
      <c r="G82" s="2"/>
      <c r="H82" s="2"/>
    </row>
    <row r="83" spans="4:8" ht="18" x14ac:dyDescent="0.25">
      <c r="D83" s="108" t="s">
        <v>94</v>
      </c>
      <c r="E83" s="7"/>
      <c r="F83" s="7"/>
    </row>
    <row r="84" spans="4:8" ht="18" x14ac:dyDescent="0.25">
      <c r="D84" s="108" t="s">
        <v>95</v>
      </c>
      <c r="E84" s="7"/>
      <c r="F84" s="7"/>
    </row>
    <row r="85" spans="4:8" ht="18" x14ac:dyDescent="0.25">
      <c r="D85" s="108" t="s">
        <v>96</v>
      </c>
      <c r="E85" s="7"/>
      <c r="F85" s="7"/>
    </row>
    <row r="86" spans="4:8" ht="18" x14ac:dyDescent="0.25">
      <c r="D86" s="108" t="s">
        <v>97</v>
      </c>
      <c r="E86" s="7"/>
      <c r="F86" s="7"/>
    </row>
    <row r="87" spans="4:8" ht="18" x14ac:dyDescent="0.25">
      <c r="D87" s="109" t="s">
        <v>98</v>
      </c>
      <c r="E87" s="7"/>
      <c r="F87" s="7"/>
    </row>
    <row r="88" spans="4:8" ht="16.5" thickBot="1" x14ac:dyDescent="0.3">
      <c r="D88" s="106"/>
      <c r="E88" s="4"/>
      <c r="F88" s="4"/>
      <c r="G88" s="2"/>
      <c r="H88" s="2"/>
    </row>
    <row r="89" spans="4:8" ht="16.5" thickBot="1" x14ac:dyDescent="0.3"/>
    <row r="90" spans="4:8" x14ac:dyDescent="0.25">
      <c r="D90" s="103"/>
      <c r="E90" s="104"/>
      <c r="F90" s="104"/>
    </row>
    <row r="91" spans="4:8" ht="18" x14ac:dyDescent="0.25">
      <c r="D91" s="105" t="s">
        <v>86</v>
      </c>
      <c r="E91" s="7"/>
      <c r="F91" s="7"/>
    </row>
    <row r="92" spans="4:8" ht="18" x14ac:dyDescent="0.25">
      <c r="D92" s="105" t="s">
        <v>87</v>
      </c>
      <c r="E92" s="7"/>
      <c r="F92" s="7"/>
    </row>
    <row r="93" spans="4:8" ht="18" x14ac:dyDescent="0.25">
      <c r="D93" s="105" t="s">
        <v>88</v>
      </c>
      <c r="E93" s="7"/>
      <c r="F93" s="7"/>
    </row>
    <row r="94" spans="4:8" ht="18" x14ac:dyDescent="0.25">
      <c r="D94" s="105" t="s">
        <v>75</v>
      </c>
      <c r="E94" s="7"/>
      <c r="F94" s="7"/>
    </row>
    <row r="95" spans="4:8" ht="18" x14ac:dyDescent="0.25">
      <c r="D95" s="107" t="s">
        <v>89</v>
      </c>
      <c r="E95" s="7"/>
      <c r="F95" s="7"/>
    </row>
    <row r="96" spans="4:8" ht="16.5" thickBot="1" x14ac:dyDescent="0.3">
      <c r="D96" s="106"/>
      <c r="E96" s="4"/>
      <c r="F96" s="4"/>
    </row>
    <row r="97" spans="1:11" ht="16.5" thickBot="1" x14ac:dyDescent="0.3"/>
    <row r="98" spans="1:11" x14ac:dyDescent="0.25">
      <c r="D98" s="103"/>
      <c r="E98" s="104"/>
      <c r="F98" s="104"/>
    </row>
    <row r="99" spans="1:11" ht="18" x14ac:dyDescent="0.25">
      <c r="D99" s="105" t="s">
        <v>86</v>
      </c>
      <c r="E99" s="7"/>
      <c r="F99" s="7"/>
    </row>
    <row r="100" spans="1:11" ht="18" x14ac:dyDescent="0.25">
      <c r="D100" s="105" t="s">
        <v>87</v>
      </c>
      <c r="E100" s="7"/>
      <c r="F100" s="7"/>
    </row>
    <row r="101" spans="1:11" ht="18" x14ac:dyDescent="0.25">
      <c r="D101" s="105" t="s">
        <v>88</v>
      </c>
      <c r="E101" s="7"/>
      <c r="F101" s="7"/>
    </row>
    <row r="102" spans="1:11" ht="18" x14ac:dyDescent="0.25">
      <c r="D102" s="105" t="s">
        <v>75</v>
      </c>
      <c r="E102" s="7"/>
      <c r="F102" s="7"/>
    </row>
    <row r="103" spans="1:11" s="3" customFormat="1" ht="18" x14ac:dyDescent="0.25">
      <c r="A103" s="2"/>
      <c r="B103" s="2"/>
      <c r="C103" s="2"/>
      <c r="D103" s="107" t="s">
        <v>89</v>
      </c>
      <c r="E103" s="7"/>
      <c r="F103" s="7"/>
      <c r="I103" s="2"/>
      <c r="J103" s="2"/>
      <c r="K103" s="2"/>
    </row>
    <row r="104" spans="1:11" s="3" customFormat="1" ht="16.5" thickBot="1" x14ac:dyDescent="0.3">
      <c r="A104" s="2"/>
      <c r="B104" s="2"/>
      <c r="C104" s="2"/>
      <c r="D104" s="106"/>
      <c r="E104" s="4"/>
      <c r="F104" s="4"/>
      <c r="I104" s="2"/>
      <c r="J104" s="2"/>
      <c r="K104" s="2"/>
    </row>
  </sheetData>
  <mergeCells count="10">
    <mergeCell ref="G47:I47"/>
    <mergeCell ref="G25:H25"/>
    <mergeCell ref="G26:H26"/>
    <mergeCell ref="G27:H27"/>
    <mergeCell ref="A10:I10"/>
    <mergeCell ref="G17:H17"/>
    <mergeCell ref="G18:H24"/>
    <mergeCell ref="I18:I24"/>
    <mergeCell ref="A28:H28"/>
    <mergeCell ref="H42:I4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3" workbookViewId="0">
      <selection activeCell="L34" sqref="L34:M35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281" customWidth="1"/>
    <col min="8" max="8" width="1.28515625" style="281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28" t="s">
        <v>31</v>
      </c>
      <c r="B3" s="64"/>
    </row>
    <row r="4" spans="1:9" ht="18" customHeight="1" x14ac:dyDescent="0.25">
      <c r="A4" s="28" t="s">
        <v>1</v>
      </c>
      <c r="B4" s="64"/>
    </row>
    <row r="5" spans="1:9" ht="18" customHeight="1" x14ac:dyDescent="0.25">
      <c r="A5" s="28" t="s">
        <v>2</v>
      </c>
      <c r="B5" s="64"/>
    </row>
    <row r="6" spans="1:9" ht="18" customHeight="1" x14ac:dyDescent="0.25">
      <c r="A6" s="28" t="s">
        <v>3</v>
      </c>
      <c r="B6" s="64"/>
    </row>
    <row r="7" spans="1:9" ht="18" customHeight="1" x14ac:dyDescent="0.25">
      <c r="A7" s="28" t="s">
        <v>4</v>
      </c>
      <c r="B7" s="64"/>
    </row>
    <row r="9" spans="1:9" ht="15.75" customHeight="1" thickBot="1" x14ac:dyDescent="0.3">
      <c r="A9" s="4"/>
      <c r="B9" s="4"/>
      <c r="C9" s="4"/>
      <c r="D9" s="4"/>
      <c r="E9" s="4"/>
      <c r="F9" s="4"/>
      <c r="G9" s="282"/>
      <c r="H9" s="282"/>
      <c r="I9" s="4"/>
    </row>
    <row r="10" spans="1:9" ht="24.7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2"/>
    </row>
    <row r="12" spans="1:9" ht="23.25" customHeight="1" x14ac:dyDescent="0.25">
      <c r="A12" s="283" t="s">
        <v>6</v>
      </c>
      <c r="B12" s="283" t="s">
        <v>360</v>
      </c>
      <c r="G12" s="281" t="s">
        <v>7</v>
      </c>
      <c r="H12" s="284" t="s">
        <v>8</v>
      </c>
      <c r="I12" s="25" t="s">
        <v>361</v>
      </c>
    </row>
    <row r="13" spans="1:9" x14ac:dyDescent="0.25">
      <c r="G13" s="281" t="s">
        <v>9</v>
      </c>
      <c r="H13" s="284" t="s">
        <v>8</v>
      </c>
      <c r="I13" s="35" t="s">
        <v>358</v>
      </c>
    </row>
    <row r="14" spans="1:9" x14ac:dyDescent="0.25">
      <c r="G14" s="281" t="s">
        <v>10</v>
      </c>
      <c r="H14" s="284" t="s">
        <v>8</v>
      </c>
    </row>
    <row r="15" spans="1:9" ht="9.75" customHeight="1" x14ac:dyDescent="0.25"/>
    <row r="16" spans="1:9" ht="20.25" customHeight="1" x14ac:dyDescent="0.25">
      <c r="A16" s="283" t="s">
        <v>11</v>
      </c>
      <c r="B16" s="283" t="s">
        <v>360</v>
      </c>
    </row>
    <row r="17" spans="1:18" ht="15.75" customHeight="1" thickBot="1" x14ac:dyDescent="0.3">
      <c r="F17" s="7"/>
    </row>
    <row r="18" spans="1:18" ht="27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116</v>
      </c>
      <c r="G18" s="457" t="s">
        <v>16</v>
      </c>
      <c r="H18" s="458"/>
      <c r="I18" s="10" t="s">
        <v>17</v>
      </c>
    </row>
    <row r="19" spans="1:18" ht="54" customHeight="1" x14ac:dyDescent="0.25">
      <c r="A19" s="32">
        <v>1</v>
      </c>
      <c r="B19" s="294">
        <v>44250</v>
      </c>
      <c r="C19" s="285"/>
      <c r="D19" s="31" t="s">
        <v>362</v>
      </c>
      <c r="E19" s="286" t="s">
        <v>363</v>
      </c>
      <c r="F19" s="287">
        <v>1</v>
      </c>
      <c r="G19" s="459">
        <v>2750000</v>
      </c>
      <c r="H19" s="460"/>
      <c r="I19" s="288">
        <f t="shared" ref="I19" si="0">G19</f>
        <v>2750000</v>
      </c>
    </row>
    <row r="20" spans="1:18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8"/>
      <c r="I20" s="11">
        <f>SUM(I19:I19)</f>
        <v>2750000</v>
      </c>
      <c r="J20" s="13"/>
    </row>
    <row r="21" spans="1:18" x14ac:dyDescent="0.25">
      <c r="A21" s="359"/>
      <c r="B21" s="359"/>
      <c r="C21" s="359"/>
      <c r="D21" s="359"/>
      <c r="E21" s="293"/>
      <c r="F21" s="293"/>
      <c r="G21" s="289"/>
      <c r="H21" s="289"/>
      <c r="I21" s="13"/>
    </row>
    <row r="22" spans="1:18" x14ac:dyDescent="0.25">
      <c r="A22" s="293"/>
      <c r="B22" s="293"/>
      <c r="C22" s="293"/>
      <c r="D22" s="293"/>
      <c r="E22" s="293"/>
      <c r="F22" s="293"/>
      <c r="G22" s="290" t="s">
        <v>20</v>
      </c>
      <c r="H22" s="290"/>
      <c r="I22" s="295">
        <v>2000000</v>
      </c>
    </row>
    <row r="23" spans="1:18" ht="16.5" thickBot="1" x14ac:dyDescent="0.3">
      <c r="E23" s="1"/>
      <c r="F23" s="1"/>
      <c r="G23" s="291" t="s">
        <v>33</v>
      </c>
      <c r="H23" s="291"/>
      <c r="I23" s="88">
        <f>I20-I22</f>
        <v>750000</v>
      </c>
      <c r="J23" s="16"/>
      <c r="R23" s="2" t="s">
        <v>25</v>
      </c>
    </row>
    <row r="24" spans="1:18" x14ac:dyDescent="0.25">
      <c r="E24" s="1"/>
      <c r="F24" s="1"/>
      <c r="G24" s="292" t="s">
        <v>27</v>
      </c>
      <c r="H24" s="292"/>
      <c r="I24" s="18">
        <f>I22</f>
        <v>2000000</v>
      </c>
    </row>
    <row r="25" spans="1:18" ht="21" customHeight="1" x14ac:dyDescent="0.25">
      <c r="E25" s="1"/>
      <c r="F25" s="1"/>
      <c r="G25" s="292"/>
      <c r="H25" s="292"/>
      <c r="I25" s="18"/>
    </row>
    <row r="26" spans="1:18" ht="18" customHeight="1" x14ac:dyDescent="0.25">
      <c r="A26" s="1" t="s">
        <v>364</v>
      </c>
      <c r="E26" s="1"/>
      <c r="F26" s="1"/>
      <c r="G26" s="292"/>
      <c r="H26" s="292"/>
      <c r="I26" s="18"/>
    </row>
    <row r="27" spans="1:18" ht="18.75" customHeight="1" x14ac:dyDescent="0.25">
      <c r="A27" s="19"/>
      <c r="E27" s="1"/>
      <c r="F27" s="1"/>
      <c r="G27" s="292"/>
      <c r="H27" s="292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24"/>
      <c r="B33" s="24"/>
      <c r="C33" s="24"/>
      <c r="D33" s="97"/>
    </row>
    <row r="34" spans="1:9" x14ac:dyDescent="0.25">
      <c r="G34" s="36" t="s">
        <v>73</v>
      </c>
      <c r="H34" s="360" t="str">
        <f>+I13</f>
        <v xml:space="preserve"> 23 Februari 21</v>
      </c>
      <c r="I34" s="360"/>
    </row>
    <row r="41" spans="1:9" x14ac:dyDescent="0.25">
      <c r="G41" s="388" t="s">
        <v>24</v>
      </c>
      <c r="H41" s="388"/>
      <c r="I41" s="388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7" workbookViewId="0">
      <selection activeCell="G19" sqref="G19:H19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281" customWidth="1"/>
    <col min="8" max="8" width="1.28515625" style="281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28" t="s">
        <v>31</v>
      </c>
      <c r="B3" s="64"/>
    </row>
    <row r="4" spans="1:9" ht="18" customHeight="1" x14ac:dyDescent="0.25">
      <c r="A4" s="28" t="s">
        <v>1</v>
      </c>
      <c r="B4" s="64"/>
    </row>
    <row r="5" spans="1:9" ht="18" customHeight="1" x14ac:dyDescent="0.25">
      <c r="A5" s="28" t="s">
        <v>2</v>
      </c>
      <c r="B5" s="64"/>
    </row>
    <row r="6" spans="1:9" ht="18" customHeight="1" x14ac:dyDescent="0.25">
      <c r="A6" s="28" t="s">
        <v>3</v>
      </c>
      <c r="B6" s="64"/>
    </row>
    <row r="7" spans="1:9" ht="18" customHeight="1" x14ac:dyDescent="0.25">
      <c r="A7" s="28" t="s">
        <v>4</v>
      </c>
      <c r="B7" s="64"/>
    </row>
    <row r="9" spans="1:9" ht="15.75" customHeight="1" thickBot="1" x14ac:dyDescent="0.3">
      <c r="A9" s="4"/>
      <c r="B9" s="4"/>
      <c r="C9" s="4"/>
      <c r="D9" s="4"/>
      <c r="E9" s="4"/>
      <c r="F9" s="4"/>
      <c r="G9" s="282"/>
      <c r="H9" s="282"/>
      <c r="I9" s="4"/>
    </row>
    <row r="10" spans="1:9" ht="24.7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2"/>
    </row>
    <row r="12" spans="1:9" ht="23.25" customHeight="1" x14ac:dyDescent="0.25">
      <c r="A12" s="283" t="s">
        <v>6</v>
      </c>
      <c r="B12" s="283" t="s">
        <v>360</v>
      </c>
      <c r="G12" s="281" t="s">
        <v>7</v>
      </c>
      <c r="H12" s="284" t="s">
        <v>8</v>
      </c>
      <c r="I12" s="25" t="s">
        <v>636</v>
      </c>
    </row>
    <row r="13" spans="1:9" x14ac:dyDescent="0.25">
      <c r="G13" s="281" t="s">
        <v>9</v>
      </c>
      <c r="H13" s="284" t="s">
        <v>8</v>
      </c>
      <c r="I13" s="35" t="s">
        <v>637</v>
      </c>
    </row>
    <row r="14" spans="1:9" x14ac:dyDescent="0.25">
      <c r="G14" s="281" t="s">
        <v>10</v>
      </c>
      <c r="H14" s="284" t="s">
        <v>8</v>
      </c>
    </row>
    <row r="15" spans="1:9" ht="9.75" customHeight="1" x14ac:dyDescent="0.25"/>
    <row r="16" spans="1:9" ht="20.25" customHeight="1" x14ac:dyDescent="0.25">
      <c r="A16" s="283" t="s">
        <v>11</v>
      </c>
      <c r="B16" s="283" t="s">
        <v>360</v>
      </c>
    </row>
    <row r="17" spans="1:18" ht="15.75" customHeight="1" thickBot="1" x14ac:dyDescent="0.3">
      <c r="F17" s="7"/>
    </row>
    <row r="18" spans="1:18" ht="27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116</v>
      </c>
      <c r="G18" s="457" t="s">
        <v>16</v>
      </c>
      <c r="H18" s="458"/>
      <c r="I18" s="10" t="s">
        <v>17</v>
      </c>
    </row>
    <row r="19" spans="1:18" ht="54" customHeight="1" x14ac:dyDescent="0.25">
      <c r="A19" s="32">
        <v>1</v>
      </c>
      <c r="B19" s="325">
        <v>44250</v>
      </c>
      <c r="C19" s="285"/>
      <c r="D19" s="31" t="s">
        <v>362</v>
      </c>
      <c r="E19" s="286" t="s">
        <v>363</v>
      </c>
      <c r="F19" s="287">
        <v>1</v>
      </c>
      <c r="G19" s="459">
        <v>2750000</v>
      </c>
      <c r="H19" s="460"/>
      <c r="I19" s="288">
        <f t="shared" ref="I19" si="0">G19</f>
        <v>2750000</v>
      </c>
    </row>
    <row r="20" spans="1:18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8"/>
      <c r="I20" s="11">
        <f>SUM(I19:I19)</f>
        <v>2750000</v>
      </c>
      <c r="J20" s="13"/>
    </row>
    <row r="21" spans="1:18" x14ac:dyDescent="0.25">
      <c r="A21" s="359"/>
      <c r="B21" s="359"/>
      <c r="C21" s="359"/>
      <c r="D21" s="359"/>
      <c r="E21" s="324"/>
      <c r="F21" s="324"/>
      <c r="G21" s="289"/>
      <c r="H21" s="289"/>
      <c r="I21" s="13"/>
    </row>
    <row r="22" spans="1:18" x14ac:dyDescent="0.25">
      <c r="A22" s="324"/>
      <c r="B22" s="324"/>
      <c r="C22" s="324"/>
      <c r="D22" s="324"/>
      <c r="E22" s="324"/>
      <c r="F22" s="324"/>
      <c r="G22" s="290" t="s">
        <v>20</v>
      </c>
      <c r="H22" s="290"/>
      <c r="I22" s="13">
        <v>2000000</v>
      </c>
    </row>
    <row r="23" spans="1:18" ht="16.5" thickBot="1" x14ac:dyDescent="0.3">
      <c r="E23" s="1"/>
      <c r="F23" s="1"/>
      <c r="G23" s="291" t="s">
        <v>33</v>
      </c>
      <c r="H23" s="291"/>
      <c r="I23" s="59">
        <f>I20-I22</f>
        <v>750000</v>
      </c>
      <c r="J23" s="16"/>
      <c r="R23" s="2" t="s">
        <v>25</v>
      </c>
    </row>
    <row r="24" spans="1:18" x14ac:dyDescent="0.25">
      <c r="E24" s="1"/>
      <c r="F24" s="1"/>
      <c r="G24" s="292" t="s">
        <v>27</v>
      </c>
      <c r="H24" s="292"/>
      <c r="I24" s="18">
        <f>I23</f>
        <v>750000</v>
      </c>
    </row>
    <row r="25" spans="1:18" ht="21" customHeight="1" x14ac:dyDescent="0.25">
      <c r="E25" s="1"/>
      <c r="F25" s="1"/>
      <c r="G25" s="292"/>
      <c r="H25" s="292"/>
      <c r="I25" s="18"/>
    </row>
    <row r="26" spans="1:18" ht="18" customHeight="1" x14ac:dyDescent="0.25">
      <c r="A26" s="1" t="s">
        <v>369</v>
      </c>
      <c r="E26" s="1"/>
      <c r="F26" s="1"/>
      <c r="G26" s="292"/>
      <c r="H26" s="292"/>
      <c r="I26" s="18"/>
    </row>
    <row r="27" spans="1:18" ht="18.75" customHeight="1" x14ac:dyDescent="0.25">
      <c r="A27" s="19"/>
      <c r="E27" s="1"/>
      <c r="F27" s="1"/>
      <c r="G27" s="292"/>
      <c r="H27" s="292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24"/>
      <c r="B33" s="24"/>
      <c r="C33" s="24"/>
      <c r="D33" s="97"/>
    </row>
    <row r="34" spans="1:9" x14ac:dyDescent="0.25">
      <c r="G34" s="36" t="s">
        <v>73</v>
      </c>
      <c r="H34" s="360" t="str">
        <f>+I13</f>
        <v xml:space="preserve"> 04 Maret 2021</v>
      </c>
      <c r="I34" s="360"/>
    </row>
    <row r="41" spans="1:9" x14ac:dyDescent="0.25">
      <c r="G41" s="388" t="s">
        <v>24</v>
      </c>
      <c r="H41" s="388"/>
      <c r="I41" s="388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J32" sqref="J32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281" customWidth="1"/>
    <col min="8" max="8" width="1.28515625" style="281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28" t="s">
        <v>31</v>
      </c>
      <c r="B3" s="64"/>
    </row>
    <row r="4" spans="1:9" ht="18" customHeight="1" x14ac:dyDescent="0.25">
      <c r="A4" s="28" t="s">
        <v>1</v>
      </c>
      <c r="B4" s="64"/>
    </row>
    <row r="5" spans="1:9" ht="18" customHeight="1" x14ac:dyDescent="0.25">
      <c r="A5" s="28" t="s">
        <v>2</v>
      </c>
      <c r="B5" s="64"/>
    </row>
    <row r="6" spans="1:9" ht="18" customHeight="1" x14ac:dyDescent="0.25">
      <c r="A6" s="28" t="s">
        <v>3</v>
      </c>
      <c r="B6" s="64"/>
    </row>
    <row r="7" spans="1:9" ht="18" customHeight="1" x14ac:dyDescent="0.25">
      <c r="A7" s="28" t="s">
        <v>4</v>
      </c>
      <c r="B7" s="64"/>
    </row>
    <row r="9" spans="1:9" ht="15.75" customHeight="1" thickBot="1" x14ac:dyDescent="0.3">
      <c r="A9" s="4"/>
      <c r="B9" s="4"/>
      <c r="C9" s="4"/>
      <c r="D9" s="4"/>
      <c r="E9" s="4"/>
      <c r="F9" s="4"/>
      <c r="G9" s="282"/>
      <c r="H9" s="282"/>
      <c r="I9" s="4"/>
    </row>
    <row r="10" spans="1:9" ht="24.7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2"/>
    </row>
    <row r="12" spans="1:9" ht="23.25" customHeight="1" x14ac:dyDescent="0.25">
      <c r="A12" s="283" t="s">
        <v>6</v>
      </c>
      <c r="B12" s="283" t="s">
        <v>365</v>
      </c>
      <c r="G12" s="281" t="s">
        <v>7</v>
      </c>
      <c r="H12" s="284" t="s">
        <v>8</v>
      </c>
      <c r="I12" s="25" t="s">
        <v>366</v>
      </c>
    </row>
    <row r="13" spans="1:9" x14ac:dyDescent="0.25">
      <c r="G13" s="281" t="s">
        <v>9</v>
      </c>
      <c r="H13" s="284" t="s">
        <v>8</v>
      </c>
      <c r="I13" s="35" t="s">
        <v>358</v>
      </c>
    </row>
    <row r="14" spans="1:9" x14ac:dyDescent="0.25">
      <c r="G14" s="281" t="s">
        <v>10</v>
      </c>
      <c r="H14" s="284" t="s">
        <v>8</v>
      </c>
    </row>
    <row r="15" spans="1:9" ht="9.75" customHeight="1" x14ac:dyDescent="0.25"/>
    <row r="16" spans="1:9" ht="20.25" customHeight="1" x14ac:dyDescent="0.25">
      <c r="A16" s="283" t="s">
        <v>11</v>
      </c>
      <c r="B16" s="2" t="s">
        <v>78</v>
      </c>
    </row>
    <row r="17" spans="1:18" ht="15.75" customHeight="1" thickBot="1" x14ac:dyDescent="0.3">
      <c r="F17" s="7"/>
    </row>
    <row r="18" spans="1:18" ht="27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116</v>
      </c>
      <c r="G18" s="457" t="s">
        <v>16</v>
      </c>
      <c r="H18" s="458"/>
      <c r="I18" s="10" t="s">
        <v>17</v>
      </c>
    </row>
    <row r="19" spans="1:18" ht="54" customHeight="1" x14ac:dyDescent="0.25">
      <c r="A19" s="32">
        <v>1</v>
      </c>
      <c r="B19" s="294">
        <v>44249</v>
      </c>
      <c r="C19" s="285"/>
      <c r="D19" s="31" t="s">
        <v>367</v>
      </c>
      <c r="E19" s="286" t="s">
        <v>227</v>
      </c>
      <c r="F19" s="287">
        <v>1</v>
      </c>
      <c r="G19" s="459">
        <v>3200000</v>
      </c>
      <c r="H19" s="460"/>
      <c r="I19" s="288">
        <f t="shared" ref="I19" si="0">G19</f>
        <v>3200000</v>
      </c>
    </row>
    <row r="20" spans="1:18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8"/>
      <c r="I20" s="11">
        <f>SUM(I19:I19)</f>
        <v>3200000</v>
      </c>
      <c r="J20" s="13"/>
    </row>
    <row r="21" spans="1:18" x14ac:dyDescent="0.25">
      <c r="A21" s="359"/>
      <c r="B21" s="359"/>
      <c r="C21" s="359"/>
      <c r="D21" s="359"/>
      <c r="E21" s="293"/>
      <c r="F21" s="293"/>
      <c r="G21" s="289"/>
      <c r="H21" s="289"/>
      <c r="I21" s="13"/>
    </row>
    <row r="22" spans="1:18" x14ac:dyDescent="0.25">
      <c r="A22" s="293"/>
      <c r="B22" s="293"/>
      <c r="C22" s="293"/>
      <c r="D22" s="293"/>
      <c r="E22" s="293"/>
      <c r="F22" s="293"/>
      <c r="G22" s="290" t="s">
        <v>20</v>
      </c>
      <c r="H22" s="290"/>
      <c r="I22" s="13">
        <v>2000000</v>
      </c>
    </row>
    <row r="23" spans="1:18" ht="16.5" thickBot="1" x14ac:dyDescent="0.3">
      <c r="E23" s="1"/>
      <c r="F23" s="1"/>
      <c r="G23" s="291" t="s">
        <v>33</v>
      </c>
      <c r="H23" s="291"/>
      <c r="I23" s="59">
        <f>I20-I22</f>
        <v>1200000</v>
      </c>
      <c r="J23" s="16"/>
      <c r="R23" s="2" t="s">
        <v>25</v>
      </c>
    </row>
    <row r="24" spans="1:18" x14ac:dyDescent="0.25">
      <c r="E24" s="1"/>
      <c r="F24" s="1"/>
      <c r="G24" s="292" t="s">
        <v>27</v>
      </c>
      <c r="H24" s="292"/>
      <c r="I24" s="18">
        <f>I23</f>
        <v>1200000</v>
      </c>
    </row>
    <row r="25" spans="1:18" ht="21" customHeight="1" x14ac:dyDescent="0.25">
      <c r="E25" s="1"/>
      <c r="F25" s="1"/>
      <c r="G25" s="292"/>
      <c r="H25" s="292"/>
      <c r="I25" s="18"/>
    </row>
    <row r="26" spans="1:18" ht="18" customHeight="1" x14ac:dyDescent="0.25">
      <c r="A26" s="1" t="s">
        <v>368</v>
      </c>
      <c r="E26" s="1"/>
      <c r="F26" s="1"/>
      <c r="G26" s="292"/>
      <c r="H26" s="292"/>
      <c r="I26" s="18"/>
    </row>
    <row r="27" spans="1:18" ht="18.75" customHeight="1" x14ac:dyDescent="0.25">
      <c r="A27" s="19"/>
      <c r="E27" s="1"/>
      <c r="F27" s="1"/>
      <c r="G27" s="292"/>
      <c r="H27" s="292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24"/>
      <c r="B33" s="24"/>
      <c r="C33" s="24"/>
      <c r="D33" s="97"/>
    </row>
    <row r="34" spans="1:9" x14ac:dyDescent="0.25">
      <c r="G34" s="36" t="s">
        <v>73</v>
      </c>
      <c r="H34" s="360" t="str">
        <f>+I13</f>
        <v xml:space="preserve"> 23 Februari 21</v>
      </c>
      <c r="I34" s="360"/>
    </row>
    <row r="41" spans="1:9" x14ac:dyDescent="0.25">
      <c r="G41" s="388" t="s">
        <v>24</v>
      </c>
      <c r="H41" s="388"/>
      <c r="I41" s="388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9" workbookViewId="0">
      <selection activeCell="C19" sqref="C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374</v>
      </c>
    </row>
    <row r="13" spans="1:10" x14ac:dyDescent="0.25">
      <c r="H13" s="3" t="s">
        <v>9</v>
      </c>
      <c r="I13" s="6" t="s">
        <v>8</v>
      </c>
      <c r="J13" s="180" t="s">
        <v>373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97" t="s">
        <v>28</v>
      </c>
      <c r="G17" s="297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44246</v>
      </c>
      <c r="C18" s="30"/>
      <c r="D18" s="34" t="s">
        <v>204</v>
      </c>
      <c r="E18" s="34" t="s">
        <v>206</v>
      </c>
      <c r="F18" s="179">
        <v>55</v>
      </c>
      <c r="G18" s="300"/>
      <c r="H18" s="373">
        <v>2100000</v>
      </c>
      <c r="I18" s="374"/>
      <c r="J18" s="379">
        <f>H18</f>
        <v>2100000</v>
      </c>
    </row>
    <row r="19" spans="1:19" ht="53.25" customHeight="1" x14ac:dyDescent="0.25">
      <c r="A19" s="32">
        <v>2</v>
      </c>
      <c r="B19" s="30">
        <v>44246</v>
      </c>
      <c r="C19" s="30"/>
      <c r="D19" s="34" t="s">
        <v>271</v>
      </c>
      <c r="E19" s="34" t="s">
        <v>40</v>
      </c>
      <c r="F19" s="179">
        <v>41</v>
      </c>
      <c r="G19" s="300"/>
      <c r="H19" s="375"/>
      <c r="I19" s="376"/>
      <c r="J19" s="380"/>
    </row>
    <row r="20" spans="1:19" ht="53.25" customHeight="1" x14ac:dyDescent="0.25">
      <c r="A20" s="32">
        <v>3</v>
      </c>
      <c r="B20" s="30">
        <v>44246</v>
      </c>
      <c r="C20" s="30"/>
      <c r="D20" s="34" t="s">
        <v>205</v>
      </c>
      <c r="E20" s="34" t="s">
        <v>40</v>
      </c>
      <c r="F20" s="179">
        <v>38</v>
      </c>
      <c r="G20" s="300"/>
      <c r="H20" s="375"/>
      <c r="I20" s="376"/>
      <c r="J20" s="380"/>
    </row>
    <row r="21" spans="1:19" ht="25.5" customHeight="1" thickBot="1" x14ac:dyDescent="0.3">
      <c r="A21" s="356" t="s">
        <v>18</v>
      </c>
      <c r="B21" s="357"/>
      <c r="C21" s="357"/>
      <c r="D21" s="357"/>
      <c r="E21" s="357"/>
      <c r="F21" s="357"/>
      <c r="G21" s="357"/>
      <c r="H21" s="357"/>
      <c r="I21" s="358"/>
      <c r="J21" s="11">
        <f>SUM(J18:J18)</f>
        <v>2100000</v>
      </c>
    </row>
    <row r="22" spans="1:19" x14ac:dyDescent="0.25">
      <c r="A22" s="359"/>
      <c r="B22" s="359"/>
      <c r="C22" s="296"/>
      <c r="D22" s="296"/>
      <c r="E22" s="296"/>
      <c r="F22" s="296"/>
      <c r="G22" s="296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41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2100000</v>
      </c>
    </row>
    <row r="26" spans="1:19" x14ac:dyDescent="0.25">
      <c r="A26" s="1" t="s">
        <v>207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299"/>
      <c r="B34" s="299"/>
      <c r="C34" s="299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60" t="str">
        <f>+J13</f>
        <v xml:space="preserve"> 24 Februari 21</v>
      </c>
      <c r="J36" s="361"/>
    </row>
    <row r="39" spans="1:10" ht="18" customHeight="1" x14ac:dyDescent="0.25"/>
    <row r="40" spans="1:10" ht="17.25" customHeight="1" x14ac:dyDescent="0.25"/>
    <row r="42" spans="1:10" x14ac:dyDescent="0.25">
      <c r="H42" s="362" t="s">
        <v>24</v>
      </c>
      <c r="I42" s="362"/>
      <c r="J42" s="362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0" workbookViewId="0">
      <selection activeCell="J46" sqref="J4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375</v>
      </c>
    </row>
    <row r="13" spans="1:10" x14ac:dyDescent="0.25">
      <c r="H13" s="3" t="s">
        <v>9</v>
      </c>
      <c r="I13" s="6" t="s">
        <v>8</v>
      </c>
      <c r="J13" s="180" t="s">
        <v>373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97" t="s">
        <v>28</v>
      </c>
      <c r="G17" s="297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44244</v>
      </c>
      <c r="C18" s="30"/>
      <c r="D18" s="34" t="s">
        <v>212</v>
      </c>
      <c r="E18" s="34" t="s">
        <v>229</v>
      </c>
      <c r="F18" s="179">
        <v>42</v>
      </c>
      <c r="G18" s="300"/>
      <c r="H18" s="373">
        <v>1500000</v>
      </c>
      <c r="I18" s="374"/>
      <c r="J18" s="379">
        <f>H18</f>
        <v>1500000</v>
      </c>
    </row>
    <row r="19" spans="1:19" ht="53.25" customHeight="1" x14ac:dyDescent="0.25">
      <c r="A19" s="32">
        <v>2</v>
      </c>
      <c r="B19" s="30">
        <v>44244</v>
      </c>
      <c r="C19" s="30"/>
      <c r="D19" s="34" t="s">
        <v>376</v>
      </c>
      <c r="E19" s="34" t="s">
        <v>229</v>
      </c>
      <c r="F19" s="179">
        <v>66</v>
      </c>
      <c r="G19" s="300"/>
      <c r="H19" s="375"/>
      <c r="I19" s="376"/>
      <c r="J19" s="380"/>
    </row>
    <row r="20" spans="1:19" ht="53.25" customHeight="1" x14ac:dyDescent="0.25">
      <c r="A20" s="32">
        <v>3</v>
      </c>
      <c r="B20" s="30">
        <v>44244</v>
      </c>
      <c r="C20" s="30"/>
      <c r="D20" s="34" t="s">
        <v>214</v>
      </c>
      <c r="E20" s="34" t="s">
        <v>229</v>
      </c>
      <c r="F20" s="179">
        <v>42</v>
      </c>
      <c r="G20" s="300"/>
      <c r="H20" s="375"/>
      <c r="I20" s="376"/>
      <c r="J20" s="380"/>
    </row>
    <row r="21" spans="1:19" ht="25.5" customHeight="1" thickBot="1" x14ac:dyDescent="0.3">
      <c r="A21" s="356" t="s">
        <v>18</v>
      </c>
      <c r="B21" s="357"/>
      <c r="C21" s="357"/>
      <c r="D21" s="357"/>
      <c r="E21" s="357"/>
      <c r="F21" s="357"/>
      <c r="G21" s="357"/>
      <c r="H21" s="357"/>
      <c r="I21" s="358"/>
      <c r="J21" s="11">
        <f>SUM(J18:J18)</f>
        <v>1500000</v>
      </c>
    </row>
    <row r="22" spans="1:19" x14ac:dyDescent="0.25">
      <c r="A22" s="359"/>
      <c r="B22" s="359"/>
      <c r="C22" s="296"/>
      <c r="D22" s="296"/>
      <c r="E22" s="296"/>
      <c r="F22" s="296"/>
      <c r="G22" s="296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41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1500000</v>
      </c>
    </row>
    <row r="26" spans="1:19" x14ac:dyDescent="0.25">
      <c r="A26" s="1" t="s">
        <v>215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299"/>
      <c r="B34" s="299"/>
      <c r="C34" s="299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60" t="str">
        <f>+J13</f>
        <v xml:space="preserve"> 24 Februari 21</v>
      </c>
      <c r="J36" s="361"/>
    </row>
    <row r="39" spans="1:10" ht="18" customHeight="1" x14ac:dyDescent="0.25"/>
    <row r="40" spans="1:10" ht="17.25" customHeight="1" x14ac:dyDescent="0.25"/>
    <row r="42" spans="1:10" x14ac:dyDescent="0.25">
      <c r="H42" s="362" t="s">
        <v>24</v>
      </c>
      <c r="I42" s="362"/>
      <c r="J42" s="362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9" workbookViewId="0">
      <selection activeCell="O14" sqref="O1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1"/>
      <c r="J10" s="372"/>
    </row>
    <row r="12" spans="1:10" x14ac:dyDescent="0.25">
      <c r="A12" s="2" t="s">
        <v>6</v>
      </c>
      <c r="B12" s="2" t="s">
        <v>44</v>
      </c>
      <c r="H12" s="3" t="s">
        <v>7</v>
      </c>
      <c r="I12" s="6" t="s">
        <v>8</v>
      </c>
      <c r="J12" s="25" t="s">
        <v>377</v>
      </c>
    </row>
    <row r="13" spans="1:10" x14ac:dyDescent="0.25">
      <c r="H13" s="3" t="s">
        <v>9</v>
      </c>
      <c r="I13" s="6" t="s">
        <v>8</v>
      </c>
      <c r="J13" s="180" t="s">
        <v>378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39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302" t="s">
        <v>28</v>
      </c>
      <c r="G17" s="302" t="s">
        <v>29</v>
      </c>
      <c r="H17" s="366" t="s">
        <v>16</v>
      </c>
      <c r="I17" s="367"/>
      <c r="J17" s="10" t="s">
        <v>17</v>
      </c>
    </row>
    <row r="18" spans="1:19" ht="53.25" customHeight="1" x14ac:dyDescent="0.25">
      <c r="A18" s="32">
        <v>1</v>
      </c>
      <c r="B18" s="30">
        <v>44251</v>
      </c>
      <c r="C18" s="30"/>
      <c r="D18" s="34" t="s">
        <v>212</v>
      </c>
      <c r="E18" s="34" t="s">
        <v>229</v>
      </c>
      <c r="F18" s="179">
        <v>45</v>
      </c>
      <c r="G18" s="304"/>
      <c r="H18" s="373">
        <v>1500000</v>
      </c>
      <c r="I18" s="374"/>
      <c r="J18" s="379">
        <f>H18</f>
        <v>1500000</v>
      </c>
    </row>
    <row r="19" spans="1:19" ht="53.25" customHeight="1" x14ac:dyDescent="0.25">
      <c r="A19" s="32">
        <v>2</v>
      </c>
      <c r="B19" s="30">
        <v>44251</v>
      </c>
      <c r="C19" s="30"/>
      <c r="D19" s="34" t="s">
        <v>379</v>
      </c>
      <c r="E19" s="34" t="s">
        <v>229</v>
      </c>
      <c r="F19" s="179">
        <v>29</v>
      </c>
      <c r="G19" s="304"/>
      <c r="H19" s="375"/>
      <c r="I19" s="376"/>
      <c r="J19" s="380"/>
    </row>
    <row r="20" spans="1:19" ht="53.25" customHeight="1" x14ac:dyDescent="0.25">
      <c r="A20" s="32">
        <v>3</v>
      </c>
      <c r="B20" s="30">
        <v>44251</v>
      </c>
      <c r="C20" s="30"/>
      <c r="D20" s="34" t="s">
        <v>214</v>
      </c>
      <c r="E20" s="34" t="s">
        <v>229</v>
      </c>
      <c r="F20" s="179">
        <v>44</v>
      </c>
      <c r="G20" s="304"/>
      <c r="H20" s="375"/>
      <c r="I20" s="376"/>
      <c r="J20" s="380"/>
    </row>
    <row r="21" spans="1:19" ht="25.5" customHeight="1" thickBot="1" x14ac:dyDescent="0.3">
      <c r="A21" s="356" t="s">
        <v>18</v>
      </c>
      <c r="B21" s="357"/>
      <c r="C21" s="357"/>
      <c r="D21" s="357"/>
      <c r="E21" s="357"/>
      <c r="F21" s="357"/>
      <c r="G21" s="357"/>
      <c r="H21" s="357"/>
      <c r="I21" s="358"/>
      <c r="J21" s="11">
        <f>SUM(J18:J18)</f>
        <v>1500000</v>
      </c>
    </row>
    <row r="22" spans="1:19" x14ac:dyDescent="0.25">
      <c r="A22" s="359"/>
      <c r="B22" s="359"/>
      <c r="C22" s="301"/>
      <c r="D22" s="301"/>
      <c r="E22" s="301"/>
      <c r="F22" s="301"/>
      <c r="G22" s="301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41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1500000</v>
      </c>
    </row>
    <row r="26" spans="1:19" x14ac:dyDescent="0.25">
      <c r="A26" s="1" t="s">
        <v>215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303"/>
      <c r="B34" s="303"/>
      <c r="C34" s="303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60" t="str">
        <f>+J13</f>
        <v xml:space="preserve"> 25 Februari 21</v>
      </c>
      <c r="J36" s="361"/>
    </row>
    <row r="39" spans="1:10" ht="18" customHeight="1" x14ac:dyDescent="0.25"/>
    <row r="40" spans="1:10" ht="17.25" customHeight="1" x14ac:dyDescent="0.25"/>
    <row r="42" spans="1:10" x14ac:dyDescent="0.25">
      <c r="H42" s="362" t="s">
        <v>24</v>
      </c>
      <c r="I42" s="362"/>
      <c r="J42" s="362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7"/>
  <sheetViews>
    <sheetView topLeftCell="A13" workbookViewId="0">
      <selection activeCell="G26" sqref="G26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6" width="6.285156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25" t="s">
        <v>102</v>
      </c>
    </row>
    <row r="13" spans="1:9" x14ac:dyDescent="0.25">
      <c r="G13" s="3" t="s">
        <v>9</v>
      </c>
      <c r="H13" s="6" t="s">
        <v>8</v>
      </c>
      <c r="I13" s="35" t="s">
        <v>103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101</v>
      </c>
      <c r="G17" s="382" t="s">
        <v>16</v>
      </c>
      <c r="H17" s="383"/>
      <c r="I17" s="10" t="s">
        <v>17</v>
      </c>
    </row>
    <row r="18" spans="1:23" ht="33.75" customHeight="1" x14ac:dyDescent="0.25">
      <c r="A18" s="32">
        <v>1</v>
      </c>
      <c r="B18" s="98">
        <v>44219</v>
      </c>
      <c r="C18" s="98"/>
      <c r="D18" s="34" t="s">
        <v>99</v>
      </c>
      <c r="E18" s="34" t="s">
        <v>100</v>
      </c>
      <c r="F18" s="34">
        <v>1</v>
      </c>
      <c r="G18" s="373">
        <v>5500000</v>
      </c>
      <c r="H18" s="374"/>
      <c r="I18" s="87">
        <f>+G18</f>
        <v>5500000</v>
      </c>
    </row>
    <row r="19" spans="1:23" ht="25.5" customHeight="1" thickBot="1" x14ac:dyDescent="0.3">
      <c r="A19" s="384" t="s">
        <v>18</v>
      </c>
      <c r="B19" s="385"/>
      <c r="C19" s="386"/>
      <c r="D19" s="386"/>
      <c r="E19" s="385"/>
      <c r="F19" s="385"/>
      <c r="G19" s="385"/>
      <c r="H19" s="387"/>
      <c r="I19" s="96">
        <f>+I18</f>
        <v>5500000</v>
      </c>
    </row>
    <row r="20" spans="1:23" x14ac:dyDescent="0.25">
      <c r="A20" s="359"/>
      <c r="B20" s="359"/>
      <c r="C20" s="86"/>
      <c r="D20" s="86"/>
      <c r="E20" s="86"/>
      <c r="F20" s="86"/>
      <c r="G20" s="12"/>
      <c r="H20" s="12"/>
      <c r="I20" s="13"/>
      <c r="R20" s="69"/>
      <c r="S20" s="99"/>
      <c r="T20" s="100"/>
      <c r="V20" s="100"/>
      <c r="W20" s="100">
        <v>298</v>
      </c>
    </row>
    <row r="21" spans="1:23" x14ac:dyDescent="0.25">
      <c r="A21" s="86"/>
      <c r="B21" s="86"/>
      <c r="C21" s="86"/>
      <c r="D21" s="86"/>
      <c r="E21" s="86"/>
      <c r="F21" s="86"/>
      <c r="G21" s="14" t="s">
        <v>79</v>
      </c>
      <c r="H21" s="14"/>
      <c r="I21" s="101">
        <v>3850000</v>
      </c>
      <c r="R21" s="69"/>
      <c r="S21" s="99"/>
      <c r="T21" s="100"/>
      <c r="V21" s="100"/>
      <c r="W21" s="100">
        <v>66</v>
      </c>
    </row>
    <row r="22" spans="1:23" ht="16.5" thickBot="1" x14ac:dyDescent="0.3">
      <c r="D22" s="1"/>
      <c r="E22" s="1"/>
      <c r="F22" s="1"/>
      <c r="G22" s="102" t="s">
        <v>33</v>
      </c>
      <c r="H22" s="15"/>
      <c r="I22" s="59">
        <f>I19-I21</f>
        <v>1650000</v>
      </c>
      <c r="J22" s="16"/>
      <c r="R22" s="69"/>
      <c r="S22" s="99"/>
      <c r="T22" s="100"/>
      <c r="V22" s="100"/>
      <c r="W22" s="100">
        <v>5</v>
      </c>
    </row>
    <row r="23" spans="1:23" x14ac:dyDescent="0.25">
      <c r="D23" s="1"/>
      <c r="E23" s="1"/>
      <c r="F23" s="1"/>
      <c r="G23" s="17" t="s">
        <v>80</v>
      </c>
      <c r="H23" s="17"/>
      <c r="I23" s="18">
        <f>I22</f>
        <v>1650000</v>
      </c>
      <c r="R23" s="69"/>
      <c r="S23" s="99"/>
    </row>
    <row r="24" spans="1:23" x14ac:dyDescent="0.25">
      <c r="A24" s="1" t="s">
        <v>142</v>
      </c>
      <c r="D24" s="1"/>
      <c r="E24" s="1"/>
      <c r="F24" s="1"/>
      <c r="G24" s="17"/>
      <c r="H24" s="17"/>
      <c r="I24" s="18"/>
    </row>
    <row r="25" spans="1:23" x14ac:dyDescent="0.25">
      <c r="A25" s="19"/>
      <c r="D25" s="1"/>
      <c r="E25" s="1"/>
      <c r="F25" s="1"/>
      <c r="G25" s="17"/>
      <c r="H25" s="17"/>
      <c r="I25" s="18"/>
    </row>
    <row r="26" spans="1:23" x14ac:dyDescent="0.25">
      <c r="D26" s="1"/>
      <c r="E26" s="1"/>
      <c r="F26" s="1"/>
      <c r="G26" s="17"/>
      <c r="H26" s="17"/>
      <c r="I26" s="18"/>
    </row>
    <row r="27" spans="1:23" x14ac:dyDescent="0.25">
      <c r="A27" s="26" t="s">
        <v>21</v>
      </c>
    </row>
    <row r="28" spans="1:23" x14ac:dyDescent="0.25">
      <c r="A28" s="20" t="s">
        <v>22</v>
      </c>
      <c r="B28" s="20"/>
      <c r="C28" s="20"/>
      <c r="D28" s="7"/>
      <c r="E28" s="7"/>
      <c r="F28" s="7"/>
    </row>
    <row r="29" spans="1:23" x14ac:dyDescent="0.25">
      <c r="A29" s="20" t="s">
        <v>34</v>
      </c>
      <c r="B29" s="20"/>
      <c r="C29" s="20"/>
      <c r="D29" s="7"/>
      <c r="E29" s="7"/>
      <c r="F29" s="7"/>
    </row>
    <row r="30" spans="1:23" x14ac:dyDescent="0.25">
      <c r="A30" s="27" t="s">
        <v>35</v>
      </c>
      <c r="B30" s="21"/>
      <c r="C30" s="21"/>
      <c r="D30" s="7"/>
      <c r="E30" s="7"/>
      <c r="F30" s="7"/>
    </row>
    <row r="31" spans="1:23" x14ac:dyDescent="0.25">
      <c r="A31" s="22" t="s">
        <v>36</v>
      </c>
      <c r="B31" s="22"/>
      <c r="C31" s="22"/>
      <c r="D31" s="7"/>
      <c r="E31" s="7"/>
      <c r="F31" s="7"/>
    </row>
    <row r="32" spans="1:23" x14ac:dyDescent="0.25">
      <c r="A32" s="23"/>
      <c r="B32" s="23"/>
      <c r="C32" s="23"/>
    </row>
    <row r="33" spans="1:9" x14ac:dyDescent="0.25">
      <c r="A33" s="24"/>
      <c r="B33" s="24"/>
      <c r="C33" s="24"/>
    </row>
    <row r="34" spans="1:9" x14ac:dyDescent="0.25">
      <c r="G34" s="36" t="s">
        <v>73</v>
      </c>
      <c r="H34" s="360" t="str">
        <f>I13</f>
        <v xml:space="preserve"> 02 Februari 21</v>
      </c>
      <c r="I34" s="361"/>
    </row>
    <row r="38" spans="1:9" ht="24.75" customHeight="1" x14ac:dyDescent="0.25"/>
    <row r="40" spans="1:9" x14ac:dyDescent="0.25">
      <c r="G40" s="362" t="s">
        <v>24</v>
      </c>
      <c r="H40" s="362"/>
      <c r="I40" s="362"/>
    </row>
    <row r="45" spans="1:9" ht="16.5" thickBot="1" x14ac:dyDescent="0.3"/>
    <row r="46" spans="1:9" x14ac:dyDescent="0.25">
      <c r="D46" s="103"/>
      <c r="E46" s="104"/>
      <c r="F46" s="104"/>
    </row>
    <row r="47" spans="1:9" ht="18" x14ac:dyDescent="0.25">
      <c r="D47" s="105" t="s">
        <v>81</v>
      </c>
      <c r="E47" s="7"/>
      <c r="F47" s="7"/>
      <c r="G47" s="2"/>
      <c r="H47" s="2"/>
    </row>
    <row r="48" spans="1:9" ht="18" x14ac:dyDescent="0.25">
      <c r="D48" s="105" t="s">
        <v>82</v>
      </c>
      <c r="E48" s="7"/>
      <c r="F48" s="7"/>
      <c r="G48" s="2"/>
      <c r="H48" s="2"/>
    </row>
    <row r="49" spans="4:8" ht="18" x14ac:dyDescent="0.25">
      <c r="D49" s="105" t="s">
        <v>83</v>
      </c>
      <c r="E49" s="7"/>
      <c r="F49" s="7"/>
      <c r="G49" s="2"/>
      <c r="H49" s="2"/>
    </row>
    <row r="50" spans="4:8" ht="18" x14ac:dyDescent="0.25">
      <c r="D50" s="105" t="s">
        <v>84</v>
      </c>
      <c r="E50" s="7"/>
      <c r="F50" s="7"/>
      <c r="G50" s="2"/>
      <c r="H50" s="2"/>
    </row>
    <row r="51" spans="4:8" ht="18" x14ac:dyDescent="0.25">
      <c r="D51" s="105" t="s">
        <v>85</v>
      </c>
      <c r="E51" s="7"/>
      <c r="F51" s="7"/>
      <c r="G51" s="2"/>
      <c r="H51" s="2"/>
    </row>
    <row r="52" spans="4:8" ht="16.5" thickBot="1" x14ac:dyDescent="0.3">
      <c r="D52" s="106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103"/>
      <c r="E56" s="104"/>
      <c r="F56" s="104"/>
      <c r="G56" s="2"/>
      <c r="H56" s="2"/>
    </row>
    <row r="57" spans="4:8" ht="18" x14ac:dyDescent="0.25">
      <c r="D57" s="105" t="s">
        <v>86</v>
      </c>
      <c r="E57" s="7"/>
      <c r="F57" s="7"/>
      <c r="G57" s="2"/>
      <c r="H57" s="2"/>
    </row>
    <row r="58" spans="4:8" ht="18" x14ac:dyDescent="0.25">
      <c r="D58" s="105" t="s">
        <v>87</v>
      </c>
      <c r="E58" s="7"/>
      <c r="F58" s="7"/>
      <c r="G58" s="2"/>
      <c r="H58" s="2"/>
    </row>
    <row r="59" spans="4:8" ht="18" x14ac:dyDescent="0.25">
      <c r="D59" s="105" t="s">
        <v>88</v>
      </c>
      <c r="E59" s="7"/>
      <c r="F59" s="7"/>
      <c r="G59" s="2"/>
      <c r="H59" s="2"/>
    </row>
    <row r="60" spans="4:8" ht="18" x14ac:dyDescent="0.25">
      <c r="D60" s="105" t="s">
        <v>75</v>
      </c>
      <c r="E60" s="7"/>
      <c r="F60" s="7"/>
      <c r="G60" s="2"/>
      <c r="H60" s="2"/>
    </row>
    <row r="61" spans="4:8" ht="18" x14ac:dyDescent="0.25">
      <c r="D61" s="107" t="s">
        <v>89</v>
      </c>
      <c r="E61" s="7"/>
      <c r="F61" s="7"/>
      <c r="G61" s="2"/>
      <c r="H61" s="2"/>
    </row>
    <row r="62" spans="4:8" ht="16.5" thickBot="1" x14ac:dyDescent="0.3">
      <c r="D62" s="106"/>
      <c r="E62" s="4"/>
      <c r="F62" s="4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103"/>
      <c r="E67" s="104"/>
      <c r="F67" s="104"/>
      <c r="G67" s="2"/>
      <c r="H67" s="2"/>
    </row>
    <row r="68" spans="4:8" ht="18" x14ac:dyDescent="0.25">
      <c r="D68" s="105" t="s">
        <v>81</v>
      </c>
      <c r="E68" s="7"/>
      <c r="F68" s="7"/>
      <c r="G68" s="2"/>
      <c r="H68" s="2"/>
    </row>
    <row r="69" spans="4:8" ht="18" x14ac:dyDescent="0.25">
      <c r="D69" s="105" t="s">
        <v>90</v>
      </c>
      <c r="E69" s="7"/>
      <c r="F69" s="7"/>
      <c r="G69" s="2"/>
      <c r="H69" s="2"/>
    </row>
    <row r="70" spans="4:8" ht="18" x14ac:dyDescent="0.25">
      <c r="D70" s="105" t="s">
        <v>91</v>
      </c>
      <c r="E70" s="7"/>
      <c r="F70" s="7"/>
      <c r="G70" s="2"/>
      <c r="H70" s="2"/>
    </row>
    <row r="71" spans="4:8" ht="18" x14ac:dyDescent="0.25">
      <c r="D71" s="105" t="s">
        <v>92</v>
      </c>
      <c r="E71" s="7"/>
      <c r="F71" s="7"/>
      <c r="G71" s="2"/>
      <c r="H71" s="2"/>
    </row>
    <row r="72" spans="4:8" ht="18" x14ac:dyDescent="0.25">
      <c r="D72" s="105" t="s">
        <v>93</v>
      </c>
      <c r="E72" s="7"/>
      <c r="F72" s="7"/>
      <c r="G72" s="2"/>
      <c r="H72" s="2"/>
    </row>
    <row r="73" spans="4:8" ht="16.5" thickBot="1" x14ac:dyDescent="0.3">
      <c r="D73" s="106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103"/>
      <c r="E75" s="104"/>
      <c r="F75" s="104"/>
      <c r="G75" s="2"/>
      <c r="H75" s="2"/>
    </row>
    <row r="76" spans="4:8" ht="18" x14ac:dyDescent="0.25">
      <c r="D76" s="108" t="s">
        <v>94</v>
      </c>
      <c r="E76" s="7"/>
      <c r="F76" s="7"/>
    </row>
    <row r="77" spans="4:8" ht="18" x14ac:dyDescent="0.25">
      <c r="D77" s="108" t="s">
        <v>95</v>
      </c>
      <c r="E77" s="7"/>
      <c r="F77" s="7"/>
    </row>
    <row r="78" spans="4:8" ht="18" x14ac:dyDescent="0.25">
      <c r="D78" s="108" t="s">
        <v>96</v>
      </c>
      <c r="E78" s="7"/>
      <c r="F78" s="7"/>
    </row>
    <row r="79" spans="4:8" ht="18" x14ac:dyDescent="0.25">
      <c r="D79" s="108" t="s">
        <v>97</v>
      </c>
      <c r="E79" s="7"/>
      <c r="F79" s="7"/>
    </row>
    <row r="80" spans="4:8" ht="18" x14ac:dyDescent="0.25">
      <c r="D80" s="109" t="s">
        <v>98</v>
      </c>
      <c r="E80" s="7"/>
      <c r="F80" s="7"/>
    </row>
    <row r="81" spans="1:11" ht="16.5" thickBot="1" x14ac:dyDescent="0.3">
      <c r="D81" s="106"/>
      <c r="E81" s="4"/>
      <c r="F81" s="4"/>
      <c r="G81" s="2"/>
      <c r="H81" s="2"/>
    </row>
    <row r="82" spans="1:11" ht="16.5" thickBot="1" x14ac:dyDescent="0.3"/>
    <row r="83" spans="1:11" x14ac:dyDescent="0.25">
      <c r="D83" s="103"/>
      <c r="E83" s="104"/>
      <c r="F83" s="104"/>
    </row>
    <row r="84" spans="1:11" ht="18" x14ac:dyDescent="0.25">
      <c r="D84" s="105" t="s">
        <v>86</v>
      </c>
      <c r="E84" s="7"/>
      <c r="F84" s="7"/>
    </row>
    <row r="85" spans="1:11" ht="18" x14ac:dyDescent="0.25">
      <c r="D85" s="105" t="s">
        <v>87</v>
      </c>
      <c r="E85" s="7"/>
      <c r="F85" s="7"/>
    </row>
    <row r="86" spans="1:11" ht="18" x14ac:dyDescent="0.25">
      <c r="D86" s="105" t="s">
        <v>88</v>
      </c>
      <c r="E86" s="7"/>
      <c r="F86" s="7"/>
    </row>
    <row r="87" spans="1:11" ht="18" x14ac:dyDescent="0.25">
      <c r="D87" s="105" t="s">
        <v>75</v>
      </c>
      <c r="E87" s="7"/>
      <c r="F87" s="7"/>
    </row>
    <row r="88" spans="1:11" ht="18" x14ac:dyDescent="0.25">
      <c r="D88" s="107" t="s">
        <v>89</v>
      </c>
      <c r="E88" s="7"/>
      <c r="F88" s="7"/>
    </row>
    <row r="89" spans="1:11" ht="16.5" thickBot="1" x14ac:dyDescent="0.3">
      <c r="D89" s="106"/>
      <c r="E89" s="4"/>
      <c r="F89" s="4"/>
    </row>
    <row r="90" spans="1:11" ht="16.5" thickBot="1" x14ac:dyDescent="0.3"/>
    <row r="91" spans="1:11" x14ac:dyDescent="0.25">
      <c r="D91" s="103"/>
      <c r="E91" s="104"/>
      <c r="F91" s="104"/>
    </row>
    <row r="92" spans="1:11" ht="18" x14ac:dyDescent="0.25">
      <c r="D92" s="105" t="s">
        <v>86</v>
      </c>
      <c r="E92" s="7"/>
      <c r="F92" s="7"/>
    </row>
    <row r="93" spans="1:11" ht="18" x14ac:dyDescent="0.25">
      <c r="D93" s="105" t="s">
        <v>87</v>
      </c>
      <c r="E93" s="7"/>
      <c r="F93" s="7"/>
    </row>
    <row r="94" spans="1:11" ht="18" x14ac:dyDescent="0.25">
      <c r="D94" s="105" t="s">
        <v>88</v>
      </c>
      <c r="E94" s="7"/>
      <c r="F94" s="7"/>
    </row>
    <row r="95" spans="1:11" ht="18" x14ac:dyDescent="0.25">
      <c r="D95" s="105" t="s">
        <v>75</v>
      </c>
      <c r="E95" s="7"/>
      <c r="F95" s="7"/>
    </row>
    <row r="96" spans="1:11" s="3" customFormat="1" ht="18" x14ac:dyDescent="0.25">
      <c r="A96" s="2"/>
      <c r="B96" s="2"/>
      <c r="C96" s="2"/>
      <c r="D96" s="107" t="s">
        <v>89</v>
      </c>
      <c r="E96" s="7"/>
      <c r="F96" s="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106"/>
      <c r="E97" s="4"/>
      <c r="F97" s="4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25" workbookViewId="0">
      <selection activeCell="L16" sqref="L16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281" customWidth="1"/>
    <col min="8" max="8" width="1.28515625" style="281" customWidth="1"/>
    <col min="9" max="9" width="17.7109375" style="2" customWidth="1"/>
    <col min="10" max="16384" width="9.140625" style="2"/>
  </cols>
  <sheetData>
    <row r="2" spans="1:9" ht="18" customHeight="1" x14ac:dyDescent="0.25">
      <c r="A2" s="308" t="s">
        <v>0</v>
      </c>
    </row>
    <row r="3" spans="1:9" ht="18" customHeight="1" x14ac:dyDescent="0.25">
      <c r="A3" s="309" t="s">
        <v>31</v>
      </c>
      <c r="B3" s="64"/>
    </row>
    <row r="4" spans="1:9" ht="18" customHeight="1" x14ac:dyDescent="0.25">
      <c r="A4" s="309" t="s">
        <v>1</v>
      </c>
      <c r="B4" s="64"/>
    </row>
    <row r="5" spans="1:9" ht="18" customHeight="1" x14ac:dyDescent="0.25">
      <c r="A5" s="309" t="s">
        <v>2</v>
      </c>
      <c r="B5" s="64"/>
    </row>
    <row r="6" spans="1:9" ht="18" customHeight="1" x14ac:dyDescent="0.25">
      <c r="A6" s="309" t="s">
        <v>3</v>
      </c>
      <c r="B6" s="64"/>
    </row>
    <row r="7" spans="1:9" ht="18" customHeight="1" x14ac:dyDescent="0.25">
      <c r="A7" s="309" t="s">
        <v>4</v>
      </c>
      <c r="B7" s="64"/>
    </row>
    <row r="9" spans="1:9" ht="15.75" customHeight="1" thickBot="1" x14ac:dyDescent="0.3">
      <c r="A9" s="4"/>
      <c r="B9" s="4"/>
      <c r="C9" s="4"/>
      <c r="D9" s="4"/>
      <c r="E9" s="4"/>
      <c r="F9" s="4"/>
      <c r="G9" s="282"/>
      <c r="H9" s="282"/>
      <c r="I9" s="4"/>
    </row>
    <row r="10" spans="1:9" ht="24.7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2"/>
    </row>
    <row r="12" spans="1:9" ht="23.25" customHeight="1" x14ac:dyDescent="0.25">
      <c r="A12" s="283" t="s">
        <v>6</v>
      </c>
      <c r="B12" s="283" t="s">
        <v>353</v>
      </c>
      <c r="G12" s="281" t="s">
        <v>7</v>
      </c>
      <c r="H12" s="284" t="s">
        <v>8</v>
      </c>
      <c r="I12" s="25" t="s">
        <v>380</v>
      </c>
    </row>
    <row r="13" spans="1:9" x14ac:dyDescent="0.25">
      <c r="G13" s="281" t="s">
        <v>9</v>
      </c>
      <c r="H13" s="284" t="s">
        <v>8</v>
      </c>
      <c r="I13" s="35" t="s">
        <v>378</v>
      </c>
    </row>
    <row r="14" spans="1:9" x14ac:dyDescent="0.25">
      <c r="G14" s="281" t="s">
        <v>10</v>
      </c>
      <c r="H14" s="284" t="s">
        <v>8</v>
      </c>
    </row>
    <row r="15" spans="1:9" ht="9.75" customHeight="1" x14ac:dyDescent="0.25"/>
    <row r="16" spans="1:9" ht="20.25" customHeight="1" x14ac:dyDescent="0.25">
      <c r="A16" s="283" t="s">
        <v>11</v>
      </c>
      <c r="B16" s="283" t="s">
        <v>353</v>
      </c>
    </row>
    <row r="17" spans="1:18" ht="15.75" customHeight="1" thickBot="1" x14ac:dyDescent="0.3">
      <c r="F17" s="7"/>
    </row>
    <row r="18" spans="1:18" ht="27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116</v>
      </c>
      <c r="G18" s="457" t="s">
        <v>16</v>
      </c>
      <c r="H18" s="458"/>
      <c r="I18" s="10" t="s">
        <v>17</v>
      </c>
    </row>
    <row r="19" spans="1:18" ht="54" customHeight="1" x14ac:dyDescent="0.25">
      <c r="A19" s="32">
        <v>1</v>
      </c>
      <c r="B19" s="306">
        <v>44247</v>
      </c>
      <c r="C19" s="285"/>
      <c r="D19" s="31" t="s">
        <v>354</v>
      </c>
      <c r="E19" s="286" t="s">
        <v>355</v>
      </c>
      <c r="F19" s="287">
        <v>1</v>
      </c>
      <c r="G19" s="459">
        <v>3000000</v>
      </c>
      <c r="H19" s="460"/>
      <c r="I19" s="288">
        <f t="shared" ref="I19" si="0">G19</f>
        <v>3000000</v>
      </c>
    </row>
    <row r="20" spans="1:18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8"/>
      <c r="I20" s="11">
        <f>SUM(I19:I19)</f>
        <v>3000000</v>
      </c>
      <c r="J20" s="13"/>
    </row>
    <row r="21" spans="1:18" x14ac:dyDescent="0.25">
      <c r="A21" s="359"/>
      <c r="B21" s="359"/>
      <c r="C21" s="359"/>
      <c r="D21" s="359"/>
      <c r="E21" s="305"/>
      <c r="F21" s="305"/>
      <c r="G21" s="289"/>
      <c r="H21" s="289"/>
      <c r="I21" s="13"/>
    </row>
    <row r="22" spans="1:18" x14ac:dyDescent="0.25">
      <c r="A22" s="305"/>
      <c r="B22" s="305"/>
      <c r="C22" s="305"/>
      <c r="D22" s="305"/>
      <c r="E22" s="305"/>
      <c r="F22" s="305"/>
      <c r="G22" s="290" t="s">
        <v>20</v>
      </c>
      <c r="H22" s="290"/>
      <c r="I22" s="13">
        <f>I21*10%</f>
        <v>0</v>
      </c>
    </row>
    <row r="23" spans="1:18" ht="16.5" thickBot="1" x14ac:dyDescent="0.3">
      <c r="E23" s="1"/>
      <c r="F23" s="1"/>
      <c r="G23" s="291" t="s">
        <v>33</v>
      </c>
      <c r="H23" s="291"/>
      <c r="I23" s="88">
        <v>0</v>
      </c>
      <c r="J23" s="16"/>
      <c r="R23" s="2" t="s">
        <v>25</v>
      </c>
    </row>
    <row r="24" spans="1:18" x14ac:dyDescent="0.25">
      <c r="E24" s="1"/>
      <c r="F24" s="1"/>
      <c r="G24" s="292" t="s">
        <v>27</v>
      </c>
      <c r="H24" s="292"/>
      <c r="I24" s="18">
        <f>I20</f>
        <v>3000000</v>
      </c>
    </row>
    <row r="25" spans="1:18" ht="21" customHeight="1" x14ac:dyDescent="0.25">
      <c r="E25" s="1"/>
      <c r="F25" s="1"/>
      <c r="G25" s="292"/>
      <c r="H25" s="292"/>
      <c r="I25" s="18"/>
    </row>
    <row r="26" spans="1:18" ht="18" customHeight="1" x14ac:dyDescent="0.25">
      <c r="A26" s="1" t="s">
        <v>43</v>
      </c>
      <c r="E26" s="1"/>
      <c r="F26" s="1"/>
      <c r="G26" s="292"/>
      <c r="H26" s="292"/>
      <c r="I26" s="18"/>
    </row>
    <row r="27" spans="1:18" ht="18.75" customHeight="1" x14ac:dyDescent="0.25">
      <c r="A27" s="19"/>
      <c r="E27" s="1"/>
      <c r="F27" s="1"/>
      <c r="G27" s="292"/>
      <c r="H27" s="292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24"/>
      <c r="B33" s="24"/>
      <c r="C33" s="24"/>
      <c r="D33" s="97"/>
    </row>
    <row r="34" spans="1:9" x14ac:dyDescent="0.25">
      <c r="G34" s="36" t="s">
        <v>73</v>
      </c>
      <c r="H34" s="360" t="str">
        <f>+I13</f>
        <v xml:space="preserve"> 25 Februari 21</v>
      </c>
      <c r="I34" s="360"/>
    </row>
    <row r="41" spans="1:9" x14ac:dyDescent="0.25">
      <c r="G41" s="388" t="s">
        <v>24</v>
      </c>
      <c r="H41" s="388"/>
      <c r="I41" s="388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workbookViewId="0">
      <selection activeCell="M13" sqref="M13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281" customWidth="1"/>
    <col min="8" max="8" width="1.28515625" style="281" customWidth="1"/>
    <col min="9" max="9" width="17.7109375" style="2" customWidth="1"/>
    <col min="10" max="16384" width="9.140625" style="2"/>
  </cols>
  <sheetData>
    <row r="2" spans="1:9" ht="18" customHeight="1" x14ac:dyDescent="0.25">
      <c r="A2" s="308" t="s">
        <v>0</v>
      </c>
    </row>
    <row r="3" spans="1:9" ht="18" customHeight="1" x14ac:dyDescent="0.25">
      <c r="A3" s="309" t="s">
        <v>31</v>
      </c>
      <c r="B3" s="64"/>
    </row>
    <row r="4" spans="1:9" ht="18" customHeight="1" x14ac:dyDescent="0.25">
      <c r="A4" s="309" t="s">
        <v>1</v>
      </c>
      <c r="B4" s="64"/>
    </row>
    <row r="5" spans="1:9" ht="18" customHeight="1" x14ac:dyDescent="0.25">
      <c r="A5" s="309" t="s">
        <v>2</v>
      </c>
      <c r="B5" s="64"/>
    </row>
    <row r="6" spans="1:9" ht="18" customHeight="1" x14ac:dyDescent="0.25">
      <c r="A6" s="309" t="s">
        <v>3</v>
      </c>
      <c r="B6" s="64"/>
    </row>
    <row r="7" spans="1:9" ht="18" customHeight="1" x14ac:dyDescent="0.25">
      <c r="A7" s="309" t="s">
        <v>4</v>
      </c>
      <c r="B7" s="64"/>
    </row>
    <row r="9" spans="1:9" ht="15.75" customHeight="1" thickBot="1" x14ac:dyDescent="0.3">
      <c r="A9" s="4"/>
      <c r="B9" s="4"/>
      <c r="C9" s="4"/>
      <c r="D9" s="4"/>
      <c r="E9" s="4"/>
      <c r="F9" s="4"/>
      <c r="G9" s="282"/>
      <c r="H9" s="282"/>
      <c r="I9" s="4"/>
    </row>
    <row r="10" spans="1:9" ht="24.75" customHeight="1" thickBot="1" x14ac:dyDescent="0.3">
      <c r="A10" s="370" t="s">
        <v>5</v>
      </c>
      <c r="B10" s="371"/>
      <c r="C10" s="371"/>
      <c r="D10" s="371"/>
      <c r="E10" s="371"/>
      <c r="F10" s="371"/>
      <c r="G10" s="371"/>
      <c r="H10" s="371"/>
      <c r="I10" s="372"/>
    </row>
    <row r="12" spans="1:9" ht="23.25" customHeight="1" x14ac:dyDescent="0.25">
      <c r="A12" s="283" t="s">
        <v>6</v>
      </c>
      <c r="B12" s="283" t="s">
        <v>383</v>
      </c>
      <c r="G12" s="281" t="s">
        <v>7</v>
      </c>
      <c r="H12" s="284" t="s">
        <v>8</v>
      </c>
      <c r="I12" s="25" t="s">
        <v>382</v>
      </c>
    </row>
    <row r="13" spans="1:9" x14ac:dyDescent="0.25">
      <c r="G13" s="281" t="s">
        <v>9</v>
      </c>
      <c r="H13" s="284" t="s">
        <v>8</v>
      </c>
      <c r="I13" s="35" t="s">
        <v>378</v>
      </c>
    </row>
    <row r="14" spans="1:9" x14ac:dyDescent="0.25">
      <c r="G14" s="281" t="s">
        <v>10</v>
      </c>
      <c r="H14" s="284" t="s">
        <v>8</v>
      </c>
    </row>
    <row r="15" spans="1:9" ht="9.75" customHeight="1" x14ac:dyDescent="0.25"/>
    <row r="16" spans="1:9" ht="20.25" customHeight="1" x14ac:dyDescent="0.25">
      <c r="A16" s="283" t="s">
        <v>11</v>
      </c>
      <c r="B16" s="283" t="s">
        <v>383</v>
      </c>
    </row>
    <row r="17" spans="1:18" ht="15.75" customHeight="1" thickBot="1" x14ac:dyDescent="0.3">
      <c r="F17" s="7"/>
    </row>
    <row r="18" spans="1:18" ht="27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116</v>
      </c>
      <c r="G18" s="457" t="s">
        <v>16</v>
      </c>
      <c r="H18" s="458"/>
      <c r="I18" s="10" t="s">
        <v>17</v>
      </c>
    </row>
    <row r="19" spans="1:18" ht="54" customHeight="1" x14ac:dyDescent="0.25">
      <c r="A19" s="32">
        <v>1</v>
      </c>
      <c r="B19" s="306">
        <v>44250</v>
      </c>
      <c r="C19" s="285"/>
      <c r="D19" s="31" t="s">
        <v>384</v>
      </c>
      <c r="E19" s="286" t="s">
        <v>385</v>
      </c>
      <c r="F19" s="287">
        <v>1</v>
      </c>
      <c r="G19" s="459">
        <v>2500000</v>
      </c>
      <c r="H19" s="460"/>
      <c r="I19" s="288">
        <f t="shared" ref="I19" si="0">G19</f>
        <v>2500000</v>
      </c>
    </row>
    <row r="20" spans="1:18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7"/>
      <c r="H20" s="358"/>
      <c r="I20" s="11">
        <f>SUM(I19:I19)</f>
        <v>2500000</v>
      </c>
      <c r="J20" s="13"/>
    </row>
    <row r="21" spans="1:18" x14ac:dyDescent="0.25">
      <c r="A21" s="359"/>
      <c r="B21" s="359"/>
      <c r="C21" s="359"/>
      <c r="D21" s="359"/>
      <c r="E21" s="305"/>
      <c r="F21" s="305"/>
      <c r="G21" s="289"/>
      <c r="H21" s="289"/>
      <c r="I21" s="13"/>
    </row>
    <row r="22" spans="1:18" x14ac:dyDescent="0.25">
      <c r="A22" s="305"/>
      <c r="B22" s="305"/>
      <c r="C22" s="305"/>
      <c r="D22" s="305"/>
      <c r="E22" s="305"/>
      <c r="F22" s="305"/>
      <c r="G22" s="290" t="s">
        <v>20</v>
      </c>
      <c r="H22" s="290"/>
      <c r="I22" s="13">
        <f>I21*10%</f>
        <v>0</v>
      </c>
    </row>
    <row r="23" spans="1:18" ht="16.5" thickBot="1" x14ac:dyDescent="0.3">
      <c r="E23" s="1"/>
      <c r="F23" s="1"/>
      <c r="G23" s="291" t="s">
        <v>33</v>
      </c>
      <c r="H23" s="291"/>
      <c r="I23" s="88">
        <v>0</v>
      </c>
      <c r="J23" s="16"/>
      <c r="R23" s="2" t="s">
        <v>25</v>
      </c>
    </row>
    <row r="24" spans="1:18" x14ac:dyDescent="0.25">
      <c r="E24" s="1"/>
      <c r="F24" s="1"/>
      <c r="G24" s="292" t="s">
        <v>27</v>
      </c>
      <c r="H24" s="292"/>
      <c r="I24" s="18">
        <f>I20</f>
        <v>2500000</v>
      </c>
    </row>
    <row r="25" spans="1:18" ht="21" customHeight="1" x14ac:dyDescent="0.25">
      <c r="E25" s="1"/>
      <c r="F25" s="1"/>
      <c r="G25" s="292"/>
      <c r="H25" s="292"/>
      <c r="I25" s="18"/>
    </row>
    <row r="26" spans="1:18" ht="18" customHeight="1" x14ac:dyDescent="0.25">
      <c r="A26" s="1" t="s">
        <v>114</v>
      </c>
      <c r="E26" s="1"/>
      <c r="F26" s="1"/>
      <c r="G26" s="292"/>
      <c r="H26" s="292"/>
      <c r="I26" s="18"/>
    </row>
    <row r="27" spans="1:18" ht="18.75" customHeight="1" x14ac:dyDescent="0.25">
      <c r="A27" s="19"/>
      <c r="E27" s="1"/>
      <c r="F27" s="1"/>
      <c r="G27" s="292"/>
      <c r="H27" s="292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24"/>
      <c r="B33" s="24"/>
      <c r="C33" s="24"/>
      <c r="D33" s="97"/>
    </row>
    <row r="34" spans="1:9" x14ac:dyDescent="0.25">
      <c r="G34" s="36" t="s">
        <v>73</v>
      </c>
      <c r="H34" s="360" t="str">
        <f>+I13</f>
        <v xml:space="preserve"> 25 Februari 21</v>
      </c>
      <c r="I34" s="360"/>
    </row>
    <row r="41" spans="1:9" x14ac:dyDescent="0.25">
      <c r="G41" s="388" t="s">
        <v>24</v>
      </c>
      <c r="H41" s="388"/>
      <c r="I41" s="388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5"/>
  <sheetViews>
    <sheetView topLeftCell="A107" zoomScale="86" zoomScaleNormal="86" workbookViewId="0">
      <selection activeCell="J100" sqref="J100:J129"/>
    </sheetView>
  </sheetViews>
  <sheetFormatPr defaultRowHeight="15" x14ac:dyDescent="0.25"/>
  <cols>
    <col min="1" max="1" width="4.85546875" customWidth="1"/>
    <col min="2" max="2" width="12.85546875" customWidth="1"/>
    <col min="3" max="3" width="11.42578125" customWidth="1"/>
    <col min="4" max="4" width="27.7109375" customWidth="1"/>
    <col min="5" max="5" width="19.5703125" customWidth="1"/>
    <col min="6" max="6" width="7.42578125" customWidth="1"/>
    <col min="7" max="7" width="8.28515625" customWidth="1"/>
    <col min="8" max="8" width="16" style="211" customWidth="1"/>
    <col min="9" max="9" width="2.140625" style="211" customWidth="1"/>
    <col min="10" max="10" width="21.42578125" customWidth="1"/>
    <col min="14" max="14" width="16.85546875" bestFit="1" customWidth="1"/>
    <col min="17" max="17" width="16.42578125" bestFit="1" customWidth="1"/>
  </cols>
  <sheetData>
    <row r="2" spans="1:14" ht="18.75" x14ac:dyDescent="0.3">
      <c r="A2" s="242" t="s">
        <v>0</v>
      </c>
      <c r="B2" s="37"/>
      <c r="C2" s="25"/>
    </row>
    <row r="3" spans="1:14" x14ac:dyDescent="0.25">
      <c r="A3" s="118" t="s">
        <v>31</v>
      </c>
      <c r="B3" s="178"/>
      <c r="C3" s="178"/>
    </row>
    <row r="4" spans="1:14" x14ac:dyDescent="0.25">
      <c r="A4" s="118" t="s">
        <v>1</v>
      </c>
      <c r="B4" s="178"/>
      <c r="C4" s="178"/>
    </row>
    <row r="5" spans="1:14" x14ac:dyDescent="0.25">
      <c r="A5" s="118" t="s">
        <v>2</v>
      </c>
      <c r="B5" s="178"/>
      <c r="C5" s="178"/>
    </row>
    <row r="6" spans="1:14" x14ac:dyDescent="0.25">
      <c r="A6" s="118" t="s">
        <v>3</v>
      </c>
      <c r="B6" s="178"/>
      <c r="C6" s="178"/>
    </row>
    <row r="7" spans="1:14" x14ac:dyDescent="0.25">
      <c r="A7" s="118" t="s">
        <v>4</v>
      </c>
      <c r="B7" s="178"/>
      <c r="C7" s="178"/>
    </row>
    <row r="8" spans="1:14" x14ac:dyDescent="0.25">
      <c r="A8" s="178"/>
      <c r="B8" s="178"/>
      <c r="C8" s="178"/>
    </row>
    <row r="9" spans="1:14" ht="15.75" thickBot="1" x14ac:dyDescent="0.3">
      <c r="A9" s="243"/>
      <c r="B9" s="243"/>
      <c r="C9" s="243"/>
      <c r="D9" s="243"/>
      <c r="E9" s="243"/>
      <c r="F9" s="243"/>
      <c r="G9" s="243"/>
      <c r="H9" s="244"/>
      <c r="I9" s="244"/>
      <c r="J9" s="243"/>
    </row>
    <row r="10" spans="1:14" ht="24" thickBot="1" x14ac:dyDescent="0.4">
      <c r="A10" s="436" t="s">
        <v>5</v>
      </c>
      <c r="B10" s="437"/>
      <c r="C10" s="437"/>
      <c r="D10" s="437"/>
      <c r="E10" s="437"/>
      <c r="F10" s="437"/>
      <c r="G10" s="437"/>
      <c r="H10" s="437"/>
      <c r="I10" s="437"/>
      <c r="J10" s="438"/>
    </row>
    <row r="12" spans="1:14" ht="18.75" customHeight="1" x14ac:dyDescent="0.25">
      <c r="A12" s="73" t="s">
        <v>6</v>
      </c>
      <c r="B12" s="73" t="s">
        <v>302</v>
      </c>
      <c r="C12" s="73"/>
      <c r="D12" s="73"/>
      <c r="E12" s="73"/>
      <c r="F12" s="73"/>
      <c r="G12" s="73"/>
      <c r="H12" s="245" t="s">
        <v>7</v>
      </c>
      <c r="I12" s="245" t="s">
        <v>8</v>
      </c>
      <c r="J12" s="25" t="s">
        <v>386</v>
      </c>
    </row>
    <row r="13" spans="1:14" ht="18.75" customHeight="1" x14ac:dyDescent="0.25">
      <c r="A13" s="73"/>
      <c r="B13" s="73"/>
      <c r="C13" s="73"/>
      <c r="D13" s="73"/>
      <c r="E13" s="73"/>
      <c r="F13" s="73"/>
      <c r="G13" s="73"/>
      <c r="H13" s="245" t="s">
        <v>9</v>
      </c>
      <c r="I13" s="245" t="s">
        <v>8</v>
      </c>
      <c r="J13" s="180" t="s">
        <v>629</v>
      </c>
    </row>
    <row r="14" spans="1:14" ht="18.75" customHeight="1" x14ac:dyDescent="0.25">
      <c r="A14" s="73" t="s">
        <v>11</v>
      </c>
      <c r="B14" s="73" t="s">
        <v>303</v>
      </c>
      <c r="C14" s="73"/>
      <c r="D14" s="73"/>
      <c r="E14" s="73"/>
      <c r="F14" s="73"/>
      <c r="G14" s="73"/>
      <c r="H14" s="245" t="s">
        <v>10</v>
      </c>
      <c r="I14" s="245" t="s">
        <v>8</v>
      </c>
      <c r="J14" s="73" t="s">
        <v>30</v>
      </c>
    </row>
    <row r="15" spans="1:14" ht="15.75" thickBot="1" x14ac:dyDescent="0.3">
      <c r="A15" s="246"/>
      <c r="B15" s="246"/>
      <c r="C15" s="246"/>
      <c r="D15" s="246"/>
      <c r="E15" s="246"/>
      <c r="F15" s="246"/>
      <c r="G15" s="246"/>
      <c r="H15" s="247"/>
      <c r="I15" s="247"/>
      <c r="J15" s="246"/>
    </row>
    <row r="16" spans="1:14" ht="43.5" customHeight="1" x14ac:dyDescent="0.25">
      <c r="A16" s="261" t="s">
        <v>12</v>
      </c>
      <c r="B16" s="262" t="s">
        <v>304</v>
      </c>
      <c r="C16" s="313" t="s">
        <v>26</v>
      </c>
      <c r="D16" s="262" t="s">
        <v>305</v>
      </c>
      <c r="E16" s="262" t="s">
        <v>15</v>
      </c>
      <c r="F16" s="313" t="s">
        <v>28</v>
      </c>
      <c r="G16" s="313" t="s">
        <v>499</v>
      </c>
      <c r="H16" s="449" t="s">
        <v>16</v>
      </c>
      <c r="I16" s="450"/>
      <c r="J16" s="263" t="s">
        <v>17</v>
      </c>
      <c r="N16" s="211"/>
    </row>
    <row r="17" spans="1:14" s="246" customFormat="1" ht="29.25" customHeight="1" x14ac:dyDescent="0.25">
      <c r="A17" s="257">
        <v>1</v>
      </c>
      <c r="B17" s="258">
        <v>44221</v>
      </c>
      <c r="C17" s="315" t="s">
        <v>500</v>
      </c>
      <c r="D17" s="259" t="s">
        <v>387</v>
      </c>
      <c r="E17" s="260" t="s">
        <v>388</v>
      </c>
      <c r="F17" s="314">
        <v>39</v>
      </c>
      <c r="G17" s="314">
        <v>612</v>
      </c>
      <c r="H17" s="452">
        <v>5000</v>
      </c>
      <c r="I17" s="452">
        <v>5000</v>
      </c>
      <c r="J17" s="319">
        <f>G17*H17</f>
        <v>3060000</v>
      </c>
      <c r="N17" s="247"/>
    </row>
    <row r="18" spans="1:14" s="246" customFormat="1" ht="29.25" customHeight="1" x14ac:dyDescent="0.25">
      <c r="A18" s="257">
        <f>A17+1</f>
        <v>2</v>
      </c>
      <c r="B18" s="258">
        <v>44221</v>
      </c>
      <c r="C18" s="315" t="s">
        <v>501</v>
      </c>
      <c r="D18" s="259" t="s">
        <v>387</v>
      </c>
      <c r="E18" s="260" t="s">
        <v>389</v>
      </c>
      <c r="F18" s="314">
        <v>23</v>
      </c>
      <c r="G18" s="314">
        <v>280</v>
      </c>
      <c r="H18" s="452">
        <v>5000</v>
      </c>
      <c r="I18" s="452">
        <v>5000</v>
      </c>
      <c r="J18" s="319">
        <f t="shared" ref="J18:J81" si="0">G18*H18</f>
        <v>1400000</v>
      </c>
      <c r="N18" s="247"/>
    </row>
    <row r="19" spans="1:14" s="246" customFormat="1" ht="29.25" customHeight="1" x14ac:dyDescent="0.25">
      <c r="A19" s="257">
        <f t="shared" ref="A19:A82" si="1">A18+1</f>
        <v>3</v>
      </c>
      <c r="B19" s="258">
        <v>44221</v>
      </c>
      <c r="C19" s="315" t="s">
        <v>502</v>
      </c>
      <c r="D19" s="259" t="s">
        <v>387</v>
      </c>
      <c r="E19" s="260" t="s">
        <v>390</v>
      </c>
      <c r="F19" s="314">
        <v>7</v>
      </c>
      <c r="G19" s="314">
        <v>100</v>
      </c>
      <c r="H19" s="452">
        <v>10800</v>
      </c>
      <c r="I19" s="452">
        <v>10800</v>
      </c>
      <c r="J19" s="319">
        <f t="shared" si="0"/>
        <v>1080000</v>
      </c>
      <c r="N19" s="247"/>
    </row>
    <row r="20" spans="1:14" s="246" customFormat="1" ht="29.25" customHeight="1" x14ac:dyDescent="0.25">
      <c r="A20" s="257">
        <f t="shared" si="1"/>
        <v>4</v>
      </c>
      <c r="B20" s="258">
        <v>44221</v>
      </c>
      <c r="C20" s="315" t="s">
        <v>503</v>
      </c>
      <c r="D20" s="259" t="s">
        <v>387</v>
      </c>
      <c r="E20" s="260" t="s">
        <v>391</v>
      </c>
      <c r="F20" s="314">
        <v>8</v>
      </c>
      <c r="G20" s="314">
        <v>100</v>
      </c>
      <c r="H20" s="452">
        <v>21000</v>
      </c>
      <c r="I20" s="452">
        <v>21000</v>
      </c>
      <c r="J20" s="319">
        <f t="shared" si="0"/>
        <v>2100000</v>
      </c>
      <c r="N20" s="247"/>
    </row>
    <row r="21" spans="1:14" s="246" customFormat="1" ht="29.25" customHeight="1" x14ac:dyDescent="0.25">
      <c r="A21" s="257">
        <f t="shared" si="1"/>
        <v>5</v>
      </c>
      <c r="B21" s="258">
        <v>44221</v>
      </c>
      <c r="C21" s="315" t="s">
        <v>504</v>
      </c>
      <c r="D21" s="259" t="s">
        <v>387</v>
      </c>
      <c r="E21" s="260" t="s">
        <v>392</v>
      </c>
      <c r="F21" s="314">
        <v>20</v>
      </c>
      <c r="G21" s="314">
        <v>316</v>
      </c>
      <c r="H21" s="452">
        <v>9000</v>
      </c>
      <c r="I21" s="452">
        <v>9000</v>
      </c>
      <c r="J21" s="319">
        <f t="shared" si="0"/>
        <v>2844000</v>
      </c>
      <c r="N21" s="247"/>
    </row>
    <row r="22" spans="1:14" s="246" customFormat="1" ht="29.25" customHeight="1" x14ac:dyDescent="0.25">
      <c r="A22" s="257">
        <f t="shared" si="1"/>
        <v>6</v>
      </c>
      <c r="B22" s="258">
        <v>44221</v>
      </c>
      <c r="C22" s="315" t="s">
        <v>505</v>
      </c>
      <c r="D22" s="259" t="s">
        <v>387</v>
      </c>
      <c r="E22" s="260" t="s">
        <v>393</v>
      </c>
      <c r="F22" s="314">
        <v>10</v>
      </c>
      <c r="G22" s="314">
        <v>100</v>
      </c>
      <c r="H22" s="452">
        <v>15000</v>
      </c>
      <c r="I22" s="452">
        <v>15000</v>
      </c>
      <c r="J22" s="319">
        <f t="shared" si="0"/>
        <v>1500000</v>
      </c>
      <c r="N22" s="247"/>
    </row>
    <row r="23" spans="1:14" s="246" customFormat="1" ht="29.25" customHeight="1" x14ac:dyDescent="0.25">
      <c r="A23" s="257">
        <f t="shared" si="1"/>
        <v>7</v>
      </c>
      <c r="B23" s="258">
        <v>44221</v>
      </c>
      <c r="C23" s="315" t="s">
        <v>506</v>
      </c>
      <c r="D23" s="259" t="s">
        <v>387</v>
      </c>
      <c r="E23" s="260" t="s">
        <v>394</v>
      </c>
      <c r="F23" s="314">
        <v>9</v>
      </c>
      <c r="G23" s="314">
        <v>100</v>
      </c>
      <c r="H23" s="452">
        <v>14000</v>
      </c>
      <c r="I23" s="452">
        <v>14000</v>
      </c>
      <c r="J23" s="319">
        <f t="shared" si="0"/>
        <v>1400000</v>
      </c>
      <c r="N23" s="247"/>
    </row>
    <row r="24" spans="1:14" s="246" customFormat="1" ht="29.25" customHeight="1" x14ac:dyDescent="0.25">
      <c r="A24" s="257">
        <f t="shared" si="1"/>
        <v>8</v>
      </c>
      <c r="B24" s="258">
        <v>44221</v>
      </c>
      <c r="C24" s="315" t="s">
        <v>507</v>
      </c>
      <c r="D24" s="259" t="s">
        <v>387</v>
      </c>
      <c r="E24" s="260" t="s">
        <v>395</v>
      </c>
      <c r="F24" s="314">
        <v>23</v>
      </c>
      <c r="G24" s="314">
        <v>315</v>
      </c>
      <c r="H24" s="452">
        <v>5500</v>
      </c>
      <c r="I24" s="452">
        <v>5500</v>
      </c>
      <c r="J24" s="319">
        <f t="shared" si="0"/>
        <v>1732500</v>
      </c>
      <c r="N24" s="247"/>
    </row>
    <row r="25" spans="1:14" s="246" customFormat="1" ht="29.25" customHeight="1" x14ac:dyDescent="0.25">
      <c r="A25" s="257">
        <f t="shared" si="1"/>
        <v>9</v>
      </c>
      <c r="B25" s="258">
        <v>44221</v>
      </c>
      <c r="C25" s="315" t="s">
        <v>508</v>
      </c>
      <c r="D25" s="259" t="s">
        <v>387</v>
      </c>
      <c r="E25" s="260" t="s">
        <v>396</v>
      </c>
      <c r="F25" s="314">
        <v>6</v>
      </c>
      <c r="G25" s="314">
        <v>100</v>
      </c>
      <c r="H25" s="452">
        <v>13200</v>
      </c>
      <c r="I25" s="452">
        <v>13200</v>
      </c>
      <c r="J25" s="319">
        <f t="shared" si="0"/>
        <v>1320000</v>
      </c>
      <c r="N25" s="247"/>
    </row>
    <row r="26" spans="1:14" s="246" customFormat="1" ht="29.25" customHeight="1" x14ac:dyDescent="0.25">
      <c r="A26" s="257">
        <f t="shared" si="1"/>
        <v>10</v>
      </c>
      <c r="B26" s="258">
        <v>44221</v>
      </c>
      <c r="C26" s="315" t="s">
        <v>509</v>
      </c>
      <c r="D26" s="259" t="s">
        <v>387</v>
      </c>
      <c r="E26" s="260" t="s">
        <v>397</v>
      </c>
      <c r="F26" s="314">
        <v>17</v>
      </c>
      <c r="G26" s="314">
        <v>236</v>
      </c>
      <c r="H26" s="452">
        <v>7800</v>
      </c>
      <c r="I26" s="452">
        <v>7800</v>
      </c>
      <c r="J26" s="319">
        <f t="shared" si="0"/>
        <v>1840800</v>
      </c>
      <c r="N26" s="247"/>
    </row>
    <row r="27" spans="1:14" s="246" customFormat="1" ht="29.25" customHeight="1" x14ac:dyDescent="0.25">
      <c r="A27" s="257">
        <f t="shared" si="1"/>
        <v>11</v>
      </c>
      <c r="B27" s="258">
        <v>44221</v>
      </c>
      <c r="C27" s="315" t="s">
        <v>510</v>
      </c>
      <c r="D27" s="259" t="s">
        <v>387</v>
      </c>
      <c r="E27" s="260" t="s">
        <v>398</v>
      </c>
      <c r="F27" s="314">
        <v>12</v>
      </c>
      <c r="G27" s="314">
        <v>119</v>
      </c>
      <c r="H27" s="452">
        <v>11000</v>
      </c>
      <c r="I27" s="452">
        <v>11000</v>
      </c>
      <c r="J27" s="319">
        <f t="shared" si="0"/>
        <v>1309000</v>
      </c>
      <c r="N27" s="247"/>
    </row>
    <row r="28" spans="1:14" s="246" customFormat="1" ht="29.25" customHeight="1" x14ac:dyDescent="0.25">
      <c r="A28" s="257">
        <f t="shared" si="1"/>
        <v>12</v>
      </c>
      <c r="B28" s="258">
        <v>44221</v>
      </c>
      <c r="C28" s="315" t="s">
        <v>511</v>
      </c>
      <c r="D28" s="259" t="s">
        <v>387</v>
      </c>
      <c r="E28" s="260" t="s">
        <v>399</v>
      </c>
      <c r="F28" s="314">
        <v>13</v>
      </c>
      <c r="G28" s="314">
        <v>166</v>
      </c>
      <c r="H28" s="452">
        <v>6000</v>
      </c>
      <c r="I28" s="452">
        <v>6000</v>
      </c>
      <c r="J28" s="319">
        <f t="shared" si="0"/>
        <v>996000</v>
      </c>
      <c r="N28" s="247"/>
    </row>
    <row r="29" spans="1:14" s="246" customFormat="1" ht="29.25" customHeight="1" x14ac:dyDescent="0.25">
      <c r="A29" s="257">
        <f t="shared" si="1"/>
        <v>13</v>
      </c>
      <c r="B29" s="258">
        <v>44221</v>
      </c>
      <c r="C29" s="315" t="s">
        <v>512</v>
      </c>
      <c r="D29" s="259" t="s">
        <v>387</v>
      </c>
      <c r="E29" s="260" t="s">
        <v>400</v>
      </c>
      <c r="F29" s="314">
        <v>10</v>
      </c>
      <c r="G29" s="314">
        <v>100</v>
      </c>
      <c r="H29" s="452">
        <v>11000</v>
      </c>
      <c r="I29" s="452">
        <v>11000</v>
      </c>
      <c r="J29" s="319">
        <f t="shared" si="0"/>
        <v>1100000</v>
      </c>
      <c r="N29" s="247"/>
    </row>
    <row r="30" spans="1:14" s="246" customFormat="1" ht="29.25" customHeight="1" x14ac:dyDescent="0.25">
      <c r="A30" s="257">
        <f t="shared" si="1"/>
        <v>14</v>
      </c>
      <c r="B30" s="258">
        <v>44221</v>
      </c>
      <c r="C30" s="315" t="s">
        <v>513</v>
      </c>
      <c r="D30" s="259" t="s">
        <v>387</v>
      </c>
      <c r="E30" s="260" t="s">
        <v>401</v>
      </c>
      <c r="F30" s="314">
        <v>11</v>
      </c>
      <c r="G30" s="314">
        <v>109</v>
      </c>
      <c r="H30" s="452">
        <v>9000</v>
      </c>
      <c r="I30" s="452">
        <v>9000</v>
      </c>
      <c r="J30" s="319">
        <f t="shared" si="0"/>
        <v>981000</v>
      </c>
      <c r="N30" s="247"/>
    </row>
    <row r="31" spans="1:14" s="246" customFormat="1" ht="29.25" customHeight="1" x14ac:dyDescent="0.25">
      <c r="A31" s="257">
        <f t="shared" si="1"/>
        <v>15</v>
      </c>
      <c r="B31" s="258">
        <v>44221</v>
      </c>
      <c r="C31" s="316" t="s">
        <v>514</v>
      </c>
      <c r="D31" s="259" t="s">
        <v>387</v>
      </c>
      <c r="E31" s="260" t="s">
        <v>402</v>
      </c>
      <c r="F31" s="314">
        <v>7</v>
      </c>
      <c r="G31" s="314">
        <v>100</v>
      </c>
      <c r="H31" s="452">
        <v>14400</v>
      </c>
      <c r="I31" s="452">
        <v>14400</v>
      </c>
      <c r="J31" s="319">
        <f t="shared" si="0"/>
        <v>1440000</v>
      </c>
      <c r="N31" s="247"/>
    </row>
    <row r="32" spans="1:14" s="246" customFormat="1" ht="29.25" customHeight="1" x14ac:dyDescent="0.25">
      <c r="A32" s="257">
        <f t="shared" si="1"/>
        <v>16</v>
      </c>
      <c r="B32" s="258">
        <v>44221</v>
      </c>
      <c r="C32" s="315" t="s">
        <v>515</v>
      </c>
      <c r="D32" s="259" t="s">
        <v>387</v>
      </c>
      <c r="E32" s="260" t="s">
        <v>403</v>
      </c>
      <c r="F32" s="314">
        <v>11</v>
      </c>
      <c r="G32" s="314">
        <v>100</v>
      </c>
      <c r="H32" s="452">
        <v>14000</v>
      </c>
      <c r="I32" s="452">
        <v>14000</v>
      </c>
      <c r="J32" s="319">
        <f t="shared" si="0"/>
        <v>1400000</v>
      </c>
      <c r="N32" s="247"/>
    </row>
    <row r="33" spans="1:14" s="246" customFormat="1" ht="29.25" customHeight="1" x14ac:dyDescent="0.25">
      <c r="A33" s="257">
        <f t="shared" si="1"/>
        <v>17</v>
      </c>
      <c r="B33" s="258">
        <v>44221</v>
      </c>
      <c r="C33" s="315" t="s">
        <v>516</v>
      </c>
      <c r="D33" s="259" t="s">
        <v>387</v>
      </c>
      <c r="E33" s="260" t="s">
        <v>404</v>
      </c>
      <c r="F33" s="314">
        <v>9</v>
      </c>
      <c r="G33" s="314">
        <v>100</v>
      </c>
      <c r="H33" s="452">
        <v>17000</v>
      </c>
      <c r="I33" s="452">
        <v>17000</v>
      </c>
      <c r="J33" s="319">
        <f t="shared" si="0"/>
        <v>1700000</v>
      </c>
      <c r="N33" s="247"/>
    </row>
    <row r="34" spans="1:14" s="246" customFormat="1" ht="29.25" customHeight="1" x14ac:dyDescent="0.25">
      <c r="A34" s="257">
        <f t="shared" si="1"/>
        <v>18</v>
      </c>
      <c r="B34" s="258">
        <v>44221</v>
      </c>
      <c r="C34" s="315" t="s">
        <v>517</v>
      </c>
      <c r="D34" s="259" t="s">
        <v>387</v>
      </c>
      <c r="E34" s="260" t="s">
        <v>405</v>
      </c>
      <c r="F34" s="314">
        <v>18</v>
      </c>
      <c r="G34" s="314">
        <v>254</v>
      </c>
      <c r="H34" s="452">
        <v>10200</v>
      </c>
      <c r="I34" s="452">
        <v>10200</v>
      </c>
      <c r="J34" s="319">
        <f t="shared" si="0"/>
        <v>2590800</v>
      </c>
      <c r="N34" s="247"/>
    </row>
    <row r="35" spans="1:14" s="246" customFormat="1" ht="29.25" customHeight="1" x14ac:dyDescent="0.25">
      <c r="A35" s="257">
        <f t="shared" si="1"/>
        <v>19</v>
      </c>
      <c r="B35" s="258">
        <v>44221</v>
      </c>
      <c r="C35" s="315" t="s">
        <v>518</v>
      </c>
      <c r="D35" s="259" t="s">
        <v>387</v>
      </c>
      <c r="E35" s="260" t="s">
        <v>406</v>
      </c>
      <c r="F35" s="314">
        <v>9</v>
      </c>
      <c r="G35" s="314">
        <v>100</v>
      </c>
      <c r="H35" s="452">
        <v>19000</v>
      </c>
      <c r="I35" s="452">
        <v>19000</v>
      </c>
      <c r="J35" s="319">
        <f t="shared" si="0"/>
        <v>1900000</v>
      </c>
      <c r="N35" s="247"/>
    </row>
    <row r="36" spans="1:14" s="246" customFormat="1" ht="29.25" customHeight="1" x14ac:dyDescent="0.25">
      <c r="A36" s="257">
        <f t="shared" si="1"/>
        <v>20</v>
      </c>
      <c r="B36" s="258">
        <v>44221</v>
      </c>
      <c r="C36" s="315" t="s">
        <v>519</v>
      </c>
      <c r="D36" s="259" t="s">
        <v>387</v>
      </c>
      <c r="E36" s="260" t="s">
        <v>25</v>
      </c>
      <c r="F36" s="314">
        <v>9</v>
      </c>
      <c r="G36" s="314">
        <v>100</v>
      </c>
      <c r="H36" s="452">
        <v>20000</v>
      </c>
      <c r="I36" s="452">
        <v>20000</v>
      </c>
      <c r="J36" s="319">
        <f t="shared" si="0"/>
        <v>2000000</v>
      </c>
      <c r="N36" s="247"/>
    </row>
    <row r="37" spans="1:14" s="246" customFormat="1" ht="29.25" customHeight="1" x14ac:dyDescent="0.25">
      <c r="A37" s="257">
        <f t="shared" si="1"/>
        <v>21</v>
      </c>
      <c r="B37" s="258">
        <v>44221</v>
      </c>
      <c r="C37" s="315" t="s">
        <v>520</v>
      </c>
      <c r="D37" s="259" t="s">
        <v>387</v>
      </c>
      <c r="E37" s="260" t="s">
        <v>407</v>
      </c>
      <c r="F37" s="314">
        <v>10</v>
      </c>
      <c r="G37" s="314">
        <v>100</v>
      </c>
      <c r="H37" s="452">
        <v>19000</v>
      </c>
      <c r="I37" s="452">
        <v>19000</v>
      </c>
      <c r="J37" s="319">
        <f t="shared" si="0"/>
        <v>1900000</v>
      </c>
      <c r="N37" s="247"/>
    </row>
    <row r="38" spans="1:14" s="246" customFormat="1" ht="29.25" customHeight="1" x14ac:dyDescent="0.25">
      <c r="A38" s="257">
        <f t="shared" si="1"/>
        <v>22</v>
      </c>
      <c r="B38" s="258">
        <v>44221</v>
      </c>
      <c r="C38" s="315" t="s">
        <v>521</v>
      </c>
      <c r="D38" s="259" t="s">
        <v>387</v>
      </c>
      <c r="E38" s="260" t="s">
        <v>408</v>
      </c>
      <c r="F38" s="314">
        <v>5</v>
      </c>
      <c r="G38" s="314">
        <v>100</v>
      </c>
      <c r="H38" s="452">
        <v>20000</v>
      </c>
      <c r="I38" s="452">
        <v>20000</v>
      </c>
      <c r="J38" s="319">
        <f t="shared" si="0"/>
        <v>2000000</v>
      </c>
      <c r="N38" s="247"/>
    </row>
    <row r="39" spans="1:14" s="246" customFormat="1" ht="29.25" customHeight="1" x14ac:dyDescent="0.25">
      <c r="A39" s="257">
        <f t="shared" si="1"/>
        <v>23</v>
      </c>
      <c r="B39" s="258">
        <v>44221</v>
      </c>
      <c r="C39" s="317" t="s">
        <v>522</v>
      </c>
      <c r="D39" s="259" t="s">
        <v>387</v>
      </c>
      <c r="E39" s="260" t="s">
        <v>409</v>
      </c>
      <c r="F39" s="314">
        <v>3</v>
      </c>
      <c r="G39" s="314">
        <v>100</v>
      </c>
      <c r="H39" s="452">
        <v>8000</v>
      </c>
      <c r="I39" s="452">
        <v>8000</v>
      </c>
      <c r="J39" s="319">
        <f t="shared" si="0"/>
        <v>800000</v>
      </c>
      <c r="N39" s="247"/>
    </row>
    <row r="40" spans="1:14" s="246" customFormat="1" ht="29.25" customHeight="1" x14ac:dyDescent="0.25">
      <c r="A40" s="257">
        <f t="shared" si="1"/>
        <v>24</v>
      </c>
      <c r="B40" s="258">
        <v>44221</v>
      </c>
      <c r="C40" s="315" t="s">
        <v>523</v>
      </c>
      <c r="D40" s="259" t="s">
        <v>387</v>
      </c>
      <c r="E40" s="260" t="s">
        <v>410</v>
      </c>
      <c r="F40" s="314">
        <v>4</v>
      </c>
      <c r="G40" s="314">
        <v>100</v>
      </c>
      <c r="H40" s="452">
        <v>20000</v>
      </c>
      <c r="I40" s="452">
        <v>20000</v>
      </c>
      <c r="J40" s="319">
        <f t="shared" si="0"/>
        <v>2000000</v>
      </c>
      <c r="N40" s="247"/>
    </row>
    <row r="41" spans="1:14" s="246" customFormat="1" ht="29.25" customHeight="1" x14ac:dyDescent="0.25">
      <c r="A41" s="257">
        <f t="shared" si="1"/>
        <v>25</v>
      </c>
      <c r="B41" s="258">
        <v>44221</v>
      </c>
      <c r="C41" s="315" t="s">
        <v>524</v>
      </c>
      <c r="D41" s="259" t="s">
        <v>387</v>
      </c>
      <c r="E41" s="260" t="s">
        <v>411</v>
      </c>
      <c r="F41" s="314">
        <v>9</v>
      </c>
      <c r="G41" s="314">
        <v>100</v>
      </c>
      <c r="H41" s="452">
        <v>18000</v>
      </c>
      <c r="I41" s="452">
        <v>18000</v>
      </c>
      <c r="J41" s="319">
        <f t="shared" si="0"/>
        <v>1800000</v>
      </c>
      <c r="N41" s="247"/>
    </row>
    <row r="42" spans="1:14" s="246" customFormat="1" ht="29.25" customHeight="1" x14ac:dyDescent="0.25">
      <c r="A42" s="257">
        <f t="shared" si="1"/>
        <v>26</v>
      </c>
      <c r="B42" s="258">
        <v>44221</v>
      </c>
      <c r="C42" s="315" t="s">
        <v>525</v>
      </c>
      <c r="D42" s="259" t="s">
        <v>387</v>
      </c>
      <c r="E42" s="260" t="s">
        <v>412</v>
      </c>
      <c r="F42" s="314">
        <v>12</v>
      </c>
      <c r="G42" s="314">
        <v>100</v>
      </c>
      <c r="H42" s="452">
        <v>14000</v>
      </c>
      <c r="I42" s="452">
        <v>14000</v>
      </c>
      <c r="J42" s="319">
        <f t="shared" si="0"/>
        <v>1400000</v>
      </c>
      <c r="N42" s="247"/>
    </row>
    <row r="43" spans="1:14" s="246" customFormat="1" ht="29.25" customHeight="1" x14ac:dyDescent="0.25">
      <c r="A43" s="257">
        <f t="shared" si="1"/>
        <v>27</v>
      </c>
      <c r="B43" s="258">
        <v>44221</v>
      </c>
      <c r="C43" s="315" t="s">
        <v>526</v>
      </c>
      <c r="D43" s="259" t="s">
        <v>387</v>
      </c>
      <c r="E43" s="260" t="s">
        <v>413</v>
      </c>
      <c r="F43" s="314">
        <v>10</v>
      </c>
      <c r="G43" s="314">
        <v>100</v>
      </c>
      <c r="H43" s="452">
        <v>22000</v>
      </c>
      <c r="I43" s="452">
        <v>22000</v>
      </c>
      <c r="J43" s="319">
        <f t="shared" si="0"/>
        <v>2200000</v>
      </c>
      <c r="N43" s="247"/>
    </row>
    <row r="44" spans="1:14" s="246" customFormat="1" ht="29.25" customHeight="1" x14ac:dyDescent="0.25">
      <c r="A44" s="257">
        <f t="shared" si="1"/>
        <v>28</v>
      </c>
      <c r="B44" s="258">
        <v>44221</v>
      </c>
      <c r="C44" s="315" t="s">
        <v>527</v>
      </c>
      <c r="D44" s="259" t="s">
        <v>387</v>
      </c>
      <c r="E44" s="260" t="s">
        <v>414</v>
      </c>
      <c r="F44" s="314">
        <v>8</v>
      </c>
      <c r="G44" s="314">
        <v>100</v>
      </c>
      <c r="H44" s="452">
        <v>20000</v>
      </c>
      <c r="I44" s="452">
        <v>20000</v>
      </c>
      <c r="J44" s="319">
        <f t="shared" si="0"/>
        <v>2000000</v>
      </c>
      <c r="N44" s="247"/>
    </row>
    <row r="45" spans="1:14" s="246" customFormat="1" ht="29.25" customHeight="1" x14ac:dyDescent="0.25">
      <c r="A45" s="257">
        <f t="shared" si="1"/>
        <v>29</v>
      </c>
      <c r="B45" s="258">
        <v>44221</v>
      </c>
      <c r="C45" s="315" t="s">
        <v>528</v>
      </c>
      <c r="D45" s="259" t="s">
        <v>387</v>
      </c>
      <c r="E45" s="260" t="s">
        <v>415</v>
      </c>
      <c r="F45" s="314">
        <v>10</v>
      </c>
      <c r="G45" s="314">
        <v>100</v>
      </c>
      <c r="H45" s="452">
        <v>19000</v>
      </c>
      <c r="I45" s="452">
        <v>19000</v>
      </c>
      <c r="J45" s="319">
        <f t="shared" si="0"/>
        <v>1900000</v>
      </c>
      <c r="N45" s="247"/>
    </row>
    <row r="46" spans="1:14" s="246" customFormat="1" ht="29.25" customHeight="1" x14ac:dyDescent="0.25">
      <c r="A46" s="257">
        <f t="shared" si="1"/>
        <v>30</v>
      </c>
      <c r="B46" s="258">
        <v>44221</v>
      </c>
      <c r="C46" s="315" t="s">
        <v>529</v>
      </c>
      <c r="D46" s="259" t="s">
        <v>387</v>
      </c>
      <c r="E46" s="260" t="s">
        <v>416</v>
      </c>
      <c r="F46" s="314">
        <v>12</v>
      </c>
      <c r="G46" s="314">
        <v>109</v>
      </c>
      <c r="H46" s="452">
        <v>9000</v>
      </c>
      <c r="I46" s="452">
        <v>9000</v>
      </c>
      <c r="J46" s="319">
        <f t="shared" si="0"/>
        <v>981000</v>
      </c>
      <c r="N46" s="247"/>
    </row>
    <row r="47" spans="1:14" s="246" customFormat="1" ht="29.25" customHeight="1" x14ac:dyDescent="0.25">
      <c r="A47" s="257">
        <f t="shared" si="1"/>
        <v>31</v>
      </c>
      <c r="B47" s="258">
        <v>44221</v>
      </c>
      <c r="C47" s="315" t="s">
        <v>530</v>
      </c>
      <c r="D47" s="259" t="s">
        <v>387</v>
      </c>
      <c r="E47" s="260" t="s">
        <v>417</v>
      </c>
      <c r="F47" s="314">
        <v>36</v>
      </c>
      <c r="G47" s="314">
        <v>574</v>
      </c>
      <c r="H47" s="452">
        <v>9000</v>
      </c>
      <c r="I47" s="452">
        <v>9000</v>
      </c>
      <c r="J47" s="319">
        <f t="shared" si="0"/>
        <v>5166000</v>
      </c>
      <c r="N47" s="247"/>
    </row>
    <row r="48" spans="1:14" s="246" customFormat="1" ht="29.25" customHeight="1" x14ac:dyDescent="0.25">
      <c r="A48" s="257">
        <f t="shared" si="1"/>
        <v>32</v>
      </c>
      <c r="B48" s="258">
        <v>44221</v>
      </c>
      <c r="C48" s="258" t="s">
        <v>531</v>
      </c>
      <c r="D48" s="259" t="s">
        <v>387</v>
      </c>
      <c r="E48" s="260" t="s">
        <v>418</v>
      </c>
      <c r="F48" s="260">
        <v>14</v>
      </c>
      <c r="G48" s="260">
        <v>136</v>
      </c>
      <c r="H48" s="452">
        <v>9000</v>
      </c>
      <c r="I48" s="452">
        <v>9000</v>
      </c>
      <c r="J48" s="319">
        <f t="shared" si="0"/>
        <v>1224000</v>
      </c>
      <c r="N48" s="247"/>
    </row>
    <row r="49" spans="1:14" s="246" customFormat="1" ht="29.25" customHeight="1" x14ac:dyDescent="0.25">
      <c r="A49" s="257">
        <f t="shared" si="1"/>
        <v>33</v>
      </c>
      <c r="B49" s="258">
        <v>44221</v>
      </c>
      <c r="C49" s="258" t="s">
        <v>532</v>
      </c>
      <c r="D49" s="259" t="s">
        <v>387</v>
      </c>
      <c r="E49" s="260" t="s">
        <v>419</v>
      </c>
      <c r="F49" s="260">
        <v>16</v>
      </c>
      <c r="G49" s="260">
        <v>179</v>
      </c>
      <c r="H49" s="452">
        <v>9000</v>
      </c>
      <c r="I49" s="452">
        <v>9000</v>
      </c>
      <c r="J49" s="319">
        <f t="shared" si="0"/>
        <v>1611000</v>
      </c>
      <c r="N49" s="247"/>
    </row>
    <row r="50" spans="1:14" s="246" customFormat="1" ht="29.25" customHeight="1" x14ac:dyDescent="0.25">
      <c r="A50" s="257">
        <f t="shared" si="1"/>
        <v>34</v>
      </c>
      <c r="B50" s="258">
        <v>44221</v>
      </c>
      <c r="C50" s="320" t="s">
        <v>533</v>
      </c>
      <c r="D50" s="259" t="s">
        <v>387</v>
      </c>
      <c r="E50" s="260" t="s">
        <v>420</v>
      </c>
      <c r="F50" s="260">
        <v>7</v>
      </c>
      <c r="G50" s="260">
        <v>100</v>
      </c>
      <c r="H50" s="452">
        <v>10200</v>
      </c>
      <c r="I50" s="452">
        <v>10200</v>
      </c>
      <c r="J50" s="319">
        <f t="shared" si="0"/>
        <v>1020000</v>
      </c>
      <c r="N50" s="247"/>
    </row>
    <row r="51" spans="1:14" s="246" customFormat="1" ht="29.25" customHeight="1" x14ac:dyDescent="0.25">
      <c r="A51" s="257">
        <f t="shared" si="1"/>
        <v>35</v>
      </c>
      <c r="B51" s="258">
        <v>44221</v>
      </c>
      <c r="C51" s="320" t="s">
        <v>534</v>
      </c>
      <c r="D51" s="259" t="s">
        <v>387</v>
      </c>
      <c r="E51" s="260" t="s">
        <v>421</v>
      </c>
      <c r="F51" s="260">
        <v>17</v>
      </c>
      <c r="G51" s="260">
        <v>179</v>
      </c>
      <c r="H51" s="452">
        <v>9000</v>
      </c>
      <c r="I51" s="452">
        <v>9000</v>
      </c>
      <c r="J51" s="319">
        <f t="shared" si="0"/>
        <v>1611000</v>
      </c>
      <c r="N51" s="247"/>
    </row>
    <row r="52" spans="1:14" s="246" customFormat="1" ht="29.25" customHeight="1" x14ac:dyDescent="0.25">
      <c r="A52" s="257">
        <f t="shared" si="1"/>
        <v>36</v>
      </c>
      <c r="B52" s="258">
        <v>44221</v>
      </c>
      <c r="C52" s="320" t="s">
        <v>535</v>
      </c>
      <c r="D52" s="259" t="s">
        <v>387</v>
      </c>
      <c r="E52" s="260" t="s">
        <v>422</v>
      </c>
      <c r="F52" s="260">
        <v>7</v>
      </c>
      <c r="G52" s="260">
        <v>100</v>
      </c>
      <c r="H52" s="452">
        <v>22200</v>
      </c>
      <c r="I52" s="452">
        <v>22200</v>
      </c>
      <c r="J52" s="319">
        <f t="shared" si="0"/>
        <v>2220000</v>
      </c>
      <c r="N52" s="247"/>
    </row>
    <row r="53" spans="1:14" s="246" customFormat="1" ht="29.25" customHeight="1" x14ac:dyDescent="0.25">
      <c r="A53" s="257">
        <f t="shared" si="1"/>
        <v>37</v>
      </c>
      <c r="B53" s="258">
        <v>44221</v>
      </c>
      <c r="C53" s="320" t="s">
        <v>536</v>
      </c>
      <c r="D53" s="259" t="s">
        <v>387</v>
      </c>
      <c r="E53" s="260" t="s">
        <v>423</v>
      </c>
      <c r="F53" s="260">
        <v>18</v>
      </c>
      <c r="G53" s="260">
        <v>258</v>
      </c>
      <c r="H53" s="452">
        <v>9000</v>
      </c>
      <c r="I53" s="452">
        <v>9000</v>
      </c>
      <c r="J53" s="319">
        <f t="shared" si="0"/>
        <v>2322000</v>
      </c>
      <c r="N53" s="247"/>
    </row>
    <row r="54" spans="1:14" s="246" customFormat="1" ht="29.25" customHeight="1" x14ac:dyDescent="0.25">
      <c r="A54" s="257">
        <f t="shared" si="1"/>
        <v>38</v>
      </c>
      <c r="B54" s="258">
        <v>44221</v>
      </c>
      <c r="C54" s="320" t="s">
        <v>537</v>
      </c>
      <c r="D54" s="259" t="s">
        <v>387</v>
      </c>
      <c r="E54" s="260" t="s">
        <v>424</v>
      </c>
      <c r="F54" s="260">
        <v>25</v>
      </c>
      <c r="G54" s="260">
        <v>383</v>
      </c>
      <c r="H54" s="452">
        <v>11000</v>
      </c>
      <c r="I54" s="452">
        <v>11000</v>
      </c>
      <c r="J54" s="319">
        <f t="shared" si="0"/>
        <v>4213000</v>
      </c>
      <c r="N54" s="247"/>
    </row>
    <row r="55" spans="1:14" s="246" customFormat="1" ht="29.25" customHeight="1" x14ac:dyDescent="0.25">
      <c r="A55" s="257">
        <f t="shared" si="1"/>
        <v>39</v>
      </c>
      <c r="B55" s="258">
        <v>44221</v>
      </c>
      <c r="C55" s="321" t="s">
        <v>538</v>
      </c>
      <c r="D55" s="259" t="s">
        <v>387</v>
      </c>
      <c r="E55" s="260" t="s">
        <v>425</v>
      </c>
      <c r="F55" s="260">
        <v>6</v>
      </c>
      <c r="G55" s="260">
        <v>100</v>
      </c>
      <c r="H55" s="452">
        <v>10000</v>
      </c>
      <c r="I55" s="452">
        <v>10000</v>
      </c>
      <c r="J55" s="319">
        <f t="shared" si="0"/>
        <v>1000000</v>
      </c>
      <c r="N55" s="247"/>
    </row>
    <row r="56" spans="1:14" s="246" customFormat="1" ht="29.25" customHeight="1" x14ac:dyDescent="0.25">
      <c r="A56" s="257">
        <f t="shared" si="1"/>
        <v>40</v>
      </c>
      <c r="B56" s="258">
        <v>44221</v>
      </c>
      <c r="C56" s="321" t="s">
        <v>539</v>
      </c>
      <c r="D56" s="259" t="s">
        <v>387</v>
      </c>
      <c r="E56" s="260" t="s">
        <v>426</v>
      </c>
      <c r="F56" s="260">
        <v>20</v>
      </c>
      <c r="G56" s="260">
        <v>321</v>
      </c>
      <c r="H56" s="452">
        <v>5000</v>
      </c>
      <c r="I56" s="452">
        <v>5000</v>
      </c>
      <c r="J56" s="319">
        <f t="shared" si="0"/>
        <v>1605000</v>
      </c>
      <c r="N56" s="247"/>
    </row>
    <row r="57" spans="1:14" s="246" customFormat="1" ht="29.25" customHeight="1" x14ac:dyDescent="0.25">
      <c r="A57" s="257">
        <f t="shared" si="1"/>
        <v>41</v>
      </c>
      <c r="B57" s="258">
        <v>44221</v>
      </c>
      <c r="C57" s="321" t="s">
        <v>540</v>
      </c>
      <c r="D57" s="259" t="s">
        <v>387</v>
      </c>
      <c r="E57" s="260" t="s">
        <v>427</v>
      </c>
      <c r="F57" s="260">
        <v>10</v>
      </c>
      <c r="G57" s="260">
        <v>100</v>
      </c>
      <c r="H57" s="452">
        <v>10000</v>
      </c>
      <c r="I57" s="452">
        <v>10000</v>
      </c>
      <c r="J57" s="319">
        <f t="shared" si="0"/>
        <v>1000000</v>
      </c>
      <c r="N57" s="247"/>
    </row>
    <row r="58" spans="1:14" s="246" customFormat="1" ht="29.25" customHeight="1" x14ac:dyDescent="0.25">
      <c r="A58" s="257">
        <f t="shared" si="1"/>
        <v>42</v>
      </c>
      <c r="B58" s="258">
        <v>44221</v>
      </c>
      <c r="C58" s="321" t="s">
        <v>541</v>
      </c>
      <c r="D58" s="259" t="s">
        <v>387</v>
      </c>
      <c r="E58" s="260" t="s">
        <v>428</v>
      </c>
      <c r="F58" s="260">
        <v>13</v>
      </c>
      <c r="G58" s="260">
        <v>167</v>
      </c>
      <c r="H58" s="452">
        <v>14000</v>
      </c>
      <c r="I58" s="452">
        <v>14000</v>
      </c>
      <c r="J58" s="319">
        <f t="shared" si="0"/>
        <v>2338000</v>
      </c>
      <c r="N58" s="247"/>
    </row>
    <row r="59" spans="1:14" s="246" customFormat="1" ht="29.25" customHeight="1" x14ac:dyDescent="0.25">
      <c r="A59" s="257">
        <f t="shared" si="1"/>
        <v>43</v>
      </c>
      <c r="B59" s="258">
        <v>44221</v>
      </c>
      <c r="C59" s="322" t="s">
        <v>542</v>
      </c>
      <c r="D59" s="259" t="s">
        <v>387</v>
      </c>
      <c r="E59" s="260" t="s">
        <v>429</v>
      </c>
      <c r="F59" s="260">
        <v>13</v>
      </c>
      <c r="G59" s="260">
        <v>147</v>
      </c>
      <c r="H59" s="452">
        <v>9000</v>
      </c>
      <c r="I59" s="452">
        <v>9000</v>
      </c>
      <c r="J59" s="319">
        <f t="shared" si="0"/>
        <v>1323000</v>
      </c>
      <c r="N59" s="247"/>
    </row>
    <row r="60" spans="1:14" s="246" customFormat="1" ht="29.25" customHeight="1" x14ac:dyDescent="0.25">
      <c r="A60" s="257">
        <f t="shared" si="1"/>
        <v>44</v>
      </c>
      <c r="B60" s="258">
        <v>44222</v>
      </c>
      <c r="C60" s="322" t="s">
        <v>543</v>
      </c>
      <c r="D60" s="259" t="s">
        <v>387</v>
      </c>
      <c r="E60" s="260" t="s">
        <v>430</v>
      </c>
      <c r="F60" s="260">
        <v>8</v>
      </c>
      <c r="G60" s="260">
        <v>100</v>
      </c>
      <c r="H60" s="452">
        <v>7500</v>
      </c>
      <c r="I60" s="452">
        <v>7500</v>
      </c>
      <c r="J60" s="319">
        <f t="shared" si="0"/>
        <v>750000</v>
      </c>
      <c r="N60" s="247"/>
    </row>
    <row r="61" spans="1:14" s="246" customFormat="1" ht="29.25" customHeight="1" x14ac:dyDescent="0.25">
      <c r="A61" s="257">
        <f t="shared" si="1"/>
        <v>45</v>
      </c>
      <c r="B61" s="258">
        <v>44222</v>
      </c>
      <c r="C61" s="320" t="s">
        <v>544</v>
      </c>
      <c r="D61" s="259" t="s">
        <v>387</v>
      </c>
      <c r="E61" s="260" t="s">
        <v>431</v>
      </c>
      <c r="F61" s="260">
        <v>7</v>
      </c>
      <c r="G61" s="260">
        <v>100</v>
      </c>
      <c r="H61" s="452">
        <v>9000</v>
      </c>
      <c r="I61" s="452">
        <v>9000</v>
      </c>
      <c r="J61" s="319">
        <f t="shared" si="0"/>
        <v>900000</v>
      </c>
      <c r="N61" s="247"/>
    </row>
    <row r="62" spans="1:14" s="246" customFormat="1" ht="29.25" customHeight="1" x14ac:dyDescent="0.25">
      <c r="A62" s="257">
        <f t="shared" si="1"/>
        <v>46</v>
      </c>
      <c r="B62" s="258">
        <v>44222</v>
      </c>
      <c r="C62" s="320" t="s">
        <v>545</v>
      </c>
      <c r="D62" s="259" t="s">
        <v>387</v>
      </c>
      <c r="E62" s="260" t="s">
        <v>432</v>
      </c>
      <c r="F62" s="260">
        <v>8</v>
      </c>
      <c r="G62" s="260">
        <v>100</v>
      </c>
      <c r="H62" s="452">
        <v>8000</v>
      </c>
      <c r="I62" s="452">
        <v>8000</v>
      </c>
      <c r="J62" s="319">
        <f t="shared" si="0"/>
        <v>800000</v>
      </c>
      <c r="N62" s="247"/>
    </row>
    <row r="63" spans="1:14" s="246" customFormat="1" ht="29.25" customHeight="1" x14ac:dyDescent="0.25">
      <c r="A63" s="257">
        <f t="shared" si="1"/>
        <v>47</v>
      </c>
      <c r="B63" s="258">
        <v>44222</v>
      </c>
      <c r="C63" s="320" t="s">
        <v>546</v>
      </c>
      <c r="D63" s="259" t="s">
        <v>387</v>
      </c>
      <c r="E63" s="260" t="s">
        <v>433</v>
      </c>
      <c r="F63" s="260">
        <v>8</v>
      </c>
      <c r="G63" s="260">
        <v>100</v>
      </c>
      <c r="H63" s="452">
        <v>8500</v>
      </c>
      <c r="I63" s="452">
        <v>8500</v>
      </c>
      <c r="J63" s="319">
        <f t="shared" si="0"/>
        <v>850000</v>
      </c>
      <c r="N63" s="247"/>
    </row>
    <row r="64" spans="1:14" s="246" customFormat="1" ht="29.25" customHeight="1" x14ac:dyDescent="0.25">
      <c r="A64" s="257">
        <f t="shared" si="1"/>
        <v>48</v>
      </c>
      <c r="B64" s="258">
        <v>44222</v>
      </c>
      <c r="C64" s="320" t="s">
        <v>547</v>
      </c>
      <c r="D64" s="259" t="s">
        <v>387</v>
      </c>
      <c r="E64" s="260" t="s">
        <v>434</v>
      </c>
      <c r="F64" s="260">
        <v>12</v>
      </c>
      <c r="G64" s="260">
        <v>111</v>
      </c>
      <c r="H64" s="452">
        <v>11500</v>
      </c>
      <c r="I64" s="452">
        <v>11500</v>
      </c>
      <c r="J64" s="319">
        <f t="shared" si="0"/>
        <v>1276500</v>
      </c>
      <c r="N64" s="247"/>
    </row>
    <row r="65" spans="1:14" s="246" customFormat="1" ht="29.25" customHeight="1" x14ac:dyDescent="0.25">
      <c r="A65" s="257">
        <f t="shared" si="1"/>
        <v>49</v>
      </c>
      <c r="B65" s="258">
        <v>44222</v>
      </c>
      <c r="C65" s="320" t="s">
        <v>548</v>
      </c>
      <c r="D65" s="259" t="s">
        <v>387</v>
      </c>
      <c r="E65" s="260" t="s">
        <v>435</v>
      </c>
      <c r="F65" s="260">
        <v>24</v>
      </c>
      <c r="G65" s="260">
        <v>231</v>
      </c>
      <c r="H65" s="452">
        <v>10000</v>
      </c>
      <c r="I65" s="452">
        <v>10000</v>
      </c>
      <c r="J65" s="319">
        <f t="shared" si="0"/>
        <v>2310000</v>
      </c>
      <c r="N65" s="247"/>
    </row>
    <row r="66" spans="1:14" s="246" customFormat="1" ht="29.25" customHeight="1" x14ac:dyDescent="0.25">
      <c r="A66" s="257">
        <f t="shared" si="1"/>
        <v>50</v>
      </c>
      <c r="B66" s="258">
        <v>44222</v>
      </c>
      <c r="C66" s="320" t="s">
        <v>549</v>
      </c>
      <c r="D66" s="259" t="s">
        <v>387</v>
      </c>
      <c r="E66" s="260" t="s">
        <v>436</v>
      </c>
      <c r="F66" s="260">
        <v>19</v>
      </c>
      <c r="G66" s="260">
        <v>238</v>
      </c>
      <c r="H66" s="452">
        <v>8000</v>
      </c>
      <c r="I66" s="452">
        <v>8000</v>
      </c>
      <c r="J66" s="319">
        <f t="shared" si="0"/>
        <v>1904000</v>
      </c>
      <c r="N66" s="247"/>
    </row>
    <row r="67" spans="1:14" s="246" customFormat="1" ht="29.25" customHeight="1" x14ac:dyDescent="0.25">
      <c r="A67" s="257">
        <f t="shared" si="1"/>
        <v>51</v>
      </c>
      <c r="B67" s="258">
        <v>44222</v>
      </c>
      <c r="C67" s="320" t="s">
        <v>550</v>
      </c>
      <c r="D67" s="259" t="s">
        <v>387</v>
      </c>
      <c r="E67" s="260" t="s">
        <v>437</v>
      </c>
      <c r="F67" s="260">
        <v>23</v>
      </c>
      <c r="G67" s="260">
        <v>240</v>
      </c>
      <c r="H67" s="452">
        <v>5000</v>
      </c>
      <c r="I67" s="452">
        <v>5000</v>
      </c>
      <c r="J67" s="319">
        <f t="shared" si="0"/>
        <v>1200000</v>
      </c>
      <c r="N67" s="247"/>
    </row>
    <row r="68" spans="1:14" s="246" customFormat="1" ht="29.25" customHeight="1" x14ac:dyDescent="0.25">
      <c r="A68" s="257">
        <f t="shared" si="1"/>
        <v>52</v>
      </c>
      <c r="B68" s="258">
        <v>44223</v>
      </c>
      <c r="C68" s="320" t="s">
        <v>551</v>
      </c>
      <c r="D68" s="259" t="s">
        <v>387</v>
      </c>
      <c r="E68" s="260" t="s">
        <v>438</v>
      </c>
      <c r="F68" s="260">
        <v>7</v>
      </c>
      <c r="G68" s="260">
        <v>100</v>
      </c>
      <c r="H68" s="452">
        <v>10000</v>
      </c>
      <c r="I68" s="452">
        <v>10000</v>
      </c>
      <c r="J68" s="319">
        <f t="shared" si="0"/>
        <v>1000000</v>
      </c>
      <c r="N68" s="247"/>
    </row>
    <row r="69" spans="1:14" s="246" customFormat="1" ht="29.25" customHeight="1" x14ac:dyDescent="0.25">
      <c r="A69" s="257">
        <f t="shared" si="1"/>
        <v>53</v>
      </c>
      <c r="B69" s="258">
        <v>44223</v>
      </c>
      <c r="C69" s="323" t="s">
        <v>552</v>
      </c>
      <c r="D69" s="259" t="s">
        <v>387</v>
      </c>
      <c r="E69" s="260" t="s">
        <v>439</v>
      </c>
      <c r="F69" s="260">
        <v>11</v>
      </c>
      <c r="G69" s="260">
        <v>110</v>
      </c>
      <c r="H69" s="452">
        <v>14000</v>
      </c>
      <c r="I69" s="452">
        <v>14000</v>
      </c>
      <c r="J69" s="319">
        <f t="shared" si="0"/>
        <v>1540000</v>
      </c>
      <c r="N69" s="247"/>
    </row>
    <row r="70" spans="1:14" s="246" customFormat="1" ht="29.25" customHeight="1" x14ac:dyDescent="0.25">
      <c r="A70" s="257">
        <f t="shared" si="1"/>
        <v>54</v>
      </c>
      <c r="B70" s="258">
        <v>44223</v>
      </c>
      <c r="C70" s="323" t="s">
        <v>553</v>
      </c>
      <c r="D70" s="259" t="s">
        <v>387</v>
      </c>
      <c r="E70" s="260" t="s">
        <v>440</v>
      </c>
      <c r="F70" s="260">
        <v>24</v>
      </c>
      <c r="G70" s="260">
        <v>320</v>
      </c>
      <c r="H70" s="452">
        <v>7000</v>
      </c>
      <c r="I70" s="452">
        <v>7000</v>
      </c>
      <c r="J70" s="319">
        <f t="shared" si="0"/>
        <v>2240000</v>
      </c>
      <c r="N70" s="247"/>
    </row>
    <row r="71" spans="1:14" s="246" customFormat="1" ht="29.25" customHeight="1" x14ac:dyDescent="0.25">
      <c r="A71" s="257">
        <f t="shared" si="1"/>
        <v>55</v>
      </c>
      <c r="B71" s="258">
        <v>44223</v>
      </c>
      <c r="C71" s="323" t="s">
        <v>554</v>
      </c>
      <c r="D71" s="259" t="s">
        <v>387</v>
      </c>
      <c r="E71" s="260" t="s">
        <v>441</v>
      </c>
      <c r="F71" s="260">
        <v>27</v>
      </c>
      <c r="G71" s="260">
        <v>358</v>
      </c>
      <c r="H71" s="452">
        <v>12000</v>
      </c>
      <c r="I71" s="452">
        <v>12000</v>
      </c>
      <c r="J71" s="319">
        <f t="shared" si="0"/>
        <v>4296000</v>
      </c>
      <c r="N71" s="247"/>
    </row>
    <row r="72" spans="1:14" s="246" customFormat="1" ht="29.25" customHeight="1" x14ac:dyDescent="0.25">
      <c r="A72" s="257">
        <f t="shared" si="1"/>
        <v>56</v>
      </c>
      <c r="B72" s="258">
        <v>44223</v>
      </c>
      <c r="C72" s="323" t="s">
        <v>555</v>
      </c>
      <c r="D72" s="259" t="s">
        <v>387</v>
      </c>
      <c r="E72" s="260" t="s">
        <v>442</v>
      </c>
      <c r="F72" s="260">
        <v>11</v>
      </c>
      <c r="G72" s="260">
        <v>100</v>
      </c>
      <c r="H72" s="452">
        <v>11000</v>
      </c>
      <c r="I72" s="452">
        <v>11000</v>
      </c>
      <c r="J72" s="319">
        <f t="shared" si="0"/>
        <v>1100000</v>
      </c>
      <c r="N72" s="247"/>
    </row>
    <row r="73" spans="1:14" s="246" customFormat="1" ht="29.25" customHeight="1" x14ac:dyDescent="0.25">
      <c r="A73" s="257">
        <f t="shared" si="1"/>
        <v>57</v>
      </c>
      <c r="B73" s="258">
        <v>44223</v>
      </c>
      <c r="C73" s="323" t="s">
        <v>556</v>
      </c>
      <c r="D73" s="259" t="s">
        <v>387</v>
      </c>
      <c r="E73" s="260" t="s">
        <v>443</v>
      </c>
      <c r="F73" s="260">
        <v>14</v>
      </c>
      <c r="G73" s="260">
        <v>140</v>
      </c>
      <c r="H73" s="452">
        <v>6000</v>
      </c>
      <c r="I73" s="452">
        <v>6000</v>
      </c>
      <c r="J73" s="319">
        <f t="shared" si="0"/>
        <v>840000</v>
      </c>
      <c r="N73" s="247"/>
    </row>
    <row r="74" spans="1:14" s="246" customFormat="1" ht="29.25" customHeight="1" x14ac:dyDescent="0.25">
      <c r="A74" s="257">
        <f t="shared" si="1"/>
        <v>58</v>
      </c>
      <c r="B74" s="258">
        <v>44223</v>
      </c>
      <c r="C74" s="323" t="s">
        <v>557</v>
      </c>
      <c r="D74" s="259" t="s">
        <v>387</v>
      </c>
      <c r="E74" s="260" t="s">
        <v>444</v>
      </c>
      <c r="F74" s="260">
        <v>8</v>
      </c>
      <c r="G74" s="260">
        <v>100</v>
      </c>
      <c r="H74" s="452">
        <v>14000</v>
      </c>
      <c r="I74" s="452">
        <v>14000</v>
      </c>
      <c r="J74" s="319">
        <f t="shared" si="0"/>
        <v>1400000</v>
      </c>
      <c r="N74" s="247"/>
    </row>
    <row r="75" spans="1:14" s="246" customFormat="1" ht="29.25" customHeight="1" x14ac:dyDescent="0.25">
      <c r="A75" s="257">
        <f t="shared" si="1"/>
        <v>59</v>
      </c>
      <c r="B75" s="258">
        <v>44223</v>
      </c>
      <c r="C75" s="323" t="s">
        <v>558</v>
      </c>
      <c r="D75" s="259" t="s">
        <v>387</v>
      </c>
      <c r="E75" s="260" t="s">
        <v>445</v>
      </c>
      <c r="F75" s="260">
        <v>11</v>
      </c>
      <c r="G75" s="260">
        <v>100</v>
      </c>
      <c r="H75" s="452">
        <v>17000</v>
      </c>
      <c r="I75" s="452">
        <v>17000</v>
      </c>
      <c r="J75" s="319">
        <f t="shared" si="0"/>
        <v>1700000</v>
      </c>
      <c r="N75" s="247"/>
    </row>
    <row r="76" spans="1:14" s="246" customFormat="1" ht="29.25" customHeight="1" x14ac:dyDescent="0.25">
      <c r="A76" s="257">
        <f t="shared" si="1"/>
        <v>60</v>
      </c>
      <c r="B76" s="258">
        <v>44223</v>
      </c>
      <c r="C76" s="323" t="s">
        <v>559</v>
      </c>
      <c r="D76" s="259" t="s">
        <v>387</v>
      </c>
      <c r="E76" s="260" t="s">
        <v>446</v>
      </c>
      <c r="F76" s="260">
        <v>22</v>
      </c>
      <c r="G76" s="260">
        <v>351</v>
      </c>
      <c r="H76" s="452">
        <v>6000</v>
      </c>
      <c r="I76" s="452">
        <v>6000</v>
      </c>
      <c r="J76" s="319">
        <f t="shared" si="0"/>
        <v>2106000</v>
      </c>
      <c r="N76" s="247"/>
    </row>
    <row r="77" spans="1:14" s="246" customFormat="1" ht="29.25" customHeight="1" x14ac:dyDescent="0.25">
      <c r="A77" s="257">
        <f t="shared" si="1"/>
        <v>61</v>
      </c>
      <c r="B77" s="258">
        <v>44223</v>
      </c>
      <c r="C77" s="323" t="s">
        <v>560</v>
      </c>
      <c r="D77" s="259" t="s">
        <v>387</v>
      </c>
      <c r="E77" s="260" t="s">
        <v>447</v>
      </c>
      <c r="F77" s="260">
        <v>17</v>
      </c>
      <c r="G77" s="260">
        <v>219</v>
      </c>
      <c r="H77" s="452">
        <v>6000</v>
      </c>
      <c r="I77" s="452">
        <v>6000</v>
      </c>
      <c r="J77" s="319">
        <f t="shared" si="0"/>
        <v>1314000</v>
      </c>
      <c r="N77" s="247"/>
    </row>
    <row r="78" spans="1:14" s="246" customFormat="1" ht="29.25" customHeight="1" x14ac:dyDescent="0.25">
      <c r="A78" s="257">
        <f t="shared" si="1"/>
        <v>62</v>
      </c>
      <c r="B78" s="258">
        <v>44224</v>
      </c>
      <c r="C78" s="323" t="s">
        <v>561</v>
      </c>
      <c r="D78" s="259" t="s">
        <v>387</v>
      </c>
      <c r="E78" s="260" t="s">
        <v>448</v>
      </c>
      <c r="F78" s="260">
        <v>23</v>
      </c>
      <c r="G78" s="260">
        <v>240</v>
      </c>
      <c r="H78" s="452">
        <v>12000</v>
      </c>
      <c r="I78" s="452">
        <v>12000</v>
      </c>
      <c r="J78" s="319">
        <f t="shared" si="0"/>
        <v>2880000</v>
      </c>
      <c r="N78" s="247"/>
    </row>
    <row r="79" spans="1:14" s="246" customFormat="1" ht="29.25" customHeight="1" x14ac:dyDescent="0.25">
      <c r="A79" s="257">
        <f t="shared" si="1"/>
        <v>63</v>
      </c>
      <c r="B79" s="258">
        <v>44224</v>
      </c>
      <c r="C79" s="323" t="s">
        <v>562</v>
      </c>
      <c r="D79" s="259" t="s">
        <v>387</v>
      </c>
      <c r="E79" s="260" t="s">
        <v>449</v>
      </c>
      <c r="F79" s="260">
        <v>40</v>
      </c>
      <c r="G79" s="260">
        <v>611</v>
      </c>
      <c r="H79" s="452">
        <v>6000</v>
      </c>
      <c r="I79" s="452">
        <v>6000</v>
      </c>
      <c r="J79" s="319">
        <f t="shared" si="0"/>
        <v>3666000</v>
      </c>
      <c r="N79" s="247"/>
    </row>
    <row r="80" spans="1:14" s="246" customFormat="1" ht="29.25" customHeight="1" x14ac:dyDescent="0.25">
      <c r="A80" s="257">
        <f t="shared" si="1"/>
        <v>64</v>
      </c>
      <c r="B80" s="258">
        <v>44224</v>
      </c>
      <c r="C80" s="323" t="s">
        <v>563</v>
      </c>
      <c r="D80" s="259" t="s">
        <v>387</v>
      </c>
      <c r="E80" s="260" t="s">
        <v>450</v>
      </c>
      <c r="F80" s="260">
        <v>26</v>
      </c>
      <c r="G80" s="260">
        <v>312</v>
      </c>
      <c r="H80" s="452">
        <v>7000</v>
      </c>
      <c r="I80" s="452">
        <v>7000</v>
      </c>
      <c r="J80" s="319">
        <f t="shared" si="0"/>
        <v>2184000</v>
      </c>
      <c r="N80" s="247"/>
    </row>
    <row r="81" spans="1:14" s="246" customFormat="1" ht="29.25" customHeight="1" x14ac:dyDescent="0.25">
      <c r="A81" s="257">
        <f t="shared" si="1"/>
        <v>65</v>
      </c>
      <c r="B81" s="258">
        <v>44224</v>
      </c>
      <c r="C81" s="323" t="s">
        <v>564</v>
      </c>
      <c r="D81" s="259" t="s">
        <v>387</v>
      </c>
      <c r="E81" s="260" t="s">
        <v>451</v>
      </c>
      <c r="F81" s="260">
        <v>21</v>
      </c>
      <c r="G81" s="260">
        <v>248</v>
      </c>
      <c r="H81" s="452">
        <v>8000</v>
      </c>
      <c r="I81" s="452">
        <v>8000</v>
      </c>
      <c r="J81" s="319">
        <f t="shared" si="0"/>
        <v>1984000</v>
      </c>
      <c r="N81" s="247"/>
    </row>
    <row r="82" spans="1:14" s="246" customFormat="1" ht="29.25" customHeight="1" x14ac:dyDescent="0.25">
      <c r="A82" s="257">
        <f t="shared" si="1"/>
        <v>66</v>
      </c>
      <c r="B82" s="258">
        <v>44224</v>
      </c>
      <c r="C82" s="323" t="s">
        <v>565</v>
      </c>
      <c r="D82" s="259" t="s">
        <v>387</v>
      </c>
      <c r="E82" s="260" t="s">
        <v>452</v>
      </c>
      <c r="F82" s="260">
        <v>16</v>
      </c>
      <c r="G82" s="260">
        <v>163</v>
      </c>
      <c r="H82" s="452">
        <v>9000</v>
      </c>
      <c r="I82" s="452">
        <v>9000</v>
      </c>
      <c r="J82" s="319">
        <f t="shared" ref="J82:J99" si="2">G82*H82</f>
        <v>1467000</v>
      </c>
      <c r="N82" s="247"/>
    </row>
    <row r="83" spans="1:14" s="246" customFormat="1" ht="29.25" customHeight="1" x14ac:dyDescent="0.25">
      <c r="A83" s="257">
        <f t="shared" ref="A83:A144" si="3">A82+1</f>
        <v>67</v>
      </c>
      <c r="B83" s="258">
        <v>44224</v>
      </c>
      <c r="C83" s="323" t="s">
        <v>566</v>
      </c>
      <c r="D83" s="259" t="s">
        <v>387</v>
      </c>
      <c r="E83" s="260" t="s">
        <v>453</v>
      </c>
      <c r="F83" s="260">
        <v>33</v>
      </c>
      <c r="G83" s="260">
        <v>486</v>
      </c>
      <c r="H83" s="452">
        <v>8000</v>
      </c>
      <c r="I83" s="452">
        <v>8000</v>
      </c>
      <c r="J83" s="319">
        <f t="shared" si="2"/>
        <v>3888000</v>
      </c>
      <c r="N83" s="247"/>
    </row>
    <row r="84" spans="1:14" s="246" customFormat="1" ht="29.25" customHeight="1" x14ac:dyDescent="0.25">
      <c r="A84" s="257">
        <f t="shared" si="3"/>
        <v>68</v>
      </c>
      <c r="B84" s="258">
        <v>44224</v>
      </c>
      <c r="C84" s="323" t="s">
        <v>567</v>
      </c>
      <c r="D84" s="259" t="s">
        <v>387</v>
      </c>
      <c r="E84" s="260" t="s">
        <v>454</v>
      </c>
      <c r="F84" s="260">
        <v>12</v>
      </c>
      <c r="G84" s="260">
        <v>100</v>
      </c>
      <c r="H84" s="452">
        <v>14000</v>
      </c>
      <c r="I84" s="452">
        <v>14000</v>
      </c>
      <c r="J84" s="319">
        <f t="shared" si="2"/>
        <v>1400000</v>
      </c>
      <c r="N84" s="247"/>
    </row>
    <row r="85" spans="1:14" s="246" customFormat="1" ht="29.25" customHeight="1" x14ac:dyDescent="0.25">
      <c r="A85" s="257">
        <f t="shared" si="3"/>
        <v>69</v>
      </c>
      <c r="B85" s="258">
        <v>44224</v>
      </c>
      <c r="C85" s="323" t="s">
        <v>568</v>
      </c>
      <c r="D85" s="259" t="s">
        <v>387</v>
      </c>
      <c r="E85" s="260" t="s">
        <v>455</v>
      </c>
      <c r="F85" s="260">
        <v>28</v>
      </c>
      <c r="G85" s="260">
        <v>346</v>
      </c>
      <c r="H85" s="452">
        <v>9000</v>
      </c>
      <c r="I85" s="452">
        <v>9000</v>
      </c>
      <c r="J85" s="319">
        <f t="shared" si="2"/>
        <v>3114000</v>
      </c>
      <c r="N85" s="247"/>
    </row>
    <row r="86" spans="1:14" s="246" customFormat="1" ht="29.25" customHeight="1" x14ac:dyDescent="0.25">
      <c r="A86" s="257">
        <f t="shared" si="3"/>
        <v>70</v>
      </c>
      <c r="B86" s="258">
        <v>44224</v>
      </c>
      <c r="C86" s="323" t="s">
        <v>569</v>
      </c>
      <c r="D86" s="259" t="s">
        <v>387</v>
      </c>
      <c r="E86" s="260" t="s">
        <v>456</v>
      </c>
      <c r="F86" s="260">
        <v>13</v>
      </c>
      <c r="G86" s="260">
        <v>163</v>
      </c>
      <c r="H86" s="452">
        <v>7000</v>
      </c>
      <c r="I86" s="452">
        <v>7000</v>
      </c>
      <c r="J86" s="319">
        <f t="shared" si="2"/>
        <v>1141000</v>
      </c>
      <c r="N86" s="247"/>
    </row>
    <row r="87" spans="1:14" s="246" customFormat="1" ht="29.25" customHeight="1" x14ac:dyDescent="0.25">
      <c r="A87" s="257">
        <f t="shared" si="3"/>
        <v>71</v>
      </c>
      <c r="B87" s="258">
        <v>44224</v>
      </c>
      <c r="C87" s="323" t="s">
        <v>570</v>
      </c>
      <c r="D87" s="259" t="s">
        <v>387</v>
      </c>
      <c r="E87" s="260" t="s">
        <v>457</v>
      </c>
      <c r="F87" s="260">
        <v>41</v>
      </c>
      <c r="G87" s="260">
        <v>584</v>
      </c>
      <c r="H87" s="452">
        <v>6000</v>
      </c>
      <c r="I87" s="452">
        <v>6000</v>
      </c>
      <c r="J87" s="319">
        <f t="shared" si="2"/>
        <v>3504000</v>
      </c>
      <c r="N87" s="247"/>
    </row>
    <row r="88" spans="1:14" s="246" customFormat="1" ht="29.25" customHeight="1" x14ac:dyDescent="0.25">
      <c r="A88" s="257">
        <f t="shared" si="3"/>
        <v>72</v>
      </c>
      <c r="B88" s="258">
        <v>44224</v>
      </c>
      <c r="C88" s="323" t="s">
        <v>571</v>
      </c>
      <c r="D88" s="259" t="s">
        <v>387</v>
      </c>
      <c r="E88" s="260" t="s">
        <v>458</v>
      </c>
      <c r="F88" s="260">
        <v>29</v>
      </c>
      <c r="G88" s="260">
        <v>335</v>
      </c>
      <c r="H88" s="452">
        <v>8000</v>
      </c>
      <c r="I88" s="452">
        <v>8000</v>
      </c>
      <c r="J88" s="319">
        <f t="shared" si="2"/>
        <v>2680000</v>
      </c>
      <c r="N88" s="247"/>
    </row>
    <row r="89" spans="1:14" s="246" customFormat="1" ht="29.25" customHeight="1" x14ac:dyDescent="0.25">
      <c r="A89" s="257">
        <f t="shared" si="3"/>
        <v>73</v>
      </c>
      <c r="B89" s="258">
        <v>44224</v>
      </c>
      <c r="C89" s="323" t="s">
        <v>572</v>
      </c>
      <c r="D89" s="259" t="s">
        <v>387</v>
      </c>
      <c r="E89" s="260" t="s">
        <v>459</v>
      </c>
      <c r="F89" s="260">
        <v>20</v>
      </c>
      <c r="G89" s="260">
        <v>199</v>
      </c>
      <c r="H89" s="452">
        <v>8000</v>
      </c>
      <c r="I89" s="452">
        <v>8000</v>
      </c>
      <c r="J89" s="319">
        <f t="shared" si="2"/>
        <v>1592000</v>
      </c>
      <c r="N89" s="247"/>
    </row>
    <row r="90" spans="1:14" s="246" customFormat="1" ht="29.25" customHeight="1" x14ac:dyDescent="0.25">
      <c r="A90" s="257">
        <f t="shared" si="3"/>
        <v>74</v>
      </c>
      <c r="B90" s="258">
        <v>44224</v>
      </c>
      <c r="C90" s="323" t="s">
        <v>573</v>
      </c>
      <c r="D90" s="259" t="s">
        <v>387</v>
      </c>
      <c r="E90" s="260" t="s">
        <v>460</v>
      </c>
      <c r="F90" s="260">
        <v>25</v>
      </c>
      <c r="G90" s="260">
        <v>280</v>
      </c>
      <c r="H90" s="452">
        <v>6000</v>
      </c>
      <c r="I90" s="452">
        <v>6000</v>
      </c>
      <c r="J90" s="319">
        <f t="shared" si="2"/>
        <v>1680000</v>
      </c>
      <c r="N90" s="247"/>
    </row>
    <row r="91" spans="1:14" s="246" customFormat="1" ht="29.25" customHeight="1" x14ac:dyDescent="0.25">
      <c r="A91" s="257">
        <f t="shared" si="3"/>
        <v>75</v>
      </c>
      <c r="B91" s="258">
        <v>44224</v>
      </c>
      <c r="C91" s="323" t="s">
        <v>574</v>
      </c>
      <c r="D91" s="259" t="s">
        <v>387</v>
      </c>
      <c r="E91" s="260" t="s">
        <v>461</v>
      </c>
      <c r="F91" s="260">
        <v>34</v>
      </c>
      <c r="G91" s="260">
        <v>427</v>
      </c>
      <c r="H91" s="452">
        <v>9000</v>
      </c>
      <c r="I91" s="452">
        <v>9000</v>
      </c>
      <c r="J91" s="319">
        <f t="shared" si="2"/>
        <v>3843000</v>
      </c>
      <c r="N91" s="247"/>
    </row>
    <row r="92" spans="1:14" s="246" customFormat="1" ht="29.25" customHeight="1" x14ac:dyDescent="0.25">
      <c r="A92" s="257">
        <f t="shared" si="3"/>
        <v>76</v>
      </c>
      <c r="B92" s="258">
        <v>44224</v>
      </c>
      <c r="C92" s="323" t="s">
        <v>575</v>
      </c>
      <c r="D92" s="259" t="s">
        <v>387</v>
      </c>
      <c r="E92" s="260" t="s">
        <v>462</v>
      </c>
      <c r="F92" s="260">
        <v>19</v>
      </c>
      <c r="G92" s="260">
        <v>266</v>
      </c>
      <c r="H92" s="452">
        <v>7000</v>
      </c>
      <c r="I92" s="452">
        <v>7000</v>
      </c>
      <c r="J92" s="319">
        <f t="shared" si="2"/>
        <v>1862000</v>
      </c>
      <c r="N92" s="247"/>
    </row>
    <row r="93" spans="1:14" s="246" customFormat="1" ht="29.25" customHeight="1" x14ac:dyDescent="0.25">
      <c r="A93" s="257">
        <f t="shared" si="3"/>
        <v>77</v>
      </c>
      <c r="B93" s="258">
        <v>44224</v>
      </c>
      <c r="C93" s="323" t="s">
        <v>576</v>
      </c>
      <c r="D93" s="259" t="s">
        <v>387</v>
      </c>
      <c r="E93" s="260" t="s">
        <v>463</v>
      </c>
      <c r="F93" s="260">
        <v>33</v>
      </c>
      <c r="G93" s="260">
        <v>516</v>
      </c>
      <c r="H93" s="452">
        <v>5000</v>
      </c>
      <c r="I93" s="452">
        <v>5000</v>
      </c>
      <c r="J93" s="319">
        <f t="shared" si="2"/>
        <v>2580000</v>
      </c>
      <c r="N93" s="247"/>
    </row>
    <row r="94" spans="1:14" s="246" customFormat="1" ht="29.25" customHeight="1" x14ac:dyDescent="0.25">
      <c r="A94" s="257">
        <f t="shared" si="3"/>
        <v>78</v>
      </c>
      <c r="B94" s="258">
        <v>44224</v>
      </c>
      <c r="C94" s="323" t="s">
        <v>577</v>
      </c>
      <c r="D94" s="259" t="s">
        <v>387</v>
      </c>
      <c r="E94" s="260" t="s">
        <v>464</v>
      </c>
      <c r="F94" s="260">
        <v>17</v>
      </c>
      <c r="G94" s="260">
        <v>190</v>
      </c>
      <c r="H94" s="452">
        <v>6000</v>
      </c>
      <c r="I94" s="452">
        <v>6000</v>
      </c>
      <c r="J94" s="319">
        <f t="shared" si="2"/>
        <v>1140000</v>
      </c>
      <c r="N94" s="247"/>
    </row>
    <row r="95" spans="1:14" s="246" customFormat="1" ht="29.25" customHeight="1" x14ac:dyDescent="0.25">
      <c r="A95" s="257">
        <f t="shared" si="3"/>
        <v>79</v>
      </c>
      <c r="B95" s="258">
        <v>44224</v>
      </c>
      <c r="C95" s="323" t="s">
        <v>578</v>
      </c>
      <c r="D95" s="259" t="s">
        <v>387</v>
      </c>
      <c r="E95" s="260" t="s">
        <v>498</v>
      </c>
      <c r="F95" s="260">
        <v>14</v>
      </c>
      <c r="G95" s="260">
        <v>146</v>
      </c>
      <c r="H95" s="452">
        <v>6000</v>
      </c>
      <c r="I95" s="452">
        <v>6000</v>
      </c>
      <c r="J95" s="319">
        <f t="shared" si="2"/>
        <v>876000</v>
      </c>
      <c r="N95" s="247"/>
    </row>
    <row r="96" spans="1:14" s="246" customFormat="1" ht="29.25" customHeight="1" x14ac:dyDescent="0.25">
      <c r="A96" s="257">
        <f t="shared" si="3"/>
        <v>80</v>
      </c>
      <c r="B96" s="258">
        <v>44224</v>
      </c>
      <c r="C96" s="323" t="s">
        <v>579</v>
      </c>
      <c r="D96" s="259" t="s">
        <v>387</v>
      </c>
      <c r="E96" s="260" t="s">
        <v>465</v>
      </c>
      <c r="F96" s="260">
        <v>20</v>
      </c>
      <c r="G96" s="260">
        <v>249</v>
      </c>
      <c r="H96" s="452">
        <v>7000</v>
      </c>
      <c r="I96" s="452">
        <v>7000</v>
      </c>
      <c r="J96" s="319">
        <f t="shared" si="2"/>
        <v>1743000</v>
      </c>
      <c r="N96" s="247"/>
    </row>
    <row r="97" spans="1:14" s="246" customFormat="1" ht="29.25" customHeight="1" x14ac:dyDescent="0.25">
      <c r="A97" s="257">
        <f t="shared" si="3"/>
        <v>81</v>
      </c>
      <c r="B97" s="258">
        <v>44224</v>
      </c>
      <c r="C97" s="323" t="s">
        <v>580</v>
      </c>
      <c r="D97" s="259" t="s">
        <v>387</v>
      </c>
      <c r="E97" s="260" t="s">
        <v>466</v>
      </c>
      <c r="F97" s="260">
        <v>13</v>
      </c>
      <c r="G97" s="260">
        <v>160</v>
      </c>
      <c r="H97" s="452">
        <v>8000</v>
      </c>
      <c r="I97" s="452">
        <v>8000</v>
      </c>
      <c r="J97" s="319">
        <f t="shared" si="2"/>
        <v>1280000</v>
      </c>
      <c r="N97" s="247"/>
    </row>
    <row r="98" spans="1:14" s="246" customFormat="1" ht="29.25" customHeight="1" x14ac:dyDescent="0.25">
      <c r="A98" s="257">
        <f t="shared" si="3"/>
        <v>82</v>
      </c>
      <c r="B98" s="258">
        <v>44224</v>
      </c>
      <c r="C98" s="323" t="s">
        <v>581</v>
      </c>
      <c r="D98" s="259" t="s">
        <v>387</v>
      </c>
      <c r="E98" s="260" t="s">
        <v>467</v>
      </c>
      <c r="F98" s="260">
        <v>23</v>
      </c>
      <c r="G98" s="260">
        <v>374</v>
      </c>
      <c r="H98" s="452">
        <v>6000</v>
      </c>
      <c r="I98" s="452">
        <v>6000</v>
      </c>
      <c r="J98" s="319">
        <f t="shared" si="2"/>
        <v>2244000</v>
      </c>
      <c r="N98" s="247"/>
    </row>
    <row r="99" spans="1:14" s="246" customFormat="1" ht="29.25" customHeight="1" x14ac:dyDescent="0.25">
      <c r="A99" s="257">
        <f t="shared" si="3"/>
        <v>83</v>
      </c>
      <c r="B99" s="258">
        <v>44224</v>
      </c>
      <c r="C99" s="323" t="s">
        <v>582</v>
      </c>
      <c r="D99" s="259" t="s">
        <v>387</v>
      </c>
      <c r="E99" s="260" t="s">
        <v>468</v>
      </c>
      <c r="F99" s="260">
        <v>14</v>
      </c>
      <c r="G99" s="260">
        <v>191</v>
      </c>
      <c r="H99" s="452">
        <v>9000</v>
      </c>
      <c r="I99" s="452">
        <v>9000</v>
      </c>
      <c r="J99" s="319">
        <f t="shared" si="2"/>
        <v>1719000</v>
      </c>
      <c r="N99" s="247"/>
    </row>
    <row r="100" spans="1:14" s="246" customFormat="1" ht="29.25" customHeight="1" x14ac:dyDescent="0.25">
      <c r="A100" s="257">
        <f t="shared" si="3"/>
        <v>84</v>
      </c>
      <c r="B100" s="258">
        <v>44222</v>
      </c>
      <c r="C100" s="323" t="s">
        <v>583</v>
      </c>
      <c r="D100" s="259" t="s">
        <v>387</v>
      </c>
      <c r="E100" s="260" t="s">
        <v>469</v>
      </c>
      <c r="F100" s="260">
        <v>16</v>
      </c>
      <c r="G100" s="260">
        <v>175</v>
      </c>
      <c r="H100" s="464">
        <v>20000000</v>
      </c>
      <c r="I100" s="465"/>
      <c r="J100" s="466">
        <v>20000000</v>
      </c>
      <c r="N100" s="247"/>
    </row>
    <row r="101" spans="1:14" s="246" customFormat="1" ht="29.25" customHeight="1" x14ac:dyDescent="0.25">
      <c r="A101" s="257">
        <f t="shared" si="3"/>
        <v>85</v>
      </c>
      <c r="B101" s="258">
        <v>44222</v>
      </c>
      <c r="C101" s="323" t="s">
        <v>584</v>
      </c>
      <c r="D101" s="259" t="s">
        <v>387</v>
      </c>
      <c r="E101" s="260" t="s">
        <v>470</v>
      </c>
      <c r="F101" s="260">
        <v>29</v>
      </c>
      <c r="G101" s="260">
        <v>273</v>
      </c>
      <c r="H101" s="464"/>
      <c r="I101" s="465"/>
      <c r="J101" s="466"/>
      <c r="N101" s="247"/>
    </row>
    <row r="102" spans="1:14" s="246" customFormat="1" ht="29.25" customHeight="1" x14ac:dyDescent="0.25">
      <c r="A102" s="257">
        <f t="shared" si="3"/>
        <v>86</v>
      </c>
      <c r="B102" s="258">
        <v>44222</v>
      </c>
      <c r="C102" s="323" t="s">
        <v>585</v>
      </c>
      <c r="D102" s="259" t="s">
        <v>387</v>
      </c>
      <c r="E102" s="260" t="s">
        <v>471</v>
      </c>
      <c r="F102" s="260">
        <v>11</v>
      </c>
      <c r="G102" s="260">
        <v>168</v>
      </c>
      <c r="H102" s="464"/>
      <c r="I102" s="465"/>
      <c r="J102" s="466"/>
      <c r="N102" s="247"/>
    </row>
    <row r="103" spans="1:14" s="246" customFormat="1" ht="29.25" customHeight="1" x14ac:dyDescent="0.25">
      <c r="A103" s="257">
        <f t="shared" si="3"/>
        <v>87</v>
      </c>
      <c r="B103" s="258">
        <v>44223</v>
      </c>
      <c r="C103" s="323" t="s">
        <v>586</v>
      </c>
      <c r="D103" s="259" t="s">
        <v>387</v>
      </c>
      <c r="E103" s="260" t="s">
        <v>472</v>
      </c>
      <c r="F103" s="260">
        <v>15</v>
      </c>
      <c r="G103" s="260">
        <v>154</v>
      </c>
      <c r="H103" s="464"/>
      <c r="I103" s="465"/>
      <c r="J103" s="466"/>
      <c r="N103" s="247"/>
    </row>
    <row r="104" spans="1:14" s="246" customFormat="1" ht="29.25" customHeight="1" x14ac:dyDescent="0.25">
      <c r="A104" s="257">
        <f t="shared" si="3"/>
        <v>88</v>
      </c>
      <c r="B104" s="258">
        <v>44223</v>
      </c>
      <c r="C104" s="323" t="s">
        <v>587</v>
      </c>
      <c r="D104" s="259" t="s">
        <v>387</v>
      </c>
      <c r="E104" s="260" t="s">
        <v>630</v>
      </c>
      <c r="F104" s="260">
        <v>30</v>
      </c>
      <c r="G104" s="260">
        <v>499</v>
      </c>
      <c r="H104" s="464"/>
      <c r="I104" s="465"/>
      <c r="J104" s="466"/>
      <c r="N104" s="247"/>
    </row>
    <row r="105" spans="1:14" s="246" customFormat="1" ht="29.25" customHeight="1" x14ac:dyDescent="0.25">
      <c r="A105" s="257">
        <f t="shared" si="3"/>
        <v>89</v>
      </c>
      <c r="B105" s="258">
        <v>44223</v>
      </c>
      <c r="C105" s="323" t="s">
        <v>588</v>
      </c>
      <c r="D105" s="259" t="s">
        <v>387</v>
      </c>
      <c r="E105" s="260" t="s">
        <v>631</v>
      </c>
      <c r="F105" s="260">
        <v>34</v>
      </c>
      <c r="G105" s="260">
        <v>522</v>
      </c>
      <c r="H105" s="464"/>
      <c r="I105" s="465"/>
      <c r="J105" s="466"/>
      <c r="N105" s="247"/>
    </row>
    <row r="106" spans="1:14" s="246" customFormat="1" ht="29.25" customHeight="1" x14ac:dyDescent="0.25">
      <c r="A106" s="257">
        <f t="shared" si="3"/>
        <v>90</v>
      </c>
      <c r="B106" s="258">
        <v>44224</v>
      </c>
      <c r="C106" s="323" t="s">
        <v>589</v>
      </c>
      <c r="D106" s="259" t="s">
        <v>387</v>
      </c>
      <c r="E106" s="260" t="s">
        <v>473</v>
      </c>
      <c r="F106" s="260">
        <v>24</v>
      </c>
      <c r="G106" s="260">
        <v>327</v>
      </c>
      <c r="H106" s="464"/>
      <c r="I106" s="465"/>
      <c r="J106" s="466"/>
      <c r="N106" s="247"/>
    </row>
    <row r="107" spans="1:14" s="246" customFormat="1" ht="29.25" customHeight="1" x14ac:dyDescent="0.25">
      <c r="A107" s="257">
        <f t="shared" si="3"/>
        <v>91</v>
      </c>
      <c r="B107" s="258">
        <v>44224</v>
      </c>
      <c r="C107" s="323" t="s">
        <v>590</v>
      </c>
      <c r="D107" s="259" t="s">
        <v>387</v>
      </c>
      <c r="E107" s="260" t="s">
        <v>474</v>
      </c>
      <c r="F107" s="260">
        <v>23</v>
      </c>
      <c r="G107" s="260"/>
      <c r="H107" s="464"/>
      <c r="I107" s="465"/>
      <c r="J107" s="466"/>
      <c r="N107" s="247"/>
    </row>
    <row r="108" spans="1:14" s="246" customFormat="1" ht="29.25" customHeight="1" x14ac:dyDescent="0.25">
      <c r="A108" s="257">
        <f t="shared" si="3"/>
        <v>92</v>
      </c>
      <c r="B108" s="258">
        <v>44224</v>
      </c>
      <c r="C108" s="323" t="s">
        <v>591</v>
      </c>
      <c r="D108" s="259" t="s">
        <v>387</v>
      </c>
      <c r="E108" s="260" t="s">
        <v>475</v>
      </c>
      <c r="F108" s="260">
        <v>41</v>
      </c>
      <c r="G108" s="260">
        <v>681</v>
      </c>
      <c r="H108" s="464"/>
      <c r="I108" s="465"/>
      <c r="J108" s="466"/>
      <c r="N108" s="247"/>
    </row>
    <row r="109" spans="1:14" s="246" customFormat="1" ht="29.25" customHeight="1" x14ac:dyDescent="0.25">
      <c r="A109" s="257">
        <f t="shared" si="3"/>
        <v>93</v>
      </c>
      <c r="B109" s="258">
        <v>44224</v>
      </c>
      <c r="C109" s="323" t="s">
        <v>592</v>
      </c>
      <c r="D109" s="259" t="s">
        <v>387</v>
      </c>
      <c r="E109" s="260" t="s">
        <v>476</v>
      </c>
      <c r="F109" s="260">
        <v>23</v>
      </c>
      <c r="G109" s="260">
        <v>351</v>
      </c>
      <c r="H109" s="464"/>
      <c r="I109" s="465"/>
      <c r="J109" s="466"/>
      <c r="N109" s="247"/>
    </row>
    <row r="110" spans="1:14" s="246" customFormat="1" ht="29.25" customHeight="1" x14ac:dyDescent="0.25">
      <c r="A110" s="257">
        <f t="shared" si="3"/>
        <v>94</v>
      </c>
      <c r="B110" s="258">
        <v>44224</v>
      </c>
      <c r="C110" s="323" t="s">
        <v>593</v>
      </c>
      <c r="D110" s="259" t="s">
        <v>387</v>
      </c>
      <c r="E110" s="260" t="s">
        <v>477</v>
      </c>
      <c r="F110" s="260">
        <v>30</v>
      </c>
      <c r="G110" s="260">
        <v>510</v>
      </c>
      <c r="H110" s="464"/>
      <c r="I110" s="465"/>
      <c r="J110" s="466"/>
      <c r="N110" s="247"/>
    </row>
    <row r="111" spans="1:14" s="246" customFormat="1" ht="29.25" customHeight="1" x14ac:dyDescent="0.25">
      <c r="A111" s="257">
        <f t="shared" si="3"/>
        <v>95</v>
      </c>
      <c r="B111" s="258">
        <v>44224</v>
      </c>
      <c r="C111" s="323" t="s">
        <v>594</v>
      </c>
      <c r="D111" s="259" t="s">
        <v>387</v>
      </c>
      <c r="E111" s="260" t="s">
        <v>478</v>
      </c>
      <c r="F111" s="260">
        <v>32</v>
      </c>
      <c r="G111" s="260">
        <v>511</v>
      </c>
      <c r="H111" s="464"/>
      <c r="I111" s="465"/>
      <c r="J111" s="466"/>
      <c r="N111" s="247"/>
    </row>
    <row r="112" spans="1:14" s="246" customFormat="1" ht="29.25" customHeight="1" x14ac:dyDescent="0.25">
      <c r="A112" s="257">
        <f t="shared" si="3"/>
        <v>96</v>
      </c>
      <c r="B112" s="258">
        <v>44224</v>
      </c>
      <c r="C112" s="323" t="s">
        <v>595</v>
      </c>
      <c r="D112" s="259" t="s">
        <v>387</v>
      </c>
      <c r="E112" s="260" t="s">
        <v>479</v>
      </c>
      <c r="F112" s="260">
        <v>23</v>
      </c>
      <c r="G112" s="260">
        <v>351</v>
      </c>
      <c r="H112" s="464"/>
      <c r="I112" s="465"/>
      <c r="J112" s="466"/>
      <c r="N112" s="247"/>
    </row>
    <row r="113" spans="1:14" s="246" customFormat="1" ht="29.25" customHeight="1" x14ac:dyDescent="0.25">
      <c r="A113" s="257">
        <f t="shared" si="3"/>
        <v>97</v>
      </c>
      <c r="B113" s="258">
        <v>44224</v>
      </c>
      <c r="C113" s="323" t="s">
        <v>596</v>
      </c>
      <c r="D113" s="259" t="s">
        <v>387</v>
      </c>
      <c r="E113" s="260" t="s">
        <v>480</v>
      </c>
      <c r="F113" s="260">
        <v>27</v>
      </c>
      <c r="G113" s="260">
        <v>306</v>
      </c>
      <c r="H113" s="464"/>
      <c r="I113" s="465"/>
      <c r="J113" s="466"/>
      <c r="N113" s="247"/>
    </row>
    <row r="114" spans="1:14" s="246" customFormat="1" ht="29.25" customHeight="1" x14ac:dyDescent="0.25">
      <c r="A114" s="257">
        <f t="shared" si="3"/>
        <v>98</v>
      </c>
      <c r="B114" s="258">
        <v>44224</v>
      </c>
      <c r="C114" s="323" t="s">
        <v>597</v>
      </c>
      <c r="D114" s="259" t="s">
        <v>387</v>
      </c>
      <c r="E114" s="260" t="s">
        <v>481</v>
      </c>
      <c r="F114" s="260">
        <v>53</v>
      </c>
      <c r="G114" s="260">
        <v>835</v>
      </c>
      <c r="H114" s="464"/>
      <c r="I114" s="465"/>
      <c r="J114" s="466"/>
      <c r="N114" s="247"/>
    </row>
    <row r="115" spans="1:14" s="246" customFormat="1" ht="29.25" customHeight="1" x14ac:dyDescent="0.25">
      <c r="A115" s="257">
        <f t="shared" si="3"/>
        <v>99</v>
      </c>
      <c r="B115" s="258">
        <v>44224</v>
      </c>
      <c r="C115" s="323" t="s">
        <v>598</v>
      </c>
      <c r="D115" s="259" t="s">
        <v>387</v>
      </c>
      <c r="E115" s="260" t="s">
        <v>482</v>
      </c>
      <c r="F115" s="260">
        <v>58</v>
      </c>
      <c r="G115" s="260">
        <v>957</v>
      </c>
      <c r="H115" s="464"/>
      <c r="I115" s="465"/>
      <c r="J115" s="466"/>
      <c r="N115" s="247"/>
    </row>
    <row r="116" spans="1:14" s="246" customFormat="1" ht="29.25" customHeight="1" x14ac:dyDescent="0.25">
      <c r="A116" s="257">
        <f t="shared" si="3"/>
        <v>100</v>
      </c>
      <c r="B116" s="258">
        <v>44224</v>
      </c>
      <c r="C116" s="323" t="s">
        <v>599</v>
      </c>
      <c r="D116" s="259" t="s">
        <v>387</v>
      </c>
      <c r="E116" s="260" t="s">
        <v>483</v>
      </c>
      <c r="F116" s="260">
        <v>49</v>
      </c>
      <c r="G116" s="260">
        <v>743</v>
      </c>
      <c r="H116" s="464"/>
      <c r="I116" s="465"/>
      <c r="J116" s="466"/>
      <c r="N116" s="247"/>
    </row>
    <row r="117" spans="1:14" s="246" customFormat="1" ht="29.25" customHeight="1" x14ac:dyDescent="0.25">
      <c r="A117" s="257">
        <f t="shared" si="3"/>
        <v>101</v>
      </c>
      <c r="B117" s="258">
        <v>44224</v>
      </c>
      <c r="C117" s="323" t="s">
        <v>600</v>
      </c>
      <c r="D117" s="259" t="s">
        <v>387</v>
      </c>
      <c r="E117" s="260" t="s">
        <v>484</v>
      </c>
      <c r="F117" s="260">
        <v>39</v>
      </c>
      <c r="G117" s="260">
        <v>627</v>
      </c>
      <c r="H117" s="464"/>
      <c r="I117" s="465"/>
      <c r="J117" s="466"/>
      <c r="N117" s="247"/>
    </row>
    <row r="118" spans="1:14" s="246" customFormat="1" ht="29.25" customHeight="1" x14ac:dyDescent="0.25">
      <c r="A118" s="257">
        <f t="shared" si="3"/>
        <v>102</v>
      </c>
      <c r="B118" s="258">
        <v>44224</v>
      </c>
      <c r="C118" s="323" t="s">
        <v>601</v>
      </c>
      <c r="D118" s="259" t="s">
        <v>387</v>
      </c>
      <c r="E118" s="260" t="s">
        <v>485</v>
      </c>
      <c r="F118" s="260">
        <v>42</v>
      </c>
      <c r="G118" s="260">
        <v>557</v>
      </c>
      <c r="H118" s="464"/>
      <c r="I118" s="465"/>
      <c r="J118" s="466"/>
      <c r="N118" s="247"/>
    </row>
    <row r="119" spans="1:14" s="246" customFormat="1" ht="29.25" customHeight="1" x14ac:dyDescent="0.25">
      <c r="A119" s="257">
        <f t="shared" si="3"/>
        <v>103</v>
      </c>
      <c r="B119" s="258">
        <v>44224</v>
      </c>
      <c r="C119" s="323" t="s">
        <v>602</v>
      </c>
      <c r="D119" s="259" t="s">
        <v>387</v>
      </c>
      <c r="E119" s="260" t="s">
        <v>486</v>
      </c>
      <c r="F119" s="260">
        <v>32</v>
      </c>
      <c r="G119" s="260">
        <v>419</v>
      </c>
      <c r="H119" s="464"/>
      <c r="I119" s="465"/>
      <c r="J119" s="466"/>
      <c r="N119" s="247"/>
    </row>
    <row r="120" spans="1:14" s="246" customFormat="1" ht="29.25" customHeight="1" x14ac:dyDescent="0.25">
      <c r="A120" s="257">
        <f t="shared" si="3"/>
        <v>104</v>
      </c>
      <c r="B120" s="258">
        <v>44224</v>
      </c>
      <c r="C120" s="323" t="s">
        <v>603</v>
      </c>
      <c r="D120" s="259" t="s">
        <v>387</v>
      </c>
      <c r="E120" s="260" t="s">
        <v>487</v>
      </c>
      <c r="F120" s="260">
        <v>28</v>
      </c>
      <c r="G120" s="260">
        <v>340</v>
      </c>
      <c r="H120" s="464"/>
      <c r="I120" s="465"/>
      <c r="J120" s="466"/>
      <c r="N120" s="247"/>
    </row>
    <row r="121" spans="1:14" s="246" customFormat="1" ht="29.25" customHeight="1" x14ac:dyDescent="0.25">
      <c r="A121" s="257">
        <f t="shared" si="3"/>
        <v>105</v>
      </c>
      <c r="B121" s="258">
        <v>44224</v>
      </c>
      <c r="C121" s="323" t="s">
        <v>604</v>
      </c>
      <c r="D121" s="259" t="s">
        <v>387</v>
      </c>
      <c r="E121" s="260" t="s">
        <v>488</v>
      </c>
      <c r="F121" s="260">
        <v>25</v>
      </c>
      <c r="G121" s="260">
        <v>272</v>
      </c>
      <c r="H121" s="464"/>
      <c r="I121" s="465"/>
      <c r="J121" s="466"/>
      <c r="N121" s="247"/>
    </row>
    <row r="122" spans="1:14" s="246" customFormat="1" ht="29.25" customHeight="1" x14ac:dyDescent="0.25">
      <c r="A122" s="257">
        <f t="shared" si="3"/>
        <v>106</v>
      </c>
      <c r="B122" s="258">
        <v>44224</v>
      </c>
      <c r="C122" s="323" t="s">
        <v>605</v>
      </c>
      <c r="D122" s="259" t="s">
        <v>387</v>
      </c>
      <c r="E122" s="260" t="s">
        <v>489</v>
      </c>
      <c r="F122" s="260">
        <v>35</v>
      </c>
      <c r="G122" s="260">
        <v>600</v>
      </c>
      <c r="H122" s="464"/>
      <c r="I122" s="465"/>
      <c r="J122" s="466"/>
      <c r="N122" s="247"/>
    </row>
    <row r="123" spans="1:14" s="246" customFormat="1" ht="29.25" customHeight="1" x14ac:dyDescent="0.25">
      <c r="A123" s="257">
        <f t="shared" si="3"/>
        <v>107</v>
      </c>
      <c r="B123" s="258">
        <v>44224</v>
      </c>
      <c r="C123" s="323" t="s">
        <v>606</v>
      </c>
      <c r="D123" s="259" t="s">
        <v>387</v>
      </c>
      <c r="E123" s="260" t="s">
        <v>490</v>
      </c>
      <c r="F123" s="260">
        <v>62</v>
      </c>
      <c r="G123" s="260">
        <v>1068</v>
      </c>
      <c r="H123" s="464"/>
      <c r="I123" s="465"/>
      <c r="J123" s="466"/>
      <c r="N123" s="247"/>
    </row>
    <row r="124" spans="1:14" s="246" customFormat="1" ht="29.25" customHeight="1" x14ac:dyDescent="0.25">
      <c r="A124" s="257">
        <f t="shared" si="3"/>
        <v>108</v>
      </c>
      <c r="B124" s="258">
        <v>44224</v>
      </c>
      <c r="C124" s="323" t="s">
        <v>607</v>
      </c>
      <c r="D124" s="259" t="s">
        <v>387</v>
      </c>
      <c r="E124" s="260" t="s">
        <v>491</v>
      </c>
      <c r="F124" s="260">
        <v>32</v>
      </c>
      <c r="G124" s="260">
        <v>425</v>
      </c>
      <c r="H124" s="464"/>
      <c r="I124" s="465"/>
      <c r="J124" s="466"/>
      <c r="N124" s="247"/>
    </row>
    <row r="125" spans="1:14" s="246" customFormat="1" ht="29.25" customHeight="1" x14ac:dyDescent="0.25">
      <c r="A125" s="257">
        <f t="shared" si="3"/>
        <v>109</v>
      </c>
      <c r="B125" s="258">
        <v>44224</v>
      </c>
      <c r="C125" s="323" t="s">
        <v>608</v>
      </c>
      <c r="D125" s="259" t="s">
        <v>387</v>
      </c>
      <c r="E125" s="260" t="s">
        <v>492</v>
      </c>
      <c r="F125" s="260">
        <v>32</v>
      </c>
      <c r="G125" s="260">
        <v>470</v>
      </c>
      <c r="H125" s="464"/>
      <c r="I125" s="465"/>
      <c r="J125" s="466"/>
      <c r="N125" s="247"/>
    </row>
    <row r="126" spans="1:14" s="246" customFormat="1" ht="29.25" customHeight="1" x14ac:dyDescent="0.25">
      <c r="A126" s="257">
        <f t="shared" si="3"/>
        <v>110</v>
      </c>
      <c r="B126" s="258">
        <v>44224</v>
      </c>
      <c r="C126" s="323" t="s">
        <v>609</v>
      </c>
      <c r="D126" s="259" t="s">
        <v>387</v>
      </c>
      <c r="E126" s="260" t="s">
        <v>493</v>
      </c>
      <c r="F126" s="260">
        <v>29</v>
      </c>
      <c r="G126" s="260">
        <v>289</v>
      </c>
      <c r="H126" s="464"/>
      <c r="I126" s="465"/>
      <c r="J126" s="466"/>
      <c r="N126" s="247"/>
    </row>
    <row r="127" spans="1:14" s="246" customFormat="1" ht="29.25" customHeight="1" x14ac:dyDescent="0.25">
      <c r="A127" s="257">
        <f t="shared" si="3"/>
        <v>111</v>
      </c>
      <c r="B127" s="258">
        <v>44224</v>
      </c>
      <c r="C127" s="323" t="s">
        <v>610</v>
      </c>
      <c r="D127" s="259" t="s">
        <v>387</v>
      </c>
      <c r="E127" s="260" t="s">
        <v>494</v>
      </c>
      <c r="F127" s="260">
        <v>22</v>
      </c>
      <c r="G127" s="260">
        <v>189</v>
      </c>
      <c r="H127" s="464"/>
      <c r="I127" s="465"/>
      <c r="J127" s="466"/>
      <c r="N127" s="247"/>
    </row>
    <row r="128" spans="1:14" s="246" customFormat="1" ht="29.25" customHeight="1" x14ac:dyDescent="0.25">
      <c r="A128" s="257">
        <f t="shared" si="3"/>
        <v>112</v>
      </c>
      <c r="B128" s="258">
        <v>44224</v>
      </c>
      <c r="C128" s="323" t="s">
        <v>611</v>
      </c>
      <c r="D128" s="259" t="s">
        <v>387</v>
      </c>
      <c r="E128" s="260" t="s">
        <v>495</v>
      </c>
      <c r="F128" s="260">
        <v>39</v>
      </c>
      <c r="G128" s="260">
        <v>568</v>
      </c>
      <c r="H128" s="464"/>
      <c r="I128" s="465"/>
      <c r="J128" s="466"/>
      <c r="N128" s="247"/>
    </row>
    <row r="129" spans="1:14" s="246" customFormat="1" ht="29.25" customHeight="1" x14ac:dyDescent="0.25">
      <c r="A129" s="257">
        <f t="shared" si="3"/>
        <v>113</v>
      </c>
      <c r="B129" s="258">
        <v>44224</v>
      </c>
      <c r="C129" s="323" t="s">
        <v>612</v>
      </c>
      <c r="D129" s="259" t="s">
        <v>387</v>
      </c>
      <c r="E129" s="260" t="s">
        <v>496</v>
      </c>
      <c r="F129" s="260">
        <v>21</v>
      </c>
      <c r="G129" s="260">
        <v>245</v>
      </c>
      <c r="H129" s="464"/>
      <c r="I129" s="465"/>
      <c r="J129" s="466"/>
      <c r="N129" s="247"/>
    </row>
    <row r="130" spans="1:14" s="246" customFormat="1" ht="29.25" customHeight="1" x14ac:dyDescent="0.25">
      <c r="A130" s="257">
        <f t="shared" si="3"/>
        <v>114</v>
      </c>
      <c r="B130" s="258">
        <v>44225</v>
      </c>
      <c r="C130" s="323" t="s">
        <v>613</v>
      </c>
      <c r="D130" s="259" t="s">
        <v>387</v>
      </c>
      <c r="E130" s="260" t="s">
        <v>497</v>
      </c>
      <c r="F130" s="260">
        <v>26</v>
      </c>
      <c r="G130" s="260">
        <v>265</v>
      </c>
      <c r="H130" s="452">
        <v>13000</v>
      </c>
      <c r="I130" s="452">
        <v>13000</v>
      </c>
      <c r="J130" s="319">
        <f>G130*H130</f>
        <v>3445000</v>
      </c>
      <c r="N130" s="247"/>
    </row>
    <row r="131" spans="1:14" s="246" customFormat="1" ht="29.25" customHeight="1" x14ac:dyDescent="0.25">
      <c r="A131" s="257">
        <f t="shared" si="3"/>
        <v>115</v>
      </c>
      <c r="B131" s="258">
        <v>44225</v>
      </c>
      <c r="C131" s="323" t="s">
        <v>614</v>
      </c>
      <c r="D131" s="259" t="s">
        <v>387</v>
      </c>
      <c r="E131" s="260" t="s">
        <v>436</v>
      </c>
      <c r="F131" s="260">
        <v>2</v>
      </c>
      <c r="G131" s="260">
        <v>100</v>
      </c>
      <c r="H131" s="452">
        <v>8000</v>
      </c>
      <c r="I131" s="452">
        <v>8000</v>
      </c>
      <c r="J131" s="319">
        <f t="shared" ref="J131:J144" si="4">G131*H131</f>
        <v>800000</v>
      </c>
      <c r="N131" s="247"/>
    </row>
    <row r="132" spans="1:14" s="246" customFormat="1" ht="29.25" customHeight="1" x14ac:dyDescent="0.25">
      <c r="A132" s="257">
        <f t="shared" si="3"/>
        <v>116</v>
      </c>
      <c r="B132" s="258">
        <v>44225</v>
      </c>
      <c r="C132" s="323" t="s">
        <v>615</v>
      </c>
      <c r="D132" s="259" t="s">
        <v>387</v>
      </c>
      <c r="E132" s="260" t="s">
        <v>437</v>
      </c>
      <c r="F132" s="260">
        <v>3</v>
      </c>
      <c r="G132" s="260">
        <v>100</v>
      </c>
      <c r="H132" s="452">
        <v>5000</v>
      </c>
      <c r="I132" s="452">
        <v>5000</v>
      </c>
      <c r="J132" s="319">
        <f t="shared" si="4"/>
        <v>500000</v>
      </c>
      <c r="N132" s="247"/>
    </row>
    <row r="133" spans="1:14" s="246" customFormat="1" ht="29.25" customHeight="1" x14ac:dyDescent="0.25">
      <c r="A133" s="257">
        <f t="shared" si="3"/>
        <v>117</v>
      </c>
      <c r="B133" s="258">
        <v>44225</v>
      </c>
      <c r="C133" s="323" t="s">
        <v>616</v>
      </c>
      <c r="D133" s="259" t="s">
        <v>387</v>
      </c>
      <c r="E133" s="260" t="s">
        <v>498</v>
      </c>
      <c r="F133" s="260">
        <v>2</v>
      </c>
      <c r="G133" s="260">
        <v>100</v>
      </c>
      <c r="H133" s="452">
        <v>6000</v>
      </c>
      <c r="I133" s="452">
        <v>6000</v>
      </c>
      <c r="J133" s="319">
        <f t="shared" si="4"/>
        <v>600000</v>
      </c>
      <c r="N133" s="247"/>
    </row>
    <row r="134" spans="1:14" s="246" customFormat="1" ht="29.25" customHeight="1" x14ac:dyDescent="0.25">
      <c r="A134" s="257">
        <f t="shared" si="3"/>
        <v>118</v>
      </c>
      <c r="B134" s="258">
        <v>44225</v>
      </c>
      <c r="C134" s="323" t="s">
        <v>617</v>
      </c>
      <c r="D134" s="259" t="s">
        <v>387</v>
      </c>
      <c r="E134" s="260" t="s">
        <v>464</v>
      </c>
      <c r="F134" s="260">
        <v>2</v>
      </c>
      <c r="G134" s="260">
        <v>100</v>
      </c>
      <c r="H134" s="452">
        <v>6000</v>
      </c>
      <c r="I134" s="452">
        <v>6000</v>
      </c>
      <c r="J134" s="319">
        <f t="shared" si="4"/>
        <v>600000</v>
      </c>
      <c r="N134" s="247"/>
    </row>
    <row r="135" spans="1:14" s="246" customFormat="1" ht="29.25" customHeight="1" x14ac:dyDescent="0.25">
      <c r="A135" s="257">
        <f t="shared" si="3"/>
        <v>119</v>
      </c>
      <c r="B135" s="258">
        <v>44225</v>
      </c>
      <c r="C135" s="323" t="s">
        <v>618</v>
      </c>
      <c r="D135" s="259" t="s">
        <v>387</v>
      </c>
      <c r="E135" s="260" t="s">
        <v>462</v>
      </c>
      <c r="F135" s="260">
        <v>3</v>
      </c>
      <c r="G135" s="260">
        <v>100</v>
      </c>
      <c r="H135" s="452">
        <v>7000</v>
      </c>
      <c r="I135" s="452">
        <v>7000</v>
      </c>
      <c r="J135" s="319">
        <f t="shared" si="4"/>
        <v>700000</v>
      </c>
      <c r="N135" s="247"/>
    </row>
    <row r="136" spans="1:14" s="246" customFormat="1" ht="29.25" customHeight="1" x14ac:dyDescent="0.25">
      <c r="A136" s="257">
        <f t="shared" si="3"/>
        <v>120</v>
      </c>
      <c r="B136" s="258">
        <v>44225</v>
      </c>
      <c r="C136" s="323" t="s">
        <v>619</v>
      </c>
      <c r="D136" s="259" t="s">
        <v>387</v>
      </c>
      <c r="E136" s="260" t="s">
        <v>463</v>
      </c>
      <c r="F136" s="260">
        <v>4</v>
      </c>
      <c r="G136" s="260">
        <v>100</v>
      </c>
      <c r="H136" s="452">
        <v>5000</v>
      </c>
      <c r="I136" s="452">
        <v>5000</v>
      </c>
      <c r="J136" s="319">
        <f t="shared" si="4"/>
        <v>500000</v>
      </c>
      <c r="N136" s="247"/>
    </row>
    <row r="137" spans="1:14" s="246" customFormat="1" ht="29.25" customHeight="1" x14ac:dyDescent="0.25">
      <c r="A137" s="257">
        <f t="shared" si="3"/>
        <v>121</v>
      </c>
      <c r="B137" s="258">
        <v>44225</v>
      </c>
      <c r="C137" s="323" t="s">
        <v>620</v>
      </c>
      <c r="D137" s="259" t="s">
        <v>387</v>
      </c>
      <c r="E137" s="260" t="s">
        <v>466</v>
      </c>
      <c r="F137" s="260">
        <v>2</v>
      </c>
      <c r="G137" s="260">
        <v>100</v>
      </c>
      <c r="H137" s="452">
        <v>9000</v>
      </c>
      <c r="I137" s="452">
        <v>9000</v>
      </c>
      <c r="J137" s="319">
        <f t="shared" si="4"/>
        <v>900000</v>
      </c>
      <c r="N137" s="247"/>
    </row>
    <row r="138" spans="1:14" s="246" customFormat="1" ht="29.25" customHeight="1" x14ac:dyDescent="0.25">
      <c r="A138" s="257">
        <f t="shared" si="3"/>
        <v>122</v>
      </c>
      <c r="B138" s="258">
        <v>44225</v>
      </c>
      <c r="C138" s="323" t="s">
        <v>621</v>
      </c>
      <c r="D138" s="259" t="s">
        <v>387</v>
      </c>
      <c r="E138" s="260" t="s">
        <v>465</v>
      </c>
      <c r="F138" s="260">
        <v>3</v>
      </c>
      <c r="G138" s="260">
        <v>100</v>
      </c>
      <c r="H138" s="452">
        <v>7000</v>
      </c>
      <c r="I138" s="452">
        <v>7000</v>
      </c>
      <c r="J138" s="319">
        <f t="shared" si="4"/>
        <v>700000</v>
      </c>
      <c r="N138" s="247"/>
    </row>
    <row r="139" spans="1:14" s="246" customFormat="1" ht="29.25" customHeight="1" x14ac:dyDescent="0.25">
      <c r="A139" s="257">
        <f t="shared" si="3"/>
        <v>123</v>
      </c>
      <c r="B139" s="258">
        <v>44225</v>
      </c>
      <c r="C139" s="323" t="s">
        <v>622</v>
      </c>
      <c r="D139" s="259" t="s">
        <v>387</v>
      </c>
      <c r="E139" s="260" t="s">
        <v>456</v>
      </c>
      <c r="F139" s="260">
        <v>2</v>
      </c>
      <c r="G139" s="260">
        <v>100</v>
      </c>
      <c r="H139" s="452">
        <v>7000</v>
      </c>
      <c r="I139" s="452">
        <v>7000</v>
      </c>
      <c r="J139" s="319">
        <f t="shared" si="4"/>
        <v>700000</v>
      </c>
      <c r="N139" s="247"/>
    </row>
    <row r="140" spans="1:14" s="246" customFormat="1" ht="29.25" customHeight="1" x14ac:dyDescent="0.25">
      <c r="A140" s="257">
        <f t="shared" si="3"/>
        <v>124</v>
      </c>
      <c r="B140" s="258">
        <v>44225</v>
      </c>
      <c r="C140" s="323" t="s">
        <v>623</v>
      </c>
      <c r="D140" s="259" t="s">
        <v>387</v>
      </c>
      <c r="E140" s="260" t="s">
        <v>450</v>
      </c>
      <c r="F140" s="260">
        <v>3</v>
      </c>
      <c r="G140" s="260">
        <v>100</v>
      </c>
      <c r="H140" s="452">
        <v>7000</v>
      </c>
      <c r="I140" s="452">
        <v>7000</v>
      </c>
      <c r="J140" s="319">
        <f t="shared" si="4"/>
        <v>700000</v>
      </c>
      <c r="N140" s="247"/>
    </row>
    <row r="141" spans="1:14" s="246" customFormat="1" ht="29.25" customHeight="1" x14ac:dyDescent="0.25">
      <c r="A141" s="257">
        <f t="shared" si="3"/>
        <v>125</v>
      </c>
      <c r="B141" s="258">
        <v>44225</v>
      </c>
      <c r="C141" s="323" t="s">
        <v>624</v>
      </c>
      <c r="D141" s="259" t="s">
        <v>387</v>
      </c>
      <c r="E141" s="260" t="s">
        <v>446</v>
      </c>
      <c r="F141" s="260">
        <v>3</v>
      </c>
      <c r="G141" s="260">
        <v>100</v>
      </c>
      <c r="H141" s="452">
        <v>6000</v>
      </c>
      <c r="I141" s="452">
        <v>6000</v>
      </c>
      <c r="J141" s="319">
        <f t="shared" si="4"/>
        <v>600000</v>
      </c>
      <c r="N141" s="247"/>
    </row>
    <row r="142" spans="1:14" s="246" customFormat="1" ht="29.25" customHeight="1" x14ac:dyDescent="0.25">
      <c r="A142" s="257">
        <f t="shared" si="3"/>
        <v>126</v>
      </c>
      <c r="B142" s="258">
        <v>44225</v>
      </c>
      <c r="C142" s="323" t="s">
        <v>625</v>
      </c>
      <c r="D142" s="259" t="s">
        <v>387</v>
      </c>
      <c r="E142" s="260" t="s">
        <v>468</v>
      </c>
      <c r="F142" s="260">
        <v>2</v>
      </c>
      <c r="G142" s="260">
        <v>100</v>
      </c>
      <c r="H142" s="452">
        <v>9000</v>
      </c>
      <c r="I142" s="452">
        <v>9000</v>
      </c>
      <c r="J142" s="319">
        <f t="shared" si="4"/>
        <v>900000</v>
      </c>
      <c r="N142" s="247"/>
    </row>
    <row r="143" spans="1:14" s="246" customFormat="1" ht="29.25" customHeight="1" x14ac:dyDescent="0.25">
      <c r="A143" s="257">
        <f t="shared" si="3"/>
        <v>127</v>
      </c>
      <c r="B143" s="258">
        <v>44225</v>
      </c>
      <c r="C143" s="323" t="s">
        <v>626</v>
      </c>
      <c r="D143" s="259" t="s">
        <v>387</v>
      </c>
      <c r="E143" s="260" t="s">
        <v>447</v>
      </c>
      <c r="F143" s="260">
        <v>2</v>
      </c>
      <c r="G143" s="260">
        <v>100</v>
      </c>
      <c r="H143" s="452">
        <v>6000</v>
      </c>
      <c r="I143" s="452">
        <v>6000</v>
      </c>
      <c r="J143" s="319">
        <f t="shared" si="4"/>
        <v>600000</v>
      </c>
      <c r="N143" s="247"/>
    </row>
    <row r="144" spans="1:14" s="246" customFormat="1" ht="29.25" customHeight="1" x14ac:dyDescent="0.25">
      <c r="A144" s="257">
        <f t="shared" si="3"/>
        <v>128</v>
      </c>
      <c r="B144" s="258">
        <v>44225</v>
      </c>
      <c r="C144" s="323" t="s">
        <v>627</v>
      </c>
      <c r="D144" s="259" t="s">
        <v>387</v>
      </c>
      <c r="E144" s="260" t="s">
        <v>467</v>
      </c>
      <c r="F144" s="260">
        <v>3</v>
      </c>
      <c r="G144" s="260">
        <v>100</v>
      </c>
      <c r="H144" s="452">
        <v>6000</v>
      </c>
      <c r="I144" s="452">
        <v>6000</v>
      </c>
      <c r="J144" s="319">
        <f t="shared" si="4"/>
        <v>600000</v>
      </c>
      <c r="N144" s="247"/>
    </row>
    <row r="145" spans="1:14" ht="36" customHeight="1" thickBot="1" x14ac:dyDescent="0.3">
      <c r="A145" s="453" t="s">
        <v>18</v>
      </c>
      <c r="B145" s="454"/>
      <c r="C145" s="454"/>
      <c r="D145" s="454"/>
      <c r="E145" s="454"/>
      <c r="F145" s="454"/>
      <c r="G145" s="454"/>
      <c r="H145" s="454"/>
      <c r="I145" s="455"/>
      <c r="J145" s="248">
        <f>SUM(J17:J144)</f>
        <v>186166600</v>
      </c>
    </row>
    <row r="146" spans="1:14" x14ac:dyDescent="0.25">
      <c r="A146" s="456"/>
      <c r="B146" s="456"/>
      <c r="C146" s="456"/>
      <c r="D146" s="456"/>
      <c r="E146" s="225"/>
      <c r="H146" s="226"/>
      <c r="I146" s="226"/>
      <c r="J146" s="227"/>
    </row>
    <row r="147" spans="1:14" ht="20.25" customHeight="1" x14ac:dyDescent="0.25">
      <c r="A147" s="249"/>
      <c r="B147" s="249"/>
      <c r="D147" s="249"/>
      <c r="E147" s="249"/>
      <c r="H147" s="48" t="s">
        <v>20</v>
      </c>
      <c r="I147" s="48"/>
      <c r="J147" s="47">
        <v>0</v>
      </c>
    </row>
    <row r="148" spans="1:14" ht="20.25" customHeight="1" thickBot="1" x14ac:dyDescent="0.3">
      <c r="A148" s="307"/>
      <c r="B148" s="307"/>
      <c r="D148" s="307"/>
      <c r="E148" s="307"/>
      <c r="H148" s="250" t="s">
        <v>198</v>
      </c>
      <c r="I148" s="250"/>
      <c r="J148" s="318">
        <v>0</v>
      </c>
    </row>
    <row r="149" spans="1:14" ht="20.25" customHeight="1" x14ac:dyDescent="0.25">
      <c r="A149" s="73"/>
      <c r="B149" s="73"/>
      <c r="D149" s="73"/>
      <c r="E149" s="253"/>
      <c r="H149" s="275" t="s">
        <v>27</v>
      </c>
      <c r="I149" s="251"/>
      <c r="J149" s="274">
        <f>J145</f>
        <v>186166600</v>
      </c>
    </row>
    <row r="150" spans="1:14" ht="20.25" customHeight="1" x14ac:dyDescent="0.25">
      <c r="A150" s="73"/>
      <c r="B150" s="73"/>
      <c r="D150" s="73"/>
      <c r="E150" s="253"/>
      <c r="H150" s="251"/>
      <c r="I150" s="251"/>
      <c r="J150" s="252"/>
    </row>
    <row r="151" spans="1:14" ht="18.75" x14ac:dyDescent="0.25">
      <c r="A151" s="72" t="s">
        <v>628</v>
      </c>
      <c r="B151" s="253"/>
      <c r="D151" s="73"/>
      <c r="E151" s="253"/>
      <c r="H151" s="251"/>
      <c r="I151" s="251"/>
      <c r="J151" s="252"/>
    </row>
    <row r="152" spans="1:14" ht="15.75" x14ac:dyDescent="0.25">
      <c r="A152" s="73"/>
      <c r="B152" s="73"/>
      <c r="D152" s="73"/>
      <c r="E152" s="253"/>
      <c r="H152" s="251"/>
      <c r="I152" s="251"/>
      <c r="J152" s="252"/>
    </row>
    <row r="153" spans="1:14" ht="18.75" x14ac:dyDescent="0.3">
      <c r="A153" s="270" t="s">
        <v>21</v>
      </c>
      <c r="B153" s="264"/>
      <c r="D153" s="264"/>
      <c r="E153" s="73"/>
      <c r="H153" s="245"/>
      <c r="I153" s="245"/>
      <c r="J153" s="73"/>
    </row>
    <row r="154" spans="1:14" ht="18.75" x14ac:dyDescent="0.3">
      <c r="A154" s="271" t="s">
        <v>22</v>
      </c>
      <c r="B154" s="253"/>
      <c r="D154" s="253"/>
      <c r="E154" s="73"/>
      <c r="H154" s="245"/>
      <c r="I154" s="245"/>
      <c r="J154" s="73"/>
      <c r="N154" s="254"/>
    </row>
    <row r="155" spans="1:14" ht="18.75" x14ac:dyDescent="0.3">
      <c r="A155" s="271" t="s">
        <v>34</v>
      </c>
      <c r="B155" s="253"/>
      <c r="D155" s="73"/>
      <c r="E155" s="73"/>
      <c r="H155" s="245"/>
      <c r="I155" s="245"/>
      <c r="J155" s="73"/>
    </row>
    <row r="156" spans="1:14" ht="18.75" x14ac:dyDescent="0.3">
      <c r="A156" s="272" t="s">
        <v>35</v>
      </c>
      <c r="B156" s="265"/>
      <c r="D156" s="265"/>
      <c r="E156" s="73"/>
      <c r="H156" s="245"/>
      <c r="I156" s="245"/>
      <c r="J156" s="73"/>
    </row>
    <row r="157" spans="1:14" ht="18.75" x14ac:dyDescent="0.3">
      <c r="A157" s="273" t="s">
        <v>36</v>
      </c>
      <c r="B157" s="266"/>
      <c r="D157" s="267"/>
      <c r="E157" s="73"/>
      <c r="H157" s="245"/>
      <c r="I157" s="245"/>
      <c r="J157" s="73"/>
    </row>
    <row r="158" spans="1:14" ht="15.75" x14ac:dyDescent="0.25">
      <c r="A158" s="266"/>
      <c r="B158" s="266"/>
      <c r="D158" s="268"/>
      <c r="E158" s="73"/>
      <c r="H158" s="245"/>
      <c r="I158" s="245"/>
      <c r="J158" s="73"/>
    </row>
    <row r="159" spans="1:14" ht="15.75" x14ac:dyDescent="0.25">
      <c r="A159" s="73"/>
      <c r="B159" s="73"/>
      <c r="D159" s="73"/>
      <c r="E159" s="73"/>
      <c r="H159" s="255" t="s">
        <v>73</v>
      </c>
      <c r="I159" s="451" t="str">
        <f>J13</f>
        <v xml:space="preserve"> 26 Februari 21</v>
      </c>
      <c r="J159" s="451"/>
    </row>
    <row r="160" spans="1:14" ht="15.75" x14ac:dyDescent="0.25">
      <c r="A160" s="73"/>
      <c r="B160" s="73"/>
      <c r="D160" s="73"/>
      <c r="E160" s="73"/>
      <c r="H160" s="245"/>
      <c r="I160" s="245"/>
      <c r="J160" s="73"/>
    </row>
    <row r="161" spans="1:10" ht="15.75" x14ac:dyDescent="0.25">
      <c r="A161" s="73"/>
      <c r="B161" s="73"/>
      <c r="D161" s="73"/>
      <c r="E161" s="73"/>
      <c r="H161" s="245"/>
      <c r="I161" s="245"/>
      <c r="J161" s="73"/>
    </row>
    <row r="162" spans="1:10" ht="15.75" x14ac:dyDescent="0.25">
      <c r="A162" s="73"/>
      <c r="B162" s="73"/>
      <c r="D162" s="73"/>
      <c r="E162" s="73"/>
      <c r="H162" s="245"/>
      <c r="I162" s="245"/>
      <c r="J162" s="73"/>
    </row>
    <row r="163" spans="1:10" ht="26.25" customHeight="1" x14ac:dyDescent="0.25">
      <c r="A163" s="73"/>
      <c r="B163" s="73"/>
      <c r="D163" s="73"/>
      <c r="E163" s="73"/>
      <c r="H163" s="245"/>
      <c r="I163" s="245"/>
      <c r="J163" s="73"/>
    </row>
    <row r="164" spans="1:10" ht="15.75" x14ac:dyDescent="0.25">
      <c r="A164" s="73"/>
      <c r="B164" s="73"/>
      <c r="D164" s="73"/>
      <c r="E164" s="73"/>
      <c r="H164" s="245"/>
      <c r="I164" s="245"/>
      <c r="J164" s="73"/>
    </row>
    <row r="165" spans="1:10" ht="15.75" x14ac:dyDescent="0.25">
      <c r="A165" s="73"/>
      <c r="B165" s="73"/>
      <c r="D165" s="73"/>
      <c r="E165" s="73"/>
      <c r="H165" s="245"/>
      <c r="I165" s="245"/>
      <c r="J165" s="73"/>
    </row>
    <row r="166" spans="1:10" ht="15.75" x14ac:dyDescent="0.25">
      <c r="A166" s="73"/>
      <c r="B166" s="73"/>
      <c r="D166" s="73"/>
      <c r="E166" s="73"/>
      <c r="H166" s="245"/>
      <c r="I166" s="245"/>
      <c r="J166" s="73"/>
    </row>
    <row r="167" spans="1:10" ht="15.75" x14ac:dyDescent="0.25">
      <c r="A167" s="25"/>
      <c r="B167" s="25"/>
      <c r="D167" s="25"/>
      <c r="E167" s="25"/>
      <c r="H167" s="388" t="s">
        <v>24</v>
      </c>
      <c r="I167" s="388"/>
      <c r="J167" s="388"/>
    </row>
    <row r="168" spans="1:10" ht="15.75" x14ac:dyDescent="0.25">
      <c r="A168" s="25"/>
      <c r="B168" s="25"/>
      <c r="D168" s="25"/>
      <c r="E168" s="25"/>
      <c r="H168" s="38"/>
      <c r="I168" s="38"/>
      <c r="J168" s="25"/>
    </row>
    <row r="169" spans="1:10" ht="15.75" x14ac:dyDescent="0.25">
      <c r="A169" s="25"/>
      <c r="B169" s="25"/>
      <c r="D169" s="25"/>
      <c r="E169" s="25"/>
      <c r="H169" s="38"/>
      <c r="I169" s="38"/>
      <c r="J169" s="25"/>
    </row>
    <row r="170" spans="1:10" ht="15.75" x14ac:dyDescent="0.25">
      <c r="A170" s="25"/>
      <c r="B170" s="25"/>
      <c r="D170" s="25"/>
      <c r="E170" s="25"/>
      <c r="H170" s="38"/>
      <c r="I170" s="38"/>
      <c r="J170" s="25"/>
    </row>
    <row r="171" spans="1:10" ht="15.75" x14ac:dyDescent="0.25">
      <c r="A171" s="25"/>
      <c r="B171" s="25"/>
      <c r="D171" s="25"/>
      <c r="E171" s="25"/>
      <c r="H171" s="38"/>
      <c r="I171" s="38"/>
      <c r="J171" s="25"/>
    </row>
    <row r="172" spans="1:10" ht="15.75" x14ac:dyDescent="0.25">
      <c r="A172" s="25"/>
      <c r="B172" s="25"/>
      <c r="D172" s="25"/>
      <c r="E172" s="25"/>
      <c r="H172" s="38"/>
      <c r="I172" s="38"/>
      <c r="J172" s="25"/>
    </row>
    <row r="173" spans="1:10" ht="15.75" x14ac:dyDescent="0.25">
      <c r="A173" s="25"/>
      <c r="B173" s="25"/>
      <c r="D173" s="25"/>
      <c r="E173" s="25"/>
      <c r="H173" s="38"/>
      <c r="I173" s="38"/>
      <c r="J173" s="25"/>
    </row>
    <row r="174" spans="1:10" ht="15.75" x14ac:dyDescent="0.25">
      <c r="A174" s="25"/>
      <c r="B174" s="25"/>
      <c r="D174" s="25"/>
      <c r="E174" s="25"/>
      <c r="H174" s="38"/>
      <c r="I174" s="38"/>
      <c r="J174" s="25"/>
    </row>
    <row r="175" spans="1:10" ht="15.75" x14ac:dyDescent="0.25">
      <c r="A175" s="25"/>
      <c r="B175" s="25"/>
      <c r="D175" s="25"/>
      <c r="E175" s="25"/>
      <c r="H175" s="38"/>
      <c r="I175" s="38"/>
      <c r="J175" s="25"/>
    </row>
  </sheetData>
  <autoFilter ref="A16:J145">
    <filterColumn colId="7" showButton="0"/>
  </autoFilter>
  <mergeCells count="106">
    <mergeCell ref="H143:I143"/>
    <mergeCell ref="H100:I129"/>
    <mergeCell ref="J100:J129"/>
    <mergeCell ref="H135:I135"/>
    <mergeCell ref="H136:I136"/>
    <mergeCell ref="H137:I137"/>
    <mergeCell ref="H138:I138"/>
    <mergeCell ref="H141:I141"/>
    <mergeCell ref="H142:I142"/>
    <mergeCell ref="H130:I130"/>
    <mergeCell ref="H131:I131"/>
    <mergeCell ref="H132:I132"/>
    <mergeCell ref="H133:I133"/>
    <mergeCell ref="H134:I134"/>
    <mergeCell ref="H139:I139"/>
    <mergeCell ref="H140:I140"/>
    <mergeCell ref="H66:I66"/>
    <mergeCell ref="H67:I67"/>
    <mergeCell ref="H68:I68"/>
    <mergeCell ref="H60:I60"/>
    <mergeCell ref="H61:I61"/>
    <mergeCell ref="H62:I62"/>
    <mergeCell ref="H63:I63"/>
    <mergeCell ref="H64:I64"/>
    <mergeCell ref="H65:I65"/>
    <mergeCell ref="H57:I57"/>
    <mergeCell ref="H58:I58"/>
    <mergeCell ref="H59:I59"/>
    <mergeCell ref="H48:I48"/>
    <mergeCell ref="H49:I49"/>
    <mergeCell ref="H50:I50"/>
    <mergeCell ref="H51:I51"/>
    <mergeCell ref="H52:I52"/>
    <mergeCell ref="H53:I53"/>
    <mergeCell ref="H30:I30"/>
    <mergeCell ref="H31:I31"/>
    <mergeCell ref="H32:I32"/>
    <mergeCell ref="H33:I33"/>
    <mergeCell ref="H34:I34"/>
    <mergeCell ref="H35:I35"/>
    <mergeCell ref="H94:I94"/>
    <mergeCell ref="H95:I95"/>
    <mergeCell ref="H96:I96"/>
    <mergeCell ref="H42:I42"/>
    <mergeCell ref="H43:I43"/>
    <mergeCell ref="H44:I44"/>
    <mergeCell ref="H45:I45"/>
    <mergeCell ref="H46:I46"/>
    <mergeCell ref="H47:I47"/>
    <mergeCell ref="H36:I36"/>
    <mergeCell ref="H37:I37"/>
    <mergeCell ref="H38:I38"/>
    <mergeCell ref="H39:I39"/>
    <mergeCell ref="H40:I40"/>
    <mergeCell ref="H41:I41"/>
    <mergeCell ref="H54:I54"/>
    <mergeCell ref="H55:I55"/>
    <mergeCell ref="H56:I56"/>
    <mergeCell ref="A146:D146"/>
    <mergeCell ref="I159:J159"/>
    <mergeCell ref="H167:J167"/>
    <mergeCell ref="H18:I18"/>
    <mergeCell ref="H19:I19"/>
    <mergeCell ref="H20:I20"/>
    <mergeCell ref="H21:I21"/>
    <mergeCell ref="H22:I22"/>
    <mergeCell ref="H23:I23"/>
    <mergeCell ref="H24:I24"/>
    <mergeCell ref="H99:I99"/>
    <mergeCell ref="H79:I79"/>
    <mergeCell ref="H80:I80"/>
    <mergeCell ref="H81:I81"/>
    <mergeCell ref="H82:I82"/>
    <mergeCell ref="H83:I83"/>
    <mergeCell ref="H84:I84"/>
    <mergeCell ref="H73:I73"/>
    <mergeCell ref="H74:I74"/>
    <mergeCell ref="H75:I75"/>
    <mergeCell ref="H76:I76"/>
    <mergeCell ref="H77:I77"/>
    <mergeCell ref="H78:I78"/>
    <mergeCell ref="H97:I97"/>
    <mergeCell ref="A10:J10"/>
    <mergeCell ref="H16:I16"/>
    <mergeCell ref="H17:I17"/>
    <mergeCell ref="H144:I144"/>
    <mergeCell ref="A145:I145"/>
    <mergeCell ref="H69:I69"/>
    <mergeCell ref="H70:I70"/>
    <mergeCell ref="H71:I71"/>
    <mergeCell ref="H72:I72"/>
    <mergeCell ref="H98:I98"/>
    <mergeCell ref="H25:I25"/>
    <mergeCell ref="H26:I26"/>
    <mergeCell ref="H27:I27"/>
    <mergeCell ref="H28:I28"/>
    <mergeCell ref="H29:I29"/>
    <mergeCell ref="H88:I88"/>
    <mergeCell ref="H89:I89"/>
    <mergeCell ref="H90:I90"/>
    <mergeCell ref="H91:I91"/>
    <mergeCell ref="H92:I92"/>
    <mergeCell ref="H93:I93"/>
    <mergeCell ref="H85:I85"/>
    <mergeCell ref="H86:I86"/>
    <mergeCell ref="H87:I87"/>
  </mergeCells>
  <printOptions horizontalCentered="1"/>
  <pageMargins left="0.25" right="0.25" top="1" bottom="1.25" header="0.3" footer="0.3"/>
  <pageSetup paperSize="9" scale="75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8"/>
  <sheetViews>
    <sheetView topLeftCell="A9" workbookViewId="0">
      <selection activeCell="L17" sqref="L17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632</v>
      </c>
    </row>
    <row r="13" spans="1:9" x14ac:dyDescent="0.25">
      <c r="G13" s="3" t="s">
        <v>9</v>
      </c>
      <c r="H13" s="6" t="s">
        <v>8</v>
      </c>
      <c r="I13" s="35" t="s">
        <v>629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116</v>
      </c>
      <c r="G17" s="382" t="s">
        <v>16</v>
      </c>
      <c r="H17" s="383"/>
      <c r="I17" s="10" t="s">
        <v>17</v>
      </c>
    </row>
    <row r="18" spans="1:23" ht="33.75" customHeight="1" x14ac:dyDescent="0.25">
      <c r="A18" s="32">
        <v>1</v>
      </c>
      <c r="B18" s="98">
        <v>44252</v>
      </c>
      <c r="C18" s="98"/>
      <c r="D18" s="34" t="s">
        <v>633</v>
      </c>
      <c r="E18" s="34" t="s">
        <v>100</v>
      </c>
      <c r="F18" s="34" t="s">
        <v>634</v>
      </c>
      <c r="G18" s="373">
        <v>13000000</v>
      </c>
      <c r="H18" s="374"/>
      <c r="I18" s="379">
        <v>13000000</v>
      </c>
    </row>
    <row r="19" spans="1:23" ht="33.75" customHeight="1" x14ac:dyDescent="0.25">
      <c r="A19" s="32">
        <v>2</v>
      </c>
      <c r="B19" s="98">
        <v>44252</v>
      </c>
      <c r="C19" s="98"/>
      <c r="D19" s="34" t="s">
        <v>633</v>
      </c>
      <c r="E19" s="34" t="s">
        <v>100</v>
      </c>
      <c r="F19" s="34" t="s">
        <v>634</v>
      </c>
      <c r="G19" s="377"/>
      <c r="H19" s="378"/>
      <c r="I19" s="381"/>
    </row>
    <row r="20" spans="1:23" ht="25.5" customHeight="1" thickBot="1" x14ac:dyDescent="0.3">
      <c r="A20" s="384" t="s">
        <v>18</v>
      </c>
      <c r="B20" s="385"/>
      <c r="C20" s="386"/>
      <c r="D20" s="386"/>
      <c r="E20" s="385"/>
      <c r="F20" s="385"/>
      <c r="G20" s="385"/>
      <c r="H20" s="387"/>
      <c r="I20" s="96">
        <f>I18</f>
        <v>13000000</v>
      </c>
    </row>
    <row r="21" spans="1:23" x14ac:dyDescent="0.25">
      <c r="A21" s="359"/>
      <c r="B21" s="359"/>
      <c r="C21" s="310"/>
      <c r="D21" s="310"/>
      <c r="E21" s="310"/>
      <c r="F21" s="310"/>
      <c r="G21" s="12"/>
      <c r="H21" s="12"/>
      <c r="I21" s="13"/>
      <c r="R21" s="69"/>
      <c r="S21" s="99"/>
      <c r="T21" s="312"/>
      <c r="V21" s="312"/>
      <c r="W21" s="312">
        <v>298</v>
      </c>
    </row>
    <row r="22" spans="1:23" ht="21.75" customHeight="1" x14ac:dyDescent="0.25">
      <c r="A22" s="310"/>
      <c r="B22" s="310"/>
      <c r="C22" s="310"/>
      <c r="D22" s="310"/>
      <c r="E22" s="310"/>
      <c r="F22" s="310"/>
      <c r="G22" s="14" t="s">
        <v>79</v>
      </c>
      <c r="H22" s="14"/>
      <c r="I22" s="114">
        <v>9000000</v>
      </c>
      <c r="R22" s="69"/>
      <c r="S22" s="99"/>
      <c r="T22" s="312"/>
      <c r="V22" s="312"/>
      <c r="W22" s="312">
        <v>66</v>
      </c>
    </row>
    <row r="23" spans="1:23" ht="21.75" customHeight="1" thickBot="1" x14ac:dyDescent="0.3">
      <c r="D23" s="1"/>
      <c r="E23" s="1"/>
      <c r="F23" s="1"/>
      <c r="G23" s="15" t="s">
        <v>33</v>
      </c>
      <c r="H23" s="15"/>
      <c r="I23" s="88">
        <f>I20-I22</f>
        <v>4000000</v>
      </c>
      <c r="J23" s="16"/>
      <c r="R23" s="69"/>
      <c r="S23" s="99"/>
      <c r="T23" s="312"/>
      <c r="V23" s="312"/>
      <c r="W23" s="312">
        <v>5</v>
      </c>
    </row>
    <row r="24" spans="1:23" x14ac:dyDescent="0.25">
      <c r="D24" s="1"/>
      <c r="E24" s="1"/>
      <c r="F24" s="1"/>
      <c r="G24" s="17" t="s">
        <v>80</v>
      </c>
      <c r="H24" s="17"/>
      <c r="I24" s="18">
        <f>I22</f>
        <v>9000000</v>
      </c>
      <c r="R24" s="69"/>
      <c r="S24" s="99"/>
    </row>
    <row r="25" spans="1:23" x14ac:dyDescent="0.25">
      <c r="A25" s="1" t="s">
        <v>635</v>
      </c>
      <c r="D25" s="1"/>
      <c r="E25" s="1"/>
      <c r="F25" s="1"/>
      <c r="G25" s="17"/>
      <c r="H25" s="17"/>
      <c r="I25" s="18"/>
    </row>
    <row r="26" spans="1:23" x14ac:dyDescent="0.25">
      <c r="A26" s="19"/>
      <c r="D26" s="1"/>
      <c r="E26" s="1"/>
      <c r="F26" s="1"/>
      <c r="G26" s="17"/>
      <c r="H26" s="17"/>
      <c r="I26" s="18"/>
    </row>
    <row r="27" spans="1:23" x14ac:dyDescent="0.25">
      <c r="D27" s="1"/>
      <c r="E27" s="1"/>
      <c r="F27" s="1"/>
      <c r="G27" s="17"/>
      <c r="H27" s="17"/>
      <c r="I27" s="18"/>
    </row>
    <row r="28" spans="1:23" x14ac:dyDescent="0.25">
      <c r="A28" s="26" t="s">
        <v>21</v>
      </c>
    </row>
    <row r="29" spans="1:23" x14ac:dyDescent="0.25">
      <c r="A29" s="20" t="s">
        <v>22</v>
      </c>
      <c r="B29" s="20"/>
      <c r="C29" s="20"/>
      <c r="D29" s="7"/>
      <c r="E29" s="7"/>
      <c r="F29" s="7"/>
    </row>
    <row r="30" spans="1:23" x14ac:dyDescent="0.25">
      <c r="A30" s="20" t="s">
        <v>34</v>
      </c>
      <c r="B30" s="20"/>
      <c r="C30" s="20"/>
      <c r="D30" s="7"/>
      <c r="E30" s="7"/>
      <c r="F30" s="7"/>
    </row>
    <row r="31" spans="1:23" x14ac:dyDescent="0.25">
      <c r="A31" s="27" t="s">
        <v>35</v>
      </c>
      <c r="B31" s="21"/>
      <c r="C31" s="21"/>
      <c r="D31" s="7"/>
      <c r="E31" s="7"/>
      <c r="F31" s="7"/>
    </row>
    <row r="32" spans="1:23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311"/>
      <c r="B33" s="311"/>
      <c r="C33" s="311"/>
    </row>
    <row r="34" spans="1:9" x14ac:dyDescent="0.25">
      <c r="A34" s="24"/>
      <c r="B34" s="24"/>
      <c r="C34" s="24"/>
    </row>
    <row r="35" spans="1:9" x14ac:dyDescent="0.25">
      <c r="G35" s="36" t="s">
        <v>73</v>
      </c>
      <c r="H35" s="360" t="str">
        <f>I13</f>
        <v xml:space="preserve"> 26 Februari 21</v>
      </c>
      <c r="I35" s="361"/>
    </row>
    <row r="39" spans="1:9" ht="24.75" customHeight="1" x14ac:dyDescent="0.25"/>
    <row r="41" spans="1:9" x14ac:dyDescent="0.25">
      <c r="G41" s="362" t="s">
        <v>24</v>
      </c>
      <c r="H41" s="362"/>
      <c r="I41" s="362"/>
    </row>
    <row r="46" spans="1:9" ht="16.5" thickBot="1" x14ac:dyDescent="0.3"/>
    <row r="47" spans="1:9" x14ac:dyDescent="0.25">
      <c r="D47" s="103"/>
      <c r="E47" s="104"/>
      <c r="F47" s="104"/>
    </row>
    <row r="48" spans="1:9" ht="18" x14ac:dyDescent="0.25">
      <c r="D48" s="105" t="s">
        <v>81</v>
      </c>
      <c r="E48" s="7"/>
      <c r="F48" s="7"/>
      <c r="G48" s="2"/>
      <c r="H48" s="2"/>
    </row>
    <row r="49" spans="4:8" ht="18" x14ac:dyDescent="0.25">
      <c r="D49" s="105" t="s">
        <v>82</v>
      </c>
      <c r="E49" s="7"/>
      <c r="F49" s="7"/>
      <c r="G49" s="2"/>
      <c r="H49" s="2"/>
    </row>
    <row r="50" spans="4:8" ht="18" x14ac:dyDescent="0.25">
      <c r="D50" s="105" t="s">
        <v>83</v>
      </c>
      <c r="E50" s="7"/>
      <c r="F50" s="7"/>
      <c r="G50" s="2"/>
      <c r="H50" s="2"/>
    </row>
    <row r="51" spans="4:8" ht="18" x14ac:dyDescent="0.25">
      <c r="D51" s="105" t="s">
        <v>84</v>
      </c>
      <c r="E51" s="7"/>
      <c r="F51" s="7"/>
      <c r="G51" s="2"/>
      <c r="H51" s="2"/>
    </row>
    <row r="52" spans="4:8" ht="18" x14ac:dyDescent="0.25">
      <c r="D52" s="105" t="s">
        <v>85</v>
      </c>
      <c r="E52" s="7"/>
      <c r="F52" s="7"/>
      <c r="G52" s="2"/>
      <c r="H52" s="2"/>
    </row>
    <row r="53" spans="4:8" ht="16.5" thickBot="1" x14ac:dyDescent="0.3">
      <c r="D53" s="106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103"/>
      <c r="E57" s="104"/>
      <c r="F57" s="104"/>
      <c r="G57" s="2"/>
      <c r="H57" s="2"/>
    </row>
    <row r="58" spans="4:8" ht="18" x14ac:dyDescent="0.25">
      <c r="D58" s="105" t="s">
        <v>86</v>
      </c>
      <c r="E58" s="7"/>
      <c r="F58" s="7"/>
      <c r="G58" s="2"/>
      <c r="H58" s="2"/>
    </row>
    <row r="59" spans="4:8" ht="18" x14ac:dyDescent="0.25">
      <c r="D59" s="105" t="s">
        <v>87</v>
      </c>
      <c r="E59" s="7"/>
      <c r="F59" s="7"/>
      <c r="G59" s="2"/>
      <c r="H59" s="2"/>
    </row>
    <row r="60" spans="4:8" ht="18" x14ac:dyDescent="0.25">
      <c r="D60" s="105" t="s">
        <v>88</v>
      </c>
      <c r="E60" s="7"/>
      <c r="F60" s="7"/>
      <c r="G60" s="2"/>
      <c r="H60" s="2"/>
    </row>
    <row r="61" spans="4:8" ht="18" x14ac:dyDescent="0.25">
      <c r="D61" s="105" t="s">
        <v>75</v>
      </c>
      <c r="E61" s="7"/>
      <c r="F61" s="7"/>
      <c r="G61" s="2"/>
      <c r="H61" s="2"/>
    </row>
    <row r="62" spans="4:8" ht="18" x14ac:dyDescent="0.25">
      <c r="D62" s="107" t="s">
        <v>89</v>
      </c>
      <c r="E62" s="7"/>
      <c r="F62" s="7"/>
      <c r="G62" s="2"/>
      <c r="H62" s="2"/>
    </row>
    <row r="63" spans="4:8" ht="16.5" thickBot="1" x14ac:dyDescent="0.3">
      <c r="D63" s="106"/>
      <c r="E63" s="4"/>
      <c r="F63" s="4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103"/>
      <c r="E68" s="104"/>
      <c r="F68" s="104"/>
      <c r="G68" s="2"/>
      <c r="H68" s="2"/>
    </row>
    <row r="69" spans="4:8" ht="18" x14ac:dyDescent="0.25">
      <c r="D69" s="105" t="s">
        <v>81</v>
      </c>
      <c r="E69" s="7"/>
      <c r="F69" s="7"/>
      <c r="G69" s="2"/>
      <c r="H69" s="2"/>
    </row>
    <row r="70" spans="4:8" ht="18" x14ac:dyDescent="0.25">
      <c r="D70" s="105" t="s">
        <v>90</v>
      </c>
      <c r="E70" s="7"/>
      <c r="F70" s="7"/>
      <c r="G70" s="2"/>
      <c r="H70" s="2"/>
    </row>
    <row r="71" spans="4:8" ht="18" x14ac:dyDescent="0.25">
      <c r="D71" s="105" t="s">
        <v>91</v>
      </c>
      <c r="E71" s="7"/>
      <c r="F71" s="7"/>
      <c r="G71" s="2"/>
      <c r="H71" s="2"/>
    </row>
    <row r="72" spans="4:8" ht="18" x14ac:dyDescent="0.25">
      <c r="D72" s="105" t="s">
        <v>92</v>
      </c>
      <c r="E72" s="7"/>
      <c r="F72" s="7"/>
      <c r="G72" s="2"/>
      <c r="H72" s="2"/>
    </row>
    <row r="73" spans="4:8" ht="18" x14ac:dyDescent="0.25">
      <c r="D73" s="105" t="s">
        <v>93</v>
      </c>
      <c r="E73" s="7"/>
      <c r="F73" s="7"/>
      <c r="G73" s="2"/>
      <c r="H73" s="2"/>
    </row>
    <row r="74" spans="4:8" ht="16.5" thickBot="1" x14ac:dyDescent="0.3">
      <c r="D74" s="106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103"/>
      <c r="E76" s="104"/>
      <c r="F76" s="104"/>
      <c r="G76" s="2"/>
      <c r="H76" s="2"/>
    </row>
    <row r="77" spans="4:8" ht="18" x14ac:dyDescent="0.25">
      <c r="D77" s="108" t="s">
        <v>94</v>
      </c>
      <c r="E77" s="7"/>
      <c r="F77" s="7"/>
    </row>
    <row r="78" spans="4:8" ht="18" x14ac:dyDescent="0.25">
      <c r="D78" s="108" t="s">
        <v>95</v>
      </c>
      <c r="E78" s="7"/>
      <c r="F78" s="7"/>
    </row>
    <row r="79" spans="4:8" ht="18" x14ac:dyDescent="0.25">
      <c r="D79" s="108" t="s">
        <v>96</v>
      </c>
      <c r="E79" s="7"/>
      <c r="F79" s="7"/>
    </row>
    <row r="80" spans="4:8" ht="18" x14ac:dyDescent="0.25">
      <c r="D80" s="108" t="s">
        <v>97</v>
      </c>
      <c r="E80" s="7"/>
      <c r="F80" s="7"/>
    </row>
    <row r="81" spans="4:8" ht="18" x14ac:dyDescent="0.25">
      <c r="D81" s="109" t="s">
        <v>98</v>
      </c>
      <c r="E81" s="7"/>
      <c r="F81" s="7"/>
    </row>
    <row r="82" spans="4:8" ht="16.5" thickBot="1" x14ac:dyDescent="0.3">
      <c r="D82" s="106"/>
      <c r="E82" s="4"/>
      <c r="F82" s="4"/>
      <c r="G82" s="2"/>
      <c r="H82" s="2"/>
    </row>
    <row r="83" spans="4:8" ht="16.5" thickBot="1" x14ac:dyDescent="0.3"/>
    <row r="84" spans="4:8" x14ac:dyDescent="0.25">
      <c r="D84" s="103"/>
      <c r="E84" s="104"/>
      <c r="F84" s="104"/>
    </row>
    <row r="85" spans="4:8" ht="18" x14ac:dyDescent="0.25">
      <c r="D85" s="105" t="s">
        <v>86</v>
      </c>
      <c r="E85" s="7"/>
      <c r="F85" s="7"/>
    </row>
    <row r="86" spans="4:8" ht="18" x14ac:dyDescent="0.25">
      <c r="D86" s="105" t="s">
        <v>87</v>
      </c>
      <c r="E86" s="7"/>
      <c r="F86" s="7"/>
    </row>
    <row r="87" spans="4:8" ht="18" x14ac:dyDescent="0.25">
      <c r="D87" s="105" t="s">
        <v>88</v>
      </c>
      <c r="E87" s="7"/>
      <c r="F87" s="7"/>
    </row>
    <row r="88" spans="4:8" ht="18" x14ac:dyDescent="0.25">
      <c r="D88" s="105" t="s">
        <v>75</v>
      </c>
      <c r="E88" s="7"/>
      <c r="F88" s="7"/>
    </row>
    <row r="89" spans="4:8" ht="18" x14ac:dyDescent="0.25">
      <c r="D89" s="107" t="s">
        <v>89</v>
      </c>
      <c r="E89" s="7"/>
      <c r="F89" s="7"/>
    </row>
    <row r="90" spans="4:8" ht="16.5" thickBot="1" x14ac:dyDescent="0.3">
      <c r="D90" s="106"/>
      <c r="E90" s="4"/>
      <c r="F90" s="4"/>
    </row>
    <row r="91" spans="4:8" ht="16.5" thickBot="1" x14ac:dyDescent="0.3"/>
    <row r="92" spans="4:8" x14ac:dyDescent="0.25">
      <c r="D92" s="103"/>
      <c r="E92" s="104"/>
      <c r="F92" s="104"/>
    </row>
    <row r="93" spans="4:8" ht="18" x14ac:dyDescent="0.25">
      <c r="D93" s="105" t="s">
        <v>86</v>
      </c>
      <c r="E93" s="7"/>
      <c r="F93" s="7"/>
    </row>
    <row r="94" spans="4:8" ht="18" x14ac:dyDescent="0.25">
      <c r="D94" s="105" t="s">
        <v>87</v>
      </c>
      <c r="E94" s="7"/>
      <c r="F94" s="7"/>
    </row>
    <row r="95" spans="4:8" ht="18" x14ac:dyDescent="0.25">
      <c r="D95" s="105" t="s">
        <v>88</v>
      </c>
      <c r="E95" s="7"/>
      <c r="F95" s="7"/>
    </row>
    <row r="96" spans="4:8" ht="18" x14ac:dyDescent="0.25">
      <c r="D96" s="105" t="s">
        <v>75</v>
      </c>
      <c r="E96" s="7"/>
      <c r="F96" s="7"/>
    </row>
    <row r="97" spans="1:11" s="3" customFormat="1" ht="18" x14ac:dyDescent="0.25">
      <c r="A97" s="2"/>
      <c r="B97" s="2"/>
      <c r="C97" s="2"/>
      <c r="D97" s="107" t="s">
        <v>89</v>
      </c>
      <c r="E97" s="7"/>
      <c r="F97" s="7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106"/>
      <c r="E98" s="4"/>
      <c r="F98" s="4"/>
      <c r="I98" s="2"/>
      <c r="J98" s="2"/>
      <c r="K98" s="2"/>
    </row>
  </sheetData>
  <mergeCells count="8">
    <mergeCell ref="H35:I35"/>
    <mergeCell ref="G41:I41"/>
    <mergeCell ref="G18:H19"/>
    <mergeCell ref="A10:I10"/>
    <mergeCell ref="G17:H17"/>
    <mergeCell ref="I18:I19"/>
    <mergeCell ref="A20:H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"/>
  <sheetViews>
    <sheetView topLeftCell="A15" workbookViewId="0">
      <selection activeCell="I22" sqref="I22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178" t="s">
        <v>646</v>
      </c>
    </row>
    <row r="13" spans="1:9" x14ac:dyDescent="0.25">
      <c r="G13" s="3" t="s">
        <v>9</v>
      </c>
      <c r="H13" s="6" t="s">
        <v>8</v>
      </c>
      <c r="I13" s="344" t="s">
        <v>647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116</v>
      </c>
      <c r="G17" s="382" t="s">
        <v>16</v>
      </c>
      <c r="H17" s="383"/>
      <c r="I17" s="10" t="s">
        <v>17</v>
      </c>
    </row>
    <row r="18" spans="1:23" ht="33.75" customHeight="1" x14ac:dyDescent="0.25">
      <c r="A18" s="32">
        <v>1</v>
      </c>
      <c r="B18" s="98">
        <v>44252</v>
      </c>
      <c r="C18" s="98" t="s">
        <v>648</v>
      </c>
      <c r="D18" s="34" t="s">
        <v>649</v>
      </c>
      <c r="E18" s="34" t="s">
        <v>100</v>
      </c>
      <c r="F18" s="34" t="s">
        <v>634</v>
      </c>
      <c r="G18" s="373">
        <v>13000000</v>
      </c>
      <c r="H18" s="374"/>
      <c r="I18" s="379">
        <v>13000000</v>
      </c>
    </row>
    <row r="19" spans="1:23" ht="33.75" customHeight="1" x14ac:dyDescent="0.25">
      <c r="A19" s="32">
        <v>2</v>
      </c>
      <c r="B19" s="98">
        <v>44252</v>
      </c>
      <c r="C19" s="98" t="s">
        <v>651</v>
      </c>
      <c r="D19" s="34" t="s">
        <v>633</v>
      </c>
      <c r="E19" s="34" t="s">
        <v>100</v>
      </c>
      <c r="F19" s="34" t="s">
        <v>634</v>
      </c>
      <c r="G19" s="377"/>
      <c r="H19" s="378"/>
      <c r="I19" s="381"/>
    </row>
    <row r="20" spans="1:23" ht="33.75" customHeight="1" x14ac:dyDescent="0.25">
      <c r="A20" s="32">
        <v>3</v>
      </c>
      <c r="B20" s="98">
        <v>44252</v>
      </c>
      <c r="C20" s="98" t="s">
        <v>648</v>
      </c>
      <c r="D20" s="34" t="s">
        <v>650</v>
      </c>
      <c r="E20" s="34" t="s">
        <v>100</v>
      </c>
      <c r="F20" s="34" t="s">
        <v>634</v>
      </c>
      <c r="G20" s="373">
        <v>700000</v>
      </c>
      <c r="H20" s="374"/>
      <c r="I20" s="338">
        <f>G20</f>
        <v>700000</v>
      </c>
    </row>
    <row r="21" spans="1:23" ht="33.75" customHeight="1" x14ac:dyDescent="0.25">
      <c r="A21" s="32">
        <v>4</v>
      </c>
      <c r="B21" s="98">
        <v>44252</v>
      </c>
      <c r="C21" s="98" t="s">
        <v>651</v>
      </c>
      <c r="D21" s="34" t="s">
        <v>633</v>
      </c>
      <c r="E21" s="34" t="s">
        <v>100</v>
      </c>
      <c r="F21" s="34" t="s">
        <v>634</v>
      </c>
      <c r="G21" s="377">
        <v>1000000</v>
      </c>
      <c r="H21" s="378"/>
      <c r="I21" s="338">
        <f>G21</f>
        <v>1000000</v>
      </c>
    </row>
    <row r="22" spans="1:23" ht="25.5" customHeight="1" thickBot="1" x14ac:dyDescent="0.3">
      <c r="A22" s="384" t="s">
        <v>18</v>
      </c>
      <c r="B22" s="385"/>
      <c r="C22" s="386"/>
      <c r="D22" s="386"/>
      <c r="E22" s="385"/>
      <c r="F22" s="385"/>
      <c r="G22" s="385"/>
      <c r="H22" s="387"/>
      <c r="I22" s="96">
        <f>SUM(I18:I21)</f>
        <v>14700000</v>
      </c>
    </row>
    <row r="23" spans="1:23" x14ac:dyDescent="0.25">
      <c r="A23" s="359"/>
      <c r="B23" s="359"/>
      <c r="C23" s="336"/>
      <c r="D23" s="336"/>
      <c r="E23" s="336"/>
      <c r="F23" s="336"/>
      <c r="G23" s="12"/>
      <c r="H23" s="12"/>
      <c r="I23" s="13"/>
      <c r="R23" s="69"/>
      <c r="S23" s="99"/>
      <c r="T23" s="340"/>
      <c r="V23" s="340"/>
      <c r="W23" s="340">
        <v>298</v>
      </c>
    </row>
    <row r="24" spans="1:23" ht="21.75" customHeight="1" x14ac:dyDescent="0.25">
      <c r="A24" s="336"/>
      <c r="B24" s="336"/>
      <c r="C24" s="336"/>
      <c r="D24" s="336"/>
      <c r="E24" s="336"/>
      <c r="F24" s="336"/>
      <c r="G24" s="14" t="s">
        <v>79</v>
      </c>
      <c r="H24" s="14"/>
      <c r="I24" s="101">
        <v>9000000</v>
      </c>
      <c r="R24" s="69"/>
      <c r="S24" s="99"/>
      <c r="T24" s="340"/>
      <c r="V24" s="340"/>
      <c r="W24" s="340">
        <v>66</v>
      </c>
    </row>
    <row r="25" spans="1:23" ht="21.75" customHeight="1" thickBot="1" x14ac:dyDescent="0.3">
      <c r="D25" s="1"/>
      <c r="E25" s="1"/>
      <c r="F25" s="1"/>
      <c r="G25" s="15" t="s">
        <v>33</v>
      </c>
      <c r="H25" s="15"/>
      <c r="I25" s="59">
        <f>I22-I24</f>
        <v>5700000</v>
      </c>
      <c r="J25" s="16"/>
      <c r="R25" s="69"/>
      <c r="S25" s="99"/>
      <c r="T25" s="340"/>
      <c r="V25" s="340"/>
      <c r="W25" s="340">
        <v>5</v>
      </c>
    </row>
    <row r="26" spans="1:23" x14ac:dyDescent="0.25">
      <c r="D26" s="1"/>
      <c r="E26" s="1"/>
      <c r="F26" s="1"/>
      <c r="G26" s="17" t="s">
        <v>80</v>
      </c>
      <c r="H26" s="17"/>
      <c r="I26" s="18">
        <f>I25</f>
        <v>5700000</v>
      </c>
      <c r="R26" s="69"/>
      <c r="S26" s="99"/>
    </row>
    <row r="27" spans="1:23" x14ac:dyDescent="0.25">
      <c r="A27" s="1" t="s">
        <v>652</v>
      </c>
      <c r="D27" s="1"/>
      <c r="E27" s="1"/>
      <c r="F27" s="1"/>
      <c r="G27" s="17"/>
      <c r="H27" s="17"/>
      <c r="I27" s="18"/>
    </row>
    <row r="28" spans="1:23" x14ac:dyDescent="0.25">
      <c r="A28" s="19"/>
      <c r="D28" s="1"/>
      <c r="E28" s="1"/>
      <c r="F28" s="1"/>
      <c r="G28" s="17"/>
      <c r="H28" s="17"/>
      <c r="I28" s="18"/>
    </row>
    <row r="29" spans="1:23" x14ac:dyDescent="0.25">
      <c r="D29" s="1"/>
      <c r="E29" s="1"/>
      <c r="F29" s="1"/>
      <c r="G29" s="17"/>
      <c r="H29" s="17"/>
      <c r="I29" s="18"/>
    </row>
    <row r="30" spans="1:23" x14ac:dyDescent="0.25">
      <c r="A30" s="26" t="s">
        <v>21</v>
      </c>
    </row>
    <row r="31" spans="1:23" x14ac:dyDescent="0.25">
      <c r="A31" s="20" t="s">
        <v>22</v>
      </c>
      <c r="B31" s="20"/>
      <c r="C31" s="20"/>
      <c r="D31" s="7"/>
      <c r="E31" s="7"/>
      <c r="F31" s="7"/>
    </row>
    <row r="32" spans="1:23" x14ac:dyDescent="0.25">
      <c r="A32" s="20" t="s">
        <v>34</v>
      </c>
      <c r="B32" s="20"/>
      <c r="C32" s="20"/>
      <c r="D32" s="7"/>
      <c r="E32" s="7"/>
      <c r="F32" s="7"/>
    </row>
    <row r="33" spans="1:9" x14ac:dyDescent="0.25">
      <c r="A33" s="27" t="s">
        <v>35</v>
      </c>
      <c r="B33" s="21"/>
      <c r="C33" s="21"/>
      <c r="D33" s="7"/>
      <c r="E33" s="7"/>
      <c r="F33" s="7"/>
    </row>
    <row r="34" spans="1:9" x14ac:dyDescent="0.25">
      <c r="A34" s="22" t="s">
        <v>36</v>
      </c>
      <c r="B34" s="22"/>
      <c r="C34" s="22"/>
      <c r="D34" s="7"/>
      <c r="E34" s="7"/>
      <c r="F34" s="7"/>
    </row>
    <row r="35" spans="1:9" x14ac:dyDescent="0.25">
      <c r="A35" s="339"/>
      <c r="B35" s="339"/>
      <c r="C35" s="339"/>
    </row>
    <row r="36" spans="1:9" x14ac:dyDescent="0.25">
      <c r="A36" s="24"/>
      <c r="B36" s="24"/>
      <c r="C36" s="24"/>
    </row>
    <row r="37" spans="1:9" x14ac:dyDescent="0.25">
      <c r="G37" s="36" t="s">
        <v>73</v>
      </c>
      <c r="H37" s="360" t="str">
        <f>I13</f>
        <v>08 Maret 2021</v>
      </c>
      <c r="I37" s="361"/>
    </row>
    <row r="41" spans="1:9" ht="24.75" customHeight="1" x14ac:dyDescent="0.25"/>
    <row r="43" spans="1:9" x14ac:dyDescent="0.25">
      <c r="G43" s="362" t="s">
        <v>24</v>
      </c>
      <c r="H43" s="362"/>
      <c r="I43" s="362"/>
    </row>
    <row r="48" spans="1:9" ht="16.5" thickBot="1" x14ac:dyDescent="0.3"/>
    <row r="49" spans="4:8" x14ac:dyDescent="0.25">
      <c r="D49" s="103"/>
      <c r="E49" s="104"/>
      <c r="F49" s="104"/>
    </row>
    <row r="50" spans="4:8" ht="18" x14ac:dyDescent="0.25">
      <c r="D50" s="105" t="s">
        <v>81</v>
      </c>
      <c r="E50" s="7"/>
      <c r="F50" s="7"/>
      <c r="G50" s="2"/>
      <c r="H50" s="2"/>
    </row>
    <row r="51" spans="4:8" ht="18" x14ac:dyDescent="0.25">
      <c r="D51" s="105" t="s">
        <v>82</v>
      </c>
      <c r="E51" s="7"/>
      <c r="F51" s="7"/>
      <c r="G51" s="2"/>
      <c r="H51" s="2"/>
    </row>
    <row r="52" spans="4:8" ht="18" x14ac:dyDescent="0.25">
      <c r="D52" s="105" t="s">
        <v>83</v>
      </c>
      <c r="E52" s="7"/>
      <c r="F52" s="7"/>
      <c r="G52" s="2"/>
      <c r="H52" s="2"/>
    </row>
    <row r="53" spans="4:8" ht="18" x14ac:dyDescent="0.25">
      <c r="D53" s="105" t="s">
        <v>84</v>
      </c>
      <c r="E53" s="7"/>
      <c r="F53" s="7"/>
      <c r="G53" s="2"/>
      <c r="H53" s="2"/>
    </row>
    <row r="54" spans="4:8" ht="18" x14ac:dyDescent="0.25">
      <c r="D54" s="105" t="s">
        <v>85</v>
      </c>
      <c r="E54" s="7"/>
      <c r="F54" s="7"/>
      <c r="G54" s="2"/>
      <c r="H54" s="2"/>
    </row>
    <row r="55" spans="4:8" ht="16.5" thickBot="1" x14ac:dyDescent="0.3">
      <c r="D55" s="106"/>
      <c r="E55" s="4"/>
      <c r="F55" s="4"/>
      <c r="G55" s="2"/>
      <c r="H55" s="2"/>
    </row>
    <row r="56" spans="4:8" x14ac:dyDescent="0.25">
      <c r="G56" s="2"/>
      <c r="H56" s="2"/>
    </row>
    <row r="57" spans="4:8" x14ac:dyDescent="0.25">
      <c r="G57" s="2"/>
      <c r="H57" s="2"/>
    </row>
    <row r="58" spans="4:8" ht="16.5" thickBot="1" x14ac:dyDescent="0.3">
      <c r="G58" s="2"/>
      <c r="H58" s="2"/>
    </row>
    <row r="59" spans="4:8" x14ac:dyDescent="0.25">
      <c r="D59" s="103"/>
      <c r="E59" s="104"/>
      <c r="F59" s="104"/>
      <c r="G59" s="2"/>
      <c r="H59" s="2"/>
    </row>
    <row r="60" spans="4:8" ht="18" x14ac:dyDescent="0.25">
      <c r="D60" s="105" t="s">
        <v>86</v>
      </c>
      <c r="E60" s="7"/>
      <c r="F60" s="7"/>
      <c r="G60" s="2"/>
      <c r="H60" s="2"/>
    </row>
    <row r="61" spans="4:8" ht="18" x14ac:dyDescent="0.25">
      <c r="D61" s="105" t="s">
        <v>87</v>
      </c>
      <c r="E61" s="7"/>
      <c r="F61" s="7"/>
      <c r="G61" s="2"/>
      <c r="H61" s="2"/>
    </row>
    <row r="62" spans="4:8" ht="18" x14ac:dyDescent="0.25">
      <c r="D62" s="105" t="s">
        <v>88</v>
      </c>
      <c r="E62" s="7"/>
      <c r="F62" s="7"/>
      <c r="G62" s="2"/>
      <c r="H62" s="2"/>
    </row>
    <row r="63" spans="4:8" ht="18" x14ac:dyDescent="0.25">
      <c r="D63" s="105" t="s">
        <v>75</v>
      </c>
      <c r="E63" s="7"/>
      <c r="F63" s="7"/>
      <c r="G63" s="2"/>
      <c r="H63" s="2"/>
    </row>
    <row r="64" spans="4:8" ht="18" x14ac:dyDescent="0.25">
      <c r="D64" s="107" t="s">
        <v>89</v>
      </c>
      <c r="E64" s="7"/>
      <c r="F64" s="7"/>
      <c r="G64" s="2"/>
      <c r="H64" s="2"/>
    </row>
    <row r="65" spans="4:8" ht="16.5" thickBot="1" x14ac:dyDescent="0.3">
      <c r="D65" s="106"/>
      <c r="E65" s="4"/>
      <c r="F65" s="4"/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ht="16.5" thickBot="1" x14ac:dyDescent="0.3">
      <c r="G69" s="2"/>
      <c r="H69" s="2"/>
    </row>
    <row r="70" spans="4:8" x14ac:dyDescent="0.25">
      <c r="D70" s="103"/>
      <c r="E70" s="104"/>
      <c r="F70" s="104"/>
      <c r="G70" s="2"/>
      <c r="H70" s="2"/>
    </row>
    <row r="71" spans="4:8" ht="18" x14ac:dyDescent="0.25">
      <c r="D71" s="105" t="s">
        <v>81</v>
      </c>
      <c r="E71" s="7"/>
      <c r="F71" s="7"/>
      <c r="G71" s="2"/>
      <c r="H71" s="2"/>
    </row>
    <row r="72" spans="4:8" ht="18" x14ac:dyDescent="0.25">
      <c r="D72" s="105" t="s">
        <v>90</v>
      </c>
      <c r="E72" s="7"/>
      <c r="F72" s="7"/>
      <c r="G72" s="2"/>
      <c r="H72" s="2"/>
    </row>
    <row r="73" spans="4:8" ht="18" x14ac:dyDescent="0.25">
      <c r="D73" s="105" t="s">
        <v>91</v>
      </c>
      <c r="E73" s="7"/>
      <c r="F73" s="7"/>
      <c r="G73" s="2"/>
      <c r="H73" s="2"/>
    </row>
    <row r="74" spans="4:8" ht="18" x14ac:dyDescent="0.25">
      <c r="D74" s="105" t="s">
        <v>92</v>
      </c>
      <c r="E74" s="7"/>
      <c r="F74" s="7"/>
      <c r="G74" s="2"/>
      <c r="H74" s="2"/>
    </row>
    <row r="75" spans="4:8" ht="18" x14ac:dyDescent="0.25">
      <c r="D75" s="105" t="s">
        <v>93</v>
      </c>
      <c r="E75" s="7"/>
      <c r="F75" s="7"/>
      <c r="G75" s="2"/>
      <c r="H75" s="2"/>
    </row>
    <row r="76" spans="4:8" ht="16.5" thickBot="1" x14ac:dyDescent="0.3">
      <c r="D76" s="106"/>
      <c r="E76" s="4"/>
      <c r="F76" s="4"/>
      <c r="G76" s="2"/>
      <c r="H76" s="2"/>
    </row>
    <row r="77" spans="4:8" ht="16.5" thickBot="1" x14ac:dyDescent="0.3">
      <c r="G77" s="2"/>
      <c r="H77" s="2"/>
    </row>
    <row r="78" spans="4:8" x14ac:dyDescent="0.25">
      <c r="D78" s="103"/>
      <c r="E78" s="104"/>
      <c r="F78" s="104"/>
      <c r="G78" s="2"/>
      <c r="H78" s="2"/>
    </row>
    <row r="79" spans="4:8" ht="18" x14ac:dyDescent="0.25">
      <c r="D79" s="108" t="s">
        <v>94</v>
      </c>
      <c r="E79" s="7"/>
      <c r="F79" s="7"/>
    </row>
    <row r="80" spans="4:8" ht="18" x14ac:dyDescent="0.25">
      <c r="D80" s="108" t="s">
        <v>95</v>
      </c>
      <c r="E80" s="7"/>
      <c r="F80" s="7"/>
    </row>
    <row r="81" spans="4:8" ht="18" x14ac:dyDescent="0.25">
      <c r="D81" s="108" t="s">
        <v>96</v>
      </c>
      <c r="E81" s="7"/>
      <c r="F81" s="7"/>
    </row>
    <row r="82" spans="4:8" ht="18" x14ac:dyDescent="0.25">
      <c r="D82" s="108" t="s">
        <v>97</v>
      </c>
      <c r="E82" s="7"/>
      <c r="F82" s="7"/>
    </row>
    <row r="83" spans="4:8" ht="18" x14ac:dyDescent="0.25">
      <c r="D83" s="109" t="s">
        <v>98</v>
      </c>
      <c r="E83" s="7"/>
      <c r="F83" s="7"/>
    </row>
    <row r="84" spans="4:8" ht="16.5" thickBot="1" x14ac:dyDescent="0.3">
      <c r="D84" s="106"/>
      <c r="E84" s="4"/>
      <c r="F84" s="4"/>
      <c r="G84" s="2"/>
      <c r="H84" s="2"/>
    </row>
    <row r="85" spans="4:8" ht="16.5" thickBot="1" x14ac:dyDescent="0.3"/>
    <row r="86" spans="4:8" x14ac:dyDescent="0.25">
      <c r="D86" s="103"/>
      <c r="E86" s="104"/>
      <c r="F86" s="104"/>
    </row>
    <row r="87" spans="4:8" ht="18" x14ac:dyDescent="0.25">
      <c r="D87" s="105" t="s">
        <v>86</v>
      </c>
      <c r="E87" s="7"/>
      <c r="F87" s="7"/>
    </row>
    <row r="88" spans="4:8" ht="18" x14ac:dyDescent="0.25">
      <c r="D88" s="105" t="s">
        <v>87</v>
      </c>
      <c r="E88" s="7"/>
      <c r="F88" s="7"/>
    </row>
    <row r="89" spans="4:8" ht="18" x14ac:dyDescent="0.25">
      <c r="D89" s="105" t="s">
        <v>88</v>
      </c>
      <c r="E89" s="7"/>
      <c r="F89" s="7"/>
    </row>
    <row r="90" spans="4:8" ht="18" x14ac:dyDescent="0.25">
      <c r="D90" s="105" t="s">
        <v>75</v>
      </c>
      <c r="E90" s="7"/>
      <c r="F90" s="7"/>
    </row>
    <row r="91" spans="4:8" ht="18" x14ac:dyDescent="0.25">
      <c r="D91" s="107" t="s">
        <v>89</v>
      </c>
      <c r="E91" s="7"/>
      <c r="F91" s="7"/>
    </row>
    <row r="92" spans="4:8" ht="16.5" thickBot="1" x14ac:dyDescent="0.3">
      <c r="D92" s="106"/>
      <c r="E92" s="4"/>
      <c r="F92" s="4"/>
    </row>
    <row r="93" spans="4:8" ht="16.5" thickBot="1" x14ac:dyDescent="0.3"/>
    <row r="94" spans="4:8" x14ac:dyDescent="0.25">
      <c r="D94" s="103"/>
      <c r="E94" s="104"/>
      <c r="F94" s="104"/>
    </row>
    <row r="95" spans="4:8" ht="18" x14ac:dyDescent="0.25">
      <c r="D95" s="105" t="s">
        <v>86</v>
      </c>
      <c r="E95" s="7"/>
      <c r="F95" s="7"/>
    </row>
    <row r="96" spans="4:8" ht="18" x14ac:dyDescent="0.25">
      <c r="D96" s="105" t="s">
        <v>87</v>
      </c>
      <c r="E96" s="7"/>
      <c r="F96" s="7"/>
    </row>
    <row r="97" spans="1:11" ht="18" x14ac:dyDescent="0.25">
      <c r="D97" s="105" t="s">
        <v>88</v>
      </c>
      <c r="E97" s="7"/>
      <c r="F97" s="7"/>
    </row>
    <row r="98" spans="1:11" ht="18" x14ac:dyDescent="0.25">
      <c r="D98" s="105" t="s">
        <v>75</v>
      </c>
      <c r="E98" s="7"/>
      <c r="F98" s="7"/>
    </row>
    <row r="99" spans="1:11" s="3" customFormat="1" ht="18" x14ac:dyDescent="0.25">
      <c r="A99" s="2"/>
      <c r="B99" s="2"/>
      <c r="C99" s="2"/>
      <c r="D99" s="107" t="s">
        <v>89</v>
      </c>
      <c r="E99" s="7"/>
      <c r="F99" s="7"/>
      <c r="I99" s="2"/>
      <c r="J99" s="2"/>
      <c r="K99" s="2"/>
    </row>
    <row r="100" spans="1:11" s="3" customFormat="1" ht="16.5" thickBot="1" x14ac:dyDescent="0.3">
      <c r="A100" s="2"/>
      <c r="B100" s="2"/>
      <c r="C100" s="2"/>
      <c r="D100" s="106"/>
      <c r="E100" s="4"/>
      <c r="F100" s="4"/>
      <c r="I100" s="2"/>
      <c r="J100" s="2"/>
      <c r="K100" s="2"/>
    </row>
  </sheetData>
  <mergeCells count="10">
    <mergeCell ref="H37:I37"/>
    <mergeCell ref="G43:I43"/>
    <mergeCell ref="G21:H21"/>
    <mergeCell ref="G20:H20"/>
    <mergeCell ref="A10:I10"/>
    <mergeCell ref="G17:H17"/>
    <mergeCell ref="G18:H19"/>
    <mergeCell ref="I18:I19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25" workbookViewId="0">
      <selection activeCell="K40" sqref="K40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25.5703125" style="2" customWidth="1"/>
    <col min="4" max="4" width="16.7109375" style="2" customWidth="1"/>
    <col min="5" max="5" width="7.85546875" style="2" customWidth="1"/>
    <col min="6" max="6" width="15.7109375" style="3" customWidth="1"/>
    <col min="7" max="7" width="1.5703125" style="3" customWidth="1"/>
    <col min="8" max="8" width="18.710937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8" t="s">
        <v>31</v>
      </c>
    </row>
    <row r="4" spans="1:8" x14ac:dyDescent="0.25">
      <c r="A4" s="28" t="s">
        <v>1</v>
      </c>
    </row>
    <row r="5" spans="1:8" x14ac:dyDescent="0.25">
      <c r="A5" s="28" t="s">
        <v>2</v>
      </c>
    </row>
    <row r="6" spans="1:8" x14ac:dyDescent="0.25">
      <c r="A6" s="28" t="s">
        <v>3</v>
      </c>
    </row>
    <row r="7" spans="1:8" x14ac:dyDescent="0.25">
      <c r="A7" s="28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5"/>
    </row>
    <row r="12" spans="1:8" x14ac:dyDescent="0.25">
      <c r="A12" s="2" t="s">
        <v>6</v>
      </c>
      <c r="B12" s="2" t="s">
        <v>37</v>
      </c>
      <c r="F12" s="3" t="s">
        <v>7</v>
      </c>
      <c r="G12" s="6" t="s">
        <v>8</v>
      </c>
      <c r="H12" s="25" t="s">
        <v>242</v>
      </c>
    </row>
    <row r="13" spans="1:8" x14ac:dyDescent="0.25">
      <c r="F13" s="3" t="s">
        <v>9</v>
      </c>
      <c r="G13" s="6" t="s">
        <v>8</v>
      </c>
      <c r="H13" s="35" t="s">
        <v>241</v>
      </c>
    </row>
    <row r="14" spans="1:8" x14ac:dyDescent="0.25">
      <c r="F14" s="3" t="s">
        <v>10</v>
      </c>
      <c r="G14" s="6" t="s">
        <v>8</v>
      </c>
      <c r="H14" s="2" t="s">
        <v>30</v>
      </c>
    </row>
    <row r="15" spans="1:8" x14ac:dyDescent="0.25">
      <c r="A15" s="2" t="s">
        <v>11</v>
      </c>
      <c r="B15" s="2" t="s">
        <v>37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32</v>
      </c>
      <c r="F17" s="366" t="s">
        <v>16</v>
      </c>
      <c r="G17" s="367"/>
      <c r="H17" s="10" t="s">
        <v>17</v>
      </c>
    </row>
    <row r="18" spans="1:17" ht="43.5" customHeight="1" x14ac:dyDescent="0.25">
      <c r="A18" s="32">
        <v>1</v>
      </c>
      <c r="B18" s="30">
        <v>44238</v>
      </c>
      <c r="C18" s="34" t="s">
        <v>246</v>
      </c>
      <c r="D18" s="34" t="s">
        <v>243</v>
      </c>
      <c r="E18" s="33">
        <v>1</v>
      </c>
      <c r="F18" s="373">
        <v>14500000</v>
      </c>
      <c r="G18" s="374"/>
      <c r="H18" s="298">
        <f>+F18</f>
        <v>14500000</v>
      </c>
      <c r="M18" s="2" t="s">
        <v>244</v>
      </c>
    </row>
    <row r="19" spans="1:17" ht="43.5" customHeight="1" x14ac:dyDescent="0.25">
      <c r="A19" s="32">
        <v>2</v>
      </c>
      <c r="B19" s="30">
        <v>44238</v>
      </c>
      <c r="C19" s="34" t="s">
        <v>247</v>
      </c>
      <c r="D19" s="34" t="s">
        <v>243</v>
      </c>
      <c r="E19" s="33">
        <v>22</v>
      </c>
      <c r="F19" s="373">
        <v>700000</v>
      </c>
      <c r="G19" s="374"/>
      <c r="H19" s="298">
        <f>E19*F19</f>
        <v>15400000</v>
      </c>
    </row>
    <row r="20" spans="1:17" ht="25.5" customHeight="1" thickBot="1" x14ac:dyDescent="0.3">
      <c r="A20" s="356" t="s">
        <v>18</v>
      </c>
      <c r="B20" s="357"/>
      <c r="C20" s="357"/>
      <c r="D20" s="357"/>
      <c r="E20" s="357"/>
      <c r="F20" s="357"/>
      <c r="G20" s="358"/>
      <c r="H20" s="11">
        <f>H18+H19</f>
        <v>29900000</v>
      </c>
    </row>
    <row r="21" spans="1:17" x14ac:dyDescent="0.25">
      <c r="A21" s="359"/>
      <c r="B21" s="359"/>
      <c r="C21" s="296"/>
      <c r="D21" s="296"/>
      <c r="E21" s="296"/>
      <c r="F21" s="12"/>
      <c r="G21" s="12"/>
      <c r="H21" s="13"/>
    </row>
    <row r="22" spans="1:17" x14ac:dyDescent="0.25">
      <c r="A22" s="296"/>
      <c r="B22" s="296"/>
      <c r="C22" s="296"/>
      <c r="D22" s="296"/>
      <c r="E22" s="296"/>
      <c r="F22" s="14" t="s">
        <v>19</v>
      </c>
      <c r="G22" s="14"/>
      <c r="H22" s="12">
        <v>0</v>
      </c>
    </row>
    <row r="23" spans="1:17" x14ac:dyDescent="0.25">
      <c r="C23" s="1"/>
      <c r="D23" s="1"/>
      <c r="E23" s="1"/>
      <c r="F23" s="29" t="s">
        <v>20</v>
      </c>
      <c r="G23" s="29"/>
      <c r="H23" s="58">
        <f>H20*70%</f>
        <v>20930000</v>
      </c>
      <c r="I23" s="16"/>
      <c r="Q23" s="2" t="s">
        <v>25</v>
      </c>
    </row>
    <row r="24" spans="1:17" ht="16.5" thickBot="1" x14ac:dyDescent="0.3">
      <c r="C24" s="1"/>
      <c r="D24" s="1"/>
      <c r="E24" s="1"/>
      <c r="F24" s="15" t="s">
        <v>33</v>
      </c>
      <c r="G24" s="15"/>
      <c r="H24" s="59">
        <f>H20-H23</f>
        <v>8970000</v>
      </c>
      <c r="I24" s="16"/>
    </row>
    <row r="25" spans="1:17" x14ac:dyDescent="0.25">
      <c r="C25" s="1"/>
      <c r="D25" s="1"/>
      <c r="E25" s="1"/>
      <c r="F25" s="17" t="s">
        <v>27</v>
      </c>
      <c r="G25" s="17"/>
      <c r="H25" s="18">
        <f>H24</f>
        <v>8970000</v>
      </c>
    </row>
    <row r="26" spans="1:17" x14ac:dyDescent="0.25">
      <c r="A26" s="1" t="s">
        <v>371</v>
      </c>
      <c r="C26" s="1"/>
      <c r="D26" s="1"/>
      <c r="E26" s="1"/>
      <c r="F26" s="17"/>
      <c r="G26" s="17"/>
      <c r="H26" s="18"/>
    </row>
    <row r="27" spans="1:17" x14ac:dyDescent="0.25">
      <c r="A27" s="19"/>
      <c r="C27" s="1"/>
      <c r="D27" s="1"/>
      <c r="E27" s="1"/>
      <c r="F27" s="17"/>
      <c r="G27" s="17"/>
      <c r="H27" s="18"/>
    </row>
    <row r="28" spans="1:17" x14ac:dyDescent="0.25">
      <c r="C28" s="1"/>
      <c r="D28" s="1"/>
      <c r="E28" s="1"/>
      <c r="F28" s="17"/>
      <c r="G28" s="17"/>
      <c r="H28" s="18"/>
    </row>
    <row r="29" spans="1:17" x14ac:dyDescent="0.25">
      <c r="A29" s="26" t="s">
        <v>21</v>
      </c>
    </row>
    <row r="30" spans="1:17" x14ac:dyDescent="0.25">
      <c r="A30" s="20" t="s">
        <v>22</v>
      </c>
      <c r="B30" s="20"/>
      <c r="C30" s="7"/>
      <c r="D30" s="7"/>
    </row>
    <row r="31" spans="1:17" x14ac:dyDescent="0.25">
      <c r="A31" s="20" t="s">
        <v>34</v>
      </c>
      <c r="B31" s="20"/>
      <c r="C31" s="7"/>
      <c r="D31" s="7"/>
    </row>
    <row r="32" spans="1:17" x14ac:dyDescent="0.25">
      <c r="A32" s="27" t="s">
        <v>35</v>
      </c>
      <c r="B32" s="21"/>
      <c r="C32" s="7"/>
      <c r="D32" s="7"/>
    </row>
    <row r="33" spans="1:8" x14ac:dyDescent="0.25">
      <c r="A33" s="22" t="s">
        <v>36</v>
      </c>
      <c r="B33" s="22"/>
      <c r="C33" s="7"/>
      <c r="D33" s="7"/>
    </row>
    <row r="34" spans="1:8" x14ac:dyDescent="0.25">
      <c r="A34" s="299"/>
      <c r="B34" s="299"/>
    </row>
    <row r="35" spans="1:8" x14ac:dyDescent="0.25">
      <c r="A35" s="24"/>
      <c r="B35" s="24"/>
    </row>
    <row r="36" spans="1:8" x14ac:dyDescent="0.25">
      <c r="F36" s="36" t="s">
        <v>23</v>
      </c>
      <c r="G36" s="428" t="str">
        <f>+H13</f>
        <v xml:space="preserve"> 15 Februari 21</v>
      </c>
      <c r="H36" s="429"/>
    </row>
    <row r="39" spans="1:8" ht="18" customHeight="1" x14ac:dyDescent="0.25"/>
    <row r="40" spans="1:8" ht="17.25" customHeight="1" x14ac:dyDescent="0.25"/>
    <row r="41" spans="1:8" ht="19.5" customHeight="1" x14ac:dyDescent="0.25"/>
    <row r="42" spans="1:8" x14ac:dyDescent="0.25">
      <c r="F42" s="362" t="s">
        <v>24</v>
      </c>
      <c r="G42" s="362"/>
      <c r="H42" s="362"/>
    </row>
  </sheetData>
  <mergeCells count="8">
    <mergeCell ref="G36:H36"/>
    <mergeCell ref="F42:H42"/>
    <mergeCell ref="A10:H10"/>
    <mergeCell ref="F17:G17"/>
    <mergeCell ref="F18:G18"/>
    <mergeCell ref="F19:G19"/>
    <mergeCell ref="A20:G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7" workbookViewId="0">
      <selection activeCell="C29" sqref="C29:C30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8" t="s">
        <v>31</v>
      </c>
    </row>
    <row r="4" spans="1:8" x14ac:dyDescent="0.25">
      <c r="A4" s="28" t="s">
        <v>1</v>
      </c>
    </row>
    <row r="5" spans="1:8" x14ac:dyDescent="0.25">
      <c r="A5" s="28" t="s">
        <v>2</v>
      </c>
    </row>
    <row r="6" spans="1:8" x14ac:dyDescent="0.25">
      <c r="A6" s="28" t="s">
        <v>3</v>
      </c>
    </row>
    <row r="7" spans="1:8" x14ac:dyDescent="0.25">
      <c r="A7" s="28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5"/>
    </row>
    <row r="12" spans="1:8" x14ac:dyDescent="0.25">
      <c r="A12" s="2" t="s">
        <v>6</v>
      </c>
      <c r="B12" s="2" t="s">
        <v>37</v>
      </c>
      <c r="F12" s="3" t="s">
        <v>7</v>
      </c>
      <c r="G12" s="6" t="s">
        <v>8</v>
      </c>
      <c r="H12" s="25" t="s">
        <v>50</v>
      </c>
    </row>
    <row r="13" spans="1:8" x14ac:dyDescent="0.25">
      <c r="F13" s="3" t="s">
        <v>9</v>
      </c>
      <c r="G13" s="6" t="s">
        <v>8</v>
      </c>
      <c r="H13" s="35" t="s">
        <v>51</v>
      </c>
    </row>
    <row r="14" spans="1:8" x14ac:dyDescent="0.25">
      <c r="F14" s="3" t="s">
        <v>10</v>
      </c>
      <c r="G14" s="6" t="s">
        <v>8</v>
      </c>
      <c r="H14" s="2" t="s">
        <v>30</v>
      </c>
    </row>
    <row r="15" spans="1:8" x14ac:dyDescent="0.25">
      <c r="A15" s="2" t="s">
        <v>11</v>
      </c>
      <c r="B15" s="2" t="s">
        <v>37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32</v>
      </c>
      <c r="F17" s="366" t="s">
        <v>16</v>
      </c>
      <c r="G17" s="367"/>
      <c r="H17" s="10" t="s">
        <v>17</v>
      </c>
    </row>
    <row r="18" spans="1:17" ht="43.5" customHeight="1" x14ac:dyDescent="0.25">
      <c r="A18" s="32">
        <v>1</v>
      </c>
      <c r="B18" s="30">
        <v>44217</v>
      </c>
      <c r="C18" s="34" t="s">
        <v>38</v>
      </c>
      <c r="D18" s="34" t="s">
        <v>49</v>
      </c>
      <c r="E18" s="33">
        <v>1</v>
      </c>
      <c r="F18" s="373">
        <v>8500000</v>
      </c>
      <c r="G18" s="374"/>
      <c r="H18" s="61">
        <f>+F18</f>
        <v>8500000</v>
      </c>
    </row>
    <row r="19" spans="1:17" ht="25.5" customHeight="1" thickBot="1" x14ac:dyDescent="0.3">
      <c r="A19" s="356" t="s">
        <v>18</v>
      </c>
      <c r="B19" s="357"/>
      <c r="C19" s="357"/>
      <c r="D19" s="357"/>
      <c r="E19" s="357"/>
      <c r="F19" s="357"/>
      <c r="G19" s="358"/>
      <c r="H19" s="11">
        <f>SUM(H18:H18)</f>
        <v>8500000</v>
      </c>
    </row>
    <row r="20" spans="1:17" x14ac:dyDescent="0.25">
      <c r="A20" s="359"/>
      <c r="B20" s="359"/>
      <c r="C20" s="60"/>
      <c r="D20" s="60"/>
      <c r="E20" s="60"/>
      <c r="F20" s="12"/>
      <c r="G20" s="12"/>
      <c r="H20" s="13"/>
    </row>
    <row r="21" spans="1:17" x14ac:dyDescent="0.25">
      <c r="A21" s="60"/>
      <c r="B21" s="60"/>
      <c r="C21" s="60"/>
      <c r="D21" s="60"/>
      <c r="E21" s="60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29" t="s">
        <v>20</v>
      </c>
      <c r="G22" s="29"/>
      <c r="H22" s="58">
        <v>5500000</v>
      </c>
      <c r="I22" s="16"/>
      <c r="Q22" s="2" t="s">
        <v>25</v>
      </c>
    </row>
    <row r="23" spans="1:17" ht="16.5" thickBot="1" x14ac:dyDescent="0.3">
      <c r="C23" s="1"/>
      <c r="D23" s="1"/>
      <c r="E23" s="1"/>
      <c r="F23" s="15" t="s">
        <v>33</v>
      </c>
      <c r="G23" s="15"/>
      <c r="H23" s="59">
        <f>H19-H22</f>
        <v>3000000</v>
      </c>
      <c r="I23" s="16"/>
    </row>
    <row r="24" spans="1:17" x14ac:dyDescent="0.25">
      <c r="C24" s="1"/>
      <c r="D24" s="1"/>
      <c r="E24" s="1"/>
      <c r="F24" s="17" t="s">
        <v>27</v>
      </c>
      <c r="G24" s="17"/>
      <c r="H24" s="18">
        <f>H23</f>
        <v>3000000</v>
      </c>
    </row>
    <row r="25" spans="1:17" x14ac:dyDescent="0.25">
      <c r="A25" s="1" t="s">
        <v>43</v>
      </c>
      <c r="C25" s="1"/>
      <c r="D25" s="1"/>
      <c r="E25" s="1"/>
      <c r="F25" s="17"/>
      <c r="G25" s="17"/>
      <c r="H25" s="18"/>
    </row>
    <row r="26" spans="1:17" x14ac:dyDescent="0.25">
      <c r="A26" s="19"/>
      <c r="C26" s="1"/>
      <c r="D26" s="1"/>
      <c r="E26" s="1"/>
      <c r="F26" s="17"/>
      <c r="G26" s="17"/>
      <c r="H26" s="18"/>
    </row>
    <row r="27" spans="1:17" x14ac:dyDescent="0.25">
      <c r="C27" s="1"/>
      <c r="D27" s="1"/>
      <c r="E27" s="1"/>
      <c r="F27" s="17"/>
      <c r="G27" s="17"/>
      <c r="H27" s="18"/>
    </row>
    <row r="28" spans="1:17" x14ac:dyDescent="0.25">
      <c r="A28" s="26" t="s">
        <v>21</v>
      </c>
    </row>
    <row r="29" spans="1:17" x14ac:dyDescent="0.25">
      <c r="A29" s="20" t="s">
        <v>22</v>
      </c>
      <c r="B29" s="20"/>
      <c r="C29" s="7"/>
      <c r="D29" s="7"/>
    </row>
    <row r="30" spans="1:17" x14ac:dyDescent="0.25">
      <c r="A30" s="20" t="s">
        <v>34</v>
      </c>
      <c r="B30" s="20"/>
      <c r="C30" s="7"/>
      <c r="D30" s="7"/>
    </row>
    <row r="31" spans="1:17" x14ac:dyDescent="0.25">
      <c r="A31" s="27" t="s">
        <v>35</v>
      </c>
      <c r="B31" s="21"/>
      <c r="C31" s="7"/>
      <c r="D31" s="7"/>
    </row>
    <row r="32" spans="1:17" x14ac:dyDescent="0.25">
      <c r="A32" s="22" t="s">
        <v>36</v>
      </c>
      <c r="B32" s="22"/>
      <c r="C32" s="7"/>
      <c r="D32" s="7"/>
    </row>
    <row r="33" spans="1:8" x14ac:dyDescent="0.25">
      <c r="A33" s="23"/>
      <c r="B33" s="23"/>
    </row>
    <row r="34" spans="1:8" x14ac:dyDescent="0.25">
      <c r="A34" s="24"/>
      <c r="B34" s="24"/>
    </row>
    <row r="35" spans="1:8" x14ac:dyDescent="0.25">
      <c r="F35" s="36" t="s">
        <v>23</v>
      </c>
      <c r="G35" s="360" t="str">
        <f>+H13</f>
        <v xml:space="preserve"> 25 Januari 21</v>
      </c>
      <c r="H35" s="361"/>
    </row>
    <row r="38" spans="1:8" ht="18" customHeight="1" x14ac:dyDescent="0.25"/>
    <row r="39" spans="1:8" ht="17.25" customHeight="1" x14ac:dyDescent="0.25"/>
    <row r="41" spans="1:8" x14ac:dyDescent="0.25">
      <c r="F41" s="362" t="s">
        <v>24</v>
      </c>
      <c r="G41" s="362"/>
      <c r="H41" s="362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Q11" sqref="Q11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J26" sqref="J26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104</v>
      </c>
      <c r="G12" s="3" t="s">
        <v>7</v>
      </c>
      <c r="H12" s="6" t="s">
        <v>8</v>
      </c>
      <c r="I12" s="25" t="s">
        <v>69</v>
      </c>
    </row>
    <row r="13" spans="1:9" x14ac:dyDescent="0.25">
      <c r="G13" s="3" t="s">
        <v>9</v>
      </c>
      <c r="H13" s="6" t="s">
        <v>8</v>
      </c>
      <c r="I13" s="35" t="s">
        <v>70</v>
      </c>
    </row>
    <row r="14" spans="1:9" x14ac:dyDescent="0.25">
      <c r="G14" s="3" t="s">
        <v>10</v>
      </c>
      <c r="H14" s="6" t="s">
        <v>8</v>
      </c>
      <c r="I14" s="92"/>
    </row>
    <row r="15" spans="1:9" x14ac:dyDescent="0.25">
      <c r="A15" s="2" t="s">
        <v>11</v>
      </c>
      <c r="B15" s="2" t="s">
        <v>39</v>
      </c>
    </row>
    <row r="16" spans="1:9" ht="16.5" thickBot="1" x14ac:dyDescent="0.3">
      <c r="F16" s="4"/>
    </row>
    <row r="17" spans="1:18" ht="20.100000000000001" customHeight="1" x14ac:dyDescent="0.25">
      <c r="A17" s="93" t="s">
        <v>12</v>
      </c>
      <c r="B17" s="94" t="s">
        <v>13</v>
      </c>
      <c r="C17" s="94" t="s">
        <v>26</v>
      </c>
      <c r="D17" s="94" t="s">
        <v>14</v>
      </c>
      <c r="E17" s="94" t="s">
        <v>15</v>
      </c>
      <c r="F17" s="94" t="s">
        <v>28</v>
      </c>
      <c r="G17" s="389" t="s">
        <v>16</v>
      </c>
      <c r="H17" s="390"/>
      <c r="I17" s="95" t="s">
        <v>17</v>
      </c>
    </row>
    <row r="18" spans="1:18" ht="55.5" customHeight="1" x14ac:dyDescent="0.25">
      <c r="A18" s="32">
        <v>1</v>
      </c>
      <c r="B18" s="30">
        <v>44225</v>
      </c>
      <c r="C18" s="30"/>
      <c r="D18" s="31" t="s">
        <v>71</v>
      </c>
      <c r="E18" s="62" t="s">
        <v>72</v>
      </c>
      <c r="F18" s="33">
        <v>1</v>
      </c>
      <c r="G18" s="373">
        <v>19000000</v>
      </c>
      <c r="H18" s="374"/>
      <c r="I18" s="87">
        <f>+G18</f>
        <v>19000000</v>
      </c>
    </row>
    <row r="19" spans="1:18" ht="25.5" customHeight="1" thickBot="1" x14ac:dyDescent="0.3">
      <c r="A19" s="356" t="s">
        <v>18</v>
      </c>
      <c r="B19" s="357"/>
      <c r="C19" s="357"/>
      <c r="D19" s="357"/>
      <c r="E19" s="357"/>
      <c r="F19" s="357"/>
      <c r="G19" s="357"/>
      <c r="H19" s="358"/>
      <c r="I19" s="96">
        <f>I18</f>
        <v>19000000</v>
      </c>
    </row>
    <row r="20" spans="1:18" x14ac:dyDescent="0.25">
      <c r="A20" s="359"/>
      <c r="B20" s="359"/>
      <c r="C20" s="359"/>
      <c r="D20" s="359"/>
      <c r="E20" s="86"/>
      <c r="F20" s="86"/>
      <c r="G20" s="12"/>
      <c r="H20" s="12"/>
      <c r="I20" s="13"/>
    </row>
    <row r="21" spans="1:18" x14ac:dyDescent="0.25">
      <c r="A21" s="86"/>
      <c r="B21" s="86"/>
      <c r="C21" s="86"/>
      <c r="D21" s="86"/>
      <c r="E21" s="86"/>
      <c r="F21" s="86"/>
      <c r="G21" s="14" t="s">
        <v>19</v>
      </c>
      <c r="H21" s="14"/>
      <c r="I21" s="13">
        <v>0</v>
      </c>
    </row>
    <row r="22" spans="1:18" x14ac:dyDescent="0.25">
      <c r="E22" s="1"/>
      <c r="F22" s="1"/>
      <c r="G22" s="29" t="s">
        <v>20</v>
      </c>
      <c r="H22" s="29"/>
      <c r="I22" s="58">
        <v>18000000</v>
      </c>
      <c r="J22" s="16"/>
      <c r="R22" s="2" t="s">
        <v>25</v>
      </c>
    </row>
    <row r="23" spans="1:18" ht="16.5" thickBot="1" x14ac:dyDescent="0.3">
      <c r="E23" s="1"/>
      <c r="F23" s="1"/>
      <c r="G23" s="15" t="s">
        <v>33</v>
      </c>
      <c r="H23" s="15"/>
      <c r="I23" s="59">
        <f>I19-I22</f>
        <v>1000000</v>
      </c>
      <c r="J23" s="16"/>
    </row>
    <row r="24" spans="1:18" ht="16.5" customHeight="1" x14ac:dyDescent="0.25">
      <c r="E24" s="1"/>
      <c r="F24" s="1"/>
      <c r="G24" s="17" t="s">
        <v>27</v>
      </c>
      <c r="H24" s="17"/>
      <c r="I24" s="18">
        <f>I23</f>
        <v>1000000</v>
      </c>
    </row>
    <row r="25" spans="1:18" x14ac:dyDescent="0.25">
      <c r="A25" s="1" t="s">
        <v>74</v>
      </c>
      <c r="E25" s="1"/>
      <c r="F25" s="1"/>
      <c r="G25" s="17"/>
      <c r="H25" s="17"/>
      <c r="I25" s="18"/>
    </row>
    <row r="26" spans="1:18" x14ac:dyDescent="0.25">
      <c r="A26" s="19"/>
      <c r="E26" s="1"/>
      <c r="F26" s="1"/>
      <c r="G26" s="17"/>
      <c r="H26" s="17"/>
      <c r="I26" s="18"/>
    </row>
    <row r="27" spans="1:18" x14ac:dyDescent="0.25"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23"/>
      <c r="B33" s="23"/>
      <c r="C33" s="23"/>
      <c r="D33" s="23"/>
    </row>
    <row r="34" spans="1:9" x14ac:dyDescent="0.25">
      <c r="A34" s="24"/>
      <c r="B34" s="24"/>
      <c r="C34" s="24"/>
      <c r="D34" s="97"/>
    </row>
    <row r="35" spans="1:9" x14ac:dyDescent="0.25">
      <c r="G35" s="36" t="s">
        <v>73</v>
      </c>
      <c r="H35" s="360" t="str">
        <f>+I13</f>
        <v xml:space="preserve"> 29 Januari 21</v>
      </c>
      <c r="I35" s="361"/>
    </row>
    <row r="39" spans="1:9" x14ac:dyDescent="0.25">
      <c r="H39" s="3" t="s">
        <v>25</v>
      </c>
    </row>
    <row r="42" spans="1:9" x14ac:dyDescent="0.25">
      <c r="G42" s="388" t="s">
        <v>24</v>
      </c>
      <c r="H42" s="388"/>
      <c r="I42" s="388"/>
    </row>
  </sheetData>
  <mergeCells count="7">
    <mergeCell ref="G42:I42"/>
    <mergeCell ref="A10:I10"/>
    <mergeCell ref="G17:H17"/>
    <mergeCell ref="G18:H18"/>
    <mergeCell ref="A19:H19"/>
    <mergeCell ref="A20:D20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topLeftCell="A7" workbookViewId="0">
      <selection activeCell="L19" sqref="L19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7" width="6.28515625" style="2" customWidth="1"/>
    <col min="8" max="8" width="13.140625" style="3" customWidth="1"/>
    <col min="9" max="9" width="1.42578125" style="3" customWidth="1"/>
    <col min="10" max="10" width="16.7109375" style="2" customWidth="1"/>
    <col min="11" max="15" width="9.140625" style="2"/>
    <col min="16" max="16" width="25" style="2" customWidth="1"/>
    <col min="17" max="18" width="9.140625" style="2"/>
    <col min="19" max="19" width="11.7109375" style="2" customWidth="1"/>
    <col min="20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4"/>
      <c r="J10" s="365"/>
    </row>
    <row r="12" spans="1:10" x14ac:dyDescent="0.25">
      <c r="A12" s="2" t="s">
        <v>6</v>
      </c>
      <c r="B12" s="2" t="s">
        <v>105</v>
      </c>
      <c r="H12" s="3" t="s">
        <v>7</v>
      </c>
      <c r="I12" s="6" t="s">
        <v>8</v>
      </c>
      <c r="J12" s="25" t="s">
        <v>107</v>
      </c>
    </row>
    <row r="13" spans="1:10" x14ac:dyDescent="0.25">
      <c r="H13" s="3" t="s">
        <v>9</v>
      </c>
      <c r="I13" s="6" t="s">
        <v>8</v>
      </c>
      <c r="J13" s="35" t="s">
        <v>108</v>
      </c>
    </row>
    <row r="14" spans="1:10" x14ac:dyDescent="0.25">
      <c r="H14" s="3" t="s">
        <v>10</v>
      </c>
      <c r="I14" s="6" t="s">
        <v>8</v>
      </c>
      <c r="J14" s="2" t="s">
        <v>77</v>
      </c>
    </row>
    <row r="15" spans="1:10" x14ac:dyDescent="0.25">
      <c r="A15" s="2" t="s">
        <v>11</v>
      </c>
      <c r="B15" s="2" t="s">
        <v>106</v>
      </c>
    </row>
    <row r="16" spans="1:10" ht="16.5" thickBot="1" x14ac:dyDescent="0.3"/>
    <row r="17" spans="1:24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101</v>
      </c>
      <c r="G17" s="90" t="s">
        <v>29</v>
      </c>
      <c r="H17" s="382" t="s">
        <v>16</v>
      </c>
      <c r="I17" s="383"/>
      <c r="J17" s="10" t="s">
        <v>17</v>
      </c>
    </row>
    <row r="18" spans="1:24" ht="33.75" customHeight="1" x14ac:dyDescent="0.25">
      <c r="A18" s="32">
        <v>1</v>
      </c>
      <c r="B18" s="98">
        <v>44232</v>
      </c>
      <c r="C18" s="98"/>
      <c r="D18" s="34" t="s">
        <v>109</v>
      </c>
      <c r="E18" s="34" t="s">
        <v>72</v>
      </c>
      <c r="F18" s="113">
        <v>1</v>
      </c>
      <c r="G18" s="112">
        <v>975</v>
      </c>
      <c r="H18" s="373">
        <v>3700000</v>
      </c>
      <c r="I18" s="374"/>
      <c r="J18" s="91">
        <f>+H18</f>
        <v>3700000</v>
      </c>
    </row>
    <row r="19" spans="1:24" ht="25.5" customHeight="1" thickBot="1" x14ac:dyDescent="0.3">
      <c r="A19" s="384" t="s">
        <v>18</v>
      </c>
      <c r="B19" s="385"/>
      <c r="C19" s="386"/>
      <c r="D19" s="386"/>
      <c r="E19" s="385"/>
      <c r="F19" s="385"/>
      <c r="G19" s="385"/>
      <c r="H19" s="385"/>
      <c r="I19" s="387"/>
      <c r="J19" s="96">
        <f>+J18</f>
        <v>3700000</v>
      </c>
    </row>
    <row r="20" spans="1:24" x14ac:dyDescent="0.25">
      <c r="A20" s="359"/>
      <c r="B20" s="359"/>
      <c r="C20" s="89"/>
      <c r="D20" s="89"/>
      <c r="E20" s="89"/>
      <c r="F20" s="89"/>
      <c r="G20" s="89"/>
      <c r="H20" s="12"/>
      <c r="I20" s="12"/>
      <c r="J20" s="13"/>
      <c r="S20" s="69"/>
      <c r="T20" s="99"/>
      <c r="U20" s="100"/>
      <c r="W20" s="100"/>
      <c r="X20" s="100">
        <v>298</v>
      </c>
    </row>
    <row r="21" spans="1:24" x14ac:dyDescent="0.25">
      <c r="A21" s="89"/>
      <c r="B21" s="89"/>
      <c r="C21" s="89"/>
      <c r="D21" s="89"/>
      <c r="E21" s="89"/>
      <c r="F21" s="89"/>
      <c r="G21" s="89"/>
      <c r="H21" s="14" t="s">
        <v>79</v>
      </c>
      <c r="I21" s="14"/>
      <c r="J21" s="114">
        <v>2700000</v>
      </c>
      <c r="S21" s="69"/>
      <c r="T21" s="99"/>
      <c r="U21" s="100"/>
      <c r="W21" s="100"/>
      <c r="X21" s="100">
        <v>66</v>
      </c>
    </row>
    <row r="22" spans="1:24" ht="16.5" thickBot="1" x14ac:dyDescent="0.3">
      <c r="D22" s="1"/>
      <c r="E22" s="1"/>
      <c r="F22" s="1"/>
      <c r="G22" s="1"/>
      <c r="H22" s="102" t="s">
        <v>33</v>
      </c>
      <c r="I22" s="15"/>
      <c r="J22" s="88">
        <f>J19-J21</f>
        <v>1000000</v>
      </c>
      <c r="K22" s="16"/>
      <c r="S22" s="69"/>
      <c r="T22" s="99"/>
      <c r="U22" s="100"/>
      <c r="W22" s="100"/>
      <c r="X22" s="100">
        <v>5</v>
      </c>
    </row>
    <row r="23" spans="1:24" x14ac:dyDescent="0.25">
      <c r="D23" s="1"/>
      <c r="E23" s="1"/>
      <c r="F23" s="1"/>
      <c r="G23" s="1"/>
      <c r="H23" s="17" t="s">
        <v>80</v>
      </c>
      <c r="I23" s="17"/>
      <c r="J23" s="18">
        <f>J21</f>
        <v>2700000</v>
      </c>
      <c r="S23" s="69"/>
      <c r="T23" s="99"/>
    </row>
    <row r="24" spans="1:24" x14ac:dyDescent="0.25">
      <c r="A24" s="1" t="s">
        <v>110</v>
      </c>
      <c r="D24" s="1"/>
      <c r="E24" s="1"/>
      <c r="F24" s="1"/>
      <c r="G24" s="1"/>
      <c r="H24" s="17"/>
      <c r="I24" s="17"/>
      <c r="J24" s="18"/>
    </row>
    <row r="25" spans="1:24" x14ac:dyDescent="0.25">
      <c r="A25" s="19"/>
      <c r="D25" s="1"/>
      <c r="E25" s="1"/>
      <c r="F25" s="1"/>
      <c r="G25" s="1"/>
      <c r="H25" s="17"/>
      <c r="I25" s="17"/>
      <c r="J25" s="18"/>
    </row>
    <row r="26" spans="1:24" x14ac:dyDescent="0.25">
      <c r="D26" s="1"/>
      <c r="E26" s="1"/>
      <c r="F26" s="1"/>
      <c r="G26" s="1"/>
      <c r="H26" s="17"/>
      <c r="I26" s="17"/>
      <c r="J26" s="18"/>
    </row>
    <row r="27" spans="1:24" x14ac:dyDescent="0.25">
      <c r="A27" s="26" t="s">
        <v>21</v>
      </c>
    </row>
    <row r="28" spans="1:24" x14ac:dyDescent="0.25">
      <c r="A28" s="20" t="s">
        <v>22</v>
      </c>
      <c r="B28" s="20"/>
      <c r="C28" s="20"/>
      <c r="D28" s="7"/>
      <c r="E28" s="7"/>
      <c r="F28" s="7"/>
      <c r="G28" s="7"/>
    </row>
    <row r="29" spans="1:24" x14ac:dyDescent="0.25">
      <c r="A29" s="20" t="s">
        <v>34</v>
      </c>
      <c r="B29" s="20"/>
      <c r="C29" s="20"/>
      <c r="D29" s="7"/>
      <c r="E29" s="7"/>
      <c r="F29" s="7"/>
      <c r="G29" s="7"/>
    </row>
    <row r="30" spans="1:24" x14ac:dyDescent="0.25">
      <c r="A30" s="27" t="s">
        <v>35</v>
      </c>
      <c r="B30" s="21"/>
      <c r="C30" s="21"/>
      <c r="D30" s="7"/>
      <c r="E30" s="7"/>
      <c r="F30" s="7"/>
      <c r="G30" s="7"/>
    </row>
    <row r="31" spans="1:24" x14ac:dyDescent="0.25">
      <c r="A31" s="22" t="s">
        <v>36</v>
      </c>
      <c r="B31" s="22"/>
      <c r="C31" s="22"/>
      <c r="D31" s="7"/>
      <c r="E31" s="7"/>
      <c r="F31" s="7"/>
      <c r="G31" s="7"/>
    </row>
    <row r="32" spans="1:24" x14ac:dyDescent="0.25">
      <c r="A32" s="23"/>
      <c r="B32" s="23"/>
      <c r="C32" s="23"/>
    </row>
    <row r="33" spans="1:10" x14ac:dyDescent="0.25">
      <c r="A33" s="24"/>
      <c r="B33" s="24"/>
      <c r="C33" s="24"/>
    </row>
    <row r="34" spans="1:10" x14ac:dyDescent="0.25">
      <c r="H34" s="36" t="s">
        <v>73</v>
      </c>
      <c r="I34" s="360" t="str">
        <f>J13</f>
        <v xml:space="preserve"> 05 Februari 21</v>
      </c>
      <c r="J34" s="361"/>
    </row>
    <row r="38" spans="1:10" ht="24.75" customHeight="1" x14ac:dyDescent="0.25"/>
    <row r="40" spans="1:10" x14ac:dyDescent="0.25">
      <c r="H40" s="362" t="s">
        <v>24</v>
      </c>
      <c r="I40" s="362"/>
      <c r="J40" s="362"/>
    </row>
    <row r="45" spans="1:10" ht="16.5" thickBot="1" x14ac:dyDescent="0.3"/>
    <row r="46" spans="1:10" x14ac:dyDescent="0.25">
      <c r="D46" s="103"/>
      <c r="E46" s="104"/>
      <c r="F46" s="104"/>
      <c r="G46" s="7"/>
    </row>
    <row r="47" spans="1:10" ht="18" x14ac:dyDescent="0.25">
      <c r="D47" s="105" t="s">
        <v>81</v>
      </c>
      <c r="E47" s="7"/>
      <c r="F47" s="7"/>
      <c r="G47" s="7"/>
      <c r="H47" s="2"/>
      <c r="I47" s="2"/>
    </row>
    <row r="48" spans="1:10" ht="18" x14ac:dyDescent="0.25">
      <c r="D48" s="105" t="s">
        <v>82</v>
      </c>
      <c r="E48" s="7"/>
      <c r="F48" s="7"/>
      <c r="G48" s="7"/>
      <c r="H48" s="2"/>
      <c r="I48" s="2"/>
    </row>
    <row r="49" spans="4:9" ht="18" x14ac:dyDescent="0.25">
      <c r="D49" s="105" t="s">
        <v>83</v>
      </c>
      <c r="E49" s="7"/>
      <c r="F49" s="7"/>
      <c r="G49" s="7"/>
      <c r="H49" s="2"/>
      <c r="I49" s="2"/>
    </row>
    <row r="50" spans="4:9" ht="18" x14ac:dyDescent="0.25">
      <c r="D50" s="105" t="s">
        <v>84</v>
      </c>
      <c r="E50" s="7"/>
      <c r="F50" s="7"/>
      <c r="G50" s="7"/>
      <c r="H50" s="2"/>
      <c r="I50" s="2"/>
    </row>
    <row r="51" spans="4:9" ht="18" x14ac:dyDescent="0.25">
      <c r="D51" s="105" t="s">
        <v>85</v>
      </c>
      <c r="E51" s="7"/>
      <c r="F51" s="7"/>
      <c r="G51" s="7"/>
      <c r="H51" s="2"/>
      <c r="I51" s="2"/>
    </row>
    <row r="52" spans="4:9" ht="16.5" thickBot="1" x14ac:dyDescent="0.3">
      <c r="D52" s="106"/>
      <c r="E52" s="4"/>
      <c r="F52" s="4"/>
      <c r="G52" s="7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103"/>
      <c r="E56" s="104"/>
      <c r="F56" s="104"/>
      <c r="G56" s="7"/>
      <c r="H56" s="2"/>
      <c r="I56" s="2"/>
    </row>
    <row r="57" spans="4:9" ht="18" x14ac:dyDescent="0.25">
      <c r="D57" s="105" t="s">
        <v>86</v>
      </c>
      <c r="E57" s="7"/>
      <c r="F57" s="7"/>
      <c r="G57" s="7"/>
      <c r="H57" s="2"/>
      <c r="I57" s="2"/>
    </row>
    <row r="58" spans="4:9" ht="18" x14ac:dyDescent="0.25">
      <c r="D58" s="105" t="s">
        <v>87</v>
      </c>
      <c r="E58" s="7"/>
      <c r="F58" s="7"/>
      <c r="G58" s="7"/>
      <c r="H58" s="2"/>
      <c r="I58" s="2"/>
    </row>
    <row r="59" spans="4:9" ht="18" x14ac:dyDescent="0.25">
      <c r="D59" s="105" t="s">
        <v>88</v>
      </c>
      <c r="E59" s="7"/>
      <c r="F59" s="7"/>
      <c r="G59" s="7"/>
      <c r="H59" s="2"/>
      <c r="I59" s="2"/>
    </row>
    <row r="60" spans="4:9" ht="18" x14ac:dyDescent="0.25">
      <c r="D60" s="105" t="s">
        <v>75</v>
      </c>
      <c r="E60" s="7"/>
      <c r="F60" s="7"/>
      <c r="G60" s="7"/>
      <c r="H60" s="2"/>
      <c r="I60" s="2"/>
    </row>
    <row r="61" spans="4:9" ht="18" x14ac:dyDescent="0.25">
      <c r="D61" s="107" t="s">
        <v>89</v>
      </c>
      <c r="E61" s="7"/>
      <c r="F61" s="7"/>
      <c r="G61" s="7"/>
      <c r="H61" s="2"/>
      <c r="I61" s="2"/>
    </row>
    <row r="62" spans="4:9" ht="16.5" thickBot="1" x14ac:dyDescent="0.3">
      <c r="D62" s="106"/>
      <c r="E62" s="4"/>
      <c r="F62" s="4"/>
      <c r="G62" s="7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103"/>
      <c r="E67" s="104"/>
      <c r="F67" s="104"/>
      <c r="G67" s="7"/>
      <c r="H67" s="2"/>
      <c r="I67" s="2"/>
    </row>
    <row r="68" spans="4:9" ht="18" x14ac:dyDescent="0.25">
      <c r="D68" s="105" t="s">
        <v>81</v>
      </c>
      <c r="E68" s="7"/>
      <c r="F68" s="7"/>
      <c r="G68" s="7"/>
      <c r="H68" s="2"/>
      <c r="I68" s="2"/>
    </row>
    <row r="69" spans="4:9" ht="18" x14ac:dyDescent="0.25">
      <c r="D69" s="105" t="s">
        <v>90</v>
      </c>
      <c r="E69" s="7"/>
      <c r="F69" s="7"/>
      <c r="G69" s="7"/>
      <c r="H69" s="2"/>
      <c r="I69" s="2"/>
    </row>
    <row r="70" spans="4:9" ht="18" x14ac:dyDescent="0.25">
      <c r="D70" s="105" t="s">
        <v>91</v>
      </c>
      <c r="E70" s="7"/>
      <c r="F70" s="7"/>
      <c r="G70" s="7"/>
      <c r="H70" s="2"/>
      <c r="I70" s="2"/>
    </row>
    <row r="71" spans="4:9" ht="18" x14ac:dyDescent="0.25">
      <c r="D71" s="105" t="s">
        <v>92</v>
      </c>
      <c r="E71" s="7"/>
      <c r="F71" s="7"/>
      <c r="G71" s="7"/>
      <c r="H71" s="2"/>
      <c r="I71" s="2"/>
    </row>
    <row r="72" spans="4:9" ht="18" x14ac:dyDescent="0.25">
      <c r="D72" s="105" t="s">
        <v>93</v>
      </c>
      <c r="E72" s="7"/>
      <c r="F72" s="7"/>
      <c r="G72" s="7"/>
      <c r="H72" s="2"/>
      <c r="I72" s="2"/>
    </row>
    <row r="73" spans="4:9" ht="16.5" thickBot="1" x14ac:dyDescent="0.3">
      <c r="D73" s="106"/>
      <c r="E73" s="4"/>
      <c r="F73" s="4"/>
      <c r="G73" s="7"/>
      <c r="H73" s="2"/>
      <c r="I73" s="2"/>
    </row>
    <row r="74" spans="4:9" ht="16.5" thickBot="1" x14ac:dyDescent="0.3">
      <c r="H74" s="2"/>
      <c r="I74" s="2"/>
    </row>
    <row r="75" spans="4:9" x14ac:dyDescent="0.25">
      <c r="D75" s="103"/>
      <c r="E75" s="104"/>
      <c r="F75" s="104"/>
      <c r="G75" s="7"/>
      <c r="H75" s="2"/>
      <c r="I75" s="2"/>
    </row>
    <row r="76" spans="4:9" ht="18" x14ac:dyDescent="0.25">
      <c r="D76" s="108" t="s">
        <v>94</v>
      </c>
      <c r="E76" s="7"/>
      <c r="F76" s="7"/>
      <c r="G76" s="7"/>
    </row>
    <row r="77" spans="4:9" ht="18" x14ac:dyDescent="0.25">
      <c r="D77" s="108" t="s">
        <v>95</v>
      </c>
      <c r="E77" s="7"/>
      <c r="F77" s="7"/>
      <c r="G77" s="7"/>
    </row>
    <row r="78" spans="4:9" ht="18" x14ac:dyDescent="0.25">
      <c r="D78" s="108" t="s">
        <v>96</v>
      </c>
      <c r="E78" s="7"/>
      <c r="F78" s="7"/>
      <c r="G78" s="7"/>
    </row>
    <row r="79" spans="4:9" ht="18" x14ac:dyDescent="0.25">
      <c r="D79" s="108" t="s">
        <v>97</v>
      </c>
      <c r="E79" s="7"/>
      <c r="F79" s="7"/>
      <c r="G79" s="7"/>
    </row>
    <row r="80" spans="4:9" ht="18" x14ac:dyDescent="0.25">
      <c r="D80" s="109" t="s">
        <v>98</v>
      </c>
      <c r="E80" s="7"/>
      <c r="F80" s="7"/>
      <c r="G80" s="7"/>
    </row>
    <row r="81" spans="1:12" ht="16.5" thickBot="1" x14ac:dyDescent="0.3">
      <c r="D81" s="106"/>
      <c r="E81" s="4"/>
      <c r="F81" s="4"/>
      <c r="G81" s="7"/>
      <c r="H81" s="2"/>
      <c r="I81" s="2"/>
    </row>
    <row r="82" spans="1:12" ht="16.5" thickBot="1" x14ac:dyDescent="0.3"/>
    <row r="83" spans="1:12" x14ac:dyDescent="0.25">
      <c r="D83" s="103"/>
      <c r="E83" s="104"/>
      <c r="F83" s="104"/>
      <c r="G83" s="7"/>
    </row>
    <row r="84" spans="1:12" ht="18" x14ac:dyDescent="0.25">
      <c r="D84" s="105" t="s">
        <v>86</v>
      </c>
      <c r="E84" s="7"/>
      <c r="F84" s="7"/>
      <c r="G84" s="7"/>
    </row>
    <row r="85" spans="1:12" ht="18" x14ac:dyDescent="0.25">
      <c r="D85" s="105" t="s">
        <v>87</v>
      </c>
      <c r="E85" s="7"/>
      <c r="F85" s="7"/>
      <c r="G85" s="7"/>
    </row>
    <row r="86" spans="1:12" ht="18" x14ac:dyDescent="0.25">
      <c r="D86" s="105" t="s">
        <v>88</v>
      </c>
      <c r="E86" s="7"/>
      <c r="F86" s="7"/>
      <c r="G86" s="7"/>
    </row>
    <row r="87" spans="1:12" ht="18" x14ac:dyDescent="0.25">
      <c r="D87" s="105" t="s">
        <v>75</v>
      </c>
      <c r="E87" s="7"/>
      <c r="F87" s="7"/>
      <c r="G87" s="7"/>
    </row>
    <row r="88" spans="1:12" ht="18" x14ac:dyDescent="0.25">
      <c r="D88" s="107" t="s">
        <v>89</v>
      </c>
      <c r="E88" s="7"/>
      <c r="F88" s="7"/>
      <c r="G88" s="7"/>
    </row>
    <row r="89" spans="1:12" ht="16.5" thickBot="1" x14ac:dyDescent="0.3">
      <c r="D89" s="106"/>
      <c r="E89" s="4"/>
      <c r="F89" s="4"/>
      <c r="G89" s="7"/>
    </row>
    <row r="90" spans="1:12" ht="16.5" thickBot="1" x14ac:dyDescent="0.3"/>
    <row r="91" spans="1:12" x14ac:dyDescent="0.25">
      <c r="D91" s="103"/>
      <c r="E91" s="104"/>
      <c r="F91" s="104"/>
      <c r="G91" s="7"/>
    </row>
    <row r="92" spans="1:12" ht="18" x14ac:dyDescent="0.25">
      <c r="D92" s="105" t="s">
        <v>86</v>
      </c>
      <c r="E92" s="7"/>
      <c r="F92" s="7"/>
      <c r="G92" s="7"/>
    </row>
    <row r="93" spans="1:12" ht="18" x14ac:dyDescent="0.25">
      <c r="D93" s="105" t="s">
        <v>87</v>
      </c>
      <c r="E93" s="7"/>
      <c r="F93" s="7"/>
      <c r="G93" s="7"/>
    </row>
    <row r="94" spans="1:12" ht="18" x14ac:dyDescent="0.25">
      <c r="D94" s="105" t="s">
        <v>88</v>
      </c>
      <c r="E94" s="7"/>
      <c r="F94" s="7"/>
      <c r="G94" s="7"/>
    </row>
    <row r="95" spans="1:12" ht="18" x14ac:dyDescent="0.25">
      <c r="D95" s="105" t="s">
        <v>75</v>
      </c>
      <c r="E95" s="7"/>
      <c r="F95" s="7"/>
      <c r="G95" s="7"/>
    </row>
    <row r="96" spans="1:12" s="3" customFormat="1" ht="18" x14ac:dyDescent="0.25">
      <c r="A96" s="2"/>
      <c r="B96" s="2"/>
      <c r="C96" s="2"/>
      <c r="D96" s="107" t="s">
        <v>89</v>
      </c>
      <c r="E96" s="7"/>
      <c r="F96" s="7"/>
      <c r="G96" s="7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106"/>
      <c r="E97" s="4"/>
      <c r="F97" s="4"/>
      <c r="G97" s="7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topLeftCell="A22" workbookViewId="0">
      <selection activeCell="D36" sqref="D36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7" width="6.28515625" style="2" customWidth="1"/>
    <col min="8" max="8" width="13.140625" style="3" customWidth="1"/>
    <col min="9" max="9" width="1.42578125" style="3" customWidth="1"/>
    <col min="10" max="10" width="16.7109375" style="2" customWidth="1"/>
    <col min="11" max="15" width="9.140625" style="2"/>
    <col min="16" max="16" width="25" style="2" customWidth="1"/>
    <col min="17" max="18" width="9.140625" style="2"/>
    <col min="19" max="19" width="11.7109375" style="2" customWidth="1"/>
    <col min="20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4"/>
      <c r="J10" s="365"/>
    </row>
    <row r="12" spans="1:10" x14ac:dyDescent="0.25">
      <c r="A12" s="2" t="s">
        <v>6</v>
      </c>
      <c r="B12" s="2" t="s">
        <v>105</v>
      </c>
      <c r="H12" s="3" t="s">
        <v>7</v>
      </c>
      <c r="I12" s="6" t="s">
        <v>8</v>
      </c>
      <c r="J12" s="25" t="s">
        <v>699</v>
      </c>
    </row>
    <row r="13" spans="1:10" x14ac:dyDescent="0.25">
      <c r="H13" s="3" t="s">
        <v>9</v>
      </c>
      <c r="I13" s="6" t="s">
        <v>8</v>
      </c>
      <c r="J13" s="35" t="s">
        <v>108</v>
      </c>
    </row>
    <row r="14" spans="1:10" x14ac:dyDescent="0.25">
      <c r="H14" s="3" t="s">
        <v>10</v>
      </c>
      <c r="I14" s="6" t="s">
        <v>8</v>
      </c>
      <c r="J14" s="2" t="s">
        <v>77</v>
      </c>
    </row>
    <row r="15" spans="1:10" x14ac:dyDescent="0.25">
      <c r="A15" s="2" t="s">
        <v>11</v>
      </c>
      <c r="B15" s="2" t="s">
        <v>106</v>
      </c>
    </row>
    <row r="16" spans="1:10" ht="16.5" thickBot="1" x14ac:dyDescent="0.3"/>
    <row r="17" spans="1:24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101</v>
      </c>
      <c r="G17" s="351" t="s">
        <v>29</v>
      </c>
      <c r="H17" s="382" t="s">
        <v>16</v>
      </c>
      <c r="I17" s="383"/>
      <c r="J17" s="10" t="s">
        <v>17</v>
      </c>
    </row>
    <row r="18" spans="1:24" ht="33.75" customHeight="1" x14ac:dyDescent="0.25">
      <c r="A18" s="32">
        <v>1</v>
      </c>
      <c r="B18" s="98">
        <v>44232</v>
      </c>
      <c r="C18" s="98"/>
      <c r="D18" s="34" t="s">
        <v>109</v>
      </c>
      <c r="E18" s="34" t="s">
        <v>72</v>
      </c>
      <c r="F18" s="113">
        <v>1</v>
      </c>
      <c r="G18" s="112">
        <v>975</v>
      </c>
      <c r="H18" s="373">
        <v>3700000</v>
      </c>
      <c r="I18" s="374"/>
      <c r="J18" s="352">
        <f>+H18</f>
        <v>3700000</v>
      </c>
    </row>
    <row r="19" spans="1:24" ht="25.5" customHeight="1" thickBot="1" x14ac:dyDescent="0.3">
      <c r="A19" s="384" t="s">
        <v>18</v>
      </c>
      <c r="B19" s="385"/>
      <c r="C19" s="386"/>
      <c r="D19" s="386"/>
      <c r="E19" s="385"/>
      <c r="F19" s="385"/>
      <c r="G19" s="385"/>
      <c r="H19" s="385"/>
      <c r="I19" s="387"/>
      <c r="J19" s="96">
        <f>+J18</f>
        <v>3700000</v>
      </c>
    </row>
    <row r="20" spans="1:24" x14ac:dyDescent="0.25">
      <c r="A20" s="359"/>
      <c r="B20" s="359"/>
      <c r="C20" s="350"/>
      <c r="D20" s="350"/>
      <c r="E20" s="350"/>
      <c r="F20" s="350"/>
      <c r="G20" s="350"/>
      <c r="H20" s="12"/>
      <c r="I20" s="12"/>
      <c r="J20" s="13"/>
      <c r="S20" s="69"/>
      <c r="T20" s="99"/>
      <c r="U20" s="354"/>
      <c r="W20" s="354"/>
      <c r="X20" s="354">
        <v>298</v>
      </c>
    </row>
    <row r="21" spans="1:24" x14ac:dyDescent="0.25">
      <c r="A21" s="350"/>
      <c r="B21" s="350"/>
      <c r="C21" s="350"/>
      <c r="D21" s="350"/>
      <c r="E21" s="350"/>
      <c r="F21" s="350"/>
      <c r="G21" s="350"/>
      <c r="H21" s="14" t="s">
        <v>79</v>
      </c>
      <c r="I21" s="14"/>
      <c r="J21" s="101">
        <v>2700000</v>
      </c>
      <c r="S21" s="69"/>
      <c r="T21" s="99"/>
      <c r="U21" s="354"/>
      <c r="W21" s="354"/>
      <c r="X21" s="354">
        <v>66</v>
      </c>
    </row>
    <row r="22" spans="1:24" ht="16.5" thickBot="1" x14ac:dyDescent="0.3">
      <c r="D22" s="1"/>
      <c r="E22" s="1"/>
      <c r="F22" s="1"/>
      <c r="G22" s="1"/>
      <c r="H22" s="102" t="s">
        <v>33</v>
      </c>
      <c r="I22" s="15"/>
      <c r="J22" s="59">
        <f>J19-J21</f>
        <v>1000000</v>
      </c>
      <c r="K22" s="16"/>
      <c r="S22" s="69"/>
      <c r="T22" s="99"/>
      <c r="U22" s="354"/>
      <c r="W22" s="354"/>
      <c r="X22" s="354">
        <v>5</v>
      </c>
    </row>
    <row r="23" spans="1:24" x14ac:dyDescent="0.25">
      <c r="D23" s="1"/>
      <c r="E23" s="1"/>
      <c r="F23" s="1"/>
      <c r="G23" s="1"/>
      <c r="H23" s="17" t="s">
        <v>80</v>
      </c>
      <c r="I23" s="17"/>
      <c r="J23" s="18">
        <f>J22</f>
        <v>1000000</v>
      </c>
      <c r="S23" s="69"/>
      <c r="T23" s="99"/>
    </row>
    <row r="24" spans="1:24" x14ac:dyDescent="0.25">
      <c r="A24" s="1" t="s">
        <v>700</v>
      </c>
      <c r="D24" s="1"/>
      <c r="E24" s="1"/>
      <c r="F24" s="1"/>
      <c r="G24" s="1"/>
      <c r="H24" s="17"/>
      <c r="I24" s="17"/>
      <c r="J24" s="18"/>
    </row>
    <row r="25" spans="1:24" x14ac:dyDescent="0.25">
      <c r="A25" s="19"/>
      <c r="D25" s="1"/>
      <c r="E25" s="1"/>
      <c r="F25" s="1"/>
      <c r="G25" s="1"/>
      <c r="H25" s="17"/>
      <c r="I25" s="17"/>
      <c r="J25" s="18"/>
    </row>
    <row r="26" spans="1:24" x14ac:dyDescent="0.25">
      <c r="D26" s="1"/>
      <c r="E26" s="1"/>
      <c r="F26" s="1"/>
      <c r="G26" s="1"/>
      <c r="H26" s="17"/>
      <c r="I26" s="17"/>
      <c r="J26" s="18"/>
    </row>
    <row r="27" spans="1:24" x14ac:dyDescent="0.25">
      <c r="A27" s="26" t="s">
        <v>21</v>
      </c>
    </row>
    <row r="28" spans="1:24" x14ac:dyDescent="0.25">
      <c r="A28" s="20" t="s">
        <v>22</v>
      </c>
      <c r="B28" s="20"/>
      <c r="C28" s="20"/>
      <c r="D28" s="7"/>
      <c r="E28" s="7"/>
      <c r="F28" s="7"/>
      <c r="G28" s="7"/>
    </row>
    <row r="29" spans="1:24" x14ac:dyDescent="0.25">
      <c r="A29" s="20" t="s">
        <v>34</v>
      </c>
      <c r="B29" s="20"/>
      <c r="C29" s="20"/>
      <c r="D29" s="7"/>
      <c r="E29" s="7"/>
      <c r="F29" s="7"/>
      <c r="G29" s="7"/>
    </row>
    <row r="30" spans="1:24" x14ac:dyDescent="0.25">
      <c r="A30" s="27" t="s">
        <v>35</v>
      </c>
      <c r="B30" s="21"/>
      <c r="C30" s="21"/>
      <c r="D30" s="7"/>
      <c r="E30" s="7"/>
      <c r="F30" s="7"/>
      <c r="G30" s="7"/>
    </row>
    <row r="31" spans="1:24" x14ac:dyDescent="0.25">
      <c r="A31" s="22" t="s">
        <v>36</v>
      </c>
      <c r="B31" s="22"/>
      <c r="C31" s="22"/>
      <c r="D31" s="7"/>
      <c r="E31" s="7"/>
      <c r="F31" s="7"/>
      <c r="G31" s="7"/>
    </row>
    <row r="32" spans="1:24" x14ac:dyDescent="0.25">
      <c r="A32" s="353"/>
      <c r="B32" s="353"/>
      <c r="C32" s="353"/>
    </row>
    <row r="33" spans="1:10" x14ac:dyDescent="0.25">
      <c r="A33" s="24"/>
      <c r="B33" s="24"/>
      <c r="C33" s="24"/>
    </row>
    <row r="34" spans="1:10" x14ac:dyDescent="0.25">
      <c r="H34" s="36" t="s">
        <v>73</v>
      </c>
      <c r="I34" s="360" t="str">
        <f>J13</f>
        <v xml:space="preserve"> 05 Februari 21</v>
      </c>
      <c r="J34" s="361"/>
    </row>
    <row r="38" spans="1:10" ht="24.75" customHeight="1" x14ac:dyDescent="0.25"/>
    <row r="40" spans="1:10" x14ac:dyDescent="0.25">
      <c r="H40" s="362" t="s">
        <v>24</v>
      </c>
      <c r="I40" s="362"/>
      <c r="J40" s="362"/>
    </row>
    <row r="45" spans="1:10" ht="16.5" thickBot="1" x14ac:dyDescent="0.3"/>
    <row r="46" spans="1:10" x14ac:dyDescent="0.25">
      <c r="D46" s="103"/>
      <c r="E46" s="104"/>
      <c r="F46" s="104"/>
      <c r="G46" s="7"/>
    </row>
    <row r="47" spans="1:10" ht="18" x14ac:dyDescent="0.25">
      <c r="D47" s="105" t="s">
        <v>81</v>
      </c>
      <c r="E47" s="7"/>
      <c r="F47" s="7"/>
      <c r="G47" s="7"/>
      <c r="H47" s="2"/>
      <c r="I47" s="2"/>
    </row>
    <row r="48" spans="1:10" ht="18" x14ac:dyDescent="0.25">
      <c r="D48" s="105" t="s">
        <v>82</v>
      </c>
      <c r="E48" s="7"/>
      <c r="F48" s="7"/>
      <c r="G48" s="7"/>
      <c r="H48" s="2"/>
      <c r="I48" s="2"/>
    </row>
    <row r="49" spans="4:9" ht="18" x14ac:dyDescent="0.25">
      <c r="D49" s="105" t="s">
        <v>83</v>
      </c>
      <c r="E49" s="7"/>
      <c r="F49" s="7"/>
      <c r="G49" s="7"/>
      <c r="H49" s="2"/>
      <c r="I49" s="2"/>
    </row>
    <row r="50" spans="4:9" ht="18" x14ac:dyDescent="0.25">
      <c r="D50" s="105" t="s">
        <v>84</v>
      </c>
      <c r="E50" s="7"/>
      <c r="F50" s="7"/>
      <c r="G50" s="7"/>
      <c r="H50" s="2"/>
      <c r="I50" s="2"/>
    </row>
    <row r="51" spans="4:9" ht="18" x14ac:dyDescent="0.25">
      <c r="D51" s="105" t="s">
        <v>85</v>
      </c>
      <c r="E51" s="7"/>
      <c r="F51" s="7"/>
      <c r="G51" s="7"/>
      <c r="H51" s="2"/>
      <c r="I51" s="2"/>
    </row>
    <row r="52" spans="4:9" ht="16.5" thickBot="1" x14ac:dyDescent="0.3">
      <c r="D52" s="106"/>
      <c r="E52" s="4"/>
      <c r="F52" s="4"/>
      <c r="G52" s="7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103"/>
      <c r="E56" s="104"/>
      <c r="F56" s="104"/>
      <c r="G56" s="7"/>
      <c r="H56" s="2"/>
      <c r="I56" s="2"/>
    </row>
    <row r="57" spans="4:9" ht="18" x14ac:dyDescent="0.25">
      <c r="D57" s="105" t="s">
        <v>86</v>
      </c>
      <c r="E57" s="7"/>
      <c r="F57" s="7"/>
      <c r="G57" s="7"/>
      <c r="H57" s="2"/>
      <c r="I57" s="2"/>
    </row>
    <row r="58" spans="4:9" ht="18" x14ac:dyDescent="0.25">
      <c r="D58" s="105" t="s">
        <v>87</v>
      </c>
      <c r="E58" s="7"/>
      <c r="F58" s="7"/>
      <c r="G58" s="7"/>
      <c r="H58" s="2"/>
      <c r="I58" s="2"/>
    </row>
    <row r="59" spans="4:9" ht="18" x14ac:dyDescent="0.25">
      <c r="D59" s="105" t="s">
        <v>88</v>
      </c>
      <c r="E59" s="7"/>
      <c r="F59" s="7"/>
      <c r="G59" s="7"/>
      <c r="H59" s="2"/>
      <c r="I59" s="2"/>
    </row>
    <row r="60" spans="4:9" ht="18" x14ac:dyDescent="0.25">
      <c r="D60" s="105" t="s">
        <v>75</v>
      </c>
      <c r="E60" s="7"/>
      <c r="F60" s="7"/>
      <c r="G60" s="7"/>
      <c r="H60" s="2"/>
      <c r="I60" s="2"/>
    </row>
    <row r="61" spans="4:9" ht="18" x14ac:dyDescent="0.25">
      <c r="D61" s="107" t="s">
        <v>89</v>
      </c>
      <c r="E61" s="7"/>
      <c r="F61" s="7"/>
      <c r="G61" s="7"/>
      <c r="H61" s="2"/>
      <c r="I61" s="2"/>
    </row>
    <row r="62" spans="4:9" ht="16.5" thickBot="1" x14ac:dyDescent="0.3">
      <c r="D62" s="106"/>
      <c r="E62" s="4"/>
      <c r="F62" s="4"/>
      <c r="G62" s="7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103"/>
      <c r="E67" s="104"/>
      <c r="F67" s="104"/>
      <c r="G67" s="7"/>
      <c r="H67" s="2"/>
      <c r="I67" s="2"/>
    </row>
    <row r="68" spans="4:9" ht="18" x14ac:dyDescent="0.25">
      <c r="D68" s="105" t="s">
        <v>81</v>
      </c>
      <c r="E68" s="7"/>
      <c r="F68" s="7"/>
      <c r="G68" s="7"/>
      <c r="H68" s="2"/>
      <c r="I68" s="2"/>
    </row>
    <row r="69" spans="4:9" ht="18" x14ac:dyDescent="0.25">
      <c r="D69" s="105" t="s">
        <v>90</v>
      </c>
      <c r="E69" s="7"/>
      <c r="F69" s="7"/>
      <c r="G69" s="7"/>
      <c r="H69" s="2"/>
      <c r="I69" s="2"/>
    </row>
    <row r="70" spans="4:9" ht="18" x14ac:dyDescent="0.25">
      <c r="D70" s="105" t="s">
        <v>91</v>
      </c>
      <c r="E70" s="7"/>
      <c r="F70" s="7"/>
      <c r="G70" s="7"/>
      <c r="H70" s="2"/>
      <c r="I70" s="2"/>
    </row>
    <row r="71" spans="4:9" ht="18" x14ac:dyDescent="0.25">
      <c r="D71" s="105" t="s">
        <v>92</v>
      </c>
      <c r="E71" s="7"/>
      <c r="F71" s="7"/>
      <c r="G71" s="7"/>
      <c r="H71" s="2"/>
      <c r="I71" s="2"/>
    </row>
    <row r="72" spans="4:9" ht="18" x14ac:dyDescent="0.25">
      <c r="D72" s="105" t="s">
        <v>93</v>
      </c>
      <c r="E72" s="7"/>
      <c r="F72" s="7"/>
      <c r="G72" s="7"/>
      <c r="H72" s="2"/>
      <c r="I72" s="2"/>
    </row>
    <row r="73" spans="4:9" ht="16.5" thickBot="1" x14ac:dyDescent="0.3">
      <c r="D73" s="106"/>
      <c r="E73" s="4"/>
      <c r="F73" s="4"/>
      <c r="G73" s="7"/>
      <c r="H73" s="2"/>
      <c r="I73" s="2"/>
    </row>
    <row r="74" spans="4:9" ht="16.5" thickBot="1" x14ac:dyDescent="0.3">
      <c r="H74" s="2"/>
      <c r="I74" s="2"/>
    </row>
    <row r="75" spans="4:9" x14ac:dyDescent="0.25">
      <c r="D75" s="103"/>
      <c r="E75" s="104"/>
      <c r="F75" s="104"/>
      <c r="G75" s="7"/>
      <c r="H75" s="2"/>
      <c r="I75" s="2"/>
    </row>
    <row r="76" spans="4:9" ht="18" x14ac:dyDescent="0.25">
      <c r="D76" s="108" t="s">
        <v>94</v>
      </c>
      <c r="E76" s="7"/>
      <c r="F76" s="7"/>
      <c r="G76" s="7"/>
    </row>
    <row r="77" spans="4:9" ht="18" x14ac:dyDescent="0.25">
      <c r="D77" s="108" t="s">
        <v>95</v>
      </c>
      <c r="E77" s="7"/>
      <c r="F77" s="7"/>
      <c r="G77" s="7"/>
    </row>
    <row r="78" spans="4:9" ht="18" x14ac:dyDescent="0.25">
      <c r="D78" s="108" t="s">
        <v>96</v>
      </c>
      <c r="E78" s="7"/>
      <c r="F78" s="7"/>
      <c r="G78" s="7"/>
    </row>
    <row r="79" spans="4:9" ht="18" x14ac:dyDescent="0.25">
      <c r="D79" s="108" t="s">
        <v>97</v>
      </c>
      <c r="E79" s="7"/>
      <c r="F79" s="7"/>
      <c r="G79" s="7"/>
    </row>
    <row r="80" spans="4:9" ht="18" x14ac:dyDescent="0.25">
      <c r="D80" s="109" t="s">
        <v>98</v>
      </c>
      <c r="E80" s="7"/>
      <c r="F80" s="7"/>
      <c r="G80" s="7"/>
    </row>
    <row r="81" spans="1:12" ht="16.5" thickBot="1" x14ac:dyDescent="0.3">
      <c r="D81" s="106"/>
      <c r="E81" s="4"/>
      <c r="F81" s="4"/>
      <c r="G81" s="7"/>
      <c r="H81" s="2"/>
      <c r="I81" s="2"/>
    </row>
    <row r="82" spans="1:12" ht="16.5" thickBot="1" x14ac:dyDescent="0.3"/>
    <row r="83" spans="1:12" x14ac:dyDescent="0.25">
      <c r="D83" s="103"/>
      <c r="E83" s="104"/>
      <c r="F83" s="104"/>
      <c r="G83" s="7"/>
    </row>
    <row r="84" spans="1:12" ht="18" x14ac:dyDescent="0.25">
      <c r="D84" s="105" t="s">
        <v>86</v>
      </c>
      <c r="E84" s="7"/>
      <c r="F84" s="7"/>
      <c r="G84" s="7"/>
    </row>
    <row r="85" spans="1:12" ht="18" x14ac:dyDescent="0.25">
      <c r="D85" s="105" t="s">
        <v>87</v>
      </c>
      <c r="E85" s="7"/>
      <c r="F85" s="7"/>
      <c r="G85" s="7"/>
    </row>
    <row r="86" spans="1:12" ht="18" x14ac:dyDescent="0.25">
      <c r="D86" s="105" t="s">
        <v>88</v>
      </c>
      <c r="E86" s="7"/>
      <c r="F86" s="7"/>
      <c r="G86" s="7"/>
    </row>
    <row r="87" spans="1:12" ht="18" x14ac:dyDescent="0.25">
      <c r="D87" s="105" t="s">
        <v>75</v>
      </c>
      <c r="E87" s="7"/>
      <c r="F87" s="7"/>
      <c r="G87" s="7"/>
    </row>
    <row r="88" spans="1:12" ht="18" x14ac:dyDescent="0.25">
      <c r="D88" s="107" t="s">
        <v>89</v>
      </c>
      <c r="E88" s="7"/>
      <c r="F88" s="7"/>
      <c r="G88" s="7"/>
    </row>
    <row r="89" spans="1:12" ht="16.5" thickBot="1" x14ac:dyDescent="0.3">
      <c r="D89" s="106"/>
      <c r="E89" s="4"/>
      <c r="F89" s="4"/>
      <c r="G89" s="7"/>
    </row>
    <row r="90" spans="1:12" ht="16.5" thickBot="1" x14ac:dyDescent="0.3"/>
    <row r="91" spans="1:12" x14ac:dyDescent="0.25">
      <c r="D91" s="103"/>
      <c r="E91" s="104"/>
      <c r="F91" s="104"/>
      <c r="G91" s="7"/>
    </row>
    <row r="92" spans="1:12" ht="18" x14ac:dyDescent="0.25">
      <c r="D92" s="105" t="s">
        <v>86</v>
      </c>
      <c r="E92" s="7"/>
      <c r="F92" s="7"/>
      <c r="G92" s="7"/>
    </row>
    <row r="93" spans="1:12" ht="18" x14ac:dyDescent="0.25">
      <c r="D93" s="105" t="s">
        <v>87</v>
      </c>
      <c r="E93" s="7"/>
      <c r="F93" s="7"/>
      <c r="G93" s="7"/>
    </row>
    <row r="94" spans="1:12" ht="18" x14ac:dyDescent="0.25">
      <c r="D94" s="105" t="s">
        <v>88</v>
      </c>
      <c r="E94" s="7"/>
      <c r="F94" s="7"/>
      <c r="G94" s="7"/>
    </row>
    <row r="95" spans="1:12" ht="18" x14ac:dyDescent="0.25">
      <c r="D95" s="105" t="s">
        <v>75</v>
      </c>
      <c r="E95" s="7"/>
      <c r="F95" s="7"/>
      <c r="G95" s="7"/>
    </row>
    <row r="96" spans="1:12" s="3" customFormat="1" ht="18" x14ac:dyDescent="0.25">
      <c r="A96" s="2"/>
      <c r="B96" s="2"/>
      <c r="C96" s="2"/>
      <c r="D96" s="107" t="s">
        <v>89</v>
      </c>
      <c r="E96" s="7"/>
      <c r="F96" s="7"/>
      <c r="G96" s="7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106"/>
      <c r="E97" s="4"/>
      <c r="F97" s="4"/>
      <c r="G97" s="7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7"/>
  <sheetViews>
    <sheetView topLeftCell="A16" workbookViewId="0">
      <selection activeCell="K27" sqref="K27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2.28515625" style="2" customWidth="1"/>
    <col min="4" max="4" width="29.42578125" style="2" customWidth="1"/>
    <col min="5" max="5" width="13.7109375" style="2" customWidth="1"/>
    <col min="6" max="6" width="6.285156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63" t="s">
        <v>5</v>
      </c>
      <c r="B10" s="364"/>
      <c r="C10" s="364"/>
      <c r="D10" s="364"/>
      <c r="E10" s="364"/>
      <c r="F10" s="364"/>
      <c r="G10" s="364"/>
      <c r="H10" s="364"/>
      <c r="I10" s="365"/>
    </row>
    <row r="12" spans="1:9" x14ac:dyDescent="0.25">
      <c r="A12" s="2" t="s">
        <v>6</v>
      </c>
      <c r="B12" s="2" t="s">
        <v>76</v>
      </c>
      <c r="G12" s="3" t="s">
        <v>7</v>
      </c>
      <c r="H12" s="6" t="s">
        <v>8</v>
      </c>
      <c r="I12" s="25" t="s">
        <v>111</v>
      </c>
    </row>
    <row r="13" spans="1:9" x14ac:dyDescent="0.25">
      <c r="G13" s="3" t="s">
        <v>9</v>
      </c>
      <c r="H13" s="6" t="s">
        <v>8</v>
      </c>
      <c r="I13" s="35" t="s">
        <v>108</v>
      </c>
    </row>
    <row r="14" spans="1:9" x14ac:dyDescent="0.25">
      <c r="G14" s="3" t="s">
        <v>10</v>
      </c>
      <c r="H14" s="6" t="s">
        <v>8</v>
      </c>
      <c r="I14" s="2" t="s">
        <v>77</v>
      </c>
    </row>
    <row r="15" spans="1:9" x14ac:dyDescent="0.25">
      <c r="A15" s="2" t="s">
        <v>11</v>
      </c>
      <c r="B15" s="2" t="s">
        <v>78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113</v>
      </c>
      <c r="G17" s="382" t="s">
        <v>16</v>
      </c>
      <c r="H17" s="383"/>
      <c r="I17" s="10" t="s">
        <v>17</v>
      </c>
    </row>
    <row r="18" spans="1:23" ht="33.75" customHeight="1" x14ac:dyDescent="0.25">
      <c r="A18" s="32">
        <v>1</v>
      </c>
      <c r="B18" s="98">
        <v>44201</v>
      </c>
      <c r="C18" s="98"/>
      <c r="D18" s="34" t="s">
        <v>112</v>
      </c>
      <c r="E18" s="34" t="s">
        <v>100</v>
      </c>
      <c r="F18" s="34">
        <v>4</v>
      </c>
      <c r="G18" s="373">
        <v>3500000</v>
      </c>
      <c r="H18" s="374"/>
      <c r="I18" s="91">
        <f>+G18</f>
        <v>3500000</v>
      </c>
    </row>
    <row r="19" spans="1:23" ht="25.5" customHeight="1" thickBot="1" x14ac:dyDescent="0.3">
      <c r="A19" s="384" t="s">
        <v>18</v>
      </c>
      <c r="B19" s="385"/>
      <c r="C19" s="386"/>
      <c r="D19" s="386"/>
      <c r="E19" s="385"/>
      <c r="F19" s="385"/>
      <c r="G19" s="385"/>
      <c r="H19" s="387"/>
      <c r="I19" s="96">
        <f>+I18</f>
        <v>3500000</v>
      </c>
    </row>
    <row r="20" spans="1:23" x14ac:dyDescent="0.25">
      <c r="A20" s="359"/>
      <c r="B20" s="359"/>
      <c r="C20" s="89"/>
      <c r="D20" s="89"/>
      <c r="E20" s="89"/>
      <c r="F20" s="89"/>
      <c r="G20" s="12"/>
      <c r="H20" s="12"/>
      <c r="I20" s="13"/>
      <c r="R20" s="69"/>
      <c r="S20" s="99"/>
      <c r="T20" s="100"/>
      <c r="V20" s="100"/>
      <c r="W20" s="100">
        <v>298</v>
      </c>
    </row>
    <row r="21" spans="1:23" x14ac:dyDescent="0.25">
      <c r="A21" s="89"/>
      <c r="B21" s="89"/>
      <c r="C21" s="89"/>
      <c r="D21" s="89"/>
      <c r="E21" s="89"/>
      <c r="F21" s="89"/>
      <c r="G21" s="14" t="s">
        <v>79</v>
      </c>
      <c r="H21" s="14"/>
      <c r="I21" s="114">
        <v>2500000</v>
      </c>
      <c r="R21" s="69"/>
      <c r="S21" s="99"/>
      <c r="T21" s="100"/>
      <c r="V21" s="100"/>
      <c r="W21" s="100">
        <v>66</v>
      </c>
    </row>
    <row r="22" spans="1:23" ht="16.5" thickBot="1" x14ac:dyDescent="0.3">
      <c r="D22" s="1"/>
      <c r="E22" s="1"/>
      <c r="F22" s="1"/>
      <c r="G22" s="102" t="s">
        <v>33</v>
      </c>
      <c r="H22" s="15"/>
      <c r="I22" s="88">
        <f>I19-I21</f>
        <v>1000000</v>
      </c>
      <c r="J22" s="16"/>
      <c r="R22" s="69"/>
      <c r="S22" s="99"/>
      <c r="T22" s="100"/>
      <c r="V22" s="100"/>
      <c r="W22" s="100">
        <v>5</v>
      </c>
    </row>
    <row r="23" spans="1:23" x14ac:dyDescent="0.25">
      <c r="D23" s="1"/>
      <c r="E23" s="1"/>
      <c r="F23" s="1"/>
      <c r="G23" s="17" t="s">
        <v>80</v>
      </c>
      <c r="H23" s="17"/>
      <c r="I23" s="18">
        <f>I21</f>
        <v>2500000</v>
      </c>
      <c r="R23" s="69"/>
      <c r="S23" s="99"/>
    </row>
    <row r="24" spans="1:23" x14ac:dyDescent="0.25">
      <c r="A24" s="1" t="s">
        <v>114</v>
      </c>
      <c r="D24" s="1"/>
      <c r="E24" s="1"/>
      <c r="F24" s="1"/>
      <c r="G24" s="17"/>
      <c r="H24" s="17"/>
      <c r="I24" s="18"/>
    </row>
    <row r="25" spans="1:23" x14ac:dyDescent="0.25">
      <c r="A25" s="19"/>
      <c r="D25" s="1"/>
      <c r="E25" s="1"/>
      <c r="F25" s="1"/>
      <c r="G25" s="17"/>
      <c r="H25" s="17"/>
      <c r="I25" s="18"/>
    </row>
    <row r="26" spans="1:23" x14ac:dyDescent="0.25">
      <c r="D26" s="1"/>
      <c r="E26" s="1"/>
      <c r="F26" s="1"/>
      <c r="G26" s="17"/>
      <c r="H26" s="17"/>
      <c r="I26" s="18"/>
    </row>
    <row r="27" spans="1:23" x14ac:dyDescent="0.25">
      <c r="A27" s="26" t="s">
        <v>21</v>
      </c>
    </row>
    <row r="28" spans="1:23" x14ac:dyDescent="0.25">
      <c r="A28" s="20" t="s">
        <v>22</v>
      </c>
      <c r="B28" s="20"/>
      <c r="C28" s="20"/>
      <c r="D28" s="7"/>
      <c r="E28" s="7"/>
      <c r="F28" s="7"/>
    </row>
    <row r="29" spans="1:23" x14ac:dyDescent="0.25">
      <c r="A29" s="20" t="s">
        <v>34</v>
      </c>
      <c r="B29" s="20"/>
      <c r="C29" s="20"/>
      <c r="D29" s="7"/>
      <c r="E29" s="7"/>
      <c r="F29" s="7"/>
    </row>
    <row r="30" spans="1:23" x14ac:dyDescent="0.25">
      <c r="A30" s="27" t="s">
        <v>35</v>
      </c>
      <c r="B30" s="21"/>
      <c r="C30" s="21"/>
      <c r="D30" s="7"/>
      <c r="E30" s="7"/>
      <c r="F30" s="7"/>
    </row>
    <row r="31" spans="1:23" x14ac:dyDescent="0.25">
      <c r="A31" s="22" t="s">
        <v>36</v>
      </c>
      <c r="B31" s="22"/>
      <c r="C31" s="22"/>
      <c r="D31" s="7"/>
      <c r="E31" s="7"/>
      <c r="F31" s="7"/>
    </row>
    <row r="32" spans="1:23" x14ac:dyDescent="0.25">
      <c r="A32" s="23"/>
      <c r="B32" s="23"/>
      <c r="C32" s="23"/>
    </row>
    <row r="33" spans="1:9" x14ac:dyDescent="0.25">
      <c r="A33" s="24"/>
      <c r="B33" s="24"/>
      <c r="C33" s="24"/>
    </row>
    <row r="34" spans="1:9" x14ac:dyDescent="0.25">
      <c r="G34" s="36" t="s">
        <v>73</v>
      </c>
      <c r="H34" s="360" t="str">
        <f>I13</f>
        <v xml:space="preserve"> 05 Februari 21</v>
      </c>
      <c r="I34" s="361"/>
    </row>
    <row r="38" spans="1:9" ht="24.75" customHeight="1" x14ac:dyDescent="0.25"/>
    <row r="40" spans="1:9" x14ac:dyDescent="0.25">
      <c r="G40" s="362" t="s">
        <v>24</v>
      </c>
      <c r="H40" s="362"/>
      <c r="I40" s="362"/>
    </row>
    <row r="45" spans="1:9" ht="16.5" thickBot="1" x14ac:dyDescent="0.3"/>
    <row r="46" spans="1:9" x14ac:dyDescent="0.25">
      <c r="D46" s="103"/>
      <c r="E46" s="104"/>
      <c r="F46" s="104"/>
    </row>
    <row r="47" spans="1:9" ht="18" x14ac:dyDescent="0.25">
      <c r="D47" s="105" t="s">
        <v>81</v>
      </c>
      <c r="E47" s="7"/>
      <c r="F47" s="7"/>
      <c r="G47" s="2"/>
      <c r="H47" s="2"/>
    </row>
    <row r="48" spans="1:9" ht="18" x14ac:dyDescent="0.25">
      <c r="D48" s="105" t="s">
        <v>82</v>
      </c>
      <c r="E48" s="7"/>
      <c r="F48" s="7"/>
      <c r="G48" s="2"/>
      <c r="H48" s="2"/>
    </row>
    <row r="49" spans="4:8" ht="18" x14ac:dyDescent="0.25">
      <c r="D49" s="105" t="s">
        <v>83</v>
      </c>
      <c r="E49" s="7"/>
      <c r="F49" s="7"/>
      <c r="G49" s="2"/>
      <c r="H49" s="2"/>
    </row>
    <row r="50" spans="4:8" ht="18" x14ac:dyDescent="0.25">
      <c r="D50" s="105" t="s">
        <v>84</v>
      </c>
      <c r="E50" s="7"/>
      <c r="F50" s="7"/>
      <c r="G50" s="2"/>
      <c r="H50" s="2"/>
    </row>
    <row r="51" spans="4:8" ht="18" x14ac:dyDescent="0.25">
      <c r="D51" s="105" t="s">
        <v>85</v>
      </c>
      <c r="E51" s="7"/>
      <c r="F51" s="7"/>
      <c r="G51" s="2"/>
      <c r="H51" s="2"/>
    </row>
    <row r="52" spans="4:8" ht="16.5" thickBot="1" x14ac:dyDescent="0.3">
      <c r="D52" s="106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103"/>
      <c r="E56" s="104"/>
      <c r="F56" s="104"/>
      <c r="G56" s="2"/>
      <c r="H56" s="2"/>
    </row>
    <row r="57" spans="4:8" ht="18" x14ac:dyDescent="0.25">
      <c r="D57" s="105" t="s">
        <v>86</v>
      </c>
      <c r="E57" s="7"/>
      <c r="F57" s="7"/>
      <c r="G57" s="2"/>
      <c r="H57" s="2"/>
    </row>
    <row r="58" spans="4:8" ht="18" x14ac:dyDescent="0.25">
      <c r="D58" s="105" t="s">
        <v>87</v>
      </c>
      <c r="E58" s="7"/>
      <c r="F58" s="7"/>
      <c r="G58" s="2"/>
      <c r="H58" s="2"/>
    </row>
    <row r="59" spans="4:8" ht="18" x14ac:dyDescent="0.25">
      <c r="D59" s="105" t="s">
        <v>88</v>
      </c>
      <c r="E59" s="7"/>
      <c r="F59" s="7"/>
      <c r="G59" s="2"/>
      <c r="H59" s="2"/>
    </row>
    <row r="60" spans="4:8" ht="18" x14ac:dyDescent="0.25">
      <c r="D60" s="105" t="s">
        <v>75</v>
      </c>
      <c r="E60" s="7"/>
      <c r="F60" s="7"/>
      <c r="G60" s="2"/>
      <c r="H60" s="2"/>
    </row>
    <row r="61" spans="4:8" ht="18" x14ac:dyDescent="0.25">
      <c r="D61" s="107" t="s">
        <v>89</v>
      </c>
      <c r="E61" s="7"/>
      <c r="F61" s="7"/>
      <c r="G61" s="2"/>
      <c r="H61" s="2"/>
    </row>
    <row r="62" spans="4:8" ht="16.5" thickBot="1" x14ac:dyDescent="0.3">
      <c r="D62" s="106"/>
      <c r="E62" s="4"/>
      <c r="F62" s="4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103"/>
      <c r="E67" s="104"/>
      <c r="F67" s="104"/>
      <c r="G67" s="2"/>
      <c r="H67" s="2"/>
    </row>
    <row r="68" spans="4:8" ht="18" x14ac:dyDescent="0.25">
      <c r="D68" s="105" t="s">
        <v>81</v>
      </c>
      <c r="E68" s="7"/>
      <c r="F68" s="7"/>
      <c r="G68" s="2"/>
      <c r="H68" s="2"/>
    </row>
    <row r="69" spans="4:8" ht="18" x14ac:dyDescent="0.25">
      <c r="D69" s="105" t="s">
        <v>90</v>
      </c>
      <c r="E69" s="7"/>
      <c r="F69" s="7"/>
      <c r="G69" s="2"/>
      <c r="H69" s="2"/>
    </row>
    <row r="70" spans="4:8" ht="18" x14ac:dyDescent="0.25">
      <c r="D70" s="105" t="s">
        <v>91</v>
      </c>
      <c r="E70" s="7"/>
      <c r="F70" s="7"/>
      <c r="G70" s="2"/>
      <c r="H70" s="2"/>
    </row>
    <row r="71" spans="4:8" ht="18" x14ac:dyDescent="0.25">
      <c r="D71" s="105" t="s">
        <v>92</v>
      </c>
      <c r="E71" s="7"/>
      <c r="F71" s="7"/>
      <c r="G71" s="2"/>
      <c r="H71" s="2"/>
    </row>
    <row r="72" spans="4:8" ht="18" x14ac:dyDescent="0.25">
      <c r="D72" s="105" t="s">
        <v>93</v>
      </c>
      <c r="E72" s="7"/>
      <c r="F72" s="7"/>
      <c r="G72" s="2"/>
      <c r="H72" s="2"/>
    </row>
    <row r="73" spans="4:8" ht="16.5" thickBot="1" x14ac:dyDescent="0.3">
      <c r="D73" s="106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103"/>
      <c r="E75" s="104"/>
      <c r="F75" s="104"/>
      <c r="G75" s="2"/>
      <c r="H75" s="2"/>
    </row>
    <row r="76" spans="4:8" ht="18" x14ac:dyDescent="0.25">
      <c r="D76" s="108" t="s">
        <v>94</v>
      </c>
      <c r="E76" s="7"/>
      <c r="F76" s="7"/>
    </row>
    <row r="77" spans="4:8" ht="18" x14ac:dyDescent="0.25">
      <c r="D77" s="108" t="s">
        <v>95</v>
      </c>
      <c r="E77" s="7"/>
      <c r="F77" s="7"/>
    </row>
    <row r="78" spans="4:8" ht="18" x14ac:dyDescent="0.25">
      <c r="D78" s="108" t="s">
        <v>96</v>
      </c>
      <c r="E78" s="7"/>
      <c r="F78" s="7"/>
    </row>
    <row r="79" spans="4:8" ht="18" x14ac:dyDescent="0.25">
      <c r="D79" s="108" t="s">
        <v>97</v>
      </c>
      <c r="E79" s="7"/>
      <c r="F79" s="7"/>
    </row>
    <row r="80" spans="4:8" ht="18" x14ac:dyDescent="0.25">
      <c r="D80" s="109" t="s">
        <v>98</v>
      </c>
      <c r="E80" s="7"/>
      <c r="F80" s="7"/>
    </row>
    <row r="81" spans="1:11" ht="16.5" thickBot="1" x14ac:dyDescent="0.3">
      <c r="D81" s="106"/>
      <c r="E81" s="4"/>
      <c r="F81" s="4"/>
      <c r="G81" s="2"/>
      <c r="H81" s="2"/>
    </row>
    <row r="82" spans="1:11" ht="16.5" thickBot="1" x14ac:dyDescent="0.3"/>
    <row r="83" spans="1:11" x14ac:dyDescent="0.25">
      <c r="D83" s="103"/>
      <c r="E83" s="104"/>
      <c r="F83" s="104"/>
    </row>
    <row r="84" spans="1:11" ht="18" x14ac:dyDescent="0.25">
      <c r="D84" s="105" t="s">
        <v>86</v>
      </c>
      <c r="E84" s="7"/>
      <c r="F84" s="7"/>
    </row>
    <row r="85" spans="1:11" ht="18" x14ac:dyDescent="0.25">
      <c r="D85" s="105" t="s">
        <v>87</v>
      </c>
      <c r="E85" s="7"/>
      <c r="F85" s="7"/>
    </row>
    <row r="86" spans="1:11" ht="18" x14ac:dyDescent="0.25">
      <c r="D86" s="105" t="s">
        <v>88</v>
      </c>
      <c r="E86" s="7"/>
      <c r="F86" s="7"/>
    </row>
    <row r="87" spans="1:11" ht="18" x14ac:dyDescent="0.25">
      <c r="D87" s="105" t="s">
        <v>75</v>
      </c>
      <c r="E87" s="7"/>
      <c r="F87" s="7"/>
    </row>
    <row r="88" spans="1:11" ht="18" x14ac:dyDescent="0.25">
      <c r="D88" s="107" t="s">
        <v>89</v>
      </c>
      <c r="E88" s="7"/>
      <c r="F88" s="7"/>
    </row>
    <row r="89" spans="1:11" ht="16.5" thickBot="1" x14ac:dyDescent="0.3">
      <c r="D89" s="106"/>
      <c r="E89" s="4"/>
      <c r="F89" s="4"/>
    </row>
    <row r="90" spans="1:11" ht="16.5" thickBot="1" x14ac:dyDescent="0.3"/>
    <row r="91" spans="1:11" x14ac:dyDescent="0.25">
      <c r="D91" s="103"/>
      <c r="E91" s="104"/>
      <c r="F91" s="104"/>
    </row>
    <row r="92" spans="1:11" ht="18" x14ac:dyDescent="0.25">
      <c r="D92" s="105" t="s">
        <v>86</v>
      </c>
      <c r="E92" s="7"/>
      <c r="F92" s="7"/>
    </row>
    <row r="93" spans="1:11" ht="18" x14ac:dyDescent="0.25">
      <c r="D93" s="105" t="s">
        <v>87</v>
      </c>
      <c r="E93" s="7"/>
      <c r="F93" s="7"/>
    </row>
    <row r="94" spans="1:11" ht="18" x14ac:dyDescent="0.25">
      <c r="D94" s="105" t="s">
        <v>88</v>
      </c>
      <c r="E94" s="7"/>
      <c r="F94" s="7"/>
    </row>
    <row r="95" spans="1:11" ht="18" x14ac:dyDescent="0.25">
      <c r="D95" s="105" t="s">
        <v>75</v>
      </c>
      <c r="E95" s="7"/>
      <c r="F95" s="7"/>
    </row>
    <row r="96" spans="1:11" s="3" customFormat="1" ht="18" x14ac:dyDescent="0.25">
      <c r="A96" s="2"/>
      <c r="B96" s="2"/>
      <c r="C96" s="2"/>
      <c r="D96" s="107" t="s">
        <v>89</v>
      </c>
      <c r="E96" s="7"/>
      <c r="F96" s="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106"/>
      <c r="E97" s="4"/>
      <c r="F97" s="4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30</vt:i4>
      </vt:variant>
    </vt:vector>
  </HeadingPairs>
  <TitlesOfParts>
    <vt:vector size="87" baseType="lpstr">
      <vt:lpstr>33_DN_Polimandar</vt:lpstr>
      <vt:lpstr>34_DN_Polimandar</vt:lpstr>
      <vt:lpstr>035_Marugame_Mix</vt:lpstr>
      <vt:lpstr>36_Bpk Toha</vt:lpstr>
      <vt:lpstr>37_UJP_Palembang</vt:lpstr>
      <vt:lpstr>38_Lukman_Medan_Pel</vt:lpstr>
      <vt:lpstr>39_Novatrans_Medan</vt:lpstr>
      <vt:lpstr>39A_Novatrans_Medan_pel</vt:lpstr>
      <vt:lpstr>40_UJP_Palembang</vt:lpstr>
      <vt:lpstr>40A_UJP_Palembang </vt:lpstr>
      <vt:lpstr>41_Bayu_PCX</vt:lpstr>
      <vt:lpstr>42_Pa Ari Tirta lingau-bengkulu</vt:lpstr>
      <vt:lpstr>42a_Pa AriTirta lingau-beng_pel</vt:lpstr>
      <vt:lpstr>43_Bpk.Ronald_Sulsel</vt:lpstr>
      <vt:lpstr>44_Tensindo_Kulonprogo</vt:lpstr>
      <vt:lpstr>45_Marugame_Mix</vt:lpstr>
      <vt:lpstr>045_Jasa Anda_Mix</vt:lpstr>
      <vt:lpstr>46_Marugame_Mix</vt:lpstr>
      <vt:lpstr>47_Marugame_Mix</vt:lpstr>
      <vt:lpstr>48_BBI Cargo_Jambi Lampung</vt:lpstr>
      <vt:lpstr>49_Tensindo_medan</vt:lpstr>
      <vt:lpstr>50_Adidaya_Perawang_DP</vt:lpstr>
      <vt:lpstr>50A_Adidaya_Perawang_Pel</vt:lpstr>
      <vt:lpstr>51_Pa Ari Tirta_Batam</vt:lpstr>
      <vt:lpstr>51A_Pa Ari Tirta_Batam Pel</vt:lpstr>
      <vt:lpstr>52_TOTAL CHEMINDO_PLM</vt:lpstr>
      <vt:lpstr>53_Ace_surabaya</vt:lpstr>
      <vt:lpstr>54_Marugame_Mix</vt:lpstr>
      <vt:lpstr>55_Marugame_Jogja</vt:lpstr>
      <vt:lpstr>56_Marugame_Semarang</vt:lpstr>
      <vt:lpstr>57_Link pasifik_Mix</vt:lpstr>
      <vt:lpstr>58_CMA_bogor</vt:lpstr>
      <vt:lpstr>59_Marugame_bandung</vt:lpstr>
      <vt:lpstr>60_Marugame_bogor</vt:lpstr>
      <vt:lpstr>61_Menara Warna_Mix</vt:lpstr>
      <vt:lpstr>62_UJP_Mix</vt:lpstr>
      <vt:lpstr>062A_UJP_Mix _pel</vt:lpstr>
      <vt:lpstr>062B_UJP_Mix _pel </vt:lpstr>
      <vt:lpstr>63_fuad_jogja</vt:lpstr>
      <vt:lpstr>64_UJP_Palembang</vt:lpstr>
      <vt:lpstr>064A_UJP_Palembang_Pel</vt:lpstr>
      <vt:lpstr>65_UJP_Mix</vt:lpstr>
      <vt:lpstr>65A_UJP_Mix </vt:lpstr>
      <vt:lpstr>66_Doni_Carter Gmax_DP</vt:lpstr>
      <vt:lpstr>66A_Doni_Carter Gmax_Pel</vt:lpstr>
      <vt:lpstr>67_Multisari_Palembang_Pel</vt:lpstr>
      <vt:lpstr>68_Marugame_Bandung</vt:lpstr>
      <vt:lpstr>69_Marugame_Bogor</vt:lpstr>
      <vt:lpstr>70_Marugame_Bogor</vt:lpstr>
      <vt:lpstr>71_fuad_jogja kalten</vt:lpstr>
      <vt:lpstr>72_Candra_Bali</vt:lpstr>
      <vt:lpstr>73_Menara Warna_HMS</vt:lpstr>
      <vt:lpstr>74_UJP_Palembang</vt:lpstr>
      <vt:lpstr>74A_UJP_Palembang</vt:lpstr>
      <vt:lpstr>Pa Ari Tirta_Batam_Pel</vt:lpstr>
      <vt:lpstr>_Pa Ari Tirta lubuk linga</vt:lpstr>
      <vt:lpstr>Sheet5</vt:lpstr>
      <vt:lpstr>'062A_UJP_Mix _pel'!Print_Area</vt:lpstr>
      <vt:lpstr>'062B_UJP_Mix _pel '!Print_Area</vt:lpstr>
      <vt:lpstr>'064A_UJP_Palembang_Pel'!Print_Area</vt:lpstr>
      <vt:lpstr>'37_UJP_Palembang'!Print_Area</vt:lpstr>
      <vt:lpstr>'38_Lukman_Medan_Pel'!Print_Area</vt:lpstr>
      <vt:lpstr>'39_Novatrans_Medan'!Print_Area</vt:lpstr>
      <vt:lpstr>'39A_Novatrans_Medan_pel'!Print_Area</vt:lpstr>
      <vt:lpstr>'40_UJP_Palembang'!Print_Area</vt:lpstr>
      <vt:lpstr>'40A_UJP_Palembang '!Print_Area</vt:lpstr>
      <vt:lpstr>'41_Bayu_PCX'!Print_Area</vt:lpstr>
      <vt:lpstr>'48_BBI Cargo_Jambi Lampung'!Print_Area</vt:lpstr>
      <vt:lpstr>'50_Adidaya_Perawang_DP'!Print_Area</vt:lpstr>
      <vt:lpstr>'50A_Adidaya_Perawang_Pel'!Print_Area</vt:lpstr>
      <vt:lpstr>'51_Pa Ari Tirta_Batam'!Print_Area</vt:lpstr>
      <vt:lpstr>'51A_Pa Ari Tirta_Batam Pel'!Print_Area</vt:lpstr>
      <vt:lpstr>'52_TOTAL CHEMINDO_PLM'!Print_Area</vt:lpstr>
      <vt:lpstr>'53_Ace_surabaya'!Print_Area</vt:lpstr>
      <vt:lpstr>'57_Link pasifik_Mix'!Print_Area</vt:lpstr>
      <vt:lpstr>'61_Menara Warna_Mix'!Print_Area</vt:lpstr>
      <vt:lpstr>'62_UJP_Mix'!Print_Area</vt:lpstr>
      <vt:lpstr>'64_UJP_Palembang'!Print_Area</vt:lpstr>
      <vt:lpstr>'65_UJP_Mix'!Print_Area</vt:lpstr>
      <vt:lpstr>'65A_UJP_Mix '!Print_Area</vt:lpstr>
      <vt:lpstr>'73_Menara Warna_HMS'!Print_Area</vt:lpstr>
      <vt:lpstr>'74_UJP_Palembang'!Print_Area</vt:lpstr>
      <vt:lpstr>'74A_UJP_Palembang'!Print_Area</vt:lpstr>
      <vt:lpstr>'Pa Ari Tirta_Batam_Pel'!Print_Area</vt:lpstr>
      <vt:lpstr>'045_Jasa Anda_Mix'!Print_Titles</vt:lpstr>
      <vt:lpstr>'61_Menara Warna_Mix'!Print_Titles</vt:lpstr>
      <vt:lpstr>'73_Menara Warna_HMS'!Print_Titles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2021-06-21T10:05:55Z</dcterms:modified>
</cp:coreProperties>
</file>