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0490" windowHeight="6720" firstSheet="22" activeTab="24"/>
  </bookViews>
  <sheets>
    <sheet name="168_JNT_One Way" sheetId="545" r:id="rId1"/>
    <sheet name="168A_JNT_One Way_Pel" sheetId="556" r:id="rId2"/>
    <sheet name="169_CV. TRI ANUGRAH_Mojokerto" sheetId="546" r:id="rId3"/>
    <sheet name="170_Maramen_Malang &amp; Gersik" sheetId="547" r:id="rId4"/>
    <sheet name="171_PCS_Biaya Cance" sheetId="548" r:id="rId5"/>
    <sheet name="172_MTL_Semarang" sheetId="549" r:id="rId6"/>
    <sheet name="173_Ibu Feriyanti_Palembang" sheetId="550" r:id="rId7"/>
    <sheet name="173_Ibu Feriyanti_Palembang Pel" sheetId="566" r:id="rId8"/>
    <sheet name="174_Mitra Efektif_Mix" sheetId="551" r:id="rId9"/>
    <sheet name="174_Mitra Efektif_Mix_Revisi DP" sheetId="552" r:id="rId10"/>
    <sheet name="174_Mitra Efektif_Mix_Revis Pel" sheetId="577" r:id="rId11"/>
    <sheet name="175_Menara Warna_Dancow" sheetId="554" r:id="rId12"/>
    <sheet name="176_UJP_Palembang_DP" sheetId="557" r:id="rId13"/>
    <sheet name="176A_UJP_Palembang_Pel" sheetId="558" r:id="rId14"/>
    <sheet name="177_Darma_jakarta" sheetId="555" r:id="rId15"/>
    <sheet name="178_PT. Padi" sheetId="559" r:id="rId16"/>
    <sheet name="178_Menara Warna_Jawa MCB DSS" sheetId="579" r:id="rId17"/>
    <sheet name="178A_Menara Warna_Jawa 16 brand" sheetId="580" r:id="rId18"/>
    <sheet name="179_Menara Warna_Sonar, MBR" sheetId="581" r:id="rId19"/>
    <sheet name="179A_Menara Warna_16 Brand" sheetId="582" r:id="rId20"/>
    <sheet name="179A_Menara Warna_16 Brand (2)" sheetId="585" r:id="rId21"/>
    <sheet name="180_Menara Warna_Air (2)" sheetId="583" r:id="rId22"/>
    <sheet name="181_Menara Warna_Air (2)" sheetId="584" r:id="rId23"/>
    <sheet name="182_MMSB_Klaten" sheetId="565" r:id="rId24"/>
    <sheet name="183_Darma_Bandung" sheetId="567" r:id="rId25"/>
    <sheet name="184_Gratia_Sumbawa" sheetId="569" r:id="rId26"/>
    <sheet name="185_PCS_Bukit Tinggi" sheetId="570" r:id="rId27"/>
    <sheet name="186_Mega Duta_Padang" sheetId="571" r:id="rId28"/>
    <sheet name="187_Menara Warna_Dancow" sheetId="572" r:id="rId29"/>
    <sheet name="188_Menara Warna_Kaca Mata" sheetId="574" r:id="rId30"/>
    <sheet name="189_Mega Duta_Muara Enim" sheetId="575" r:id="rId31"/>
    <sheet name="190_Mega Duta_Jambi" sheetId="576" r:id="rId32"/>
    <sheet name="191_Fastindo_Jakarta" sheetId="578" r:id="rId33"/>
  </sheets>
  <definedNames>
    <definedName name="_xlnm._FilterDatabase" localSheetId="11" hidden="1">'175_Menara Warna_Dancow'!$A$16:$I$18</definedName>
    <definedName name="_xlnm._FilterDatabase" localSheetId="16" hidden="1">'178_Menara Warna_Jawa MCB DSS'!$A$16:$I$48</definedName>
    <definedName name="_xlnm._FilterDatabase" localSheetId="17" hidden="1">'178A_Menara Warna_Jawa 16 brand'!$A$16:$I$82</definedName>
    <definedName name="_xlnm._FilterDatabase" localSheetId="18" hidden="1">'179_Menara Warna_Sonar, MBR'!$A$16:$I$91</definedName>
    <definedName name="_xlnm._FilterDatabase" localSheetId="19" hidden="1">'179A_Menara Warna_16 Brand'!$A$16:$I$164</definedName>
    <definedName name="_xlnm._FilterDatabase" localSheetId="20" hidden="1">'179A_Menara Warna_16 Brand (2)'!$A$16:$I$164</definedName>
    <definedName name="_xlnm._FilterDatabase" localSheetId="21" hidden="1">'180_Menara Warna_Air (2)'!$A$16:$I$33</definedName>
    <definedName name="_xlnm._FilterDatabase" localSheetId="22" hidden="1">'181_Menara Warna_Air (2)'!$A$15:$I$33</definedName>
    <definedName name="_xlnm._FilterDatabase" localSheetId="28" hidden="1">'187_Menara Warna_Dancow'!$A$16:$I$18</definedName>
    <definedName name="_xlnm._FilterDatabase" localSheetId="29" hidden="1">'188_Menara Warna_Kaca Mata'!$A$16:$I$18</definedName>
    <definedName name="_xlnm.Print_Area" localSheetId="4">'171_PCS_Biaya Cance'!$A$2:$J$42</definedName>
    <definedName name="_xlnm.Print_Area" localSheetId="5">'172_MTL_Semarang'!$A$2:$J$42</definedName>
    <definedName name="_xlnm.Print_Area" localSheetId="6">'173_Ibu Feriyanti_Palembang'!$A$2:$J$42</definedName>
    <definedName name="_xlnm.Print_Area" localSheetId="7">'173_Ibu Feriyanti_Palembang Pel'!$A$2:$J$42</definedName>
    <definedName name="_xlnm.Print_Area" localSheetId="8">'174_Mitra Efektif_Mix'!$A$2:$J$56</definedName>
    <definedName name="_xlnm.Print_Area" localSheetId="10">'174_Mitra Efektif_Mix_Revis Pel'!$A$2:$J$57</definedName>
    <definedName name="_xlnm.Print_Area" localSheetId="9">'174_Mitra Efektif_Mix_Revisi DP'!$A$2:$J$57</definedName>
    <definedName name="_xlnm.Print_Area" localSheetId="12">'176_UJP_Palembang_DP'!$A$1:$I$41</definedName>
    <definedName name="_xlnm.Print_Area" localSheetId="13">'176A_UJP_Palembang_Pel'!$A$1:$I$41</definedName>
    <definedName name="_xlnm.Print_Area" localSheetId="14">'177_Darma_jakarta'!$A$1:$I$46</definedName>
    <definedName name="_xlnm.Print_Area" localSheetId="15">'178_PT. Padi'!$A$2:$J$45</definedName>
    <definedName name="_xlnm.Print_Area" localSheetId="20">'179A_Menara Warna_16 Brand (2)'!$A$16:$I$163</definedName>
    <definedName name="_xlnm.Print_Area" localSheetId="23">'182_MMSB_Klaten'!$A$1:$I$43</definedName>
    <definedName name="_xlnm.Print_Area" localSheetId="24">'183_Darma_Bandung'!$A$1:$I$43</definedName>
    <definedName name="_xlnm.Print_Area" localSheetId="26">'185_PCS_Bukit Tinggi'!$A$2:$J$42</definedName>
    <definedName name="_xlnm.Print_Area" localSheetId="32">'191_Fastindo_Jakarta'!$A$1:$I$42</definedName>
    <definedName name="_xlnm.Print_Titles" localSheetId="8">'174_Mitra Efektif_Mix'!$2:$17</definedName>
    <definedName name="_xlnm.Print_Titles" localSheetId="10">'174_Mitra Efektif_Mix_Revis Pel'!$2:$17</definedName>
    <definedName name="_xlnm.Print_Titles" localSheetId="9">'174_Mitra Efektif_Mix_Revisi DP'!$2:$17</definedName>
    <definedName name="_xlnm.Print_Titles" localSheetId="11">'175_Menara Warna_Dancow'!$1:$16</definedName>
    <definedName name="_xlnm.Print_Titles" localSheetId="16">'178_Menara Warna_Jawa MCB DSS'!$1:$16</definedName>
    <definedName name="_xlnm.Print_Titles" localSheetId="15">'178_PT. Padi'!$2:$17</definedName>
    <definedName name="_xlnm.Print_Titles" localSheetId="17">'178A_Menara Warna_Jawa 16 brand'!$1:$16</definedName>
    <definedName name="_xlnm.Print_Titles" localSheetId="18">'179_Menara Warna_Sonar, MBR'!$1:$16</definedName>
    <definedName name="_xlnm.Print_Titles" localSheetId="19">'179A_Menara Warna_16 Brand'!$1:$16</definedName>
    <definedName name="_xlnm.Print_Titles" localSheetId="20">'179A_Menara Warna_16 Brand (2)'!$1:$16</definedName>
    <definedName name="_xlnm.Print_Titles" localSheetId="21">'180_Menara Warna_Air (2)'!$1:$16</definedName>
    <definedName name="_xlnm.Print_Titles" localSheetId="22">'181_Menara Warna_Air (2)'!$1:$15</definedName>
    <definedName name="_xlnm.Print_Titles" localSheetId="28">'187_Menara Warna_Dancow'!$1:$16</definedName>
    <definedName name="_xlnm.Print_Titles" localSheetId="29">'188_Menara Warna_Kaca Mata'!$1:$16</definedName>
  </definedNames>
  <calcPr calcId="162913"/>
</workbook>
</file>

<file path=xl/calcChain.xml><?xml version="1.0" encoding="utf-8"?>
<calcChain xmlns="http://schemas.openxmlformats.org/spreadsheetml/2006/main">
  <c r="I168" i="585" l="1"/>
  <c r="H178" i="585"/>
  <c r="I163" i="585"/>
  <c r="I162" i="585"/>
  <c r="I161" i="585"/>
  <c r="I160" i="585"/>
  <c r="I159" i="585"/>
  <c r="I158" i="585"/>
  <c r="I157" i="585"/>
  <c r="I156" i="585"/>
  <c r="I155" i="585"/>
  <c r="I154" i="585"/>
  <c r="I153" i="585"/>
  <c r="I152" i="585"/>
  <c r="I151" i="585"/>
  <c r="I150" i="585"/>
  <c r="I149" i="585"/>
  <c r="I148" i="585"/>
  <c r="I147" i="585"/>
  <c r="I146" i="585"/>
  <c r="I145" i="585"/>
  <c r="I144" i="585"/>
  <c r="I143" i="585"/>
  <c r="I142" i="585"/>
  <c r="I141" i="585"/>
  <c r="I140" i="585"/>
  <c r="I139" i="585"/>
  <c r="I138" i="585"/>
  <c r="I137" i="585"/>
  <c r="I136" i="585"/>
  <c r="I135" i="585"/>
  <c r="I134" i="585"/>
  <c r="I133" i="585"/>
  <c r="I132" i="585"/>
  <c r="I131" i="585"/>
  <c r="I130" i="585"/>
  <c r="I129" i="585"/>
  <c r="I128" i="585"/>
  <c r="I127" i="585"/>
  <c r="I126" i="585"/>
  <c r="I125" i="585"/>
  <c r="I124" i="585"/>
  <c r="I123" i="585"/>
  <c r="I122" i="585"/>
  <c r="I121" i="585"/>
  <c r="I120" i="585"/>
  <c r="I119" i="585"/>
  <c r="I118" i="585"/>
  <c r="I117" i="585"/>
  <c r="I116" i="585"/>
  <c r="I115" i="585"/>
  <c r="I114" i="585"/>
  <c r="I113" i="585"/>
  <c r="I112" i="585"/>
  <c r="I111" i="585"/>
  <c r="I110" i="585"/>
  <c r="I109" i="585"/>
  <c r="I108" i="585"/>
  <c r="I107" i="585"/>
  <c r="I106" i="585"/>
  <c r="I105" i="585"/>
  <c r="I104" i="585"/>
  <c r="I103" i="585"/>
  <c r="I102" i="585"/>
  <c r="I101" i="585"/>
  <c r="I100" i="585"/>
  <c r="I99" i="585"/>
  <c r="I98" i="585"/>
  <c r="I97" i="585"/>
  <c r="I96" i="585"/>
  <c r="I95" i="585"/>
  <c r="I94" i="585"/>
  <c r="I93" i="585"/>
  <c r="I92" i="585"/>
  <c r="I91" i="585"/>
  <c r="I90" i="585"/>
  <c r="I89" i="585"/>
  <c r="I88" i="585"/>
  <c r="I87" i="585"/>
  <c r="I86" i="585"/>
  <c r="I85" i="585"/>
  <c r="I84" i="585"/>
  <c r="I83" i="585"/>
  <c r="I82" i="585"/>
  <c r="I81" i="585"/>
  <c r="I80" i="585"/>
  <c r="I79" i="585"/>
  <c r="I78" i="585"/>
  <c r="I77" i="585"/>
  <c r="I76" i="585"/>
  <c r="I75" i="585"/>
  <c r="I74" i="585"/>
  <c r="I73" i="585"/>
  <c r="I72" i="585"/>
  <c r="I71" i="585"/>
  <c r="I70" i="585"/>
  <c r="I69" i="585"/>
  <c r="I68" i="585"/>
  <c r="I67" i="585"/>
  <c r="I66" i="585"/>
  <c r="I65" i="585"/>
  <c r="I64" i="585"/>
  <c r="I63" i="585"/>
  <c r="I62" i="585"/>
  <c r="I61" i="585"/>
  <c r="I60" i="585"/>
  <c r="I59" i="585"/>
  <c r="I58" i="585"/>
  <c r="I57" i="585"/>
  <c r="I56" i="585"/>
  <c r="I55" i="585"/>
  <c r="I54" i="585"/>
  <c r="I53" i="585"/>
  <c r="I52" i="585"/>
  <c r="I51" i="585"/>
  <c r="I50" i="585"/>
  <c r="I49" i="585"/>
  <c r="I48" i="585"/>
  <c r="I47" i="585"/>
  <c r="I46" i="585"/>
  <c r="I45" i="585"/>
  <c r="I44" i="585"/>
  <c r="I43" i="585"/>
  <c r="I42" i="585"/>
  <c r="I41" i="585"/>
  <c r="I40" i="585"/>
  <c r="I39" i="585"/>
  <c r="I38" i="585"/>
  <c r="I37" i="585"/>
  <c r="I36" i="585"/>
  <c r="I35" i="585"/>
  <c r="I34" i="585"/>
  <c r="I33" i="585"/>
  <c r="I32" i="585"/>
  <c r="I31" i="585"/>
  <c r="I30" i="585"/>
  <c r="I29" i="585"/>
  <c r="I28" i="585"/>
  <c r="I27" i="585"/>
  <c r="I26" i="585"/>
  <c r="I25" i="585"/>
  <c r="I24" i="585"/>
  <c r="I23" i="585"/>
  <c r="I22" i="585"/>
  <c r="I21" i="585"/>
  <c r="I20" i="585"/>
  <c r="I19" i="585"/>
  <c r="A19" i="585"/>
  <c r="A20" i="585" s="1"/>
  <c r="A21" i="585" s="1"/>
  <c r="A22" i="585" s="1"/>
  <c r="A23" i="585" s="1"/>
  <c r="A24" i="585" s="1"/>
  <c r="A25" i="585" s="1"/>
  <c r="A26" i="585" s="1"/>
  <c r="A27" i="585" s="1"/>
  <c r="A28" i="585" s="1"/>
  <c r="A29" i="585" s="1"/>
  <c r="A30" i="585" s="1"/>
  <c r="A31" i="585" s="1"/>
  <c r="A32" i="585" s="1"/>
  <c r="A33" i="585" s="1"/>
  <c r="A34" i="585" s="1"/>
  <c r="A35" i="585" s="1"/>
  <c r="A36" i="585" s="1"/>
  <c r="A37" i="585" s="1"/>
  <c r="A38" i="585" s="1"/>
  <c r="A39" i="585" s="1"/>
  <c r="A40" i="585" s="1"/>
  <c r="A41" i="585" s="1"/>
  <c r="A42" i="585" s="1"/>
  <c r="A43" i="585" s="1"/>
  <c r="A44" i="585" s="1"/>
  <c r="A45" i="585" s="1"/>
  <c r="A46" i="585" s="1"/>
  <c r="A47" i="585" s="1"/>
  <c r="A48" i="585" s="1"/>
  <c r="A49" i="585" s="1"/>
  <c r="A50" i="585" s="1"/>
  <c r="A51" i="585" s="1"/>
  <c r="A52" i="585" s="1"/>
  <c r="A53" i="585" s="1"/>
  <c r="A54" i="585" s="1"/>
  <c r="A55" i="585" s="1"/>
  <c r="A56" i="585" s="1"/>
  <c r="A57" i="585" s="1"/>
  <c r="A58" i="585" s="1"/>
  <c r="A59" i="585" s="1"/>
  <c r="A60" i="585" s="1"/>
  <c r="A61" i="585" s="1"/>
  <c r="A62" i="585" s="1"/>
  <c r="A63" i="585" s="1"/>
  <c r="A64" i="585" s="1"/>
  <c r="A65" i="585" s="1"/>
  <c r="A66" i="585" s="1"/>
  <c r="A67" i="585" s="1"/>
  <c r="A68" i="585" s="1"/>
  <c r="A69" i="585" s="1"/>
  <c r="A70" i="585" s="1"/>
  <c r="A71" i="585" s="1"/>
  <c r="A72" i="585" s="1"/>
  <c r="A73" i="585" s="1"/>
  <c r="A74" i="585" s="1"/>
  <c r="A75" i="585" s="1"/>
  <c r="A76" i="585" s="1"/>
  <c r="A77" i="585" s="1"/>
  <c r="A78" i="585" s="1"/>
  <c r="A79" i="585" s="1"/>
  <c r="A80" i="585" s="1"/>
  <c r="A81" i="585" s="1"/>
  <c r="A82" i="585" s="1"/>
  <c r="A83" i="585" s="1"/>
  <c r="A84" i="585" s="1"/>
  <c r="A85" i="585" s="1"/>
  <c r="A86" i="585" s="1"/>
  <c r="A87" i="585" s="1"/>
  <c r="A88" i="585" s="1"/>
  <c r="A89" i="585" s="1"/>
  <c r="A90" i="585" s="1"/>
  <c r="A91" i="585" s="1"/>
  <c r="A92" i="585" s="1"/>
  <c r="A93" i="585" s="1"/>
  <c r="A94" i="585" s="1"/>
  <c r="A95" i="585" s="1"/>
  <c r="A96" i="585" s="1"/>
  <c r="A97" i="585" s="1"/>
  <c r="A98" i="585" s="1"/>
  <c r="A99" i="585" s="1"/>
  <c r="A100" i="585" s="1"/>
  <c r="A101" i="585" s="1"/>
  <c r="A102" i="585" s="1"/>
  <c r="A103" i="585" s="1"/>
  <c r="A104" i="585" s="1"/>
  <c r="A105" i="585" s="1"/>
  <c r="A106" i="585" s="1"/>
  <c r="A107" i="585" s="1"/>
  <c r="A108" i="585" s="1"/>
  <c r="A109" i="585" s="1"/>
  <c r="A110" i="585" s="1"/>
  <c r="A111" i="585" s="1"/>
  <c r="A112" i="585" s="1"/>
  <c r="A113" i="585" s="1"/>
  <c r="A114" i="585" s="1"/>
  <c r="A115" i="585" s="1"/>
  <c r="A116" i="585" s="1"/>
  <c r="A117" i="585" s="1"/>
  <c r="A118" i="585" s="1"/>
  <c r="A119" i="585" s="1"/>
  <c r="A120" i="585" s="1"/>
  <c r="A121" i="585" s="1"/>
  <c r="A122" i="585" s="1"/>
  <c r="A123" i="585" s="1"/>
  <c r="A124" i="585" s="1"/>
  <c r="A125" i="585" s="1"/>
  <c r="A126" i="585" s="1"/>
  <c r="A127" i="585" s="1"/>
  <c r="A128" i="585" s="1"/>
  <c r="A129" i="585" s="1"/>
  <c r="A130" i="585" s="1"/>
  <c r="A131" i="585" s="1"/>
  <c r="A132" i="585" s="1"/>
  <c r="A133" i="585" s="1"/>
  <c r="A134" i="585" s="1"/>
  <c r="A135" i="585" s="1"/>
  <c r="A136" i="585" s="1"/>
  <c r="A137" i="585" s="1"/>
  <c r="A138" i="585" s="1"/>
  <c r="A139" i="585" s="1"/>
  <c r="A140" i="585" s="1"/>
  <c r="A141" i="585" s="1"/>
  <c r="A142" i="585" s="1"/>
  <c r="A143" i="585" s="1"/>
  <c r="A144" i="585" s="1"/>
  <c r="A145" i="585" s="1"/>
  <c r="A146" i="585" s="1"/>
  <c r="A147" i="585" s="1"/>
  <c r="A148" i="585" s="1"/>
  <c r="A149" i="585" s="1"/>
  <c r="A150" i="585" s="1"/>
  <c r="A151" i="585" s="1"/>
  <c r="A152" i="585" s="1"/>
  <c r="A153" i="585" s="1"/>
  <c r="A154" i="585" s="1"/>
  <c r="A155" i="585" s="1"/>
  <c r="A156" i="585" s="1"/>
  <c r="A157" i="585" s="1"/>
  <c r="A158" i="585" s="1"/>
  <c r="A159" i="585" s="1"/>
  <c r="A160" i="585" s="1"/>
  <c r="A161" i="585" s="1"/>
  <c r="A162" i="585" s="1"/>
  <c r="A163" i="585" s="1"/>
  <c r="I18" i="585"/>
  <c r="A18" i="585"/>
  <c r="I17" i="585"/>
  <c r="I169" i="582"/>
  <c r="H46" i="584"/>
  <c r="I32" i="584"/>
  <c r="I31" i="584"/>
  <c r="I30" i="584"/>
  <c r="I29" i="584"/>
  <c r="I28" i="584"/>
  <c r="I27" i="584"/>
  <c r="I26" i="584"/>
  <c r="I25" i="584"/>
  <c r="I24" i="584"/>
  <c r="I23" i="584"/>
  <c r="I22" i="584"/>
  <c r="I21" i="584"/>
  <c r="I20" i="584"/>
  <c r="I19" i="584"/>
  <c r="I18" i="584"/>
  <c r="I17" i="584"/>
  <c r="A17" i="584"/>
  <c r="A18" i="584" s="1"/>
  <c r="A19" i="584" s="1"/>
  <c r="A20" i="584" s="1"/>
  <c r="A21" i="584" s="1"/>
  <c r="A22" i="584" s="1"/>
  <c r="A23" i="584" s="1"/>
  <c r="A24" i="584" s="1"/>
  <c r="A25" i="584" s="1"/>
  <c r="A26" i="584" s="1"/>
  <c r="A27" i="584" s="1"/>
  <c r="A28" i="584" s="1"/>
  <c r="A29" i="584" s="1"/>
  <c r="A30" i="584" s="1"/>
  <c r="A31" i="584" s="1"/>
  <c r="A32" i="584" s="1"/>
  <c r="I16" i="584"/>
  <c r="I33" i="584" s="1"/>
  <c r="I37" i="584" s="1"/>
  <c r="H47" i="583"/>
  <c r="A21" i="583"/>
  <c r="A22" i="583" s="1"/>
  <c r="A23" i="583" s="1"/>
  <c r="A24" i="583" s="1"/>
  <c r="A25" i="583" s="1"/>
  <c r="A26" i="583" s="1"/>
  <c r="A27" i="583" s="1"/>
  <c r="A28" i="583" s="1"/>
  <c r="A29" i="583" s="1"/>
  <c r="A30" i="583" s="1"/>
  <c r="A31" i="583" s="1"/>
  <c r="A32" i="583" s="1"/>
  <c r="A20" i="583"/>
  <c r="A19" i="583"/>
  <c r="A18" i="583"/>
  <c r="I17" i="583"/>
  <c r="I33" i="583" s="1"/>
  <c r="I37" i="583" s="1"/>
  <c r="H179" i="582"/>
  <c r="I163" i="582"/>
  <c r="I162" i="582"/>
  <c r="I161" i="582"/>
  <c r="I160" i="582"/>
  <c r="I159" i="582"/>
  <c r="I158" i="582"/>
  <c r="I157" i="582"/>
  <c r="I156" i="582"/>
  <c r="I155" i="582"/>
  <c r="I154" i="582"/>
  <c r="I153" i="582"/>
  <c r="I152" i="582"/>
  <c r="I151" i="582"/>
  <c r="I150" i="582"/>
  <c r="I149" i="582"/>
  <c r="I148" i="582"/>
  <c r="I147" i="582"/>
  <c r="I146" i="582"/>
  <c r="I145" i="582"/>
  <c r="I144" i="582"/>
  <c r="I143" i="582"/>
  <c r="I142" i="582"/>
  <c r="I141" i="582"/>
  <c r="I140" i="582"/>
  <c r="I139" i="582"/>
  <c r="I138" i="582"/>
  <c r="I137" i="582"/>
  <c r="I136" i="582"/>
  <c r="I135" i="582"/>
  <c r="I134" i="582"/>
  <c r="I133" i="582"/>
  <c r="I132" i="582"/>
  <c r="I131" i="582"/>
  <c r="I130" i="582"/>
  <c r="I129" i="582"/>
  <c r="I128" i="582"/>
  <c r="I127" i="582"/>
  <c r="I126" i="582"/>
  <c r="I125" i="582"/>
  <c r="I124" i="582"/>
  <c r="I123" i="582"/>
  <c r="I122" i="582"/>
  <c r="I121" i="582"/>
  <c r="I120" i="582"/>
  <c r="I119" i="582"/>
  <c r="I118" i="582"/>
  <c r="I117" i="582"/>
  <c r="I116" i="582"/>
  <c r="I115" i="582"/>
  <c r="I114" i="582"/>
  <c r="I113" i="582"/>
  <c r="I112" i="582"/>
  <c r="I111" i="582"/>
  <c r="I110" i="582"/>
  <c r="I109" i="582"/>
  <c r="I108" i="582"/>
  <c r="I107" i="582"/>
  <c r="I106" i="582"/>
  <c r="I105" i="582"/>
  <c r="I104" i="582"/>
  <c r="I103" i="582"/>
  <c r="I102" i="582"/>
  <c r="I101" i="582"/>
  <c r="I100" i="582"/>
  <c r="I99" i="582"/>
  <c r="I98" i="582"/>
  <c r="I97" i="582"/>
  <c r="I96" i="582"/>
  <c r="I95" i="582"/>
  <c r="I94" i="582"/>
  <c r="I93" i="582"/>
  <c r="I92" i="582"/>
  <c r="I91" i="582"/>
  <c r="I90" i="582"/>
  <c r="I89" i="582"/>
  <c r="I88" i="582"/>
  <c r="I87" i="582"/>
  <c r="I86" i="582"/>
  <c r="I85" i="582"/>
  <c r="I84" i="582"/>
  <c r="I83" i="582"/>
  <c r="I82" i="582"/>
  <c r="I81" i="582"/>
  <c r="I80" i="582"/>
  <c r="I79" i="582"/>
  <c r="I78" i="582"/>
  <c r="I77" i="582"/>
  <c r="I76" i="582"/>
  <c r="I75" i="582"/>
  <c r="I74" i="582"/>
  <c r="I73" i="582"/>
  <c r="I72" i="582"/>
  <c r="I71" i="582"/>
  <c r="I70" i="582"/>
  <c r="I69" i="582"/>
  <c r="I68" i="582"/>
  <c r="I67" i="582"/>
  <c r="I66" i="582"/>
  <c r="I65" i="582"/>
  <c r="I64" i="582"/>
  <c r="I63" i="582"/>
  <c r="I62" i="582"/>
  <c r="I61" i="582"/>
  <c r="I60" i="582"/>
  <c r="I59" i="582"/>
  <c r="I58" i="582"/>
  <c r="I57" i="582"/>
  <c r="I56" i="582"/>
  <c r="I55" i="582"/>
  <c r="I54" i="582"/>
  <c r="I53" i="582"/>
  <c r="I52" i="582"/>
  <c r="I51" i="582"/>
  <c r="I50" i="582"/>
  <c r="I49" i="582"/>
  <c r="I48" i="582"/>
  <c r="I47" i="582"/>
  <c r="I46" i="582"/>
  <c r="I45" i="582"/>
  <c r="I44" i="582"/>
  <c r="I43" i="582"/>
  <c r="I42" i="582"/>
  <c r="I41" i="582"/>
  <c r="I40" i="582"/>
  <c r="I39" i="582"/>
  <c r="I38" i="582"/>
  <c r="I37" i="582"/>
  <c r="I36" i="582"/>
  <c r="I35" i="582"/>
  <c r="I34" i="582"/>
  <c r="I33" i="582"/>
  <c r="I32" i="582"/>
  <c r="I31" i="582"/>
  <c r="I30" i="582"/>
  <c r="I29" i="582"/>
  <c r="I28" i="582"/>
  <c r="I27" i="582"/>
  <c r="I26" i="582"/>
  <c r="I25" i="582"/>
  <c r="I24" i="582"/>
  <c r="A24" i="582"/>
  <c r="A25" i="582" s="1"/>
  <c r="A26" i="582" s="1"/>
  <c r="A27" i="582" s="1"/>
  <c r="A28" i="582" s="1"/>
  <c r="A29" i="582" s="1"/>
  <c r="A30" i="582" s="1"/>
  <c r="A31" i="582" s="1"/>
  <c r="A32" i="582" s="1"/>
  <c r="A33" i="582" s="1"/>
  <c r="A34" i="582" s="1"/>
  <c r="A35" i="582" s="1"/>
  <c r="A36" i="582" s="1"/>
  <c r="A37" i="582" s="1"/>
  <c r="A38" i="582" s="1"/>
  <c r="A39" i="582" s="1"/>
  <c r="A40" i="582" s="1"/>
  <c r="A41" i="582" s="1"/>
  <c r="A42" i="582" s="1"/>
  <c r="A43" i="582" s="1"/>
  <c r="A44" i="582" s="1"/>
  <c r="A45" i="582" s="1"/>
  <c r="A46" i="582" s="1"/>
  <c r="A47" i="582" s="1"/>
  <c r="A48" i="582" s="1"/>
  <c r="A49" i="582" s="1"/>
  <c r="A50" i="582" s="1"/>
  <c r="A51" i="582" s="1"/>
  <c r="A52" i="582" s="1"/>
  <c r="A53" i="582" s="1"/>
  <c r="A54" i="582" s="1"/>
  <c r="A55" i="582" s="1"/>
  <c r="A56" i="582" s="1"/>
  <c r="A57" i="582" s="1"/>
  <c r="A58" i="582" s="1"/>
  <c r="A59" i="582" s="1"/>
  <c r="A60" i="582" s="1"/>
  <c r="A61" i="582" s="1"/>
  <c r="A62" i="582" s="1"/>
  <c r="A63" i="582" s="1"/>
  <c r="A64" i="582" s="1"/>
  <c r="A65" i="582" s="1"/>
  <c r="A66" i="582" s="1"/>
  <c r="A67" i="582" s="1"/>
  <c r="A68" i="582" s="1"/>
  <c r="A69" i="582" s="1"/>
  <c r="A70" i="582" s="1"/>
  <c r="A71" i="582" s="1"/>
  <c r="A72" i="582" s="1"/>
  <c r="A73" i="582" s="1"/>
  <c r="A74" i="582" s="1"/>
  <c r="A75" i="582" s="1"/>
  <c r="A76" i="582" s="1"/>
  <c r="A77" i="582" s="1"/>
  <c r="A78" i="582" s="1"/>
  <c r="A79" i="582" s="1"/>
  <c r="A80" i="582" s="1"/>
  <c r="A81" i="582" s="1"/>
  <c r="A82" i="582" s="1"/>
  <c r="A83" i="582" s="1"/>
  <c r="A84" i="582" s="1"/>
  <c r="A85" i="582" s="1"/>
  <c r="A86" i="582" s="1"/>
  <c r="A87" i="582" s="1"/>
  <c r="A88" i="582" s="1"/>
  <c r="A89" i="582" s="1"/>
  <c r="A90" i="582" s="1"/>
  <c r="A91" i="582" s="1"/>
  <c r="A92" i="582" s="1"/>
  <c r="A93" i="582" s="1"/>
  <c r="A94" i="582" s="1"/>
  <c r="A95" i="582" s="1"/>
  <c r="A96" i="582" s="1"/>
  <c r="A97" i="582" s="1"/>
  <c r="A98" i="582" s="1"/>
  <c r="A99" i="582" s="1"/>
  <c r="A100" i="582" s="1"/>
  <c r="A101" i="582" s="1"/>
  <c r="A102" i="582" s="1"/>
  <c r="A103" i="582" s="1"/>
  <c r="A104" i="582" s="1"/>
  <c r="A105" i="582" s="1"/>
  <c r="A106" i="582" s="1"/>
  <c r="A107" i="582" s="1"/>
  <c r="A108" i="582" s="1"/>
  <c r="A109" i="582" s="1"/>
  <c r="A110" i="582" s="1"/>
  <c r="A111" i="582" s="1"/>
  <c r="A112" i="582" s="1"/>
  <c r="A113" i="582" s="1"/>
  <c r="A114" i="582" s="1"/>
  <c r="A115" i="582" s="1"/>
  <c r="A116" i="582" s="1"/>
  <c r="A117" i="582" s="1"/>
  <c r="A118" i="582" s="1"/>
  <c r="A119" i="582" s="1"/>
  <c r="A120" i="582" s="1"/>
  <c r="A121" i="582" s="1"/>
  <c r="A122" i="582" s="1"/>
  <c r="A123" i="582" s="1"/>
  <c r="A124" i="582" s="1"/>
  <c r="A125" i="582" s="1"/>
  <c r="A126" i="582" s="1"/>
  <c r="A127" i="582" s="1"/>
  <c r="A128" i="582" s="1"/>
  <c r="A129" i="582" s="1"/>
  <c r="A130" i="582" s="1"/>
  <c r="A131" i="582" s="1"/>
  <c r="A132" i="582" s="1"/>
  <c r="A133" i="582" s="1"/>
  <c r="A134" i="582" s="1"/>
  <c r="A135" i="582" s="1"/>
  <c r="A136" i="582" s="1"/>
  <c r="A137" i="582" s="1"/>
  <c r="A138" i="582" s="1"/>
  <c r="A139" i="582" s="1"/>
  <c r="A140" i="582" s="1"/>
  <c r="A141" i="582" s="1"/>
  <c r="A142" i="582" s="1"/>
  <c r="A143" i="582" s="1"/>
  <c r="A144" i="582" s="1"/>
  <c r="A145" i="582" s="1"/>
  <c r="A146" i="582" s="1"/>
  <c r="A147" i="582" s="1"/>
  <c r="A148" i="582" s="1"/>
  <c r="A149" i="582" s="1"/>
  <c r="A150" i="582" s="1"/>
  <c r="A151" i="582" s="1"/>
  <c r="A152" i="582" s="1"/>
  <c r="A153" i="582" s="1"/>
  <c r="A154" i="582" s="1"/>
  <c r="A155" i="582" s="1"/>
  <c r="A156" i="582" s="1"/>
  <c r="A157" i="582" s="1"/>
  <c r="A158" i="582" s="1"/>
  <c r="A159" i="582" s="1"/>
  <c r="A160" i="582" s="1"/>
  <c r="A161" i="582" s="1"/>
  <c r="A162" i="582" s="1"/>
  <c r="A163" i="582" s="1"/>
  <c r="I23" i="582"/>
  <c r="I22" i="582"/>
  <c r="A22" i="582"/>
  <c r="A23" i="582" s="1"/>
  <c r="I21" i="582"/>
  <c r="I20" i="582"/>
  <c r="A20" i="582"/>
  <c r="A21" i="582" s="1"/>
  <c r="I19" i="582"/>
  <c r="I18" i="582"/>
  <c r="A18" i="582"/>
  <c r="A19" i="582" s="1"/>
  <c r="I17" i="582"/>
  <c r="H105" i="581"/>
  <c r="I90" i="581"/>
  <c r="I89" i="581"/>
  <c r="I88" i="581"/>
  <c r="I87" i="581"/>
  <c r="I86" i="581"/>
  <c r="I85" i="581"/>
  <c r="I84" i="581"/>
  <c r="I83" i="581"/>
  <c r="I82" i="581"/>
  <c r="I81" i="581"/>
  <c r="I80" i="581"/>
  <c r="I79" i="581"/>
  <c r="I78" i="581"/>
  <c r="I77" i="581"/>
  <c r="I76" i="581"/>
  <c r="I75" i="581"/>
  <c r="I74" i="581"/>
  <c r="I73" i="581"/>
  <c r="I72" i="581"/>
  <c r="I71" i="581"/>
  <c r="I70" i="581"/>
  <c r="I69" i="581"/>
  <c r="I68" i="581"/>
  <c r="I67" i="581"/>
  <c r="I66" i="581"/>
  <c r="I65" i="581"/>
  <c r="I64" i="581"/>
  <c r="I63" i="581"/>
  <c r="I62" i="581"/>
  <c r="I61" i="581"/>
  <c r="I60" i="581"/>
  <c r="I59" i="581"/>
  <c r="I58" i="581"/>
  <c r="I57" i="581"/>
  <c r="I56" i="581"/>
  <c r="I55" i="581"/>
  <c r="I54" i="581"/>
  <c r="I53" i="581"/>
  <c r="I52" i="581"/>
  <c r="I51" i="581"/>
  <c r="I50" i="581"/>
  <c r="I49" i="581"/>
  <c r="I48" i="581"/>
  <c r="I47" i="581"/>
  <c r="I46" i="581"/>
  <c r="I45" i="581"/>
  <c r="I44" i="581"/>
  <c r="I43" i="581"/>
  <c r="I42" i="581"/>
  <c r="I41" i="581"/>
  <c r="I40" i="581"/>
  <c r="I39" i="581"/>
  <c r="I38" i="581"/>
  <c r="I37" i="581"/>
  <c r="I36" i="581"/>
  <c r="I35" i="581"/>
  <c r="I34" i="581"/>
  <c r="I33" i="581"/>
  <c r="I32" i="581"/>
  <c r="I31" i="581"/>
  <c r="I30" i="581"/>
  <c r="I29" i="581"/>
  <c r="I28" i="581"/>
  <c r="I27" i="581"/>
  <c r="I26" i="581"/>
  <c r="I25" i="581"/>
  <c r="I24" i="581"/>
  <c r="I23" i="581"/>
  <c r="I22" i="581"/>
  <c r="I21" i="581"/>
  <c r="I20" i="581"/>
  <c r="I19" i="581"/>
  <c r="A19" i="581"/>
  <c r="A20" i="581" s="1"/>
  <c r="A21" i="581" s="1"/>
  <c r="A22" i="581" s="1"/>
  <c r="A23" i="581" s="1"/>
  <c r="A24" i="581" s="1"/>
  <c r="A25" i="581" s="1"/>
  <c r="A26" i="581" s="1"/>
  <c r="A27" i="581" s="1"/>
  <c r="A28" i="581" s="1"/>
  <c r="A29" i="581" s="1"/>
  <c r="A30" i="581" s="1"/>
  <c r="A31" i="581" s="1"/>
  <c r="A32" i="581" s="1"/>
  <c r="A33" i="581" s="1"/>
  <c r="A34" i="581" s="1"/>
  <c r="A35" i="581" s="1"/>
  <c r="A36" i="581" s="1"/>
  <c r="A37" i="581" s="1"/>
  <c r="A38" i="581" s="1"/>
  <c r="A39" i="581" s="1"/>
  <c r="A40" i="581" s="1"/>
  <c r="A41" i="581" s="1"/>
  <c r="A42" i="581" s="1"/>
  <c r="A43" i="581" s="1"/>
  <c r="A44" i="581" s="1"/>
  <c r="A45" i="581" s="1"/>
  <c r="A46" i="581" s="1"/>
  <c r="A47" i="581" s="1"/>
  <c r="A48" i="581" s="1"/>
  <c r="A49" i="581" s="1"/>
  <c r="A50" i="581" s="1"/>
  <c r="A51" i="581" s="1"/>
  <c r="A52" i="581" s="1"/>
  <c r="A53" i="581" s="1"/>
  <c r="A54" i="581" s="1"/>
  <c r="A55" i="581" s="1"/>
  <c r="A56" i="581" s="1"/>
  <c r="A57" i="581" s="1"/>
  <c r="A58" i="581" s="1"/>
  <c r="A59" i="581" s="1"/>
  <c r="A60" i="581" s="1"/>
  <c r="A61" i="581" s="1"/>
  <c r="A62" i="581" s="1"/>
  <c r="A63" i="581" s="1"/>
  <c r="A64" i="581" s="1"/>
  <c r="A65" i="581" s="1"/>
  <c r="A66" i="581" s="1"/>
  <c r="A67" i="581" s="1"/>
  <c r="A68" i="581" s="1"/>
  <c r="A69" i="581" s="1"/>
  <c r="A70" i="581" s="1"/>
  <c r="A71" i="581" s="1"/>
  <c r="A72" i="581" s="1"/>
  <c r="A73" i="581" s="1"/>
  <c r="A74" i="581" s="1"/>
  <c r="A75" i="581" s="1"/>
  <c r="A76" i="581" s="1"/>
  <c r="A77" i="581" s="1"/>
  <c r="A78" i="581" s="1"/>
  <c r="A79" i="581" s="1"/>
  <c r="A80" i="581" s="1"/>
  <c r="A81" i="581" s="1"/>
  <c r="A82" i="581" s="1"/>
  <c r="A83" i="581" s="1"/>
  <c r="A84" i="581" s="1"/>
  <c r="A85" i="581" s="1"/>
  <c r="A86" i="581" s="1"/>
  <c r="A87" i="581" s="1"/>
  <c r="A88" i="581" s="1"/>
  <c r="A89" i="581" s="1"/>
  <c r="A90" i="581" s="1"/>
  <c r="I18" i="581"/>
  <c r="I91" i="581" s="1"/>
  <c r="I95" i="581" s="1"/>
  <c r="A18" i="581"/>
  <c r="I17" i="581"/>
  <c r="H96" i="580"/>
  <c r="A19" i="580"/>
  <c r="A20" i="580" s="1"/>
  <c r="A21" i="580" s="1"/>
  <c r="A22" i="580" s="1"/>
  <c r="A23" i="580" s="1"/>
  <c r="A24" i="580" s="1"/>
  <c r="A25" i="580" s="1"/>
  <c r="A26" i="580" s="1"/>
  <c r="A27" i="580" s="1"/>
  <c r="A28" i="580" s="1"/>
  <c r="A29" i="580" s="1"/>
  <c r="A30" i="580" s="1"/>
  <c r="A31" i="580" s="1"/>
  <c r="A32" i="580" s="1"/>
  <c r="A33" i="580" s="1"/>
  <c r="A34" i="580" s="1"/>
  <c r="A35" i="580" s="1"/>
  <c r="A36" i="580" s="1"/>
  <c r="A37" i="580" s="1"/>
  <c r="A38" i="580" s="1"/>
  <c r="A39" i="580" s="1"/>
  <c r="A40" i="580" s="1"/>
  <c r="A41" i="580" s="1"/>
  <c r="A42" i="580" s="1"/>
  <c r="A43" i="580" s="1"/>
  <c r="A44" i="580" s="1"/>
  <c r="A45" i="580" s="1"/>
  <c r="A46" i="580" s="1"/>
  <c r="A47" i="580" s="1"/>
  <c r="A48" i="580" s="1"/>
  <c r="A49" i="580" s="1"/>
  <c r="A50" i="580" s="1"/>
  <c r="A51" i="580" s="1"/>
  <c r="A52" i="580" s="1"/>
  <c r="A53" i="580" s="1"/>
  <c r="A54" i="580" s="1"/>
  <c r="A55" i="580" s="1"/>
  <c r="A56" i="580" s="1"/>
  <c r="A57" i="580" s="1"/>
  <c r="A58" i="580" s="1"/>
  <c r="A59" i="580" s="1"/>
  <c r="A60" i="580" s="1"/>
  <c r="A61" i="580" s="1"/>
  <c r="A62" i="580" s="1"/>
  <c r="A63" i="580" s="1"/>
  <c r="A64" i="580" s="1"/>
  <c r="A65" i="580" s="1"/>
  <c r="A66" i="580" s="1"/>
  <c r="A67" i="580" s="1"/>
  <c r="A68" i="580" s="1"/>
  <c r="A69" i="580" s="1"/>
  <c r="A70" i="580" s="1"/>
  <c r="A71" i="580" s="1"/>
  <c r="A72" i="580" s="1"/>
  <c r="A73" i="580" s="1"/>
  <c r="A74" i="580" s="1"/>
  <c r="A75" i="580" s="1"/>
  <c r="A76" i="580" s="1"/>
  <c r="A77" i="580" s="1"/>
  <c r="A78" i="580" s="1"/>
  <c r="A79" i="580" s="1"/>
  <c r="A80" i="580" s="1"/>
  <c r="A81" i="580" s="1"/>
  <c r="A18" i="580"/>
  <c r="I17" i="580"/>
  <c r="I82" i="580" s="1"/>
  <c r="I86" i="580" s="1"/>
  <c r="H62" i="579"/>
  <c r="I47" i="579"/>
  <c r="I46" i="579"/>
  <c r="I45" i="579"/>
  <c r="I44" i="579"/>
  <c r="I43" i="579"/>
  <c r="I42" i="579"/>
  <c r="I41" i="579"/>
  <c r="I40" i="579"/>
  <c r="I39" i="579"/>
  <c r="I38" i="579"/>
  <c r="I37" i="579"/>
  <c r="I36" i="579"/>
  <c r="I35" i="579"/>
  <c r="I34" i="579"/>
  <c r="I33" i="579"/>
  <c r="I32" i="579"/>
  <c r="I31" i="579"/>
  <c r="I30" i="579"/>
  <c r="I29" i="579"/>
  <c r="I28" i="579"/>
  <c r="I27" i="579"/>
  <c r="I26" i="579"/>
  <c r="I25" i="579"/>
  <c r="I24" i="579"/>
  <c r="I23" i="579"/>
  <c r="I22" i="579"/>
  <c r="I21" i="579"/>
  <c r="I20" i="579"/>
  <c r="I19" i="579"/>
  <c r="A19" i="579"/>
  <c r="A20" i="579" s="1"/>
  <c r="A21" i="579" s="1"/>
  <c r="A22" i="579" s="1"/>
  <c r="A23" i="579" s="1"/>
  <c r="A24" i="579" s="1"/>
  <c r="A25" i="579" s="1"/>
  <c r="A26" i="579" s="1"/>
  <c r="A27" i="579" s="1"/>
  <c r="A28" i="579" s="1"/>
  <c r="A29" i="579" s="1"/>
  <c r="A30" i="579" s="1"/>
  <c r="A31" i="579" s="1"/>
  <c r="A32" i="579" s="1"/>
  <c r="A33" i="579" s="1"/>
  <c r="A34" i="579" s="1"/>
  <c r="A35" i="579" s="1"/>
  <c r="A36" i="579" s="1"/>
  <c r="A37" i="579" s="1"/>
  <c r="A38" i="579" s="1"/>
  <c r="A39" i="579" s="1"/>
  <c r="A40" i="579" s="1"/>
  <c r="A41" i="579" s="1"/>
  <c r="A42" i="579" s="1"/>
  <c r="A43" i="579" s="1"/>
  <c r="A44" i="579" s="1"/>
  <c r="A45" i="579" s="1"/>
  <c r="A46" i="579" s="1"/>
  <c r="A47" i="579" s="1"/>
  <c r="I18" i="579"/>
  <c r="A18" i="579"/>
  <c r="I17" i="579"/>
  <c r="I48" i="579" s="1"/>
  <c r="I52" i="579" s="1"/>
  <c r="I164" i="585" l="1"/>
  <c r="I164" i="582"/>
  <c r="L35" i="584" s="1"/>
  <c r="H35" i="578" l="1"/>
  <c r="I18" i="578"/>
  <c r="I20" i="578" s="1"/>
  <c r="I24" i="578" s="1"/>
  <c r="J38" i="577" l="1"/>
  <c r="I49" i="577"/>
  <c r="J32" i="577"/>
  <c r="J31" i="577"/>
  <c r="J30" i="577"/>
  <c r="J29" i="577"/>
  <c r="J28" i="577"/>
  <c r="J27" i="577"/>
  <c r="J26" i="577"/>
  <c r="J25" i="577"/>
  <c r="J24" i="577"/>
  <c r="J23" i="577"/>
  <c r="J22" i="577"/>
  <c r="J21" i="577"/>
  <c r="J20" i="577"/>
  <c r="J19" i="577"/>
  <c r="J33" i="577" s="1"/>
  <c r="A19" i="577"/>
  <c r="A20" i="577" s="1"/>
  <c r="A21" i="577" s="1"/>
  <c r="A22" i="577" s="1"/>
  <c r="A23" i="577" s="1"/>
  <c r="A24" i="577" s="1"/>
  <c r="A25" i="577" s="1"/>
  <c r="A26" i="577" s="1"/>
  <c r="A27" i="577" s="1"/>
  <c r="A28" i="577" s="1"/>
  <c r="A29" i="577" s="1"/>
  <c r="A30" i="577" s="1"/>
  <c r="A31" i="577" s="1"/>
  <c r="A32" i="577" s="1"/>
  <c r="J18" i="577"/>
  <c r="J33" i="552"/>
  <c r="J35" i="577" l="1"/>
  <c r="J37" i="577" s="1"/>
  <c r="I25" i="576"/>
  <c r="I21" i="576"/>
  <c r="I19" i="576"/>
  <c r="I20" i="576"/>
  <c r="I24" i="576"/>
  <c r="I18" i="576"/>
  <c r="H36" i="576"/>
  <c r="J21" i="576"/>
  <c r="I23" i="575"/>
  <c r="I18" i="575"/>
  <c r="H34" i="575"/>
  <c r="J19" i="575"/>
  <c r="I19" i="575"/>
  <c r="H32" i="574" l="1"/>
  <c r="I17" i="574"/>
  <c r="I18" i="574" s="1"/>
  <c r="I22" i="574" s="1"/>
  <c r="H32" i="572" l="1"/>
  <c r="I17" i="572"/>
  <c r="I18" i="572" s="1"/>
  <c r="I22" i="572" s="1"/>
  <c r="I23" i="571" l="1"/>
  <c r="I22" i="571"/>
  <c r="I19" i="571"/>
  <c r="J19" i="571"/>
  <c r="H34" i="571"/>
  <c r="I18" i="571"/>
  <c r="I34" i="570" l="1"/>
  <c r="J18" i="570"/>
  <c r="J19" i="570" s="1"/>
  <c r="J23" i="570" s="1"/>
  <c r="I34" i="569"/>
  <c r="J19" i="569"/>
  <c r="J20" i="569" s="1"/>
  <c r="J24" i="569" s="1"/>
  <c r="H36" i="567" l="1"/>
  <c r="I20" i="567"/>
  <c r="I21" i="567" s="1"/>
  <c r="I25" i="567" s="1"/>
  <c r="I34" i="566" l="1"/>
  <c r="J19" i="566"/>
  <c r="J22" i="566" s="1"/>
  <c r="J18" i="566"/>
  <c r="J21" i="566" l="1"/>
  <c r="J23" i="566" s="1"/>
  <c r="I25" i="565"/>
  <c r="I24" i="565"/>
  <c r="H36" i="565" l="1"/>
  <c r="I20" i="565"/>
  <c r="I21" i="565" s="1"/>
  <c r="J25" i="559" l="1"/>
  <c r="J21" i="559"/>
  <c r="J18" i="559"/>
  <c r="I37" i="559"/>
  <c r="I24" i="556" l="1"/>
  <c r="I23" i="558" l="1"/>
  <c r="H34" i="558"/>
  <c r="I18" i="558"/>
  <c r="I19" i="558" s="1"/>
  <c r="I22" i="558" s="1"/>
  <c r="I23" i="557"/>
  <c r="H34" i="557"/>
  <c r="I18" i="557"/>
  <c r="I19" i="557" s="1"/>
  <c r="I22" i="557" s="1"/>
  <c r="H35" i="556" l="1"/>
  <c r="I19" i="556"/>
  <c r="I20" i="556" s="1"/>
  <c r="I23" i="556" s="1"/>
  <c r="I24" i="545"/>
  <c r="I24" i="555" l="1"/>
  <c r="I23" i="555" l="1"/>
  <c r="I22" i="555"/>
  <c r="I21" i="555"/>
  <c r="H39" i="555"/>
  <c r="I20" i="555"/>
  <c r="I28" i="555" s="1"/>
  <c r="I18" i="554" l="1"/>
  <c r="H32" i="554"/>
  <c r="I17" i="554"/>
  <c r="I22" i="554" s="1"/>
  <c r="J38" i="552"/>
  <c r="I49" i="552" l="1"/>
  <c r="J32" i="552"/>
  <c r="J31" i="552"/>
  <c r="J30" i="552"/>
  <c r="J29" i="552"/>
  <c r="J28" i="552"/>
  <c r="J27" i="552"/>
  <c r="J26" i="552"/>
  <c r="J25" i="552"/>
  <c r="J24" i="552"/>
  <c r="J23" i="552"/>
  <c r="J22" i="552"/>
  <c r="J21" i="552"/>
  <c r="J20" i="552"/>
  <c r="A20" i="552"/>
  <c r="A21" i="552" s="1"/>
  <c r="A22" i="552" s="1"/>
  <c r="A23" i="552" s="1"/>
  <c r="A24" i="552" s="1"/>
  <c r="A25" i="552" s="1"/>
  <c r="A26" i="552" s="1"/>
  <c r="A27" i="552" s="1"/>
  <c r="A28" i="552" s="1"/>
  <c r="A29" i="552" s="1"/>
  <c r="A30" i="552" s="1"/>
  <c r="A31" i="552" s="1"/>
  <c r="A32" i="552" s="1"/>
  <c r="J19" i="552"/>
  <c r="A19" i="552"/>
  <c r="J18" i="552"/>
  <c r="J37" i="551" l="1"/>
  <c r="J35" i="551"/>
  <c r="J35" i="552" l="1"/>
  <c r="J37" i="552" s="1"/>
  <c r="J33" i="551"/>
  <c r="J19" i="551"/>
  <c r="J20" i="551"/>
  <c r="J21" i="551"/>
  <c r="J22" i="551"/>
  <c r="J23" i="551"/>
  <c r="J24" i="551"/>
  <c r="J25" i="551"/>
  <c r="J26" i="551"/>
  <c r="J27" i="551"/>
  <c r="J28" i="551"/>
  <c r="J29" i="551"/>
  <c r="J30" i="551"/>
  <c r="J31" i="551"/>
  <c r="J32" i="551"/>
  <c r="J18" i="551"/>
  <c r="A19" i="551"/>
  <c r="A20" i="551" s="1"/>
  <c r="A21" i="551" s="1"/>
  <c r="A22" i="551" s="1"/>
  <c r="A23" i="551" s="1"/>
  <c r="A24" i="551" s="1"/>
  <c r="A25" i="551" s="1"/>
  <c r="A26" i="551" s="1"/>
  <c r="A27" i="551" s="1"/>
  <c r="A28" i="551" s="1"/>
  <c r="A29" i="551" s="1"/>
  <c r="A30" i="551" s="1"/>
  <c r="A31" i="551" s="1"/>
  <c r="A32" i="551" s="1"/>
  <c r="I48" i="551" l="1"/>
  <c r="J23" i="550" l="1"/>
  <c r="J22" i="550"/>
  <c r="J21" i="550"/>
  <c r="J18" i="550"/>
  <c r="I34" i="550"/>
  <c r="J19" i="550"/>
  <c r="I34" i="549" l="1"/>
  <c r="J18" i="549"/>
  <c r="J19" i="549" s="1"/>
  <c r="J23" i="549" s="1"/>
  <c r="I34" i="548"/>
  <c r="J18" i="548"/>
  <c r="J19" i="548" s="1"/>
  <c r="J23" i="548" s="1"/>
  <c r="I20" i="547" l="1"/>
  <c r="I19" i="547"/>
  <c r="H35" i="547"/>
  <c r="I25" i="546" l="1"/>
  <c r="I21" i="546"/>
  <c r="I19" i="546"/>
  <c r="I20" i="546"/>
  <c r="H36" i="546"/>
  <c r="I23" i="545" l="1"/>
  <c r="I20" i="545"/>
  <c r="H35" i="545"/>
  <c r="I19" i="545"/>
  <c r="I24" i="547"/>
</calcChain>
</file>

<file path=xl/sharedStrings.xml><?xml version="1.0" encoding="utf-8"?>
<sst xmlns="http://schemas.openxmlformats.org/spreadsheetml/2006/main" count="3136" uniqueCount="716">
  <si>
    <t>PT. PERISAI CAKRAWALA INDONESIA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</si>
  <si>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</si>
  <si>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</si>
  <si>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</si>
  <si>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</si>
  <si>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</si>
  <si>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</si>
  <si>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Invoice No</t>
  </si>
  <si>
    <t>:</t>
  </si>
  <si>
    <t>Invoice Date</t>
  </si>
  <si>
    <t>Due Date</t>
  </si>
  <si>
    <t>Attn</t>
  </si>
  <si>
    <t>NO</t>
  </si>
  <si>
    <t>DATE</t>
  </si>
  <si>
    <t>DESCRIPTION</t>
  </si>
  <si>
    <t>DESNATION</t>
  </si>
  <si>
    <t>UNIT PRICE</t>
  </si>
  <si>
    <t>AMOUNT</t>
  </si>
  <si>
    <t>SUB TOTAL</t>
  </si>
  <si>
    <t>DP</t>
  </si>
  <si>
    <t>Payment Instructions</t>
  </si>
  <si>
    <t>Pay Cheque or Transfer to :</t>
  </si>
  <si>
    <t>Bekasi,</t>
  </si>
  <si>
    <t>Dede Komalasari</t>
  </si>
  <si>
    <t xml:space="preserve"> </t>
  </si>
  <si>
    <t>AWB</t>
  </si>
  <si>
    <t>Total</t>
  </si>
  <si>
    <t>COLLY</t>
  </si>
  <si>
    <t>-</t>
  </si>
  <si>
    <t>Ruko Asera Blok 1S-20 No.26</t>
  </si>
  <si>
    <t>Unit</t>
  </si>
  <si>
    <t>Pelunasan</t>
  </si>
  <si>
    <t>BCA-IDR</t>
  </si>
  <si>
    <t>A/C : 521-137-0492</t>
  </si>
  <si>
    <t>A/N : M. IMAM ATAU HENRY TIRTASAPUTRA JUNIOR</t>
  </si>
  <si>
    <t>:  Finance Dept</t>
  </si>
  <si>
    <t xml:space="preserve">Bekasi, </t>
  </si>
  <si>
    <t>KG</t>
  </si>
  <si>
    <t>: PT. PERDANA CARGO SOLUTION</t>
  </si>
  <si>
    <t>Cirebon</t>
  </si>
  <si>
    <t xml:space="preserve">DP  </t>
  </si>
  <si>
    <t>Semarang</t>
  </si>
  <si>
    <t xml:space="preserve"> 168/PCI/K2/V/21</t>
  </si>
  <si>
    <t xml:space="preserve"> 03 Mei  2021</t>
  </si>
  <si>
    <t xml:space="preserve">Pekanbaru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</si>
  <si>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Tiga Ratus Lima Puluh Ribu Rupiah.</t>
    </r>
  </si>
  <si>
    <t>: CV Arras Trans Nusantara (We Artrans)</t>
  </si>
  <si>
    <t>:  Riana Putri</t>
  </si>
  <si>
    <t>Jl.gunung walat perum green hill</t>
  </si>
  <si>
    <t>blok B6 No.2 cibadak-sukabumi (43351)</t>
  </si>
  <si>
    <t>Pengiriman Barang One Way (1 Rit) Tujuan Pekanbaru</t>
  </si>
  <si>
    <t>: CV. TRI ANUGRAH</t>
  </si>
  <si>
    <t>: Ibu Yanti</t>
  </si>
  <si>
    <t xml:space="preserve"> 169/PCI/K2/V/21</t>
  </si>
  <si>
    <t xml:space="preserve"> 04 Mei  2021</t>
  </si>
  <si>
    <t>BKI032210018713</t>
  </si>
  <si>
    <t>Pengiriman Barang Tujuan Multi Bintang Indonesia</t>
  </si>
  <si>
    <t>Mojokerto</t>
  </si>
  <si>
    <t>Biaya Pickup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</si>
  <si>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Lima Ratus Dua Puluh Ribu Rupiah.</t>
    </r>
  </si>
  <si>
    <t>BKI032210018093</t>
  </si>
  <si>
    <t>Pengiriman Barang Tujuan Malang dan Gersik</t>
  </si>
  <si>
    <t>Jawa Timur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</si>
  <si>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Rupiah.</t>
    </r>
  </si>
  <si>
    <t>: PT. Maramen Jaya Sentosa</t>
  </si>
  <si>
    <t xml:space="preserve">: </t>
  </si>
  <si>
    <t xml:space="preserve"> 170/PCI/K2/V/21</t>
  </si>
  <si>
    <t xml:space="preserve"> 171/PCI/K2/V/21</t>
  </si>
  <si>
    <t>Biaya Cancel Forklift Tujuan Balaraja - Cirebon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</si>
  <si>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Ribu Rupiah.</t>
    </r>
  </si>
  <si>
    <t xml:space="preserve"> 172/PCI/K2/V/21</t>
  </si>
  <si>
    <t>MES2104070051</t>
  </si>
  <si>
    <t>Pengiriman Barang Tujuan Medan Semarang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</si>
  <si>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Lima Puluh Ribu Rupiah.</t>
    </r>
  </si>
  <si>
    <t>: PT. Mitra Trans Logistik</t>
  </si>
  <si>
    <t>: Ibu Feriyanti</t>
  </si>
  <si>
    <t xml:space="preserve"> 173/PCI/K2/V/21</t>
  </si>
  <si>
    <t xml:space="preserve"> 05 Mei  2021</t>
  </si>
  <si>
    <t>Pengiriman Barang Tujuan Jakarta - Palembang</t>
  </si>
  <si>
    <t>Palembang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</si>
  <si>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Tujuh Ratus Lima Puluh Ribu Rupiah.</t>
    </r>
  </si>
  <si>
    <t xml:space="preserve"> 174/PCI/K2/V/21</t>
  </si>
  <si>
    <t>: PT. Mitra Efektif Damai Lestari</t>
  </si>
  <si>
    <t>BKI032210018721</t>
  </si>
  <si>
    <t>Pengiriman Barang Tujuan Athena Baby Shop</t>
  </si>
  <si>
    <t>Medan</t>
  </si>
  <si>
    <t>BKI032210018804</t>
  </si>
  <si>
    <t>Pengiriman Barang Tujuan Toko Aneka Boneka Indah</t>
  </si>
  <si>
    <t>BKI032210018812</t>
  </si>
  <si>
    <t>Pengiriman Barang Tujuan CV. Junior Sejahtera Mandiri</t>
  </si>
  <si>
    <t>BKI032210018739</t>
  </si>
  <si>
    <t>Pengiriman Barang Tujuan PT. Permata Indah Cemerlang</t>
  </si>
  <si>
    <t>BKI032210018747</t>
  </si>
  <si>
    <t>Pengiriman Barang Tujuan Melody Baby Shop</t>
  </si>
  <si>
    <t>BK0322100187454</t>
  </si>
  <si>
    <t>Pengiriman Barang Tujuan Transmart Opi Palembang</t>
  </si>
  <si>
    <t>BKI032210018762</t>
  </si>
  <si>
    <t>Pengiriman Barang Tujuan Carrefour Palembang Square</t>
  </si>
  <si>
    <t>BKI032210018770</t>
  </si>
  <si>
    <t>Pengiriman Barang Tujuan Transmart PCC Palembang</t>
  </si>
  <si>
    <t>BKI032210018788</t>
  </si>
  <si>
    <t>Pengiriman Barang Tujuan Carrefour Bandar Lampung</t>
  </si>
  <si>
    <t>Bandar Lampung</t>
  </si>
  <si>
    <t>BKI032210018861</t>
  </si>
  <si>
    <t>Pengiriman Barang Tujuan Sun Kado Mabar</t>
  </si>
  <si>
    <t>BKI032210018887</t>
  </si>
  <si>
    <t>Pengiriman Barang Tujuan Bali Kado Johor</t>
  </si>
  <si>
    <t>BKI032210018879</t>
  </si>
  <si>
    <t>Pengiriman Barang Tujuan Bali Kado Menteng</t>
  </si>
  <si>
    <t>BKI032210018846</t>
  </si>
  <si>
    <t>BKI032210018838</t>
  </si>
  <si>
    <t>Pengiriman Barang Tujuan Kubang Indah Toys</t>
  </si>
  <si>
    <t>Pekanbaru</t>
  </si>
  <si>
    <t>BKI032210018853</t>
  </si>
  <si>
    <t>Pengiriman Barang Tujuan Indomarco Depo Aceh</t>
  </si>
  <si>
    <t>Aceh</t>
  </si>
  <si>
    <t>Discount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</si>
  <si>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Sebelas Juta Empat Ratus Dua Puluh Delapan Ribu Dua Ratus Rupiah.</t>
    </r>
  </si>
  <si>
    <t>Revisi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</si>
  <si>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Tujuh Ratus Empat Belas Ribu Seratus Rupiah.</t>
    </r>
  </si>
  <si>
    <t>: PT. Menara Warna Indonesia</t>
  </si>
  <si>
    <t>: Ibu Ani</t>
  </si>
  <si>
    <t>PICK UP DATE</t>
  </si>
  <si>
    <t>CONSIGNEE</t>
  </si>
  <si>
    <t>QTY</t>
  </si>
  <si>
    <t xml:space="preserve">Pengiriman Barang Buku Dogeng Dancow </t>
  </si>
  <si>
    <t>Surabaya</t>
  </si>
  <si>
    <t>PELUNASAN</t>
  </si>
  <si>
    <t xml:space="preserve"> 175/PCI/K2/V/21</t>
  </si>
  <si>
    <t xml:space="preserve"> 07 Mei  2021</t>
  </si>
  <si>
    <t>BKI032210018028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</si>
  <si>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Ratus Enam Puluh Ribu Rupiah.</t>
    </r>
  </si>
  <si>
    <t>: PT. Darma Cahaya Makmur</t>
  </si>
  <si>
    <t xml:space="preserve"> Pondok Unggu Permai Sektor 5 </t>
  </si>
  <si>
    <t xml:space="preserve"> Cluster Legian Village Blok T9 No. 2 Rt. 001 Rw. 053</t>
  </si>
  <si>
    <t xml:space="preserve"> -</t>
  </si>
  <si>
    <t xml:space="preserve"> Kel. Bahagia Kec. Babelan Bekasi</t>
  </si>
  <si>
    <t>:  Darmo Subekti</t>
  </si>
  <si>
    <t>UNIT</t>
  </si>
  <si>
    <t>Jakarta</t>
  </si>
  <si>
    <t xml:space="preserve">DP   </t>
  </si>
  <si>
    <t xml:space="preserve">Pelunasan </t>
  </si>
  <si>
    <t>TOTAL</t>
  </si>
  <si>
    <t>Kepada Yth :</t>
  </si>
  <si>
    <t>Bpk. Achmad (0896 9363 5061)</t>
  </si>
  <si>
    <t>PT. Link Pasifik Indonusa</t>
  </si>
  <si>
    <t>Rukan Elang-New Batavia Block LC 11/07</t>
  </si>
  <si>
    <t>Jl. Raya Gading Batavia, Jakarta</t>
  </si>
  <si>
    <t xml:space="preserve">Pengirim : </t>
  </si>
  <si>
    <t>Bagian Finance (021 8944 5283)</t>
  </si>
  <si>
    <t>PT. Perisai Cakrawala Indonesia</t>
  </si>
  <si>
    <t>Ruko Ifolia Blok HY47 No. 26</t>
  </si>
  <si>
    <t xml:space="preserve">     Harapan Indah – Bekasi 17214</t>
  </si>
  <si>
    <t>Bpk. Rahmat Hidayat (0817-9537-006)</t>
  </si>
  <si>
    <t>Ruko Permata Garden Ngaliyan No. 10</t>
  </si>
  <si>
    <t xml:space="preserve">Jl. Raya Wates - Gondoriyo </t>
  </si>
  <si>
    <t>Ngaliyan Semarang</t>
  </si>
  <si>
    <t xml:space="preserve">     Kepada Yth :</t>
  </si>
  <si>
    <t xml:space="preserve">     Bapak Ari ( 0821 1046 5539 )</t>
  </si>
  <si>
    <t xml:space="preserve">     PT. Tensindo Kreasi Nusantara</t>
  </si>
  <si>
    <t xml:space="preserve">     Rukan Crown Palace Kav. B 10-11</t>
  </si>
  <si>
    <t xml:space="preserve">     Tebet – Jakarta 12819</t>
  </si>
  <si>
    <t>BKI032210019683</t>
  </si>
  <si>
    <t xml:space="preserve">Pengiriman Barang Tujuan Ibu Susan Pondok Indah </t>
  </si>
  <si>
    <t>03/05/21</t>
  </si>
  <si>
    <t>02/05/21</t>
  </si>
  <si>
    <t>BKI03210019653</t>
  </si>
  <si>
    <t>Pengiriman Barang Tujuan Pak Rio Aeon Mall BSD City</t>
  </si>
  <si>
    <t>Tanggerang</t>
  </si>
  <si>
    <t>BKI032210019646</t>
  </si>
  <si>
    <t>BKI032210019661</t>
  </si>
  <si>
    <t>Pengiriman Barang Tujuan Ibu Serly Aeon Mall Sentul</t>
  </si>
  <si>
    <t>Bogor</t>
  </si>
  <si>
    <t xml:space="preserve"> 08 Mei  2021</t>
  </si>
  <si>
    <t xml:space="preserve"> 176/PCI/K2/V/21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</si>
  <si>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Enam Ratus Ribu Rupiah.</t>
    </r>
  </si>
  <si>
    <t>Lunas 04/05/21</t>
  </si>
  <si>
    <t>: PT. UJP</t>
  </si>
  <si>
    <t>: Finance Dept</t>
  </si>
  <si>
    <t>CDD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</si>
  <si>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Ribu Rupiah.</t>
    </r>
  </si>
  <si>
    <t xml:space="preserve"> 08 Mei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</si>
  <si>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Tiga Ratus Delapan Puluh Dua Ribu Dua Ratus Rupiah.</t>
    </r>
  </si>
  <si>
    <t xml:space="preserve"> 168A/PCI/K2/V/21</t>
  </si>
  <si>
    <t xml:space="preserve"> 177/PCI/K2/V/21</t>
  </si>
  <si>
    <t xml:space="preserve"> 178/PCI/K2/V/21</t>
  </si>
  <si>
    <t xml:space="preserve"> 18 Mei  2021</t>
  </si>
  <si>
    <t>: Bpk. Alam</t>
  </si>
  <si>
    <t>Bali</t>
  </si>
  <si>
    <t>By. Packing</t>
  </si>
  <si>
    <t>By. Pick Up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</si>
  <si>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Seratus Sembilan Puluh Lima Ribu Rupiah.</t>
    </r>
  </si>
  <si>
    <t>BKI032210020081</t>
  </si>
  <si>
    <t>Pengiriman Barang Tujuan SHI SHI NIGHT CLUB - Badung</t>
  </si>
  <si>
    <t>: ANGGA PADI</t>
  </si>
  <si>
    <t>Probolinggo</t>
  </si>
  <si>
    <t>DPC Banyuwangi</t>
  </si>
  <si>
    <t>Jember</t>
  </si>
  <si>
    <t>Pamekasan</t>
  </si>
  <si>
    <t>Malang</t>
  </si>
  <si>
    <t>Sidoarjo</t>
  </si>
  <si>
    <t>Gresik</t>
  </si>
  <si>
    <t>Tuban</t>
  </si>
  <si>
    <t>Madiun</t>
  </si>
  <si>
    <t>Pati</t>
  </si>
  <si>
    <t>Salatiga</t>
  </si>
  <si>
    <t>Surakarta</t>
  </si>
  <si>
    <t>Magelang</t>
  </si>
  <si>
    <t>Yogyakarta</t>
  </si>
  <si>
    <t>Tegal</t>
  </si>
  <si>
    <t>Purwokerto</t>
  </si>
  <si>
    <t>Bandung 1</t>
  </si>
  <si>
    <t>BKI032210015511</t>
  </si>
  <si>
    <t>BKI032210015537</t>
  </si>
  <si>
    <t>BKI032210015560</t>
  </si>
  <si>
    <t>BKI032210015586</t>
  </si>
  <si>
    <t>BKI032210015552</t>
  </si>
  <si>
    <t>BKI032210015388</t>
  </si>
  <si>
    <t>BKI032210015370</t>
  </si>
  <si>
    <t>BKI032210015602</t>
  </si>
  <si>
    <t>BKI032210015628</t>
  </si>
  <si>
    <t>BKI032210015578</t>
  </si>
  <si>
    <t>BKI032210015545</t>
  </si>
  <si>
    <t>BKI032210015461</t>
  </si>
  <si>
    <t>BKI032210015479</t>
  </si>
  <si>
    <t>BKI032210015438</t>
  </si>
  <si>
    <t>BKI032210015339</t>
  </si>
  <si>
    <t>BKI032210015321</t>
  </si>
  <si>
    <t>BKI032210015362</t>
  </si>
  <si>
    <t>BKI032210015446</t>
  </si>
  <si>
    <t>BKI032210016469</t>
  </si>
  <si>
    <t>BKI032210016477</t>
  </si>
  <si>
    <t>BKI032210016485</t>
  </si>
  <si>
    <t>BKI032210015594</t>
  </si>
  <si>
    <t>BKI032210015412</t>
  </si>
  <si>
    <t>BKI032210015347</t>
  </si>
  <si>
    <t>BKI032210015354</t>
  </si>
  <si>
    <t>BKI032210016642</t>
  </si>
  <si>
    <t>BKI032210016659</t>
  </si>
  <si>
    <t>BKI032210016667</t>
  </si>
  <si>
    <t>BKI032210016675</t>
  </si>
  <si>
    <t>BKI032210016683</t>
  </si>
  <si>
    <t>BKI032210016691</t>
  </si>
  <si>
    <t>BKI032210016709</t>
  </si>
  <si>
    <t>BKI032210016717</t>
  </si>
  <si>
    <t>BKI032210015610</t>
  </si>
  <si>
    <t>BKI032210016790</t>
  </si>
  <si>
    <t>BKI032210016808</t>
  </si>
  <si>
    <t>BKI032210016816</t>
  </si>
  <si>
    <t>BKI032210016824</t>
  </si>
  <si>
    <t>BKI032210016857</t>
  </si>
  <si>
    <t>BKI032210016865</t>
  </si>
  <si>
    <t>BKI032210016873</t>
  </si>
  <si>
    <t>BKI032210016881</t>
  </si>
  <si>
    <t>BKI032210016899</t>
  </si>
  <si>
    <t>BKI032210016931</t>
  </si>
  <si>
    <t>BKI032210016949</t>
  </si>
  <si>
    <t>BKI032210016956</t>
  </si>
  <si>
    <t>PT. HM SAMPOERNA</t>
  </si>
  <si>
    <t>SRGPCI0257 - PATI</t>
  </si>
  <si>
    <t>SUBPCI0223 - TUBAN</t>
  </si>
  <si>
    <t>SUBPCI0221 - SURABAYA</t>
  </si>
  <si>
    <t>PDNPCI0218 - SIDOARJO</t>
  </si>
  <si>
    <t>GRSPCI0194 - GRESIK</t>
  </si>
  <si>
    <t>BKIPCI0138 - CIANJUR</t>
  </si>
  <si>
    <t>PWKPCI0180 - SUKABUMI KOTA</t>
  </si>
  <si>
    <t>PCI0211 - PAMEKASAN</t>
  </si>
  <si>
    <t>SUBPCI0188 - BANYUWANGI</t>
  </si>
  <si>
    <t>MJKPCI0207 - MOJOKERTO</t>
  </si>
  <si>
    <t>KDRPCI0199 - KEDIRI</t>
  </si>
  <si>
    <t>SRGPCI0281 - YOGYAKARTA</t>
  </si>
  <si>
    <t>JOGPCI0254 - MAGELANG</t>
  </si>
  <si>
    <t>PWOPCI0262 - PURWOKERTO</t>
  </si>
  <si>
    <t>BDOPCI0132 - BANDUNG</t>
  </si>
  <si>
    <t>PWKPCI0167 - PADALARANG</t>
  </si>
  <si>
    <t>SRGPCI0273 - TEGAL</t>
  </si>
  <si>
    <t>MLGPCI0206 - MALANG</t>
  </si>
  <si>
    <t>PWKPCI0149 - CIREBON KOTA</t>
  </si>
  <si>
    <t>PWKPCI0183 - SUMEDANG KOTA</t>
  </si>
  <si>
    <t>PBLPCI0215 - PROBOLINGGO</t>
  </si>
  <si>
    <t>PWKPCI0157 - KAB. TASIKMALAYA</t>
  </si>
  <si>
    <t>PWKPCI0153 - GARUT KOTA</t>
  </si>
  <si>
    <t>JBRPCI0195 - JEMBER</t>
  </si>
  <si>
    <t xml:space="preserve"> 19 Mei  2021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</si>
  <si>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Puluh Juta Rupiah.</t>
    </r>
  </si>
  <si>
    <t>DEDE KOMALASARI</t>
  </si>
  <si>
    <t xml:space="preserve"> 179/PCI/K2/V/21</t>
  </si>
  <si>
    <t>BKI032210000315</t>
  </si>
  <si>
    <t>BKI032210000323</t>
  </si>
  <si>
    <t>BKI032210000331</t>
  </si>
  <si>
    <t>BKI032210000349</t>
  </si>
  <si>
    <t>BKI032210000356</t>
  </si>
  <si>
    <t>BKI032210000364</t>
  </si>
  <si>
    <t>BKI032210000372</t>
  </si>
  <si>
    <t>BKI032210014936</t>
  </si>
  <si>
    <t>BKI032210014951</t>
  </si>
  <si>
    <t>BKI032210014977</t>
  </si>
  <si>
    <t>BKI032210015057</t>
  </si>
  <si>
    <t>BKI032210015040</t>
  </si>
  <si>
    <t>BKI032210015008</t>
  </si>
  <si>
    <t>BKI032210015024</t>
  </si>
  <si>
    <t>BKI032210014969</t>
  </si>
  <si>
    <t>BKI032210014993</t>
  </si>
  <si>
    <t>BKI032210014985</t>
  </si>
  <si>
    <t>BKI032210015891</t>
  </si>
  <si>
    <t>BKI032210015909</t>
  </si>
  <si>
    <t>BKI032210015842</t>
  </si>
  <si>
    <t>BKI032210015859</t>
  </si>
  <si>
    <t>BKI032210015867</t>
  </si>
  <si>
    <t>BKI032210015925</t>
  </si>
  <si>
    <t>BKI032210015800</t>
  </si>
  <si>
    <t>BKI032210015875</t>
  </si>
  <si>
    <t>BKI032210015818</t>
  </si>
  <si>
    <t>BKI032210015750</t>
  </si>
  <si>
    <t>BKI032210015826</t>
  </si>
  <si>
    <t>BKI032210015834</t>
  </si>
  <si>
    <t>BKI032210016071</t>
  </si>
  <si>
    <t>BKI032210016089</t>
  </si>
  <si>
    <t>BKI032210015917</t>
  </si>
  <si>
    <t>BKI032210015784</t>
  </si>
  <si>
    <t>BKI032210016097</t>
  </si>
  <si>
    <t>BKI032210016105</t>
  </si>
  <si>
    <t>BKI032210016113</t>
  </si>
  <si>
    <t>BKI032210016121</t>
  </si>
  <si>
    <t>BKI032210016139</t>
  </si>
  <si>
    <t>BKI032210016147</t>
  </si>
  <si>
    <t>BKI032210016154</t>
  </si>
  <si>
    <t>BKI032210016162</t>
  </si>
  <si>
    <t>BKI032210016170</t>
  </si>
  <si>
    <t>BKI032210016188</t>
  </si>
  <si>
    <t>BKI032210016196</t>
  </si>
  <si>
    <t>BKI032210016204</t>
  </si>
  <si>
    <t>BKI032210016212</t>
  </si>
  <si>
    <t>BKI032210016220</t>
  </si>
  <si>
    <t>BKI032210016238</t>
  </si>
  <si>
    <t>BKI032210016246</t>
  </si>
  <si>
    <t>BKI032210016253</t>
  </si>
  <si>
    <t>BKI032210016261</t>
  </si>
  <si>
    <t>BKI032210015958</t>
  </si>
  <si>
    <t>BKI032210015933</t>
  </si>
  <si>
    <t>BKI032210016287</t>
  </si>
  <si>
    <t>BKI032210016295</t>
  </si>
  <si>
    <t>BKI032210016303</t>
  </si>
  <si>
    <t>BKI032210016311</t>
  </si>
  <si>
    <t>BKI032210016329</t>
  </si>
  <si>
    <t>BKI032210016337</t>
  </si>
  <si>
    <t>BKI032210016345</t>
  </si>
  <si>
    <t>BKI032210016352</t>
  </si>
  <si>
    <t>BKI032210016360</t>
  </si>
  <si>
    <t>BKI032210016378</t>
  </si>
  <si>
    <t>BKI032210016386</t>
  </si>
  <si>
    <t>BKI032210016394</t>
  </si>
  <si>
    <t>BKI032210016402</t>
  </si>
  <si>
    <t>BKI032210016410</t>
  </si>
  <si>
    <t>BKI032210016428</t>
  </si>
  <si>
    <t>BKI032210016436</t>
  </si>
  <si>
    <t>BKI032210015669</t>
  </si>
  <si>
    <t>BKI032210015677</t>
  </si>
  <si>
    <t>BKI032210015099</t>
  </si>
  <si>
    <t>BKI032210015073</t>
  </si>
  <si>
    <t>BKI032210015081</t>
  </si>
  <si>
    <t>BKI032210015230</t>
  </si>
  <si>
    <t>BKI032210015222</t>
  </si>
  <si>
    <t>BKI032210015255</t>
  </si>
  <si>
    <t>BKI032210015263</t>
  </si>
  <si>
    <t>BKI032210015206</t>
  </si>
  <si>
    <t>BKI032210015214</t>
  </si>
  <si>
    <t>BKI032210015305</t>
  </si>
  <si>
    <t>BKI032210015313</t>
  </si>
  <si>
    <t>BKI032210015248</t>
  </si>
  <si>
    <t>BKI032210015289</t>
  </si>
  <si>
    <t>BKI032210015297</t>
  </si>
  <si>
    <t>BKI032210015271</t>
  </si>
  <si>
    <t>BKI032210016501</t>
  </si>
  <si>
    <t>BKI032210016519</t>
  </si>
  <si>
    <t>BKI032210016527</t>
  </si>
  <si>
    <t>BKI032210015107</t>
  </si>
  <si>
    <t>BKI032210016543</t>
  </si>
  <si>
    <t>BKI032210016550</t>
  </si>
  <si>
    <t>BKI032210016568</t>
  </si>
  <si>
    <t>BKI032210016576</t>
  </si>
  <si>
    <t>BKI032210015131</t>
  </si>
  <si>
    <t>BKI032210015149</t>
  </si>
  <si>
    <t>BKI032210015156</t>
  </si>
  <si>
    <t>BKI032210015115</t>
  </si>
  <si>
    <t>BKI032210016584</t>
  </si>
  <si>
    <t>BKI032210015164</t>
  </si>
  <si>
    <t>BKI032210016634</t>
  </si>
  <si>
    <t>BKI032210015180</t>
  </si>
  <si>
    <t>BKI032210015198</t>
  </si>
  <si>
    <t>BKI032210016733</t>
  </si>
  <si>
    <t>BKI032210016741</t>
  </si>
  <si>
    <t>BKI032210016758</t>
  </si>
  <si>
    <t>BKI032210016766</t>
  </si>
  <si>
    <t>BKI032210016774</t>
  </si>
  <si>
    <t>BKI032210017129</t>
  </si>
  <si>
    <t>BKI032210017137</t>
  </si>
  <si>
    <t>BKI032210017145</t>
  </si>
  <si>
    <t>BKI032210017152</t>
  </si>
  <si>
    <t>BKI032210016980</t>
  </si>
  <si>
    <t>BKI032210016998</t>
  </si>
  <si>
    <t>BKI032210017004</t>
  </si>
  <si>
    <t>BKI032210017012</t>
  </si>
  <si>
    <t>BKI032210017020</t>
  </si>
  <si>
    <t>BKI032210017038</t>
  </si>
  <si>
    <t>BKI032210017046</t>
  </si>
  <si>
    <t>BKI032210017053</t>
  </si>
  <si>
    <t>BKI032210017061</t>
  </si>
  <si>
    <t>BKI032210017079</t>
  </si>
  <si>
    <t>BKI032210017087</t>
  </si>
  <si>
    <t>BKI032210017095</t>
  </si>
  <si>
    <t>BKI032210017103</t>
  </si>
  <si>
    <t>BKI032210017111</t>
  </si>
  <si>
    <t>BKI032210017269</t>
  </si>
  <si>
    <t>BKI032210017277</t>
  </si>
  <si>
    <t>BKI032210017285</t>
  </si>
  <si>
    <t>BKI032210017293</t>
  </si>
  <si>
    <t>BKI032210017301</t>
  </si>
  <si>
    <t>BKI032210017319</t>
  </si>
  <si>
    <t>BKI032210017327</t>
  </si>
  <si>
    <t>BKI032210017335</t>
  </si>
  <si>
    <t>BKI032210017343</t>
  </si>
  <si>
    <t>BKI032210017350</t>
  </si>
  <si>
    <t>BKI032210017368</t>
  </si>
  <si>
    <t>BKI032210017376</t>
  </si>
  <si>
    <t>BKI032210017392</t>
  </si>
  <si>
    <t>BKI032210017400</t>
  </si>
  <si>
    <t>BKI032210017418</t>
  </si>
  <si>
    <t>BKI032210017475</t>
  </si>
  <si>
    <t>BKI032210017483</t>
  </si>
  <si>
    <t>BKI032210017491</t>
  </si>
  <si>
    <t>BKI032210017160</t>
  </si>
  <si>
    <t>BKI032210017178</t>
  </si>
  <si>
    <t>BKI032210017186</t>
  </si>
  <si>
    <t>BKI032210017194</t>
  </si>
  <si>
    <t>BKI032210017202</t>
  </si>
  <si>
    <t>BKI032210017210</t>
  </si>
  <si>
    <t>BKI032210017228</t>
  </si>
  <si>
    <t>BKI032210017236</t>
  </si>
  <si>
    <t>BKI032210017244</t>
  </si>
  <si>
    <t>BKI032210017533</t>
  </si>
  <si>
    <t>BKI032210017632</t>
  </si>
  <si>
    <t>BKI032210017640</t>
  </si>
  <si>
    <t>BKI032210017657</t>
  </si>
  <si>
    <t>BKI032210017541</t>
  </si>
  <si>
    <t>BKI032210017558</t>
  </si>
  <si>
    <t>BKI032210017574</t>
  </si>
  <si>
    <t>BKI032210017582</t>
  </si>
  <si>
    <t>BKI032210017590</t>
  </si>
  <si>
    <t>BKI032210017608</t>
  </si>
  <si>
    <t>BKI032210017616</t>
  </si>
  <si>
    <t>BKI032210017624</t>
  </si>
  <si>
    <t>BKI032210017673</t>
  </si>
  <si>
    <t>Balikpapan</t>
  </si>
  <si>
    <t>Samarinda</t>
  </si>
  <si>
    <t>DPC Sengatta</t>
  </si>
  <si>
    <t>Pontianak</t>
  </si>
  <si>
    <t>EZD Ketapang</t>
  </si>
  <si>
    <t>Kendari</t>
  </si>
  <si>
    <t>Makassar 1</t>
  </si>
  <si>
    <t>Makassar 2</t>
  </si>
  <si>
    <t>Palu</t>
  </si>
  <si>
    <t>EZD Luwuk</t>
  </si>
  <si>
    <t>Pare-Pare</t>
  </si>
  <si>
    <t>DPC Palopo</t>
  </si>
  <si>
    <t>Manado</t>
  </si>
  <si>
    <t>Ambon</t>
  </si>
  <si>
    <t>Ternate</t>
  </si>
  <si>
    <t>Nunukan</t>
  </si>
  <si>
    <t>Tarakan</t>
  </si>
  <si>
    <t>Tanjung Redeb</t>
  </si>
  <si>
    <t>Bau Bau</t>
  </si>
  <si>
    <t>Tual</t>
  </si>
  <si>
    <t>Jayapura</t>
  </si>
  <si>
    <t>Merauke</t>
  </si>
  <si>
    <t>Nabire</t>
  </si>
  <si>
    <t>Biak</t>
  </si>
  <si>
    <t>Serui</t>
  </si>
  <si>
    <t>Sorong</t>
  </si>
  <si>
    <t>Manokwari</t>
  </si>
  <si>
    <t>Timika</t>
  </si>
  <si>
    <t>Fak Fak</t>
  </si>
  <si>
    <t>Tanah Karo</t>
  </si>
  <si>
    <t>DPC Rantau Prapat</t>
  </si>
  <si>
    <t>EZD Nias</t>
  </si>
  <si>
    <t>DPC Solok</t>
  </si>
  <si>
    <t>Duri</t>
  </si>
  <si>
    <t>Tanjung Pinang</t>
  </si>
  <si>
    <t>EZD Tanjung Balai Karimun</t>
  </si>
  <si>
    <t>EZD Sumbawa - Sumbawa</t>
  </si>
  <si>
    <t>EZD Sumbawa - Bima</t>
  </si>
  <si>
    <t>EZD Atambua</t>
  </si>
  <si>
    <t>EZD Alor</t>
  </si>
  <si>
    <t>Medan 1</t>
  </si>
  <si>
    <t>Medan 2</t>
  </si>
  <si>
    <t>Pematang Siantar</t>
  </si>
  <si>
    <t>Kisaran</t>
  </si>
  <si>
    <t>Banda Aceh</t>
  </si>
  <si>
    <t>Padang Sidempuan</t>
  </si>
  <si>
    <t>Lhokseumawe</t>
  </si>
  <si>
    <t>Padang</t>
  </si>
  <si>
    <t>Bukittinggi</t>
  </si>
  <si>
    <t>Air Molek</t>
  </si>
  <si>
    <t>Batam</t>
  </si>
  <si>
    <t>Palembang 1</t>
  </si>
  <si>
    <t>Palembang 2</t>
  </si>
  <si>
    <t>Lahat</t>
  </si>
  <si>
    <t>DPC Baturaja</t>
  </si>
  <si>
    <t>Jambi</t>
  </si>
  <si>
    <t>Muara Bungo</t>
  </si>
  <si>
    <t>Metro</t>
  </si>
  <si>
    <t>Bengkulu</t>
  </si>
  <si>
    <t>DPC Lubuk Linggau</t>
  </si>
  <si>
    <t>DPC Pringsewu</t>
  </si>
  <si>
    <t>DPC Kalianda</t>
  </si>
  <si>
    <t>Kotabumi</t>
  </si>
  <si>
    <t>DPC Tulang Bawang</t>
  </si>
  <si>
    <t>Denpasar</t>
  </si>
  <si>
    <t>Mataram</t>
  </si>
  <si>
    <t>Kupang</t>
  </si>
  <si>
    <t>DPC Ende</t>
  </si>
  <si>
    <t>EZD Maumere</t>
  </si>
  <si>
    <t>DPC Ruteng</t>
  </si>
  <si>
    <t>EZD Sumba</t>
  </si>
  <si>
    <t>UPGPCI0919 - MAKASSAR</t>
  </si>
  <si>
    <t>BDJPCI0417 - BANJARMASIN</t>
  </si>
  <si>
    <t>BDJPCI0418 - BARABAI</t>
  </si>
  <si>
    <t>UPGPCI0927 - PARE-PARE</t>
  </si>
  <si>
    <t>PLMPCI0955 - BONE</t>
  </si>
  <si>
    <t>MDCPCI0797 - MANADO</t>
  </si>
  <si>
    <t>BPNPCI0322 - SAMARINDA</t>
  </si>
  <si>
    <t>MESPCI1050 - MEDAN</t>
  </si>
  <si>
    <t>MESPCI1086 - TANJUNG MORAWA</t>
  </si>
  <si>
    <t>MESPCI1062 - PEMATANG SIANTAR</t>
  </si>
  <si>
    <t>BTJPCI0016 - LHOKSEUMAWE</t>
  </si>
  <si>
    <t>MESPCI1034 - GUNUNG SITOLI NIAS</t>
  </si>
  <si>
    <t>BTJPCI0001 - BANDA ACEH</t>
  </si>
  <si>
    <t>MESPCI1053 - PADANG SIDEMPUAN</t>
  </si>
  <si>
    <t>MESPCI1040 - KABANJAHE</t>
  </si>
  <si>
    <t>MESPCI1070 - RANTAU PRAPAT</t>
  </si>
  <si>
    <t>MESPCI1041 - KISARAN</t>
  </si>
  <si>
    <t>PLWPCI1007 - PALU</t>
  </si>
  <si>
    <t>PLWPCI1004 - LUWUK BANGGAI (KABUPATEN)</t>
  </si>
  <si>
    <t>PNKPCI0296 - PONTIANAK</t>
  </si>
  <si>
    <t>PNKPCI0289 - KETAPANG</t>
  </si>
  <si>
    <t>PNKPCI0302 - SINTANG</t>
  </si>
  <si>
    <t>GTOPCI0099 - GORONTALO</t>
  </si>
  <si>
    <t>BPNPCI0323 - SANGATTA KOTA</t>
  </si>
  <si>
    <t>KDIPCI0883 - KENDARI</t>
  </si>
  <si>
    <t>PKYPCI0467 - PALANGKARAYA</t>
  </si>
  <si>
    <t>BPNPCI0303 - BALIKPAPAN</t>
  </si>
  <si>
    <t>PKYPCI0472 - SAMPIT</t>
  </si>
  <si>
    <t>PKYPCI0468 - PANGKALAN BUN</t>
  </si>
  <si>
    <t>BPNPCI0330 - TANJUNG REDEP</t>
  </si>
  <si>
    <t>UPGPCI0923 - PALOPO</t>
  </si>
  <si>
    <t>TRKPCI0480 - TARAKAN KOTA</t>
  </si>
  <si>
    <t>TTEPCI0593 - TERNATE</t>
  </si>
  <si>
    <t>AMQPCI0538 - AMBON KOTA</t>
  </si>
  <si>
    <t>KDIPCI0875 - BAU-BAU</t>
  </si>
  <si>
    <t>TRKPCI0477 - NUNUKAN</t>
  </si>
  <si>
    <t>BDJPCI0430 - KOTABARU</t>
  </si>
  <si>
    <t>DPSPCI0078 - DENPASAR</t>
  </si>
  <si>
    <t>AMIPCI0601 - MATARAM</t>
  </si>
  <si>
    <t>AMIPCI0602 - SUMBAWA</t>
  </si>
  <si>
    <t>AMIPCI0595 - BIMA</t>
  </si>
  <si>
    <t>PDGPCI0825 - KOTA BUKIT TINGGI</t>
  </si>
  <si>
    <t>PDGPCI0845 - PADANG</t>
  </si>
  <si>
    <t>PDGPCI0869 - SOLOK</t>
  </si>
  <si>
    <t>DJBPCI0115 - MUARA BUNGO</t>
  </si>
  <si>
    <t>DJBPCI0107 - JAMBI</t>
  </si>
  <si>
    <t>BKSPCI0053 - BENGKULU</t>
  </si>
  <si>
    <t>PLMPCI0969 - LUBUK LINGGAU</t>
  </si>
  <si>
    <t>PLMPCI0968 - LAHAT</t>
  </si>
  <si>
    <t>PLMPCI0949 - BATU RAJA</t>
  </si>
  <si>
    <t>TKGPCI0501 - KOTABUMI</t>
  </si>
  <si>
    <t>TKGPCI0531 - TULANG BAWANG</t>
  </si>
  <si>
    <t>TKGPCI0512 - METRO</t>
  </si>
  <si>
    <t>TKGPCI0518 - PRINGSEWU</t>
  </si>
  <si>
    <t>TKGPCI0497 - KALIANDA</t>
  </si>
  <si>
    <t>TKGPCI0485 - BANDAR LAMPUNG</t>
  </si>
  <si>
    <t>PKUPCI0752 - PEKANBARU KOTA</t>
  </si>
  <si>
    <t>BTHPCI0341 - BATAM KOTA</t>
  </si>
  <si>
    <t>BTHPCI0400 - TANJUNG PINANG</t>
  </si>
  <si>
    <t>BTHPCI0395 - TANJUNG BALAI KARIMUN</t>
  </si>
  <si>
    <t>PKUPCI0738 - DURI</t>
  </si>
  <si>
    <t>PLMPCI0984 - PALEMBANG KOTA</t>
  </si>
  <si>
    <t>PLMPCI0965 - KAYU AGUNG</t>
  </si>
  <si>
    <t>BKSPCI0046 - PANGKAL PINANG</t>
  </si>
  <si>
    <t>BKSPCI0051 - TANJUNG PANDAN</t>
  </si>
  <si>
    <t>PKUPCI0722 - AIR MOLEK</t>
  </si>
  <si>
    <t>SRGPCI0266 - SEMARANG</t>
  </si>
  <si>
    <t>SLTPCI0265 - SALATIGA</t>
  </si>
  <si>
    <t>SRGPCI0272 - SUKOHARJO</t>
  </si>
  <si>
    <t>SOCPCI0270 - SOLO</t>
  </si>
  <si>
    <t>MDNPCI0203 - MADIUN</t>
  </si>
  <si>
    <t>BKI032210015982</t>
  </si>
  <si>
    <t>BKI032210015966</t>
  </si>
  <si>
    <t>BKI032210015974</t>
  </si>
  <si>
    <t>BKI032210015990</t>
  </si>
  <si>
    <t>BKI032210016030</t>
  </si>
  <si>
    <t>BKI032210016006</t>
  </si>
  <si>
    <t>BKI032210016022</t>
  </si>
  <si>
    <t>BKI032210016048</t>
  </si>
  <si>
    <t>BKI032210016014</t>
  </si>
  <si>
    <t>BKI032210016535</t>
  </si>
  <si>
    <t>BKI032210015735</t>
  </si>
  <si>
    <t>BKI032210015719</t>
  </si>
  <si>
    <t>BKI032210015693</t>
  </si>
  <si>
    <t>BKI032210015701</t>
  </si>
  <si>
    <t>BKI032210015941</t>
  </si>
  <si>
    <t>BKI032210015743</t>
  </si>
  <si>
    <t>BKI032210015727</t>
  </si>
  <si>
    <t>Tanjung Morawa</t>
  </si>
  <si>
    <t>Rantau Prapat</t>
  </si>
  <si>
    <t>Nias</t>
  </si>
  <si>
    <t>Solok</t>
  </si>
  <si>
    <t>DJJPCI0689 - NABIRE</t>
  </si>
  <si>
    <t>DJJPCI0675 - JAYAPURA</t>
  </si>
  <si>
    <t>DJJPCI0687 - MERAUKE</t>
  </si>
  <si>
    <t>DJJPCI0667 - BIAK</t>
  </si>
  <si>
    <t>DJJPCI0702 - TIMIKA</t>
  </si>
  <si>
    <t>DJJPCI0697 - SERUI</t>
  </si>
  <si>
    <t>MKWPCI0710 - MANOKWARI</t>
  </si>
  <si>
    <t>MKWPCI0708 - FAKFAK</t>
  </si>
  <si>
    <t>MKWPCI0716 - SORONG</t>
  </si>
  <si>
    <t>KOEPCI0620 - KUPANG KOTA</t>
  </si>
  <si>
    <t>KOEPCI0607 - ATAMBUA/BELLU</t>
  </si>
  <si>
    <t>KOEPCI0645 - RUTENG KAB. MANGGARAI</t>
  </si>
  <si>
    <t>KOEPCI0614 - ENDE</t>
  </si>
  <si>
    <t>KOEPCI0632 - MAUMERE</t>
  </si>
  <si>
    <t>AMQPCI0580 - TUAL</t>
  </si>
  <si>
    <t>KOEPCI0606 - ALOR</t>
  </si>
  <si>
    <t>KOEPCI0663 - WAINGAPU</t>
  </si>
  <si>
    <t xml:space="preserve"> 180/PCI/K2/V/21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</si>
  <si>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Puluh Tujuh Juta Rupiah</t>
    </r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</si>
  <si>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Enam Puluh Tujuh Juta Tiga Ratus Dua Puluh Empat Ribu Empat Ratus Rupiah.</t>
    </r>
  </si>
  <si>
    <t xml:space="preserve"> 181/PCI/K2/V/21</t>
  </si>
  <si>
    <t xml:space="preserve"> 182/PCI/K2/V/21</t>
  </si>
  <si>
    <t>PT. MMSB</t>
  </si>
  <si>
    <t>Ciledug Tanggerang</t>
  </si>
  <si>
    <t>:  Bpk. Danu</t>
  </si>
  <si>
    <t>BKI032210020354</t>
  </si>
  <si>
    <t>Pengiriman Barang Tujuan IGP Internasional</t>
  </si>
  <si>
    <t>Klaten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</si>
  <si>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Ribu Rupiah.</t>
    </r>
  </si>
  <si>
    <t xml:space="preserve"> 173A/PCI/K2/V/21</t>
  </si>
  <si>
    <t xml:space="preserve"> 20 Mei  2021</t>
  </si>
  <si>
    <t xml:space="preserve"> 183/PCI/K2/V/21</t>
  </si>
  <si>
    <t xml:space="preserve"> 20 Mei 2021</t>
  </si>
  <si>
    <t>BKI032210020172</t>
  </si>
  <si>
    <t>Pengiriman Barang Tujuan Bpk. Agus Paris Van Java</t>
  </si>
  <si>
    <t>Bandung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</si>
  <si>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Ribu Rupiah.</t>
    </r>
  </si>
  <si>
    <t xml:space="preserve"> 176A/PCI/K2/V/21</t>
  </si>
  <si>
    <t xml:space="preserve"> 24 Mei 2021</t>
  </si>
  <si>
    <t xml:space="preserve"> 24 Mei 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</si>
  <si>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Seratus Lima Puluh Ribu Rupiah.</t>
    </r>
  </si>
  <si>
    <t>: PT. Gratia Jaya Mulya</t>
  </si>
  <si>
    <t>:  Bpk. Supri</t>
  </si>
  <si>
    <t xml:space="preserve"> 184/PCI/K2/V/21</t>
  </si>
  <si>
    <t xml:space="preserve"> 25 Mei 2021</t>
  </si>
  <si>
    <t>BKI032210017897</t>
  </si>
  <si>
    <t>Pengiriman Barang Tujuan RSUD Sumbawa</t>
  </si>
  <si>
    <t>NTB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</si>
  <si>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Sebelas Juta Dua Ratus Lima Puluh Ribu Rupiah.</t>
    </r>
  </si>
  <si>
    <t xml:space="preserve"> 185/PCI/K2/V/21</t>
  </si>
  <si>
    <t>BKI032210019273</t>
  </si>
  <si>
    <t>Pengiriman Barang Tujuan Bukit Tinggi</t>
  </si>
  <si>
    <t>Bukit Tinggi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</si>
  <si>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Puluh Enam Ribu Rupiah.</t>
    </r>
  </si>
  <si>
    <t>: PT. MEGADUTA ARTHA MEGAH</t>
  </si>
  <si>
    <t xml:space="preserve"> 186/PCI/K2/V/21</t>
  </si>
  <si>
    <t>Pengiriman Barang Tujuan PT. ZTT TRADING INDONESIA</t>
  </si>
  <si>
    <t>403504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</si>
  <si>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Lima Ratus Ribu Rupiah.</t>
    </r>
  </si>
  <si>
    <t xml:space="preserve"> 187/PCI/K2/V/21</t>
  </si>
  <si>
    <t>Project</t>
  </si>
  <si>
    <t xml:space="preserve"> Dancow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</si>
  <si>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Lima Juta Lima Ratus Ribu Rupiah.</t>
    </r>
  </si>
  <si>
    <t xml:space="preserve"> 31 Mei  2021</t>
  </si>
  <si>
    <t xml:space="preserve"> 188/PCI/K2/V/21</t>
  </si>
  <si>
    <t>Kacamata</t>
  </si>
  <si>
    <t>403158</t>
  </si>
  <si>
    <t>Pengiriman Barang Kacamata 3D dan Dancow Fortigo</t>
  </si>
  <si>
    <t>20 Dus</t>
  </si>
  <si>
    <t xml:space="preserve"> 189/PCI/K2/V/21</t>
  </si>
  <si>
    <t>BKI032210018168</t>
  </si>
  <si>
    <t>Pengiriman Barang Tujuan Huadian PLTU</t>
  </si>
  <si>
    <t>Muara Enim</t>
  </si>
  <si>
    <t xml:space="preserve"> 190/PCI/K2/V/21</t>
  </si>
  <si>
    <t>Pengiriman Barang Tujuan Jambi</t>
  </si>
  <si>
    <t>Dp tgl 19/05/21</t>
  </si>
  <si>
    <t>Biaya Rapid Test</t>
  </si>
  <si>
    <t>Biaya Forklip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</si>
  <si>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Lima Ratus Lima Puluh Ribu Rupiah.</t>
    </r>
  </si>
  <si>
    <t>: CV. FASTINDO LOGISTIK</t>
  </si>
  <si>
    <t>: Bpk. Assad</t>
  </si>
  <si>
    <t>BKI032210016923</t>
  </si>
  <si>
    <t>BKI032210016907</t>
  </si>
  <si>
    <t xml:space="preserve"> 191/PCI/K2/V/21</t>
  </si>
  <si>
    <t>21/05/21</t>
  </si>
  <si>
    <t>Pengiriman Barang Tujuan PT MANUNGGAL SUMBER DAYA</t>
  </si>
  <si>
    <t>Cikarang</t>
  </si>
  <si>
    <t>Pengiriman Barang Tujuan KAPUK KAMAL JAKARTA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</si>
  <si>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Ribu Rupiah.</t>
    </r>
  </si>
  <si>
    <t>MCB P2, MBC, DSS LEP, ADV 17,5 &amp; FORZA 11K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</si>
  <si>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Lima Belas Juta Empat Ratus Tiga Puluh Satu Ribu Rupiah.</t>
    </r>
  </si>
  <si>
    <t xml:space="preserve"> 178A/PCI/K2/V/21</t>
  </si>
  <si>
    <t xml:space="preserve"> 16 Brand</t>
  </si>
  <si>
    <t>FORZA, SONAR MBR DAN ADV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</si>
  <si>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Delapan Puluh Empat Juta Delapan Ratus Dua Puluh Empat Ribu Rupiah.</t>
    </r>
  </si>
  <si>
    <t xml:space="preserve"> 179A/PCI/K2/V/21</t>
  </si>
  <si>
    <t>PLMPCI0950 - BATU RAJA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</si>
  <si>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Ratus Empat Puluh Delapan Juta Delapan Ratus Empat Puluh Satu Ribu Tiga Ratus Rupiah.</t>
    </r>
  </si>
  <si>
    <t>DISCOUNT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</si>
  <si>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Seratus Sembilan Puluh Dua Juta Delapan Ratus Empat Puluh Satu Juta Tiga Ratus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</si>
</sst>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  <numFmt numFmtId="169" formatCode="mm/dd/yy;@"/>
    <numFmt numFmtId="170" formatCode="dd\ mmmm\ yy"/>
    <numFmt numFmtId="171" formatCode="dd/mm/yy"/>
    <numFmt numFmtId="172" formatCode="[$-409]d\-mmm\-yy;@"/>
    <numFmt numFmtId="173" formatCode="[$-409]d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00"/>
      <name val="Arial"/>
      <family val="2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4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1" applyNumberFormat="1" applyFont="1"/>
    <xf numFmtId="0" fontId="3" fillId="0" borderId="1" xfId="0" applyFont="1" applyBorder="1"/>
    <xf numFmtId="166" fontId="3" fillId="0" borderId="1" xfId="1" applyNumberFormat="1" applyFont="1" applyBorder="1"/>
    <xf numFmtId="166" fontId="3" fillId="0" borderId="0" xfId="1" applyNumberFormat="1" applyFont="1" applyAlignment="1">
      <alignment horizontal="center"/>
    </xf>
    <xf numFmtId="0" fontId="3" fillId="0" borderId="0" xfId="0" applyFont="1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2" fillId="0" borderId="1" xfId="1" applyNumberFormat="1" applyFont="1" applyBorder="1"/>
    <xf numFmtId="9" fontId="3" fillId="0" borderId="0" xfId="0" applyNumberFormat="1" applyFont="1"/>
    <xf numFmtId="166" fontId="2" fillId="0" borderId="0" xfId="1" applyNumberFormat="1" applyFont="1"/>
    <xf numFmtId="168" fontId="2" fillId="0" borderId="0" xfId="0" applyNumberFormat="1" applyFont="1"/>
    <xf numFmtId="0" fontId="5" fillId="0" borderId="0" xfId="0" applyFont="1"/>
    <xf numFmtId="0" fontId="2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quotePrefix="1" applyFont="1" applyAlignment="1">
      <alignment horizontal="left"/>
    </xf>
    <xf numFmtId="0" fontId="6" fillId="0" borderId="0" xfId="0" applyFont="1"/>
    <xf numFmtId="0" fontId="7" fillId="0" borderId="0" xfId="0" applyFont="1"/>
    <xf numFmtId="0" fontId="2" fillId="0" borderId="0" xfId="0" applyFont="1" applyBorder="1" applyAlignment="1">
      <alignment horizontal="left"/>
    </xf>
    <xf numFmtId="0" fontId="8" fillId="0" borderId="0" xfId="0" applyFont="1"/>
    <xf numFmtId="166" fontId="2" fillId="0" borderId="0" xfId="1" applyNumberFormat="1" applyFont="1" applyBorder="1"/>
    <xf numFmtId="15" fontId="3" fillId="3" borderId="15" xfId="0" quotePrefix="1" applyNumberFormat="1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3" fillId="3" borderId="15" xfId="1" applyNumberFormat="1" applyFont="1" applyFill="1" applyBorder="1" applyAlignment="1">
      <alignment horizontal="center" vertical="center"/>
    </xf>
    <xf numFmtId="166" fontId="3" fillId="3" borderId="15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168" fontId="3" fillId="0" borderId="0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0" fontId="3" fillId="0" borderId="0" xfId="0" quotePrefix="1" applyFon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15" fontId="3" fillId="3" borderId="15" xfId="0" quotePrefix="1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7" fontId="3" fillId="0" borderId="0" xfId="0" quotePrefix="1" applyNumberFormat="1" applyFont="1" applyAlignment="1">
      <alignment vertical="center"/>
    </xf>
    <xf numFmtId="166" fontId="3" fillId="0" borderId="20" xfId="1" applyNumberFormat="1" applyFont="1" applyBorder="1" applyAlignment="1">
      <alignment vertical="center"/>
    </xf>
    <xf numFmtId="168" fontId="4" fillId="0" borderId="13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3" fillId="3" borderId="16" xfId="1" applyNumberFormat="1" applyFont="1" applyFill="1" applyBorder="1" applyAlignment="1">
      <alignment horizontal="center" vertical="center" wrapText="1"/>
    </xf>
    <xf numFmtId="0" fontId="3" fillId="3" borderId="14" xfId="0" applyNumberFormat="1" applyFont="1" applyFill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15" fontId="3" fillId="3" borderId="17" xfId="0" quotePrefix="1" applyNumberFormat="1" applyFont="1" applyFill="1" applyBorder="1" applyAlignment="1">
      <alignment horizontal="center" vertical="center"/>
    </xf>
    <xf numFmtId="15" fontId="10" fillId="3" borderId="17" xfId="0" quotePrefix="1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5" fontId="10" fillId="3" borderId="15" xfId="0" quotePrefix="1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3" fillId="0" borderId="0" xfId="0" applyNumberFormat="1" applyFont="1"/>
    <xf numFmtId="0" fontId="12" fillId="0" borderId="0" xfId="0" applyFont="1"/>
    <xf numFmtId="0" fontId="4" fillId="0" borderId="0" xfId="0" applyFont="1"/>
    <xf numFmtId="166" fontId="0" fillId="0" borderId="0" xfId="1" applyNumberFormat="1" applyFont="1"/>
    <xf numFmtId="0" fontId="10" fillId="0" borderId="0" xfId="0" applyFont="1"/>
    <xf numFmtId="0" fontId="0" fillId="0" borderId="0" xfId="0" applyFont="1"/>
    <xf numFmtId="0" fontId="0" fillId="0" borderId="0" xfId="0" applyBorder="1"/>
    <xf numFmtId="166" fontId="0" fillId="0" borderId="0" xfId="1" applyNumberFormat="1" applyFont="1" applyBorder="1"/>
    <xf numFmtId="0" fontId="6" fillId="0" borderId="0" xfId="0" applyFont="1" applyAlignment="1">
      <alignment vertical="center"/>
    </xf>
    <xf numFmtId="166" fontId="6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6" fontId="0" fillId="0" borderId="0" xfId="1" applyNumberFormat="1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/>
    </xf>
    <xf numFmtId="169" fontId="0" fillId="0" borderId="15" xfId="0" quotePrefix="1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166" fontId="0" fillId="0" borderId="15" xfId="1" applyNumberFormat="1" applyFont="1" applyBorder="1" applyAlignment="1">
      <alignment horizontal="center" vertical="center"/>
    </xf>
    <xf numFmtId="164" fontId="6" fillId="0" borderId="20" xfId="0" applyNumberFormat="1" applyFont="1" applyFill="1" applyBorder="1" applyAlignment="1">
      <alignment vertical="center"/>
    </xf>
    <xf numFmtId="166" fontId="12" fillId="0" borderId="13" xfId="1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4" fillId="0" borderId="0" xfId="0" applyFont="1" applyAlignment="1">
      <alignment vertical="center"/>
    </xf>
    <xf numFmtId="166" fontId="4" fillId="0" borderId="0" xfId="1" applyNumberFormat="1" applyFont="1" applyAlignment="1">
      <alignment horizontal="left" vertical="center"/>
    </xf>
    <xf numFmtId="168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0" borderId="1" xfId="1" applyNumberFormat="1" applyFont="1" applyBorder="1" applyAlignment="1">
      <alignment vertical="center"/>
    </xf>
    <xf numFmtId="168" fontId="6" fillId="0" borderId="1" xfId="0" quotePrefix="1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166" fontId="12" fillId="0" borderId="0" xfId="1" applyNumberFormat="1" applyFont="1" applyAlignment="1">
      <alignment vertical="center"/>
    </xf>
    <xf numFmtId="166" fontId="4" fillId="0" borderId="0" xfId="1" applyNumberFormat="1" applyFont="1" applyAlignment="1">
      <alignment vertical="center"/>
    </xf>
    <xf numFmtId="168" fontId="12" fillId="0" borderId="0" xfId="0" applyNumberFormat="1" applyFont="1" applyAlignment="1">
      <alignment vertical="center"/>
    </xf>
    <xf numFmtId="168" fontId="4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6" fillId="0" borderId="0" xfId="0" applyFont="1"/>
    <xf numFmtId="0" fontId="7" fillId="0" borderId="0" xfId="0" applyFont="1" applyAlignment="1">
      <alignment vertical="center"/>
    </xf>
    <xf numFmtId="0" fontId="11" fillId="0" borderId="0" xfId="0" applyFont="1" applyBorder="1"/>
    <xf numFmtId="166" fontId="0" fillId="0" borderId="0" xfId="0" applyNumberFormat="1"/>
    <xf numFmtId="0" fontId="11" fillId="0" borderId="0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11" fillId="0" borderId="0" xfId="0" quotePrefix="1" applyFont="1" applyBorder="1" applyAlignment="1">
      <alignment horizontal="left"/>
    </xf>
    <xf numFmtId="0" fontId="4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quotePrefix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166" fontId="6" fillId="0" borderId="0" xfId="1" applyNumberFormat="1" applyFont="1"/>
    <xf numFmtId="170" fontId="3" fillId="3" borderId="17" xfId="0" quotePrefix="1" applyNumberFormat="1" applyFont="1" applyFill="1" applyBorder="1" applyAlignment="1">
      <alignment horizontal="center" vertical="center" wrapText="1"/>
    </xf>
    <xf numFmtId="166" fontId="3" fillId="3" borderId="17" xfId="1" applyNumberFormat="1" applyFont="1" applyFill="1" applyBorder="1" applyAlignment="1">
      <alignment horizontal="center" vertical="center" wrapText="1"/>
    </xf>
    <xf numFmtId="0" fontId="3" fillId="3" borderId="17" xfId="1" applyNumberFormat="1" applyFont="1" applyFill="1" applyBorder="1" applyAlignment="1">
      <alignment horizontal="center" vertical="center"/>
    </xf>
    <xf numFmtId="166" fontId="3" fillId="0" borderId="23" xfId="1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168" fontId="3" fillId="0" borderId="0" xfId="0" applyNumberFormat="1" applyFont="1" applyAlignment="1">
      <alignment horizontal="left" vertical="center"/>
    </xf>
    <xf numFmtId="0" fontId="3" fillId="0" borderId="24" xfId="0" applyFont="1" applyBorder="1"/>
    <xf numFmtId="0" fontId="3" fillId="0" borderId="25" xfId="0" applyFont="1" applyBorder="1"/>
    <xf numFmtId="0" fontId="17" fillId="0" borderId="26" xfId="0" applyFont="1" applyBorder="1" applyAlignment="1">
      <alignment horizontal="left" vertical="center" indent="3"/>
    </xf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17" fillId="0" borderId="26" xfId="0" applyFont="1" applyBorder="1"/>
    <xf numFmtId="0" fontId="3" fillId="0" borderId="30" xfId="0" applyFont="1" applyBorder="1"/>
    <xf numFmtId="0" fontId="17" fillId="0" borderId="26" xfId="0" applyFont="1" applyBorder="1" applyAlignment="1">
      <alignment vertical="center"/>
    </xf>
    <xf numFmtId="0" fontId="17" fillId="0" borderId="26" xfId="0" applyFont="1" applyBorder="1" applyAlignment="1"/>
    <xf numFmtId="167" fontId="3" fillId="0" borderId="0" xfId="0" quotePrefix="1" applyNumberFormat="1" applyFont="1"/>
    <xf numFmtId="171" fontId="3" fillId="3" borderId="15" xfId="0" quotePrefix="1" applyNumberFormat="1" applyFont="1" applyFill="1" applyBorder="1" applyAlignment="1">
      <alignment horizontal="center" vertical="center"/>
    </xf>
    <xf numFmtId="166" fontId="3" fillId="0" borderId="23" xfId="1" applyNumberFormat="1" applyFont="1" applyBorder="1" applyAlignment="1">
      <alignment horizontal="center" vertical="center" wrapText="1"/>
    </xf>
    <xf numFmtId="15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Alignment="1">
      <alignment horizontal="center"/>
    </xf>
    <xf numFmtId="168" fontId="2" fillId="0" borderId="0" xfId="0" applyNumberFormat="1" applyFont="1" applyAlignment="1">
      <alignment horizontal="left" vertical="center"/>
    </xf>
    <xf numFmtId="166" fontId="18" fillId="0" borderId="20" xfId="1" applyNumberFormat="1" applyFont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3" fillId="0" borderId="1" xfId="0" applyNumberFormat="1" applyFont="1" applyBorder="1" applyAlignment="1">
      <alignment horizontal="center"/>
    </xf>
    <xf numFmtId="167" fontId="18" fillId="0" borderId="0" xfId="0" quotePrefix="1" applyNumberFormat="1" applyFont="1" applyAlignment="1">
      <alignment vertical="center"/>
    </xf>
    <xf numFmtId="0" fontId="3" fillId="3" borderId="19" xfId="0" applyFont="1" applyFill="1" applyBorder="1" applyAlignment="1">
      <alignment horizontal="center" vertical="center" wrapText="1"/>
    </xf>
    <xf numFmtId="15" fontId="10" fillId="3" borderId="17" xfId="0" quotePrefix="1" applyNumberFormat="1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15" fontId="3" fillId="3" borderId="21" xfId="0" quotePrefix="1" applyNumberFormat="1" applyFont="1" applyFill="1" applyBorder="1" applyAlignment="1">
      <alignment horizontal="center" vertical="center"/>
    </xf>
    <xf numFmtId="15" fontId="3" fillId="3" borderId="33" xfId="0" quotePrefix="1" applyNumberFormat="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15" fontId="3" fillId="3" borderId="36" xfId="0" quotePrefix="1" applyNumberFormat="1" applyFont="1" applyFill="1" applyBorder="1" applyAlignment="1">
      <alignment horizontal="center" vertical="center"/>
    </xf>
    <xf numFmtId="15" fontId="10" fillId="3" borderId="35" xfId="0" quotePrefix="1" applyNumberFormat="1" applyFont="1" applyFill="1" applyBorder="1" applyAlignment="1">
      <alignment horizontal="center" vertical="center" wrapText="1"/>
    </xf>
    <xf numFmtId="15" fontId="10" fillId="3" borderId="16" xfId="0" quotePrefix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5" xfId="1" applyNumberFormat="1" applyFont="1" applyBorder="1" applyAlignment="1">
      <alignment horizontal="center" vertical="center"/>
    </xf>
    <xf numFmtId="164" fontId="6" fillId="0" borderId="41" xfId="0" applyNumberFormat="1" applyFont="1" applyFill="1" applyBorder="1" applyAlignment="1">
      <alignment vertical="center"/>
    </xf>
    <xf numFmtId="0" fontId="6" fillId="0" borderId="42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0" fillId="0" borderId="16" xfId="1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172" fontId="0" fillId="0" borderId="15" xfId="0" quotePrefix="1" applyNumberFormat="1" applyFont="1" applyBorder="1" applyAlignment="1">
      <alignment horizontal="center" vertical="center"/>
    </xf>
    <xf numFmtId="172" fontId="0" fillId="0" borderId="16" xfId="0" quotePrefix="1" applyNumberFormat="1" applyFont="1" applyBorder="1" applyAlignment="1">
      <alignment horizontal="center" vertical="center"/>
    </xf>
    <xf numFmtId="173" fontId="0" fillId="0" borderId="15" xfId="0" quotePrefix="1" applyNumberFormat="1" applyFont="1" applyBorder="1" applyAlignment="1">
      <alignment horizontal="center" vertical="center"/>
    </xf>
    <xf numFmtId="173" fontId="0" fillId="0" borderId="16" xfId="0" quotePrefix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0" fontId="6" fillId="0" borderId="1" xfId="0" applyFont="1" applyBorder="1"/>
    <xf numFmtId="166" fontId="6" fillId="0" borderId="1" xfId="1" applyNumberFormat="1" applyFont="1" applyBorder="1"/>
    <xf numFmtId="0" fontId="6" fillId="0" borderId="0" xfId="0" applyFont="1" applyAlignment="1"/>
    <xf numFmtId="0" fontId="3" fillId="3" borderId="21" xfId="1" applyNumberFormat="1" applyFont="1" applyFill="1" applyBorder="1" applyAlignment="1">
      <alignment horizontal="center" vertical="center"/>
    </xf>
    <xf numFmtId="166" fontId="3" fillId="0" borderId="23" xfId="1" applyNumberFormat="1" applyFont="1" applyBorder="1" applyAlignment="1">
      <alignment horizontal="center" vertical="center"/>
    </xf>
    <xf numFmtId="166" fontId="4" fillId="0" borderId="1" xfId="1" applyNumberFormat="1" applyFont="1" applyBorder="1"/>
    <xf numFmtId="168" fontId="6" fillId="0" borderId="1" xfId="0" quotePrefix="1" applyNumberFormat="1" applyFont="1" applyBorder="1" applyAlignment="1">
      <alignment horizontal="center" vertical="center"/>
    </xf>
    <xf numFmtId="9" fontId="6" fillId="0" borderId="0" xfId="0" applyNumberFormat="1" applyFont="1"/>
    <xf numFmtId="166" fontId="4" fillId="0" borderId="0" xfId="1" applyNumberFormat="1" applyFont="1"/>
    <xf numFmtId="168" fontId="4" fillId="0" borderId="0" xfId="0" applyNumberFormat="1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0" applyFont="1" applyAlignment="1">
      <alignment horizontal="right"/>
    </xf>
    <xf numFmtId="49" fontId="0" fillId="0" borderId="15" xfId="0" quotePrefix="1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166" fontId="2" fillId="0" borderId="43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5" xfId="0" quotePrefix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/>
    </xf>
    <xf numFmtId="166" fontId="6" fillId="0" borderId="0" xfId="1" applyNumberFormat="1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167" fontId="3" fillId="0" borderId="0" xfId="0" quotePrefix="1" applyNumberFormat="1" applyFont="1" applyAlignment="1">
      <alignment horizontal="left" vertical="center"/>
    </xf>
    <xf numFmtId="0" fontId="0" fillId="0" borderId="15" xfId="1" applyNumberFormat="1" applyFont="1" applyFill="1" applyBorder="1" applyAlignment="1">
      <alignment horizontal="center" vertical="center"/>
    </xf>
    <xf numFmtId="168" fontId="0" fillId="0" borderId="0" xfId="0" applyNumberFormat="1"/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6" fontId="3" fillId="0" borderId="18" xfId="1" applyNumberFormat="1" applyFont="1" applyBorder="1" applyAlignment="1">
      <alignment horizontal="center" vertical="center"/>
    </xf>
    <xf numFmtId="166" fontId="3" fillId="0" borderId="19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2" fillId="2" borderId="7" xfId="1" applyNumberFormat="1" applyFont="1" applyFill="1" applyBorder="1" applyAlignment="1">
      <alignment horizontal="center"/>
    </xf>
    <xf numFmtId="166" fontId="2" fillId="2" borderId="8" xfId="1" applyNumberFormat="1" applyFont="1" applyFill="1" applyBorder="1" applyAlignment="1">
      <alignment horizontal="center"/>
    </xf>
    <xf numFmtId="166" fontId="3" fillId="0" borderId="15" xfId="1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6" fontId="2" fillId="2" borderId="7" xfId="1" applyNumberFormat="1" applyFont="1" applyFill="1" applyBorder="1" applyAlignment="1">
      <alignment horizontal="center" vertical="center"/>
    </xf>
    <xf numFmtId="166" fontId="2" fillId="2" borderId="8" xfId="1" applyNumberFormat="1" applyFont="1" applyFill="1" applyBorder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6" fontId="6" fillId="2" borderId="7" xfId="1" applyNumberFormat="1" applyFont="1" applyFill="1" applyBorder="1" applyAlignment="1">
      <alignment horizontal="center" vertical="center" wrapText="1"/>
    </xf>
    <xf numFmtId="166" fontId="6" fillId="2" borderId="8" xfId="1" applyNumberFormat="1" applyFont="1" applyFill="1" applyBorder="1" applyAlignment="1">
      <alignment horizontal="center" vertical="center" wrapText="1"/>
    </xf>
    <xf numFmtId="166" fontId="1" fillId="0" borderId="18" xfId="1" applyNumberFormat="1" applyFont="1" applyFill="1" applyBorder="1" applyAlignment="1">
      <alignment horizontal="center" vertical="center"/>
    </xf>
    <xf numFmtId="166" fontId="1" fillId="0" borderId="19" xfId="1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4" fillId="2" borderId="7" xfId="1" applyNumberFormat="1" applyFont="1" applyFill="1" applyBorder="1" applyAlignment="1">
      <alignment horizontal="center"/>
    </xf>
    <xf numFmtId="166" fontId="4" fillId="2" borderId="8" xfId="1" applyNumberFormat="1" applyFont="1" applyFill="1" applyBorder="1" applyAlignment="1">
      <alignment horizontal="center"/>
    </xf>
    <xf numFmtId="166" fontId="3" fillId="0" borderId="21" xfId="1" applyNumberFormat="1" applyFont="1" applyBorder="1" applyAlignment="1">
      <alignment horizontal="center" vertical="center" wrapText="1"/>
    </xf>
    <xf numFmtId="166" fontId="3" fillId="0" borderId="22" xfId="1" applyNumberFormat="1" applyFont="1" applyBorder="1" applyAlignment="1">
      <alignment horizontal="center" vertical="center" wrapText="1"/>
    </xf>
    <xf numFmtId="0" fontId="2" fillId="0" borderId="10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1" xfId="0" quotePrefix="1" applyFont="1" applyBorder="1" applyAlignment="1">
      <alignment horizontal="center" vertical="center"/>
    </xf>
    <xf numFmtId="0" fontId="2" fillId="0" borderId="12" xfId="0" quotePrefix="1" applyFont="1" applyBorder="1" applyAlignment="1">
      <alignment horizontal="center" vertical="center"/>
    </xf>
    <xf numFmtId="166" fontId="3" fillId="0" borderId="21" xfId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1" fillId="0" borderId="15" xfId="1" applyNumberFormat="1" applyFont="1" applyFill="1" applyBorder="1" applyAlignment="1">
      <alignment horizontal="center" vertical="center"/>
    </xf>
    <xf numFmtId="166" fontId="1" fillId="0" borderId="16" xfId="1" applyNumberFormat="1" applyFont="1" applyFill="1" applyBorder="1" applyAlignment="1">
      <alignment horizontal="center" vertical="center"/>
    </xf>
    <xf numFmtId="41" fontId="6" fillId="0" borderId="21" xfId="0" applyNumberFormat="1" applyFont="1" applyBorder="1" applyAlignment="1">
      <alignment horizontal="center" vertical="center"/>
    </xf>
    <xf numFmtId="41" fontId="6" fillId="0" borderId="22" xfId="0" applyNumberFormat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41" fontId="6" fillId="0" borderId="33" xfId="0" applyNumberFormat="1" applyFont="1" applyBorder="1" applyAlignment="1">
      <alignment horizontal="center" vertical="center"/>
    </xf>
    <xf numFmtId="41" fontId="6" fillId="0" borderId="39" xfId="0" applyNumberFormat="1" applyFont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164" fontId="6" fillId="0" borderId="40" xfId="0" applyNumberFormat="1" applyFont="1" applyFill="1" applyBorder="1" applyAlignment="1">
      <alignment horizontal="center" vertical="center"/>
    </xf>
    <xf numFmtId="164" fontId="6" fillId="0" borderId="41" xfId="0" applyNumberFormat="1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16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6" fontId="3" fillId="3" borderId="17" xfId="1" applyNumberFormat="1" applyFont="1" applyFill="1" applyBorder="1" applyAlignment="1">
      <alignment horizontal="center" vertical="center" wrapText="1"/>
    </xf>
    <xf numFmtId="166" fontId="3" fillId="3" borderId="35" xfId="1" applyNumberFormat="1" applyFont="1" applyFill="1" applyBorder="1" applyAlignment="1">
      <alignment horizontal="center" vertical="center" wrapText="1"/>
    </xf>
    <xf numFmtId="166" fontId="3" fillId="3" borderId="16" xfId="1" applyNumberFormat="1" applyFont="1" applyFill="1" applyBorder="1" applyAlignment="1">
      <alignment horizontal="center" vertical="center" wrapText="1"/>
    </xf>
    <xf numFmtId="166" fontId="3" fillId="0" borderId="36" xfId="1" applyNumberFormat="1" applyFont="1" applyBorder="1" applyAlignment="1">
      <alignment horizontal="center" vertical="center"/>
    </xf>
    <xf numFmtId="166" fontId="3" fillId="0" borderId="38" xfId="1" applyNumberFormat="1" applyFont="1" applyBorder="1" applyAlignment="1">
      <alignment horizontal="center" vertical="center"/>
    </xf>
    <xf numFmtId="166" fontId="3" fillId="0" borderId="23" xfId="1" applyNumberFormat="1" applyFont="1" applyBorder="1" applyAlignment="1">
      <alignment horizontal="center" vertical="center"/>
    </xf>
    <xf numFmtId="166" fontId="3" fillId="0" borderId="40" xfId="1" applyNumberFormat="1" applyFont="1" applyBorder="1" applyAlignment="1">
      <alignment horizontal="center" vertical="center"/>
    </xf>
  </cellXfs>
  <cellStyles count="7">
    <cellStyle name="Comma" xfId="1" builtinId="3"/>
    <cellStyle name="Comma [0] 2" xfId="4"/>
    <cellStyle name="Comma 2" xfId="3"/>
    <cellStyle name="Comma 2 2" xfId="5"/>
    <cellStyle name="Comma 3" xfId="6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microsoft.com/office/2007/relationships/hdphoto" Target="../media/hdphoto1.wdp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19050</xdr:colOff>
      <xdr:row>35</xdr:row>
      <xdr:rowOff>38100</xdr:rowOff>
    </xdr:from>
    <xdr:to>
      <xdr:col>13</xdr:col>
      <xdr:colOff>40341</xdr:colOff>
      <xdr:row>40</xdr:row>
      <xdr:rowOff>48613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2425" y="7743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32</xdr:row>
      <xdr:rowOff>57150</xdr:rowOff>
    </xdr:from>
    <xdr:to>
      <xdr:col>16</xdr:col>
      <xdr:colOff>523875</xdr:colOff>
      <xdr:row>37</xdr:row>
      <xdr:rowOff>85724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010775" y="7286625"/>
          <a:ext cx="2124075" cy="10286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419100</xdr:colOff>
      <xdr:row>49</xdr:row>
      <xdr:rowOff>66675</xdr:rowOff>
    </xdr:from>
    <xdr:to>
      <xdr:col>16</xdr:col>
      <xdr:colOff>440391</xdr:colOff>
      <xdr:row>54</xdr:row>
      <xdr:rowOff>124813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91700" y="161734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15</xdr:col>
      <xdr:colOff>561975</xdr:colOff>
      <xdr:row>45</xdr:row>
      <xdr:rowOff>161925</xdr:rowOff>
    </xdr:from>
    <xdr:to>
      <xdr:col>19</xdr:col>
      <xdr:colOff>247650</xdr:colOff>
      <xdr:row>50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820400" y="15268575"/>
          <a:ext cx="2124075" cy="102869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266700</xdr:colOff>
      <xdr:row>42</xdr:row>
      <xdr:rowOff>171450</xdr:rowOff>
    </xdr:from>
    <xdr:to>
      <xdr:col>17</xdr:col>
      <xdr:colOff>287991</xdr:colOff>
      <xdr:row>48</xdr:row>
      <xdr:rowOff>29563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48900" y="148780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15</xdr:col>
      <xdr:colOff>561975</xdr:colOff>
      <xdr:row>45</xdr:row>
      <xdr:rowOff>161925</xdr:rowOff>
    </xdr:from>
    <xdr:to>
      <xdr:col>19</xdr:col>
      <xdr:colOff>247650</xdr:colOff>
      <xdr:row>50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153775" y="154686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49</xdr:row>
      <xdr:rowOff>67171</xdr:rowOff>
    </xdr:from>
    <xdr:to>
      <xdr:col>10</xdr:col>
      <xdr:colOff>171450</xdr:colOff>
      <xdr:row>54</xdr:row>
      <xdr:rowOff>161567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16173946"/>
          <a:ext cx="2352675" cy="109452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661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282285</xdr:colOff>
      <xdr:row>33</xdr:row>
      <xdr:rowOff>22935</xdr:rowOff>
    </xdr:from>
    <xdr:to>
      <xdr:col>16</xdr:col>
      <xdr:colOff>112595</xdr:colOff>
      <xdr:row>38</xdr:row>
      <xdr:rowOff>121833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68622" y="9315348"/>
          <a:ext cx="2145107" cy="122860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32</xdr:row>
      <xdr:rowOff>76200</xdr:rowOff>
    </xdr:from>
    <xdr:to>
      <xdr:col>13</xdr:col>
      <xdr:colOff>1038225</xdr:colOff>
      <xdr:row>37</xdr:row>
      <xdr:rowOff>134338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8675" y="72009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35</xdr:row>
      <xdr:rowOff>152400</xdr:rowOff>
    </xdr:from>
    <xdr:to>
      <xdr:col>14</xdr:col>
      <xdr:colOff>571500</xdr:colOff>
      <xdr:row>40</xdr:row>
      <xdr:rowOff>66674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782175" y="7877175"/>
          <a:ext cx="2124075" cy="102869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32</xdr:row>
      <xdr:rowOff>76200</xdr:rowOff>
    </xdr:from>
    <xdr:to>
      <xdr:col>13</xdr:col>
      <xdr:colOff>1038225</xdr:colOff>
      <xdr:row>37</xdr:row>
      <xdr:rowOff>134338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8675" y="72009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35</xdr:row>
      <xdr:rowOff>152400</xdr:rowOff>
    </xdr:from>
    <xdr:to>
      <xdr:col>14</xdr:col>
      <xdr:colOff>571500</xdr:colOff>
      <xdr:row>40</xdr:row>
      <xdr:rowOff>66674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782175" y="7877175"/>
          <a:ext cx="2124075" cy="102869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72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0</xdr:colOff>
      <xdr:row>28</xdr:row>
      <xdr:rowOff>133350</xdr:rowOff>
    </xdr:from>
    <xdr:to>
      <xdr:col>16</xdr:col>
      <xdr:colOff>428625</xdr:colOff>
      <xdr:row>33</xdr:row>
      <xdr:rowOff>191488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0" y="57626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561975</xdr:colOff>
      <xdr:row>38</xdr:row>
      <xdr:rowOff>38100</xdr:rowOff>
    </xdr:from>
    <xdr:to>
      <xdr:col>15</xdr:col>
      <xdr:colOff>247650</xdr:colOff>
      <xdr:row>42</xdr:row>
      <xdr:rowOff>266699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677275" y="89535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38</xdr:row>
      <xdr:rowOff>190500</xdr:rowOff>
    </xdr:from>
    <xdr:to>
      <xdr:col>9</xdr:col>
      <xdr:colOff>219074</xdr:colOff>
      <xdr:row>44</xdr:row>
      <xdr:rowOff>6020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9105900"/>
          <a:ext cx="2428874" cy="112997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7</xdr:col>
      <xdr:colOff>66675</xdr:colOff>
      <xdr:row>37</xdr:row>
      <xdr:rowOff>38100</xdr:rowOff>
    </xdr:from>
    <xdr:to>
      <xdr:col>9</xdr:col>
      <xdr:colOff>935691</xdr:colOff>
      <xdr:row>42</xdr:row>
      <xdr:rowOff>96238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3025" y="16144875"/>
          <a:ext cx="1850091" cy="105826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55378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7553" y="246140"/>
          <a:ext cx="2333625" cy="1162050"/>
        </a:xfrm>
        <a:prstGeom prst="rect">
          <a:avLst/>
        </a:prstGeom>
      </xdr:spPr>
    </xdr:pic>
    <xdr:clientData/>
  </xdr:oneCellAnchor>
  <xdr:oneCellAnchor>
    <xdr:from>
      <xdr:col>14</xdr:col>
      <xdr:colOff>946820</xdr:colOff>
      <xdr:row>62</xdr:row>
      <xdr:rowOff>11859</xdr:rowOff>
    </xdr:from>
    <xdr:ext cx="2145107" cy="122860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30599" y="20258022"/>
          <a:ext cx="2145107" cy="1228607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55378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7553" y="246140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802837</xdr:colOff>
      <xdr:row>97</xdr:row>
      <xdr:rowOff>67237</xdr:rowOff>
    </xdr:from>
    <xdr:ext cx="2145107" cy="122860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49668" y="29594737"/>
          <a:ext cx="2145107" cy="1228607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55378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7553" y="246140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935745</xdr:colOff>
      <xdr:row>106</xdr:row>
      <xdr:rowOff>177993</xdr:rowOff>
    </xdr:from>
    <xdr:ext cx="2145107" cy="122860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03620" y="27886218"/>
          <a:ext cx="2145107" cy="12286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19050</xdr:colOff>
      <xdr:row>35</xdr:row>
      <xdr:rowOff>38100</xdr:rowOff>
    </xdr:from>
    <xdr:to>
      <xdr:col>13</xdr:col>
      <xdr:colOff>40341</xdr:colOff>
      <xdr:row>40</xdr:row>
      <xdr:rowOff>48613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2425" y="7743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35</xdr:row>
      <xdr:rowOff>38100</xdr:rowOff>
    </xdr:from>
    <xdr:to>
      <xdr:col>8</xdr:col>
      <xdr:colOff>923925</xdr:colOff>
      <xdr:row>40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000625" y="7743825"/>
          <a:ext cx="2124075" cy="102869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55378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7553" y="246140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935745</xdr:colOff>
      <xdr:row>180</xdr:row>
      <xdr:rowOff>177993</xdr:rowOff>
    </xdr:from>
    <xdr:ext cx="2145107" cy="122860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03620" y="58804368"/>
          <a:ext cx="2145107" cy="1228607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55378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7553" y="246140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935745</xdr:colOff>
      <xdr:row>179</xdr:row>
      <xdr:rowOff>177993</xdr:rowOff>
    </xdr:from>
    <xdr:ext cx="2145107" cy="122860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03620" y="59042493"/>
          <a:ext cx="2145107" cy="1228607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55378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7553" y="246140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182603</xdr:colOff>
      <xdr:row>47</xdr:row>
      <xdr:rowOff>45084</xdr:rowOff>
    </xdr:from>
    <xdr:ext cx="2145107" cy="122860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4778" y="11989434"/>
          <a:ext cx="2145107" cy="1228607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55378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7553" y="246140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27546</xdr:colOff>
      <xdr:row>46</xdr:row>
      <xdr:rowOff>78312</xdr:rowOff>
    </xdr:from>
    <xdr:ext cx="2145107" cy="122860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95421" y="12184587"/>
          <a:ext cx="2145107" cy="1228607"/>
        </a:xfrm>
        <a:prstGeom prst="rect">
          <a:avLst/>
        </a:prstGeom>
      </xdr:spPr>
    </xdr:pic>
    <xdr:clientData/>
  </xdr:oneCellAnchor>
  <xdr:twoCellAnchor editAs="oneCell">
    <xdr:from>
      <xdr:col>5</xdr:col>
      <xdr:colOff>443023</xdr:colOff>
      <xdr:row>46</xdr:row>
      <xdr:rowOff>110756</xdr:rowOff>
    </xdr:from>
    <xdr:to>
      <xdr:col>8</xdr:col>
      <xdr:colOff>1199484</xdr:colOff>
      <xdr:row>52</xdr:row>
      <xdr:rowOff>44563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3604" y="12227442"/>
          <a:ext cx="2428874" cy="112997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72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114300</xdr:colOff>
      <xdr:row>25</xdr:row>
      <xdr:rowOff>161925</xdr:rowOff>
    </xdr:from>
    <xdr:to>
      <xdr:col>14</xdr:col>
      <xdr:colOff>542925</xdr:colOff>
      <xdr:row>31</xdr:row>
      <xdr:rowOff>20038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56483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342900</xdr:colOff>
      <xdr:row>36</xdr:row>
      <xdr:rowOff>104775</xdr:rowOff>
    </xdr:from>
    <xdr:to>
      <xdr:col>8</xdr:col>
      <xdr:colOff>1000125</xdr:colOff>
      <xdr:row>41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657725" y="7791450"/>
          <a:ext cx="2124075" cy="102869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72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0</xdr:colOff>
      <xdr:row>25</xdr:row>
      <xdr:rowOff>133350</xdr:rowOff>
    </xdr:from>
    <xdr:to>
      <xdr:col>16</xdr:col>
      <xdr:colOff>428625</xdr:colOff>
      <xdr:row>30</xdr:row>
      <xdr:rowOff>191488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0" y="57626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200025</xdr:colOff>
      <xdr:row>35</xdr:row>
      <xdr:rowOff>66675</xdr:rowOff>
    </xdr:from>
    <xdr:to>
      <xdr:col>16</xdr:col>
      <xdr:colOff>495300</xdr:colOff>
      <xdr:row>39</xdr:row>
      <xdr:rowOff>295274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534525" y="76962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361950</xdr:colOff>
      <xdr:row>36</xdr:row>
      <xdr:rowOff>37271</xdr:rowOff>
    </xdr:from>
    <xdr:to>
      <xdr:col>9</xdr:col>
      <xdr:colOff>95250</xdr:colOff>
      <xdr:row>40</xdr:row>
      <xdr:rowOff>199667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6775" y="7866821"/>
          <a:ext cx="2314575" cy="107679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88530</xdr:colOff>
      <xdr:row>0</xdr:row>
      <xdr:rowOff>178175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4805" y="178175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371475</xdr:colOff>
      <xdr:row>37</xdr:row>
      <xdr:rowOff>76200</xdr:rowOff>
    </xdr:from>
    <xdr:to>
      <xdr:col>15</xdr:col>
      <xdr:colOff>475690</xdr:colOff>
      <xdr:row>43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82050" y="8296275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13</xdr:col>
      <xdr:colOff>495300</xdr:colOff>
      <xdr:row>31</xdr:row>
      <xdr:rowOff>76200</xdr:rowOff>
    </xdr:from>
    <xdr:to>
      <xdr:col>17</xdr:col>
      <xdr:colOff>180975</xdr:colOff>
      <xdr:row>36</xdr:row>
      <xdr:rowOff>104774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591675" y="7096125"/>
          <a:ext cx="2124075" cy="102869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7591425"/>
          <a:ext cx="1850091" cy="1058263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9725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31</xdr:row>
      <xdr:rowOff>57150</xdr:rowOff>
    </xdr:from>
    <xdr:to>
      <xdr:col>16</xdr:col>
      <xdr:colOff>523875</xdr:colOff>
      <xdr:row>36</xdr:row>
      <xdr:rowOff>85724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010775" y="7286625"/>
          <a:ext cx="2124075" cy="102869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3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669931</xdr:colOff>
      <xdr:row>32</xdr:row>
      <xdr:rowOff>133691</xdr:rowOff>
    </xdr:from>
    <xdr:to>
      <xdr:col>8</xdr:col>
      <xdr:colOff>1042945</xdr:colOff>
      <xdr:row>38</xdr:row>
      <xdr:rowOff>33228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2547" y="9226743"/>
          <a:ext cx="2145107" cy="1228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19050</xdr:colOff>
      <xdr:row>36</xdr:row>
      <xdr:rowOff>38100</xdr:rowOff>
    </xdr:from>
    <xdr:to>
      <xdr:col>13</xdr:col>
      <xdr:colOff>40341</xdr:colOff>
      <xdr:row>41</xdr:row>
      <xdr:rowOff>48613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2425" y="7743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33</xdr:row>
      <xdr:rowOff>57150</xdr:rowOff>
    </xdr:from>
    <xdr:to>
      <xdr:col>16</xdr:col>
      <xdr:colOff>523875</xdr:colOff>
      <xdr:row>38</xdr:row>
      <xdr:rowOff>85724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010775" y="7162800"/>
          <a:ext cx="2124075" cy="102869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3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625628</xdr:colOff>
      <xdr:row>32</xdr:row>
      <xdr:rowOff>111541</xdr:rowOff>
    </xdr:from>
    <xdr:to>
      <xdr:col>8</xdr:col>
      <xdr:colOff>998642</xdr:colOff>
      <xdr:row>38</xdr:row>
      <xdr:rowOff>11078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98244" y="9204593"/>
          <a:ext cx="2145107" cy="1228607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31</xdr:row>
      <xdr:rowOff>57150</xdr:rowOff>
    </xdr:from>
    <xdr:to>
      <xdr:col>16</xdr:col>
      <xdr:colOff>523875</xdr:colOff>
      <xdr:row>36</xdr:row>
      <xdr:rowOff>85724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010775" y="6981825"/>
          <a:ext cx="2124075" cy="102869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41</xdr:row>
      <xdr:rowOff>95250</xdr:rowOff>
    </xdr:from>
    <xdr:to>
      <xdr:col>16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33</xdr:row>
      <xdr:rowOff>57150</xdr:rowOff>
    </xdr:from>
    <xdr:to>
      <xdr:col>16</xdr:col>
      <xdr:colOff>523875</xdr:colOff>
      <xdr:row>38</xdr:row>
      <xdr:rowOff>85724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010775" y="6981825"/>
          <a:ext cx="2124075" cy="102869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29</xdr:row>
      <xdr:rowOff>152400</xdr:rowOff>
    </xdr:from>
    <xdr:to>
      <xdr:col>15</xdr:col>
      <xdr:colOff>76200</xdr:colOff>
      <xdr:row>35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6775" y="7620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34</xdr:row>
      <xdr:rowOff>47625</xdr:rowOff>
    </xdr:from>
    <xdr:to>
      <xdr:col>14</xdr:col>
      <xdr:colOff>514350</xdr:colOff>
      <xdr:row>38</xdr:row>
      <xdr:rowOff>276224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448675" y="7896225"/>
          <a:ext cx="2124075" cy="10286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19050</xdr:colOff>
      <xdr:row>35</xdr:row>
      <xdr:rowOff>38100</xdr:rowOff>
    </xdr:from>
    <xdr:to>
      <xdr:col>13</xdr:col>
      <xdr:colOff>40341</xdr:colOff>
      <xdr:row>40</xdr:row>
      <xdr:rowOff>48613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2425" y="83724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32</xdr:row>
      <xdr:rowOff>57150</xdr:rowOff>
    </xdr:from>
    <xdr:to>
      <xdr:col>16</xdr:col>
      <xdr:colOff>523875</xdr:colOff>
      <xdr:row>37</xdr:row>
      <xdr:rowOff>85724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010775" y="7791450"/>
          <a:ext cx="2124075" cy="10286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8582025"/>
          <a:ext cx="1850091" cy="10582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7591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37</xdr:row>
      <xdr:rowOff>161925</xdr:rowOff>
    </xdr:from>
    <xdr:to>
      <xdr:col>16</xdr:col>
      <xdr:colOff>333375</xdr:colOff>
      <xdr:row>42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124950" y="8372475"/>
          <a:ext cx="2124075" cy="10286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7591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552450</xdr:colOff>
      <xdr:row>30</xdr:row>
      <xdr:rowOff>95250</xdr:rowOff>
    </xdr:from>
    <xdr:to>
      <xdr:col>17</xdr:col>
      <xdr:colOff>238125</xdr:colOff>
      <xdr:row>35</xdr:row>
      <xdr:rowOff>123824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39300" y="6886575"/>
          <a:ext cx="2124075" cy="10286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75723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34</xdr:row>
      <xdr:rowOff>66675</xdr:rowOff>
    </xdr:from>
    <xdr:to>
      <xdr:col>9</xdr:col>
      <xdr:colOff>885825</xdr:colOff>
      <xdr:row>39</xdr:row>
      <xdr:rowOff>95249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876800" y="7658100"/>
          <a:ext cx="2124075" cy="10286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7</xdr:col>
      <xdr:colOff>66675</xdr:colOff>
      <xdr:row>48</xdr:row>
      <xdr:rowOff>38100</xdr:rowOff>
    </xdr:from>
    <xdr:to>
      <xdr:col>9</xdr:col>
      <xdr:colOff>935691</xdr:colOff>
      <xdr:row>53</xdr:row>
      <xdr:rowOff>96238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3025" y="159448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15</xdr:col>
      <xdr:colOff>561975</xdr:colOff>
      <xdr:row>44</xdr:row>
      <xdr:rowOff>161925</xdr:rowOff>
    </xdr:from>
    <xdr:to>
      <xdr:col>19</xdr:col>
      <xdr:colOff>247650</xdr:colOff>
      <xdr:row>49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820400" y="15268575"/>
          <a:ext cx="2124075" cy="1028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41"/>
  <sheetViews>
    <sheetView topLeftCell="A10" workbookViewId="0">
      <selection activeCell="N19" sqref="N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7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6" t="s">
        <v>29</v>
      </c>
    </row>
    <row r="4" spans="1:9" x14ac:dyDescent="0.25">
      <c r="A4" s="26" t="s">
        <v>1</v>
      </c>
    </row>
    <row r="5" spans="1:9" x14ac:dyDescent="0.25">
      <c r="A5" s="26" t="s">
        <v>2</v>
      </c>
    </row>
    <row r="6" spans="1:9" x14ac:dyDescent="0.25">
      <c r="A6" s="26" t="s">
        <v>3</v>
      </c>
    </row>
    <row r="7" spans="1:9" x14ac:dyDescent="0.25">
      <c r="A7" s="26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3.25" customHeight="1" thickBot="1" x14ac:dyDescent="0.3">
      <c r="A10" s="212" t="s">
        <v>5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6</v>
      </c>
      <c r="B12" s="2" t="s">
        <v>46</v>
      </c>
      <c r="G12" s="3" t="s">
        <v>7</v>
      </c>
      <c r="H12" s="6" t="s">
        <v>8</v>
      </c>
      <c r="I12" s="43" t="s">
        <v>42</v>
      </c>
    </row>
    <row r="13" spans="1:9" x14ac:dyDescent="0.25">
      <c r="B13" s="2" t="s">
        <v>48</v>
      </c>
      <c r="G13" s="3" t="s">
        <v>9</v>
      </c>
      <c r="H13" s="6" t="s">
        <v>8</v>
      </c>
      <c r="I13" s="44" t="s">
        <v>43</v>
      </c>
    </row>
    <row r="14" spans="1:9" x14ac:dyDescent="0.25">
      <c r="B14" s="2" t="s">
        <v>49</v>
      </c>
      <c r="G14" s="3" t="s">
        <v>10</v>
      </c>
      <c r="H14" s="6" t="s">
        <v>8</v>
      </c>
      <c r="I14" s="2" t="s">
        <v>28</v>
      </c>
    </row>
    <row r="15" spans="1:9" x14ac:dyDescent="0.25">
      <c r="H15" s="6"/>
    </row>
    <row r="16" spans="1:9" x14ac:dyDescent="0.25">
      <c r="A16" s="2" t="s">
        <v>11</v>
      </c>
      <c r="B16" s="23" t="s">
        <v>47</v>
      </c>
      <c r="C16" s="23"/>
      <c r="H16" s="6"/>
    </row>
    <row r="17" spans="1:18" ht="16.5" thickBot="1" x14ac:dyDescent="0.3"/>
    <row r="18" spans="1:18" ht="20.100000000000001" customHeight="1" x14ac:dyDescent="0.25">
      <c r="A18" s="8" t="s">
        <v>12</v>
      </c>
      <c r="B18" s="9" t="s">
        <v>13</v>
      </c>
      <c r="C18" s="9" t="s">
        <v>25</v>
      </c>
      <c r="D18" s="9" t="s">
        <v>14</v>
      </c>
      <c r="E18" s="9" t="s">
        <v>15</v>
      </c>
      <c r="F18" s="55" t="s">
        <v>30</v>
      </c>
      <c r="G18" s="215" t="s">
        <v>16</v>
      </c>
      <c r="H18" s="216"/>
      <c r="I18" s="10" t="s">
        <v>17</v>
      </c>
    </row>
    <row r="19" spans="1:18" ht="49.5" customHeight="1" x14ac:dyDescent="0.25">
      <c r="A19" s="49">
        <v>1</v>
      </c>
      <c r="B19" s="28">
        <v>44317</v>
      </c>
      <c r="C19" s="42"/>
      <c r="D19" s="32" t="s">
        <v>50</v>
      </c>
      <c r="E19" s="32" t="s">
        <v>44</v>
      </c>
      <c r="F19" s="48">
        <v>1</v>
      </c>
      <c r="G19" s="217">
        <v>10500000</v>
      </c>
      <c r="H19" s="218"/>
      <c r="I19" s="45">
        <f>G19</f>
        <v>10500000</v>
      </c>
    </row>
    <row r="20" spans="1:18" s="23" customFormat="1" ht="24" customHeight="1" thickBot="1" x14ac:dyDescent="0.3">
      <c r="A20" s="209" t="s">
        <v>18</v>
      </c>
      <c r="B20" s="210"/>
      <c r="C20" s="210"/>
      <c r="D20" s="210"/>
      <c r="E20" s="210"/>
      <c r="F20" s="210"/>
      <c r="G20" s="210"/>
      <c r="H20" s="211"/>
      <c r="I20" s="46">
        <f>I19</f>
        <v>10500000</v>
      </c>
    </row>
    <row r="21" spans="1:18" x14ac:dyDescent="0.25">
      <c r="A21" s="219"/>
      <c r="B21" s="219"/>
      <c r="C21" s="54"/>
      <c r="D21" s="54"/>
      <c r="E21" s="54"/>
      <c r="F21" s="54"/>
      <c r="G21" s="12"/>
      <c r="H21" s="12"/>
      <c r="I21" s="13"/>
    </row>
    <row r="22" spans="1:18" x14ac:dyDescent="0.25">
      <c r="D22" s="1"/>
      <c r="E22" s="1"/>
      <c r="F22" s="1"/>
      <c r="G22" s="27" t="s">
        <v>40</v>
      </c>
      <c r="H22" s="27"/>
      <c r="I22" s="56">
        <v>7350000</v>
      </c>
      <c r="J22" s="15"/>
      <c r="R22" s="2" t="s">
        <v>24</v>
      </c>
    </row>
    <row r="23" spans="1:18" ht="16.5" thickBot="1" x14ac:dyDescent="0.3">
      <c r="D23" s="1"/>
      <c r="E23" s="1"/>
      <c r="F23" s="1"/>
      <c r="G23" s="14" t="s">
        <v>31</v>
      </c>
      <c r="H23" s="14"/>
      <c r="I23" s="50">
        <f>I20-I22</f>
        <v>3150000</v>
      </c>
      <c r="J23" s="15"/>
    </row>
    <row r="24" spans="1:18" x14ac:dyDescent="0.25">
      <c r="D24" s="1"/>
      <c r="E24" s="1"/>
      <c r="F24" s="1"/>
      <c r="G24" s="16" t="s">
        <v>26</v>
      </c>
      <c r="H24" s="16"/>
      <c r="I24" s="17">
        <f>I22</f>
        <v>7350000</v>
      </c>
    </row>
    <row r="25" spans="1:18" x14ac:dyDescent="0.25">
      <c r="A25" s="1" t="s">
        <v>45</v>
      </c>
      <c r="D25" s="1"/>
      <c r="E25" s="1"/>
      <c r="F25" s="1"/>
      <c r="G25" s="16"/>
      <c r="H25" s="16"/>
      <c r="I25" s="17"/>
    </row>
    <row r="26" spans="1:18" x14ac:dyDescent="0.25">
      <c r="A26" s="18"/>
      <c r="D26" s="1"/>
      <c r="E26" s="1"/>
      <c r="F26" s="1"/>
      <c r="G26" s="16"/>
      <c r="H26" s="16"/>
      <c r="I26" s="17"/>
    </row>
    <row r="27" spans="1:18" x14ac:dyDescent="0.25">
      <c r="D27" s="1"/>
      <c r="E27" s="1"/>
      <c r="F27" s="1"/>
      <c r="G27" s="16"/>
      <c r="H27" s="16"/>
      <c r="I27" s="17"/>
    </row>
    <row r="28" spans="1:18" x14ac:dyDescent="0.25">
      <c r="A28" s="24" t="s">
        <v>20</v>
      </c>
    </row>
    <row r="29" spans="1:18" x14ac:dyDescent="0.25">
      <c r="A29" s="19" t="s">
        <v>21</v>
      </c>
      <c r="B29" s="19"/>
      <c r="C29" s="19"/>
      <c r="D29" s="7"/>
      <c r="E29" s="7"/>
      <c r="F29" s="7"/>
    </row>
    <row r="30" spans="1:18" x14ac:dyDescent="0.25">
      <c r="A30" s="19" t="s">
        <v>32</v>
      </c>
      <c r="B30" s="19"/>
      <c r="C30" s="19"/>
      <c r="D30" s="7"/>
      <c r="E30" s="7"/>
      <c r="F30" s="7"/>
    </row>
    <row r="31" spans="1:18" x14ac:dyDescent="0.25">
      <c r="A31" s="25" t="s">
        <v>33</v>
      </c>
      <c r="B31" s="20"/>
      <c r="C31" s="20"/>
      <c r="D31" s="7"/>
      <c r="E31" s="7"/>
      <c r="F31" s="7"/>
    </row>
    <row r="32" spans="1:18" x14ac:dyDescent="0.25">
      <c r="A32" s="21" t="s">
        <v>34</v>
      </c>
      <c r="B32" s="21"/>
      <c r="C32" s="21"/>
      <c r="D32" s="7"/>
      <c r="E32" s="7"/>
      <c r="F32" s="7"/>
    </row>
    <row r="33" spans="1:9" x14ac:dyDescent="0.25">
      <c r="A33" s="41"/>
      <c r="B33" s="41"/>
      <c r="C33" s="41"/>
    </row>
    <row r="34" spans="1:9" x14ac:dyDescent="0.25">
      <c r="A34" s="22"/>
      <c r="B34" s="22"/>
      <c r="C34" s="22"/>
    </row>
    <row r="35" spans="1:9" x14ac:dyDescent="0.25">
      <c r="G35" s="33" t="s">
        <v>22</v>
      </c>
      <c r="H35" s="220" t="str">
        <f>+I13</f>
        <v xml:space="preserve"> 03 Mei  2021</v>
      </c>
      <c r="I35" s="221"/>
    </row>
    <row r="38" spans="1:9" ht="18" customHeight="1" x14ac:dyDescent="0.25"/>
    <row r="39" spans="1:9" ht="17.25" customHeight="1" x14ac:dyDescent="0.25"/>
    <row r="41" spans="1:9" x14ac:dyDescent="0.25">
      <c r="G41" s="208" t="s">
        <v>23</v>
      </c>
      <c r="H41" s="208"/>
      <c r="I41" s="208"/>
    </row>
  </sheetData>
  <mergeCells count="7">
    <mergeCell ref="G41:I41"/>
    <mergeCell ref="A20:H20"/>
    <mergeCell ref="A10:I10"/>
    <mergeCell ref="G18:H18"/>
    <mergeCell ref="G19:H19"/>
    <mergeCell ref="A21:B21"/>
    <mergeCell ref="H35:I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S56"/>
  <sheetViews>
    <sheetView topLeftCell="A30" workbookViewId="0">
      <selection activeCell="I62" sqref="I62"/>
    </sheetView>
  </sheetViews>
  <sheetFormatPr defaultRowHeight="15.75" x14ac:dyDescent="0.25"/>
  <cols>
    <col min="1" max="1" width="4" style="2" customWidth="1"/>
    <col min="2" max="2" width="11.28515625" style="2" customWidth="1"/>
    <col min="3" max="3" width="9.140625" style="2" customWidth="1"/>
    <col min="4" max="4" width="26.85546875" style="2" customWidth="1"/>
    <col min="5" max="5" width="13" style="2" customWidth="1"/>
    <col min="6" max="6" width="6.5703125" style="2" customWidth="1"/>
    <col min="7" max="7" width="5.42578125" style="2" customWidth="1"/>
    <col min="8" max="8" width="13.28515625" style="3" customWidth="1"/>
    <col min="9" max="9" width="1.42578125" style="3" customWidth="1"/>
    <col min="10" max="10" width="17.140625" style="2" customWidth="1"/>
    <col min="11" max="12" width="9.140625" style="2"/>
    <col min="13" max="13" width="14.14062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26" t="s">
        <v>29</v>
      </c>
    </row>
    <row r="4" spans="1:10" x14ac:dyDescent="0.25">
      <c r="A4" s="26" t="s">
        <v>1</v>
      </c>
    </row>
    <row r="5" spans="1:10" x14ac:dyDescent="0.25">
      <c r="A5" s="26" t="s">
        <v>2</v>
      </c>
    </row>
    <row r="6" spans="1:10" x14ac:dyDescent="0.25">
      <c r="A6" s="26" t="s">
        <v>3</v>
      </c>
    </row>
    <row r="7" spans="1:10" x14ac:dyDescent="0.25">
      <c r="A7" s="26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212" t="s">
        <v>5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2" t="s">
        <v>6</v>
      </c>
      <c r="B12" s="2" t="s">
        <v>82</v>
      </c>
      <c r="H12" s="3" t="s">
        <v>7</v>
      </c>
      <c r="I12" s="6" t="s">
        <v>8</v>
      </c>
      <c r="J12" s="43" t="s">
        <v>81</v>
      </c>
    </row>
    <row r="13" spans="1:10" x14ac:dyDescent="0.25">
      <c r="H13" s="3" t="s">
        <v>9</v>
      </c>
      <c r="I13" s="6" t="s">
        <v>8</v>
      </c>
      <c r="J13" s="44" t="s">
        <v>77</v>
      </c>
    </row>
    <row r="14" spans="1:10" x14ac:dyDescent="0.25">
      <c r="I14" s="6" t="s">
        <v>8</v>
      </c>
      <c r="J14" s="36" t="s">
        <v>118</v>
      </c>
    </row>
    <row r="15" spans="1:10" x14ac:dyDescent="0.25">
      <c r="A15" s="2" t="s">
        <v>11</v>
      </c>
      <c r="B15" s="2" t="s">
        <v>35</v>
      </c>
    </row>
    <row r="16" spans="1:10" ht="16.5" thickBot="1" x14ac:dyDescent="0.3">
      <c r="F16" s="4"/>
      <c r="G16" s="7"/>
    </row>
    <row r="17" spans="1:10" ht="20.100000000000001" customHeight="1" x14ac:dyDescent="0.25">
      <c r="A17" s="8" t="s">
        <v>12</v>
      </c>
      <c r="B17" s="9" t="s">
        <v>13</v>
      </c>
      <c r="C17" s="9" t="s">
        <v>25</v>
      </c>
      <c r="D17" s="9" t="s">
        <v>14</v>
      </c>
      <c r="E17" s="9" t="s">
        <v>15</v>
      </c>
      <c r="F17" s="9" t="s">
        <v>27</v>
      </c>
      <c r="G17" s="61" t="s">
        <v>37</v>
      </c>
      <c r="H17" s="229" t="s">
        <v>16</v>
      </c>
      <c r="I17" s="230"/>
      <c r="J17" s="10" t="s">
        <v>17</v>
      </c>
    </row>
    <row r="18" spans="1:10" ht="47.25" customHeight="1" x14ac:dyDescent="0.25">
      <c r="A18" s="30">
        <v>1</v>
      </c>
      <c r="B18" s="51">
        <v>44320</v>
      </c>
      <c r="C18" s="52" t="s">
        <v>83</v>
      </c>
      <c r="D18" s="29" t="s">
        <v>84</v>
      </c>
      <c r="E18" s="53" t="s">
        <v>85</v>
      </c>
      <c r="F18" s="31">
        <v>6</v>
      </c>
      <c r="G18" s="31">
        <v>80</v>
      </c>
      <c r="H18" s="225">
        <v>6000</v>
      </c>
      <c r="I18" s="225"/>
      <c r="J18" s="141">
        <f>G18*H18</f>
        <v>480000</v>
      </c>
    </row>
    <row r="19" spans="1:10" ht="47.25" customHeight="1" x14ac:dyDescent="0.25">
      <c r="A19" s="30">
        <f>A18+1</f>
        <v>2</v>
      </c>
      <c r="B19" s="51">
        <v>44320</v>
      </c>
      <c r="C19" s="52" t="s">
        <v>86</v>
      </c>
      <c r="D19" s="29" t="s">
        <v>87</v>
      </c>
      <c r="E19" s="53" t="s">
        <v>85</v>
      </c>
      <c r="F19" s="31">
        <v>50</v>
      </c>
      <c r="G19" s="31">
        <v>663</v>
      </c>
      <c r="H19" s="225">
        <v>6000</v>
      </c>
      <c r="I19" s="225"/>
      <c r="J19" s="141">
        <f t="shared" ref="J19:J32" si="0">G19*H19</f>
        <v>3978000</v>
      </c>
    </row>
    <row r="20" spans="1:10" ht="47.25" customHeight="1" x14ac:dyDescent="0.25">
      <c r="A20" s="30">
        <f t="shared" ref="A20:A32" si="1">A19+1</f>
        <v>3</v>
      </c>
      <c r="B20" s="51">
        <v>44320</v>
      </c>
      <c r="C20" s="52" t="s">
        <v>88</v>
      </c>
      <c r="D20" s="29" t="s">
        <v>89</v>
      </c>
      <c r="E20" s="53" t="s">
        <v>85</v>
      </c>
      <c r="F20" s="31">
        <v>1</v>
      </c>
      <c r="G20" s="31">
        <v>50</v>
      </c>
      <c r="H20" s="225">
        <v>6000</v>
      </c>
      <c r="I20" s="225"/>
      <c r="J20" s="141">
        <f t="shared" si="0"/>
        <v>300000</v>
      </c>
    </row>
    <row r="21" spans="1:10" ht="47.25" customHeight="1" x14ac:dyDescent="0.25">
      <c r="A21" s="30">
        <f t="shared" si="1"/>
        <v>4</v>
      </c>
      <c r="B21" s="51">
        <v>44320</v>
      </c>
      <c r="C21" s="52" t="s">
        <v>90</v>
      </c>
      <c r="D21" s="29" t="s">
        <v>91</v>
      </c>
      <c r="E21" s="53" t="s">
        <v>79</v>
      </c>
      <c r="F21" s="31">
        <v>1</v>
      </c>
      <c r="G21" s="31">
        <v>50</v>
      </c>
      <c r="H21" s="225">
        <v>5000</v>
      </c>
      <c r="I21" s="225"/>
      <c r="J21" s="141">
        <f t="shared" si="0"/>
        <v>250000</v>
      </c>
    </row>
    <row r="22" spans="1:10" ht="47.25" customHeight="1" x14ac:dyDescent="0.25">
      <c r="A22" s="30">
        <f t="shared" si="1"/>
        <v>5</v>
      </c>
      <c r="B22" s="51">
        <v>44320</v>
      </c>
      <c r="C22" s="52" t="s">
        <v>92</v>
      </c>
      <c r="D22" s="29" t="s">
        <v>93</v>
      </c>
      <c r="E22" s="53" t="s">
        <v>79</v>
      </c>
      <c r="F22" s="31">
        <v>1</v>
      </c>
      <c r="G22" s="31">
        <v>50</v>
      </c>
      <c r="H22" s="225">
        <v>5000</v>
      </c>
      <c r="I22" s="225"/>
      <c r="J22" s="141">
        <f t="shared" si="0"/>
        <v>250000</v>
      </c>
    </row>
    <row r="23" spans="1:10" ht="47.25" customHeight="1" x14ac:dyDescent="0.25">
      <c r="A23" s="30">
        <f t="shared" si="1"/>
        <v>6</v>
      </c>
      <c r="B23" s="51">
        <v>44320</v>
      </c>
      <c r="C23" s="52" t="s">
        <v>94</v>
      </c>
      <c r="D23" s="29" t="s">
        <v>95</v>
      </c>
      <c r="E23" s="53" t="s">
        <v>79</v>
      </c>
      <c r="F23" s="31">
        <v>4</v>
      </c>
      <c r="G23" s="31">
        <v>50</v>
      </c>
      <c r="H23" s="225">
        <v>5000</v>
      </c>
      <c r="I23" s="225"/>
      <c r="J23" s="141">
        <f t="shared" si="0"/>
        <v>250000</v>
      </c>
    </row>
    <row r="24" spans="1:10" ht="47.25" customHeight="1" x14ac:dyDescent="0.25">
      <c r="A24" s="30">
        <f t="shared" si="1"/>
        <v>7</v>
      </c>
      <c r="B24" s="51">
        <v>44320</v>
      </c>
      <c r="C24" s="52" t="s">
        <v>96</v>
      </c>
      <c r="D24" s="29" t="s">
        <v>97</v>
      </c>
      <c r="E24" s="53" t="s">
        <v>79</v>
      </c>
      <c r="F24" s="31">
        <v>3</v>
      </c>
      <c r="G24" s="31">
        <v>50</v>
      </c>
      <c r="H24" s="225">
        <v>5000</v>
      </c>
      <c r="I24" s="225"/>
      <c r="J24" s="141">
        <f t="shared" si="0"/>
        <v>250000</v>
      </c>
    </row>
    <row r="25" spans="1:10" ht="47.25" customHeight="1" x14ac:dyDescent="0.25">
      <c r="A25" s="30">
        <f t="shared" si="1"/>
        <v>8</v>
      </c>
      <c r="B25" s="51">
        <v>44320</v>
      </c>
      <c r="C25" s="52" t="s">
        <v>98</v>
      </c>
      <c r="D25" s="29" t="s">
        <v>99</v>
      </c>
      <c r="E25" s="53" t="s">
        <v>79</v>
      </c>
      <c r="F25" s="31">
        <v>5</v>
      </c>
      <c r="G25" s="31">
        <v>65</v>
      </c>
      <c r="H25" s="225">
        <v>5000</v>
      </c>
      <c r="I25" s="225"/>
      <c r="J25" s="141">
        <f t="shared" si="0"/>
        <v>325000</v>
      </c>
    </row>
    <row r="26" spans="1:10" ht="47.25" customHeight="1" x14ac:dyDescent="0.25">
      <c r="A26" s="30">
        <f t="shared" si="1"/>
        <v>9</v>
      </c>
      <c r="B26" s="51">
        <v>44320</v>
      </c>
      <c r="C26" s="52" t="s">
        <v>100</v>
      </c>
      <c r="D26" s="29" t="s">
        <v>101</v>
      </c>
      <c r="E26" s="53" t="s">
        <v>102</v>
      </c>
      <c r="F26" s="31">
        <v>11</v>
      </c>
      <c r="G26" s="31">
        <v>115</v>
      </c>
      <c r="H26" s="225">
        <v>6000</v>
      </c>
      <c r="I26" s="225"/>
      <c r="J26" s="141">
        <f t="shared" si="0"/>
        <v>690000</v>
      </c>
    </row>
    <row r="27" spans="1:10" ht="47.25" customHeight="1" x14ac:dyDescent="0.25">
      <c r="A27" s="30">
        <f t="shared" si="1"/>
        <v>10</v>
      </c>
      <c r="B27" s="51">
        <v>44321</v>
      </c>
      <c r="C27" s="52" t="s">
        <v>103</v>
      </c>
      <c r="D27" s="29" t="s">
        <v>104</v>
      </c>
      <c r="E27" s="53" t="s">
        <v>85</v>
      </c>
      <c r="F27" s="31">
        <v>3</v>
      </c>
      <c r="G27" s="31">
        <v>87</v>
      </c>
      <c r="H27" s="225">
        <v>6000</v>
      </c>
      <c r="I27" s="225"/>
      <c r="J27" s="141">
        <f t="shared" si="0"/>
        <v>522000</v>
      </c>
    </row>
    <row r="28" spans="1:10" ht="47.25" customHeight="1" x14ac:dyDescent="0.25">
      <c r="A28" s="30">
        <f t="shared" si="1"/>
        <v>11</v>
      </c>
      <c r="B28" s="51">
        <v>44321</v>
      </c>
      <c r="C28" s="52" t="s">
        <v>105</v>
      </c>
      <c r="D28" s="29" t="s">
        <v>106</v>
      </c>
      <c r="E28" s="53" t="s">
        <v>85</v>
      </c>
      <c r="F28" s="31">
        <v>3</v>
      </c>
      <c r="G28" s="31">
        <v>93</v>
      </c>
      <c r="H28" s="225">
        <v>6000</v>
      </c>
      <c r="I28" s="225"/>
      <c r="J28" s="45">
        <f t="shared" si="0"/>
        <v>558000</v>
      </c>
    </row>
    <row r="29" spans="1:10" ht="47.25" customHeight="1" x14ac:dyDescent="0.25">
      <c r="A29" s="30">
        <f t="shared" si="1"/>
        <v>12</v>
      </c>
      <c r="B29" s="28">
        <v>44321</v>
      </c>
      <c r="C29" s="63" t="s">
        <v>107</v>
      </c>
      <c r="D29" s="29" t="s">
        <v>108</v>
      </c>
      <c r="E29" s="29" t="s">
        <v>85</v>
      </c>
      <c r="F29" s="31">
        <v>2</v>
      </c>
      <c r="G29" s="31">
        <v>54</v>
      </c>
      <c r="H29" s="225">
        <v>6000</v>
      </c>
      <c r="I29" s="225"/>
      <c r="J29" s="45">
        <f t="shared" si="0"/>
        <v>324000</v>
      </c>
    </row>
    <row r="30" spans="1:10" ht="47.25" customHeight="1" x14ac:dyDescent="0.25">
      <c r="A30" s="30">
        <f t="shared" si="1"/>
        <v>13</v>
      </c>
      <c r="B30" s="51">
        <v>44321</v>
      </c>
      <c r="C30" s="52" t="s">
        <v>109</v>
      </c>
      <c r="D30" s="29" t="s">
        <v>101</v>
      </c>
      <c r="E30" s="53" t="s">
        <v>85</v>
      </c>
      <c r="F30" s="31">
        <v>1</v>
      </c>
      <c r="G30" s="31">
        <v>50</v>
      </c>
      <c r="H30" s="225">
        <v>6000</v>
      </c>
      <c r="I30" s="225"/>
      <c r="J30" s="45">
        <f t="shared" si="0"/>
        <v>300000</v>
      </c>
    </row>
    <row r="31" spans="1:10" ht="47.25" customHeight="1" x14ac:dyDescent="0.25">
      <c r="A31" s="30">
        <f t="shared" si="1"/>
        <v>14</v>
      </c>
      <c r="B31" s="51">
        <v>44321</v>
      </c>
      <c r="C31" s="52" t="s">
        <v>110</v>
      </c>
      <c r="D31" s="29" t="s">
        <v>111</v>
      </c>
      <c r="E31" s="53" t="s">
        <v>112</v>
      </c>
      <c r="F31" s="31">
        <v>1</v>
      </c>
      <c r="G31" s="31">
        <v>50</v>
      </c>
      <c r="H31" s="225">
        <v>6000</v>
      </c>
      <c r="I31" s="225"/>
      <c r="J31" s="45">
        <f t="shared" si="0"/>
        <v>300000</v>
      </c>
    </row>
    <row r="32" spans="1:10" ht="47.25" customHeight="1" x14ac:dyDescent="0.25">
      <c r="A32" s="30">
        <f t="shared" si="1"/>
        <v>15</v>
      </c>
      <c r="B32" s="51">
        <v>44321</v>
      </c>
      <c r="C32" s="52" t="s">
        <v>113</v>
      </c>
      <c r="D32" s="29" t="s">
        <v>114</v>
      </c>
      <c r="E32" s="53" t="s">
        <v>115</v>
      </c>
      <c r="F32" s="31">
        <v>12</v>
      </c>
      <c r="G32" s="31">
        <v>190</v>
      </c>
      <c r="H32" s="225">
        <v>7000</v>
      </c>
      <c r="I32" s="225"/>
      <c r="J32" s="45">
        <f t="shared" si="0"/>
        <v>1330000</v>
      </c>
    </row>
    <row r="33" spans="1:19" ht="25.5" customHeight="1" thickBot="1" x14ac:dyDescent="0.3">
      <c r="A33" s="226" t="s">
        <v>18</v>
      </c>
      <c r="B33" s="227"/>
      <c r="C33" s="227"/>
      <c r="D33" s="227"/>
      <c r="E33" s="227"/>
      <c r="F33" s="227"/>
      <c r="G33" s="227"/>
      <c r="H33" s="227"/>
      <c r="I33" s="228"/>
      <c r="J33" s="11">
        <f>SUM(J18:J32)</f>
        <v>10107000</v>
      </c>
    </row>
    <row r="34" spans="1:19" x14ac:dyDescent="0.25">
      <c r="A34" s="219"/>
      <c r="B34" s="219"/>
      <c r="C34" s="219"/>
      <c r="D34" s="219"/>
      <c r="E34" s="62"/>
      <c r="F34" s="62"/>
      <c r="G34" s="62"/>
      <c r="H34" s="12"/>
      <c r="I34" s="12"/>
      <c r="J34" s="13"/>
    </row>
    <row r="35" spans="1:19" x14ac:dyDescent="0.25">
      <c r="E35" s="1"/>
      <c r="F35" s="1"/>
      <c r="G35" s="1"/>
      <c r="H35" s="27" t="s">
        <v>116</v>
      </c>
      <c r="I35" s="27"/>
      <c r="J35" s="34">
        <f>J33*10%</f>
        <v>1010700</v>
      </c>
      <c r="K35" s="15"/>
      <c r="S35" s="2" t="s">
        <v>24</v>
      </c>
    </row>
    <row r="36" spans="1:19" x14ac:dyDescent="0.25">
      <c r="E36" s="1"/>
      <c r="F36" s="1"/>
      <c r="G36" s="1"/>
      <c r="H36" s="27" t="s">
        <v>19</v>
      </c>
      <c r="I36" s="27"/>
      <c r="J36" s="56">
        <v>5714100</v>
      </c>
      <c r="K36" s="15"/>
    </row>
    <row r="37" spans="1:19" ht="16.5" thickBot="1" x14ac:dyDescent="0.3">
      <c r="E37" s="1"/>
      <c r="F37" s="1"/>
      <c r="G37" s="1"/>
      <c r="H37" s="14" t="s">
        <v>31</v>
      </c>
      <c r="I37" s="14"/>
      <c r="J37" s="144">
        <f>J33-J35-J36</f>
        <v>3382200</v>
      </c>
      <c r="K37" s="15"/>
    </row>
    <row r="38" spans="1:19" ht="16.5" customHeight="1" x14ac:dyDescent="0.25">
      <c r="E38" s="1"/>
      <c r="F38" s="1"/>
      <c r="G38" s="1"/>
      <c r="H38" s="16" t="s">
        <v>26</v>
      </c>
      <c r="I38" s="16"/>
      <c r="J38" s="17">
        <f>J36</f>
        <v>5714100</v>
      </c>
      <c r="M38" s="66"/>
    </row>
    <row r="39" spans="1:19" x14ac:dyDescent="0.25">
      <c r="A39" s="1" t="s">
        <v>119</v>
      </c>
      <c r="E39" s="1"/>
      <c r="F39" s="1"/>
      <c r="G39" s="1"/>
      <c r="H39" s="16"/>
      <c r="I39" s="16"/>
      <c r="J39" s="17"/>
    </row>
    <row r="40" spans="1:19" x14ac:dyDescent="0.25">
      <c r="A40" s="18"/>
      <c r="E40" s="1"/>
      <c r="F40" s="1"/>
      <c r="G40" s="1"/>
      <c r="H40" s="16"/>
      <c r="I40" s="16"/>
      <c r="J40" s="17"/>
    </row>
    <row r="41" spans="1:19" x14ac:dyDescent="0.25">
      <c r="E41" s="1"/>
      <c r="F41" s="1"/>
      <c r="G41" s="1"/>
      <c r="H41" s="16"/>
      <c r="I41" s="16"/>
      <c r="J41" s="17"/>
    </row>
    <row r="42" spans="1:19" x14ac:dyDescent="0.25">
      <c r="A42" s="24" t="s">
        <v>20</v>
      </c>
    </row>
    <row r="43" spans="1:19" x14ac:dyDescent="0.25">
      <c r="A43" s="19" t="s">
        <v>21</v>
      </c>
      <c r="B43" s="19"/>
      <c r="C43" s="19"/>
      <c r="D43" s="19"/>
      <c r="E43" s="7"/>
    </row>
    <row r="44" spans="1:19" x14ac:dyDescent="0.25">
      <c r="A44" s="19" t="s">
        <v>32</v>
      </c>
      <c r="B44" s="19"/>
      <c r="C44" s="19"/>
      <c r="D44" s="7"/>
      <c r="E44" s="7"/>
    </row>
    <row r="45" spans="1:19" x14ac:dyDescent="0.25">
      <c r="A45" s="25" t="s">
        <v>33</v>
      </c>
      <c r="B45" s="20"/>
      <c r="C45" s="20"/>
      <c r="D45" s="25"/>
      <c r="E45" s="7"/>
    </row>
    <row r="46" spans="1:19" x14ac:dyDescent="0.25">
      <c r="A46" s="21" t="s">
        <v>34</v>
      </c>
      <c r="B46" s="21"/>
      <c r="C46" s="21"/>
      <c r="D46" s="20"/>
      <c r="E46" s="7"/>
    </row>
    <row r="47" spans="1:19" x14ac:dyDescent="0.25">
      <c r="A47" s="41"/>
      <c r="B47" s="41"/>
      <c r="C47" s="41"/>
      <c r="D47" s="41"/>
    </row>
    <row r="48" spans="1:19" x14ac:dyDescent="0.25">
      <c r="A48" s="22"/>
      <c r="B48" s="22"/>
      <c r="C48" s="22"/>
      <c r="D48" s="40"/>
    </row>
    <row r="49" spans="8:10" x14ac:dyDescent="0.25">
      <c r="H49" s="33" t="s">
        <v>36</v>
      </c>
      <c r="I49" s="220" t="str">
        <f>+J13</f>
        <v xml:space="preserve"> 05 Mei  2021</v>
      </c>
      <c r="J49" s="221"/>
    </row>
    <row r="53" spans="8:10" x14ac:dyDescent="0.25">
      <c r="I53" s="3" t="s">
        <v>24</v>
      </c>
    </row>
    <row r="56" spans="8:10" x14ac:dyDescent="0.25">
      <c r="H56" s="222" t="s">
        <v>23</v>
      </c>
      <c r="I56" s="222"/>
      <c r="J56" s="222"/>
    </row>
  </sheetData>
  <mergeCells count="21">
    <mergeCell ref="H27:I27"/>
    <mergeCell ref="A10:J10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A34:D34"/>
    <mergeCell ref="I49:J49"/>
    <mergeCell ref="H56:J56"/>
    <mergeCell ref="H28:I28"/>
    <mergeCell ref="H29:I29"/>
    <mergeCell ref="H30:I30"/>
    <mergeCell ref="H31:I31"/>
    <mergeCell ref="H32:I32"/>
    <mergeCell ref="A33:I33"/>
  </mergeCells>
  <printOptions horizontalCentered="1"/>
  <pageMargins left="0.31496062992125984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6"/>
  <sheetViews>
    <sheetView topLeftCell="A34" workbookViewId="0">
      <selection activeCell="M49" sqref="M49"/>
    </sheetView>
  </sheetViews>
  <sheetFormatPr defaultRowHeight="15.75" x14ac:dyDescent="0.25"/>
  <cols>
    <col min="1" max="1" width="4" style="2" customWidth="1"/>
    <col min="2" max="2" width="11.28515625" style="2" customWidth="1"/>
    <col min="3" max="3" width="9.140625" style="2" customWidth="1"/>
    <col min="4" max="4" width="26.85546875" style="2" customWidth="1"/>
    <col min="5" max="5" width="13" style="2" customWidth="1"/>
    <col min="6" max="6" width="6.5703125" style="2" customWidth="1"/>
    <col min="7" max="7" width="5.42578125" style="2" customWidth="1"/>
    <col min="8" max="8" width="13.28515625" style="3" customWidth="1"/>
    <col min="9" max="9" width="1.42578125" style="3" customWidth="1"/>
    <col min="10" max="10" width="17.140625" style="2" customWidth="1"/>
    <col min="11" max="12" width="9.140625" style="2"/>
    <col min="13" max="13" width="14.14062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26" t="s">
        <v>29</v>
      </c>
    </row>
    <row r="4" spans="1:10" x14ac:dyDescent="0.25">
      <c r="A4" s="26" t="s">
        <v>1</v>
      </c>
    </row>
    <row r="5" spans="1:10" x14ac:dyDescent="0.25">
      <c r="A5" s="26" t="s">
        <v>2</v>
      </c>
    </row>
    <row r="6" spans="1:10" x14ac:dyDescent="0.25">
      <c r="A6" s="26" t="s">
        <v>3</v>
      </c>
    </row>
    <row r="7" spans="1:10" x14ac:dyDescent="0.25">
      <c r="A7" s="26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212" t="s">
        <v>5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2" t="s">
        <v>6</v>
      </c>
      <c r="B12" s="2" t="s">
        <v>82</v>
      </c>
      <c r="H12" s="3" t="s">
        <v>7</v>
      </c>
      <c r="I12" s="6" t="s">
        <v>8</v>
      </c>
      <c r="J12" s="43" t="s">
        <v>81</v>
      </c>
    </row>
    <row r="13" spans="1:10" x14ac:dyDescent="0.25">
      <c r="H13" s="3" t="s">
        <v>9</v>
      </c>
      <c r="I13" s="6" t="s">
        <v>8</v>
      </c>
      <c r="J13" s="44" t="s">
        <v>679</v>
      </c>
    </row>
    <row r="14" spans="1:10" x14ac:dyDescent="0.25">
      <c r="H14" s="75"/>
      <c r="I14" s="6"/>
      <c r="J14" s="36" t="s">
        <v>127</v>
      </c>
    </row>
    <row r="15" spans="1:10" x14ac:dyDescent="0.25">
      <c r="A15" s="2" t="s">
        <v>11</v>
      </c>
      <c r="B15" s="2" t="s">
        <v>35</v>
      </c>
    </row>
    <row r="16" spans="1:10" ht="16.5" thickBot="1" x14ac:dyDescent="0.3">
      <c r="F16" s="4"/>
      <c r="G16" s="7"/>
    </row>
    <row r="17" spans="1:10" ht="20.100000000000001" customHeight="1" x14ac:dyDescent="0.25">
      <c r="A17" s="8" t="s">
        <v>12</v>
      </c>
      <c r="B17" s="9" t="s">
        <v>13</v>
      </c>
      <c r="C17" s="9" t="s">
        <v>25</v>
      </c>
      <c r="D17" s="9" t="s">
        <v>14</v>
      </c>
      <c r="E17" s="9" t="s">
        <v>15</v>
      </c>
      <c r="F17" s="9" t="s">
        <v>27</v>
      </c>
      <c r="G17" s="195" t="s">
        <v>37</v>
      </c>
      <c r="H17" s="229" t="s">
        <v>16</v>
      </c>
      <c r="I17" s="230"/>
      <c r="J17" s="10" t="s">
        <v>17</v>
      </c>
    </row>
    <row r="18" spans="1:10" ht="47.25" customHeight="1" x14ac:dyDescent="0.25">
      <c r="A18" s="30">
        <v>1</v>
      </c>
      <c r="B18" s="51">
        <v>44320</v>
      </c>
      <c r="C18" s="52" t="s">
        <v>83</v>
      </c>
      <c r="D18" s="29" t="s">
        <v>84</v>
      </c>
      <c r="E18" s="53" t="s">
        <v>85</v>
      </c>
      <c r="F18" s="31">
        <v>6</v>
      </c>
      <c r="G18" s="31">
        <v>80</v>
      </c>
      <c r="H18" s="225">
        <v>6000</v>
      </c>
      <c r="I18" s="225"/>
      <c r="J18" s="141">
        <f>G18*H18</f>
        <v>480000</v>
      </c>
    </row>
    <row r="19" spans="1:10" ht="47.25" customHeight="1" x14ac:dyDescent="0.25">
      <c r="A19" s="30">
        <f>A18+1</f>
        <v>2</v>
      </c>
      <c r="B19" s="51">
        <v>44320</v>
      </c>
      <c r="C19" s="52" t="s">
        <v>86</v>
      </c>
      <c r="D19" s="29" t="s">
        <v>87</v>
      </c>
      <c r="E19" s="53" t="s">
        <v>85</v>
      </c>
      <c r="F19" s="31">
        <v>50</v>
      </c>
      <c r="G19" s="31">
        <v>663</v>
      </c>
      <c r="H19" s="225">
        <v>6000</v>
      </c>
      <c r="I19" s="225"/>
      <c r="J19" s="141">
        <f t="shared" ref="J19:J32" si="0">G19*H19</f>
        <v>3978000</v>
      </c>
    </row>
    <row r="20" spans="1:10" ht="47.25" customHeight="1" x14ac:dyDescent="0.25">
      <c r="A20" s="30">
        <f t="shared" ref="A20:A32" si="1">A19+1</f>
        <v>3</v>
      </c>
      <c r="B20" s="51">
        <v>44320</v>
      </c>
      <c r="C20" s="52" t="s">
        <v>88</v>
      </c>
      <c r="D20" s="29" t="s">
        <v>89</v>
      </c>
      <c r="E20" s="53" t="s">
        <v>85</v>
      </c>
      <c r="F20" s="31">
        <v>1</v>
      </c>
      <c r="G20" s="31">
        <v>50</v>
      </c>
      <c r="H20" s="225">
        <v>6000</v>
      </c>
      <c r="I20" s="225"/>
      <c r="J20" s="141">
        <f t="shared" si="0"/>
        <v>300000</v>
      </c>
    </row>
    <row r="21" spans="1:10" ht="47.25" customHeight="1" x14ac:dyDescent="0.25">
      <c r="A21" s="30">
        <f t="shared" si="1"/>
        <v>4</v>
      </c>
      <c r="B21" s="51">
        <v>44320</v>
      </c>
      <c r="C21" s="52" t="s">
        <v>90</v>
      </c>
      <c r="D21" s="29" t="s">
        <v>91</v>
      </c>
      <c r="E21" s="53" t="s">
        <v>79</v>
      </c>
      <c r="F21" s="31">
        <v>1</v>
      </c>
      <c r="G21" s="31">
        <v>50</v>
      </c>
      <c r="H21" s="225">
        <v>5000</v>
      </c>
      <c r="I21" s="225"/>
      <c r="J21" s="141">
        <f t="shared" si="0"/>
        <v>250000</v>
      </c>
    </row>
    <row r="22" spans="1:10" ht="47.25" customHeight="1" x14ac:dyDescent="0.25">
      <c r="A22" s="30">
        <f t="shared" si="1"/>
        <v>5</v>
      </c>
      <c r="B22" s="51">
        <v>44320</v>
      </c>
      <c r="C22" s="52" t="s">
        <v>92</v>
      </c>
      <c r="D22" s="29" t="s">
        <v>93</v>
      </c>
      <c r="E22" s="53" t="s">
        <v>79</v>
      </c>
      <c r="F22" s="31">
        <v>1</v>
      </c>
      <c r="G22" s="31">
        <v>50</v>
      </c>
      <c r="H22" s="225">
        <v>5000</v>
      </c>
      <c r="I22" s="225"/>
      <c r="J22" s="141">
        <f t="shared" si="0"/>
        <v>250000</v>
      </c>
    </row>
    <row r="23" spans="1:10" ht="47.25" customHeight="1" x14ac:dyDescent="0.25">
      <c r="A23" s="30">
        <f t="shared" si="1"/>
        <v>6</v>
      </c>
      <c r="B23" s="51">
        <v>44320</v>
      </c>
      <c r="C23" s="52" t="s">
        <v>94</v>
      </c>
      <c r="D23" s="29" t="s">
        <v>95</v>
      </c>
      <c r="E23" s="53" t="s">
        <v>79</v>
      </c>
      <c r="F23" s="31">
        <v>4</v>
      </c>
      <c r="G23" s="31">
        <v>50</v>
      </c>
      <c r="H23" s="225">
        <v>5000</v>
      </c>
      <c r="I23" s="225"/>
      <c r="J23" s="141">
        <f t="shared" si="0"/>
        <v>250000</v>
      </c>
    </row>
    <row r="24" spans="1:10" ht="47.25" customHeight="1" x14ac:dyDescent="0.25">
      <c r="A24" s="30">
        <f t="shared" si="1"/>
        <v>7</v>
      </c>
      <c r="B24" s="51">
        <v>44320</v>
      </c>
      <c r="C24" s="52" t="s">
        <v>96</v>
      </c>
      <c r="D24" s="29" t="s">
        <v>97</v>
      </c>
      <c r="E24" s="53" t="s">
        <v>79</v>
      </c>
      <c r="F24" s="31">
        <v>3</v>
      </c>
      <c r="G24" s="31">
        <v>50</v>
      </c>
      <c r="H24" s="225">
        <v>5000</v>
      </c>
      <c r="I24" s="225"/>
      <c r="J24" s="141">
        <f t="shared" si="0"/>
        <v>250000</v>
      </c>
    </row>
    <row r="25" spans="1:10" ht="47.25" customHeight="1" x14ac:dyDescent="0.25">
      <c r="A25" s="30">
        <f t="shared" si="1"/>
        <v>8</v>
      </c>
      <c r="B25" s="51">
        <v>44320</v>
      </c>
      <c r="C25" s="52" t="s">
        <v>98</v>
      </c>
      <c r="D25" s="29" t="s">
        <v>99</v>
      </c>
      <c r="E25" s="53" t="s">
        <v>79</v>
      </c>
      <c r="F25" s="31">
        <v>5</v>
      </c>
      <c r="G25" s="31">
        <v>65</v>
      </c>
      <c r="H25" s="225">
        <v>5000</v>
      </c>
      <c r="I25" s="225"/>
      <c r="J25" s="141">
        <f t="shared" si="0"/>
        <v>325000</v>
      </c>
    </row>
    <row r="26" spans="1:10" ht="47.25" customHeight="1" x14ac:dyDescent="0.25">
      <c r="A26" s="30">
        <f t="shared" si="1"/>
        <v>9</v>
      </c>
      <c r="B26" s="51">
        <v>44320</v>
      </c>
      <c r="C26" s="52" t="s">
        <v>100</v>
      </c>
      <c r="D26" s="29" t="s">
        <v>101</v>
      </c>
      <c r="E26" s="53" t="s">
        <v>102</v>
      </c>
      <c r="F26" s="31">
        <v>11</v>
      </c>
      <c r="G26" s="31">
        <v>115</v>
      </c>
      <c r="H26" s="225">
        <v>6000</v>
      </c>
      <c r="I26" s="225"/>
      <c r="J26" s="141">
        <f t="shared" si="0"/>
        <v>690000</v>
      </c>
    </row>
    <row r="27" spans="1:10" ht="47.25" customHeight="1" x14ac:dyDescent="0.25">
      <c r="A27" s="30">
        <f t="shared" si="1"/>
        <v>10</v>
      </c>
      <c r="B27" s="51">
        <v>44321</v>
      </c>
      <c r="C27" s="52" t="s">
        <v>103</v>
      </c>
      <c r="D27" s="29" t="s">
        <v>104</v>
      </c>
      <c r="E27" s="53" t="s">
        <v>85</v>
      </c>
      <c r="F27" s="31">
        <v>3</v>
      </c>
      <c r="G27" s="31">
        <v>87</v>
      </c>
      <c r="H27" s="225">
        <v>6000</v>
      </c>
      <c r="I27" s="225"/>
      <c r="J27" s="141">
        <f t="shared" si="0"/>
        <v>522000</v>
      </c>
    </row>
    <row r="28" spans="1:10" ht="47.25" customHeight="1" x14ac:dyDescent="0.25">
      <c r="A28" s="30">
        <f t="shared" si="1"/>
        <v>11</v>
      </c>
      <c r="B28" s="51">
        <v>44321</v>
      </c>
      <c r="C28" s="52" t="s">
        <v>105</v>
      </c>
      <c r="D28" s="29" t="s">
        <v>106</v>
      </c>
      <c r="E28" s="53" t="s">
        <v>85</v>
      </c>
      <c r="F28" s="31">
        <v>3</v>
      </c>
      <c r="G28" s="31">
        <v>93</v>
      </c>
      <c r="H28" s="225">
        <v>6000</v>
      </c>
      <c r="I28" s="225"/>
      <c r="J28" s="45">
        <f t="shared" si="0"/>
        <v>558000</v>
      </c>
    </row>
    <row r="29" spans="1:10" ht="47.25" customHeight="1" x14ac:dyDescent="0.25">
      <c r="A29" s="30">
        <f t="shared" si="1"/>
        <v>12</v>
      </c>
      <c r="B29" s="28">
        <v>44321</v>
      </c>
      <c r="C29" s="63" t="s">
        <v>107</v>
      </c>
      <c r="D29" s="29" t="s">
        <v>108</v>
      </c>
      <c r="E29" s="29" t="s">
        <v>85</v>
      </c>
      <c r="F29" s="31">
        <v>2</v>
      </c>
      <c r="G29" s="31">
        <v>54</v>
      </c>
      <c r="H29" s="225">
        <v>6000</v>
      </c>
      <c r="I29" s="225"/>
      <c r="J29" s="45">
        <f t="shared" si="0"/>
        <v>324000</v>
      </c>
    </row>
    <row r="30" spans="1:10" ht="47.25" customHeight="1" x14ac:dyDescent="0.25">
      <c r="A30" s="30">
        <f t="shared" si="1"/>
        <v>13</v>
      </c>
      <c r="B30" s="51">
        <v>44321</v>
      </c>
      <c r="C30" s="52" t="s">
        <v>109</v>
      </c>
      <c r="D30" s="29" t="s">
        <v>101</v>
      </c>
      <c r="E30" s="53" t="s">
        <v>85</v>
      </c>
      <c r="F30" s="31">
        <v>1</v>
      </c>
      <c r="G30" s="31">
        <v>50</v>
      </c>
      <c r="H30" s="225">
        <v>6000</v>
      </c>
      <c r="I30" s="225"/>
      <c r="J30" s="45">
        <f t="shared" si="0"/>
        <v>300000</v>
      </c>
    </row>
    <row r="31" spans="1:10" ht="47.25" customHeight="1" x14ac:dyDescent="0.25">
      <c r="A31" s="30">
        <f t="shared" si="1"/>
        <v>14</v>
      </c>
      <c r="B31" s="51">
        <v>44321</v>
      </c>
      <c r="C31" s="52" t="s">
        <v>110</v>
      </c>
      <c r="D31" s="29" t="s">
        <v>111</v>
      </c>
      <c r="E31" s="53" t="s">
        <v>112</v>
      </c>
      <c r="F31" s="31">
        <v>1</v>
      </c>
      <c r="G31" s="31">
        <v>50</v>
      </c>
      <c r="H31" s="225">
        <v>6000</v>
      </c>
      <c r="I31" s="225"/>
      <c r="J31" s="45">
        <f t="shared" si="0"/>
        <v>300000</v>
      </c>
    </row>
    <row r="32" spans="1:10" ht="47.25" customHeight="1" x14ac:dyDescent="0.25">
      <c r="A32" s="30">
        <f t="shared" si="1"/>
        <v>15</v>
      </c>
      <c r="B32" s="51">
        <v>44321</v>
      </c>
      <c r="C32" s="52" t="s">
        <v>113</v>
      </c>
      <c r="D32" s="29" t="s">
        <v>114</v>
      </c>
      <c r="E32" s="53" t="s">
        <v>115</v>
      </c>
      <c r="F32" s="31">
        <v>12</v>
      </c>
      <c r="G32" s="31">
        <v>190</v>
      </c>
      <c r="H32" s="225">
        <v>7000</v>
      </c>
      <c r="I32" s="225"/>
      <c r="J32" s="45">
        <f t="shared" si="0"/>
        <v>1330000</v>
      </c>
    </row>
    <row r="33" spans="1:19" ht="25.5" customHeight="1" thickBot="1" x14ac:dyDescent="0.3">
      <c r="A33" s="226" t="s">
        <v>18</v>
      </c>
      <c r="B33" s="227"/>
      <c r="C33" s="227"/>
      <c r="D33" s="227"/>
      <c r="E33" s="227"/>
      <c r="F33" s="227"/>
      <c r="G33" s="227"/>
      <c r="H33" s="227"/>
      <c r="I33" s="228"/>
      <c r="J33" s="11">
        <f>SUM(J18:J32)</f>
        <v>10107000</v>
      </c>
    </row>
    <row r="34" spans="1:19" x14ac:dyDescent="0.25">
      <c r="A34" s="219"/>
      <c r="B34" s="219"/>
      <c r="C34" s="219"/>
      <c r="D34" s="219"/>
      <c r="E34" s="196"/>
      <c r="F34" s="196"/>
      <c r="G34" s="196"/>
      <c r="H34" s="12"/>
      <c r="I34" s="12"/>
      <c r="J34" s="13"/>
    </row>
    <row r="35" spans="1:19" x14ac:dyDescent="0.25">
      <c r="E35" s="1"/>
      <c r="F35" s="1"/>
      <c r="G35" s="1"/>
      <c r="H35" s="27" t="s">
        <v>116</v>
      </c>
      <c r="I35" s="27"/>
      <c r="J35" s="34">
        <f>J33*10%</f>
        <v>1010700</v>
      </c>
      <c r="K35" s="15"/>
      <c r="S35" s="2" t="s">
        <v>24</v>
      </c>
    </row>
    <row r="36" spans="1:19" x14ac:dyDescent="0.25">
      <c r="E36" s="1"/>
      <c r="F36" s="1"/>
      <c r="G36" s="1"/>
      <c r="H36" s="27" t="s">
        <v>19</v>
      </c>
      <c r="I36" s="27"/>
      <c r="J36" s="34">
        <v>5714100</v>
      </c>
      <c r="K36" s="15"/>
    </row>
    <row r="37" spans="1:19" ht="16.5" thickBot="1" x14ac:dyDescent="0.3">
      <c r="E37" s="1"/>
      <c r="F37" s="1"/>
      <c r="G37" s="1"/>
      <c r="H37" s="14" t="s">
        <v>31</v>
      </c>
      <c r="I37" s="14"/>
      <c r="J37" s="199">
        <f>J33-J35-J36</f>
        <v>3382200</v>
      </c>
      <c r="K37" s="15"/>
    </row>
    <row r="38" spans="1:19" ht="16.5" customHeight="1" x14ac:dyDescent="0.25">
      <c r="E38" s="1"/>
      <c r="F38" s="1"/>
      <c r="G38" s="1"/>
      <c r="H38" s="16" t="s">
        <v>26</v>
      </c>
      <c r="I38" s="16"/>
      <c r="J38" s="17">
        <f>J37</f>
        <v>3382200</v>
      </c>
      <c r="M38" s="66"/>
    </row>
    <row r="39" spans="1:19" x14ac:dyDescent="0.25">
      <c r="A39" s="1" t="s">
        <v>182</v>
      </c>
      <c r="E39" s="1"/>
      <c r="F39" s="1"/>
      <c r="G39" s="1"/>
      <c r="H39" s="16"/>
      <c r="I39" s="16"/>
      <c r="J39" s="17"/>
    </row>
    <row r="40" spans="1:19" x14ac:dyDescent="0.25">
      <c r="A40" s="18"/>
      <c r="E40" s="1"/>
      <c r="F40" s="1"/>
      <c r="G40" s="1"/>
      <c r="H40" s="16"/>
      <c r="I40" s="16"/>
      <c r="J40" s="17"/>
    </row>
    <row r="41" spans="1:19" x14ac:dyDescent="0.25">
      <c r="E41" s="1"/>
      <c r="F41" s="1"/>
      <c r="G41" s="1"/>
      <c r="H41" s="16"/>
      <c r="I41" s="16"/>
      <c r="J41" s="17"/>
    </row>
    <row r="42" spans="1:19" x14ac:dyDescent="0.25">
      <c r="A42" s="24" t="s">
        <v>20</v>
      </c>
    </row>
    <row r="43" spans="1:19" x14ac:dyDescent="0.25">
      <c r="A43" s="19" t="s">
        <v>21</v>
      </c>
      <c r="B43" s="19"/>
      <c r="C43" s="19"/>
      <c r="D43" s="19"/>
      <c r="E43" s="7"/>
    </row>
    <row r="44" spans="1:19" x14ac:dyDescent="0.25">
      <c r="A44" s="19" t="s">
        <v>32</v>
      </c>
      <c r="B44" s="19"/>
      <c r="C44" s="19"/>
      <c r="D44" s="7"/>
      <c r="E44" s="7"/>
    </row>
    <row r="45" spans="1:19" x14ac:dyDescent="0.25">
      <c r="A45" s="25" t="s">
        <v>33</v>
      </c>
      <c r="B45" s="20"/>
      <c r="C45" s="20"/>
      <c r="D45" s="25"/>
      <c r="E45" s="7"/>
    </row>
    <row r="46" spans="1:19" x14ac:dyDescent="0.25">
      <c r="A46" s="21" t="s">
        <v>34</v>
      </c>
      <c r="B46" s="21"/>
      <c r="C46" s="21"/>
      <c r="D46" s="20"/>
      <c r="E46" s="7"/>
    </row>
    <row r="47" spans="1:19" x14ac:dyDescent="0.25">
      <c r="A47" s="41"/>
      <c r="B47" s="41"/>
      <c r="C47" s="41"/>
      <c r="D47" s="41"/>
    </row>
    <row r="48" spans="1:19" x14ac:dyDescent="0.25">
      <c r="A48" s="22"/>
      <c r="B48" s="22"/>
      <c r="C48" s="22"/>
      <c r="D48" s="40"/>
    </row>
    <row r="49" spans="8:10" x14ac:dyDescent="0.25">
      <c r="H49" s="33" t="s">
        <v>36</v>
      </c>
      <c r="I49" s="220" t="str">
        <f>+J13</f>
        <v xml:space="preserve"> 31 Mei  2021</v>
      </c>
      <c r="J49" s="221"/>
    </row>
    <row r="53" spans="8:10" x14ac:dyDescent="0.25">
      <c r="I53" s="3" t="s">
        <v>24</v>
      </c>
    </row>
    <row r="56" spans="8:10" x14ac:dyDescent="0.25">
      <c r="H56" s="222" t="s">
        <v>23</v>
      </c>
      <c r="I56" s="222"/>
      <c r="J56" s="222"/>
    </row>
  </sheetData>
  <mergeCells count="21">
    <mergeCell ref="H27:I27"/>
    <mergeCell ref="A10:J10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A34:D34"/>
    <mergeCell ref="I49:J49"/>
    <mergeCell ref="H56:J56"/>
    <mergeCell ref="H28:I28"/>
    <mergeCell ref="H29:I29"/>
    <mergeCell ref="H30:I30"/>
    <mergeCell ref="H31:I31"/>
    <mergeCell ref="H32:I32"/>
    <mergeCell ref="A33:I33"/>
  </mergeCells>
  <printOptions horizontalCentered="1"/>
  <pageMargins left="0.31496062992125984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L48"/>
  <sheetViews>
    <sheetView topLeftCell="A4" zoomScale="86" zoomScaleNormal="86" workbookViewId="0">
      <selection activeCell="J16" sqref="J16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6" width="10.42578125" customWidth="1"/>
    <col min="7" max="7" width="14" style="69" customWidth="1"/>
    <col min="8" max="8" width="2.140625" style="69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67" t="s">
        <v>0</v>
      </c>
      <c r="B2" s="68"/>
      <c r="C2" s="23"/>
    </row>
    <row r="3" spans="1:12" x14ac:dyDescent="0.25">
      <c r="A3" s="70" t="s">
        <v>29</v>
      </c>
      <c r="B3" s="71"/>
      <c r="C3" s="71"/>
    </row>
    <row r="4" spans="1:12" x14ac:dyDescent="0.25">
      <c r="A4" s="70" t="s">
        <v>1</v>
      </c>
      <c r="B4" s="71"/>
      <c r="C4" s="71"/>
    </row>
    <row r="5" spans="1:12" x14ac:dyDescent="0.25">
      <c r="A5" s="70" t="s">
        <v>2</v>
      </c>
      <c r="B5" s="71"/>
      <c r="C5" s="71"/>
    </row>
    <row r="6" spans="1:12" x14ac:dyDescent="0.25">
      <c r="A6" s="70" t="s">
        <v>3</v>
      </c>
      <c r="B6" s="71"/>
      <c r="C6" s="71"/>
    </row>
    <row r="7" spans="1:12" x14ac:dyDescent="0.25">
      <c r="A7" s="70" t="s">
        <v>4</v>
      </c>
      <c r="B7" s="71"/>
      <c r="C7" s="71"/>
    </row>
    <row r="8" spans="1:12" x14ac:dyDescent="0.25">
      <c r="A8" s="71"/>
      <c r="B8" s="71"/>
      <c r="C8" s="71"/>
    </row>
    <row r="9" spans="1:12" ht="15.75" thickBot="1" x14ac:dyDescent="0.3">
      <c r="A9" s="72"/>
      <c r="B9" s="72"/>
      <c r="C9" s="72"/>
      <c r="D9" s="72"/>
      <c r="E9" s="72"/>
      <c r="F9" s="72"/>
      <c r="G9" s="73"/>
      <c r="H9" s="73"/>
      <c r="I9" s="72"/>
    </row>
    <row r="10" spans="1:12" ht="24" thickBot="1" x14ac:dyDescent="0.4">
      <c r="A10" s="232" t="s">
        <v>5</v>
      </c>
      <c r="B10" s="233"/>
      <c r="C10" s="233"/>
      <c r="D10" s="233"/>
      <c r="E10" s="233"/>
      <c r="F10" s="233"/>
      <c r="G10" s="233"/>
      <c r="H10" s="233"/>
      <c r="I10" s="234"/>
    </row>
    <row r="12" spans="1:12" ht="23.25" customHeight="1" x14ac:dyDescent="0.25">
      <c r="A12" s="74" t="s">
        <v>6</v>
      </c>
      <c r="B12" s="74" t="s">
        <v>120</v>
      </c>
      <c r="C12" s="74"/>
      <c r="D12" s="74"/>
      <c r="E12" s="74"/>
      <c r="F12" s="74"/>
      <c r="G12" s="75" t="s">
        <v>7</v>
      </c>
      <c r="H12" s="75" t="s">
        <v>8</v>
      </c>
      <c r="I12" s="43" t="s">
        <v>128</v>
      </c>
    </row>
    <row r="13" spans="1:12" ht="23.25" customHeight="1" x14ac:dyDescent="0.25">
      <c r="A13" s="74"/>
      <c r="B13" s="74"/>
      <c r="C13" s="74"/>
      <c r="D13" s="74"/>
      <c r="E13" s="74"/>
      <c r="F13" s="74"/>
      <c r="G13" s="75" t="s">
        <v>9</v>
      </c>
      <c r="H13" s="75" t="s">
        <v>8</v>
      </c>
      <c r="I13" s="145" t="s">
        <v>129</v>
      </c>
    </row>
    <row r="14" spans="1:12" ht="23.25" customHeight="1" x14ac:dyDescent="0.25">
      <c r="A14" s="74" t="s">
        <v>11</v>
      </c>
      <c r="B14" s="74" t="s">
        <v>121</v>
      </c>
      <c r="C14" s="74"/>
      <c r="D14" s="74"/>
      <c r="E14" s="74"/>
      <c r="F14" s="74"/>
      <c r="G14" s="75" t="s">
        <v>10</v>
      </c>
      <c r="H14" s="75" t="s">
        <v>8</v>
      </c>
      <c r="I14" s="74" t="s">
        <v>28</v>
      </c>
    </row>
    <row r="15" spans="1:12" ht="27.75" customHeight="1" thickBot="1" x14ac:dyDescent="0.3">
      <c r="A15" s="76"/>
      <c r="B15" s="76"/>
      <c r="C15" s="76"/>
      <c r="D15" s="76"/>
      <c r="E15" s="76"/>
      <c r="F15" s="76"/>
      <c r="G15" s="77"/>
      <c r="H15" s="77"/>
      <c r="I15" s="76"/>
    </row>
    <row r="16" spans="1:12" ht="43.5" customHeight="1" x14ac:dyDescent="0.25">
      <c r="A16" s="78" t="s">
        <v>12</v>
      </c>
      <c r="B16" s="79" t="s">
        <v>122</v>
      </c>
      <c r="C16" s="80" t="s">
        <v>25</v>
      </c>
      <c r="D16" s="79" t="s">
        <v>123</v>
      </c>
      <c r="E16" s="79" t="s">
        <v>15</v>
      </c>
      <c r="F16" s="80" t="s">
        <v>124</v>
      </c>
      <c r="G16" s="235" t="s">
        <v>16</v>
      </c>
      <c r="H16" s="236"/>
      <c r="I16" s="81" t="s">
        <v>17</v>
      </c>
      <c r="L16" s="69"/>
    </row>
    <row r="17" spans="1:12" s="76" customFormat="1" ht="67.5" customHeight="1" x14ac:dyDescent="0.25">
      <c r="A17" s="82">
        <v>1</v>
      </c>
      <c r="B17" s="83">
        <v>44302</v>
      </c>
      <c r="C17" s="84" t="s">
        <v>130</v>
      </c>
      <c r="D17" s="85" t="s">
        <v>125</v>
      </c>
      <c r="E17" s="86" t="s">
        <v>126</v>
      </c>
      <c r="F17" s="87">
        <v>120</v>
      </c>
      <c r="G17" s="237">
        <v>360000</v>
      </c>
      <c r="H17" s="238"/>
      <c r="I17" s="88">
        <f>G17</f>
        <v>360000</v>
      </c>
      <c r="L17" s="77"/>
    </row>
    <row r="18" spans="1:12" ht="36" customHeight="1" thickBot="1" x14ac:dyDescent="0.3">
      <c r="A18" s="239" t="s">
        <v>18</v>
      </c>
      <c r="B18" s="240"/>
      <c r="C18" s="240"/>
      <c r="D18" s="240"/>
      <c r="E18" s="240"/>
      <c r="F18" s="240"/>
      <c r="G18" s="240"/>
      <c r="H18" s="241"/>
      <c r="I18" s="89">
        <f>I17</f>
        <v>360000</v>
      </c>
    </row>
    <row r="19" spans="1:12" ht="21.75" customHeight="1" x14ac:dyDescent="0.25">
      <c r="A19" s="242"/>
      <c r="B19" s="242"/>
      <c r="C19" s="242"/>
      <c r="D19" s="242"/>
      <c r="E19" s="90"/>
      <c r="G19" s="91"/>
      <c r="H19" s="91"/>
      <c r="I19" s="92"/>
    </row>
    <row r="20" spans="1:12" ht="29.25" customHeight="1" x14ac:dyDescent="0.25">
      <c r="A20" s="93"/>
      <c r="B20" s="93"/>
      <c r="D20" s="93"/>
      <c r="E20" s="93"/>
      <c r="G20" s="94" t="s">
        <v>19</v>
      </c>
      <c r="H20" s="94"/>
      <c r="I20" s="95">
        <v>0</v>
      </c>
    </row>
    <row r="21" spans="1:12" ht="29.25" customHeight="1" thickBot="1" x14ac:dyDescent="0.3">
      <c r="A21" s="96"/>
      <c r="B21" s="96"/>
      <c r="D21" s="96"/>
      <c r="E21" s="96"/>
      <c r="G21" s="97" t="s">
        <v>127</v>
      </c>
      <c r="H21" s="97"/>
      <c r="I21" s="98">
        <v>0</v>
      </c>
    </row>
    <row r="22" spans="1:12" ht="29.25" customHeight="1" x14ac:dyDescent="0.25">
      <c r="A22" s="74"/>
      <c r="B22" s="74"/>
      <c r="D22" s="74"/>
      <c r="E22" s="99"/>
      <c r="G22" s="100" t="s">
        <v>26</v>
      </c>
      <c r="H22" s="101"/>
      <c r="I22" s="102">
        <f>I18</f>
        <v>360000</v>
      </c>
    </row>
    <row r="23" spans="1:12" ht="20.25" customHeight="1" x14ac:dyDescent="0.25">
      <c r="A23" s="74"/>
      <c r="B23" s="74"/>
      <c r="D23" s="74"/>
      <c r="E23" s="99"/>
      <c r="G23" s="101"/>
      <c r="H23" s="101"/>
      <c r="I23" s="103"/>
    </row>
    <row r="24" spans="1:12" ht="18.75" x14ac:dyDescent="0.25">
      <c r="A24" s="104" t="s">
        <v>131</v>
      </c>
      <c r="B24" s="99"/>
      <c r="D24" s="74"/>
      <c r="E24" s="99"/>
      <c r="G24" s="101"/>
      <c r="H24" s="101"/>
      <c r="I24" s="103"/>
    </row>
    <row r="25" spans="1:12" ht="15.75" x14ac:dyDescent="0.25">
      <c r="A25" s="74"/>
      <c r="B25" s="74"/>
      <c r="D25" s="74"/>
      <c r="E25" s="99"/>
      <c r="G25" s="101"/>
      <c r="H25" s="101"/>
      <c r="I25" s="103"/>
    </row>
    <row r="26" spans="1:12" ht="18.75" x14ac:dyDescent="0.3">
      <c r="A26" s="105" t="s">
        <v>20</v>
      </c>
      <c r="B26" s="106"/>
      <c r="D26" s="106"/>
      <c r="E26" s="74"/>
      <c r="G26" s="75"/>
      <c r="H26" s="75"/>
      <c r="I26" s="74"/>
    </row>
    <row r="27" spans="1:12" ht="18.75" x14ac:dyDescent="0.3">
      <c r="A27" s="107" t="s">
        <v>21</v>
      </c>
      <c r="B27" s="99"/>
      <c r="D27" s="99"/>
      <c r="E27" s="74"/>
      <c r="G27" s="75"/>
      <c r="H27" s="75"/>
      <c r="I27" s="74"/>
      <c r="L27" s="108"/>
    </row>
    <row r="28" spans="1:12" ht="18.75" x14ac:dyDescent="0.3">
      <c r="A28" s="107" t="s">
        <v>32</v>
      </c>
      <c r="B28" s="99"/>
      <c r="D28" s="74"/>
      <c r="E28" s="74"/>
      <c r="G28" s="75"/>
      <c r="H28" s="75"/>
      <c r="I28" s="74"/>
    </row>
    <row r="29" spans="1:12" ht="18.75" x14ac:dyDescent="0.3">
      <c r="A29" s="109" t="s">
        <v>33</v>
      </c>
      <c r="B29" s="110"/>
      <c r="D29" s="110"/>
      <c r="E29" s="74"/>
      <c r="G29" s="75"/>
      <c r="H29" s="75"/>
      <c r="I29" s="74"/>
    </row>
    <row r="30" spans="1:12" ht="18.75" x14ac:dyDescent="0.3">
      <c r="A30" s="111" t="s">
        <v>34</v>
      </c>
      <c r="B30" s="112"/>
      <c r="D30" s="113"/>
      <c r="E30" s="74"/>
      <c r="G30" s="75"/>
      <c r="H30" s="75"/>
      <c r="I30" s="74"/>
    </row>
    <row r="31" spans="1:12" ht="15.75" x14ac:dyDescent="0.25">
      <c r="A31" s="112"/>
      <c r="B31" s="112"/>
      <c r="D31" s="114"/>
      <c r="E31" s="74"/>
      <c r="G31" s="75"/>
      <c r="H31" s="75"/>
      <c r="I31" s="74"/>
    </row>
    <row r="32" spans="1:12" ht="15.75" x14ac:dyDescent="0.25">
      <c r="A32" s="74"/>
      <c r="B32" s="74"/>
      <c r="D32" s="74"/>
      <c r="E32" s="74"/>
      <c r="G32" s="115" t="s">
        <v>36</v>
      </c>
      <c r="H32" s="231" t="str">
        <f>I13</f>
        <v xml:space="preserve"> 07 Mei  2021</v>
      </c>
      <c r="I32" s="231"/>
    </row>
    <row r="33" spans="1:9" ht="15.75" x14ac:dyDescent="0.25">
      <c r="A33" s="74"/>
      <c r="B33" s="74"/>
      <c r="D33" s="74"/>
      <c r="E33" s="74"/>
      <c r="G33" s="75"/>
      <c r="H33" s="75"/>
      <c r="I33" s="74"/>
    </row>
    <row r="34" spans="1:9" ht="15.75" x14ac:dyDescent="0.25">
      <c r="A34" s="74"/>
      <c r="B34" s="74"/>
      <c r="D34" s="74"/>
      <c r="E34" s="74"/>
      <c r="G34" s="75"/>
      <c r="H34" s="75"/>
      <c r="I34" s="74"/>
    </row>
    <row r="35" spans="1:9" ht="15.75" x14ac:dyDescent="0.25">
      <c r="A35" s="74"/>
      <c r="B35" s="74"/>
      <c r="D35" s="74"/>
      <c r="E35" s="74"/>
      <c r="G35" s="75"/>
      <c r="H35" s="75"/>
      <c r="I35" s="74"/>
    </row>
    <row r="36" spans="1:9" ht="26.25" customHeight="1" x14ac:dyDescent="0.25">
      <c r="A36" s="74"/>
      <c r="B36" s="74"/>
      <c r="D36" s="74"/>
      <c r="E36" s="74"/>
      <c r="G36" s="75"/>
      <c r="H36" s="75"/>
      <c r="I36" s="74"/>
    </row>
    <row r="37" spans="1:9" ht="15.75" x14ac:dyDescent="0.25">
      <c r="A37" s="74"/>
      <c r="B37" s="74"/>
      <c r="D37" s="74"/>
      <c r="E37" s="74"/>
      <c r="G37" s="75"/>
      <c r="H37" s="75"/>
      <c r="I37" s="74"/>
    </row>
    <row r="38" spans="1:9" ht="15.75" x14ac:dyDescent="0.25">
      <c r="A38" s="74"/>
      <c r="B38" s="74"/>
      <c r="D38" s="74"/>
      <c r="E38" s="74"/>
      <c r="G38" s="75"/>
      <c r="H38" s="75"/>
      <c r="I38" s="74"/>
    </row>
    <row r="39" spans="1:9" ht="15.75" x14ac:dyDescent="0.25">
      <c r="A39" s="74"/>
      <c r="B39" s="74"/>
      <c r="D39" s="74"/>
      <c r="E39" s="74"/>
      <c r="G39" s="75"/>
      <c r="H39" s="75"/>
      <c r="I39" s="74"/>
    </row>
    <row r="40" spans="1:9" ht="15.75" x14ac:dyDescent="0.25">
      <c r="A40" s="23"/>
      <c r="B40" s="23"/>
      <c r="D40" s="23"/>
      <c r="E40" s="23"/>
      <c r="G40" s="222" t="s">
        <v>23</v>
      </c>
      <c r="H40" s="222"/>
      <c r="I40" s="222"/>
    </row>
    <row r="41" spans="1:9" ht="15.75" x14ac:dyDescent="0.25">
      <c r="A41" s="23"/>
      <c r="B41" s="23"/>
      <c r="D41" s="23"/>
      <c r="E41" s="23"/>
      <c r="G41" s="116"/>
      <c r="H41" s="116"/>
      <c r="I41" s="23"/>
    </row>
    <row r="42" spans="1:9" ht="15.75" x14ac:dyDescent="0.25">
      <c r="A42" s="23"/>
      <c r="B42" s="23"/>
      <c r="D42" s="23"/>
      <c r="E42" s="23"/>
      <c r="G42" s="116"/>
      <c r="H42" s="116"/>
      <c r="I42" s="23"/>
    </row>
    <row r="43" spans="1:9" ht="15.75" x14ac:dyDescent="0.25">
      <c r="A43" s="23"/>
      <c r="B43" s="23"/>
      <c r="D43" s="23"/>
      <c r="E43" s="23"/>
      <c r="G43" s="116"/>
      <c r="H43" s="116"/>
      <c r="I43" s="23"/>
    </row>
    <row r="44" spans="1:9" ht="15.75" x14ac:dyDescent="0.25">
      <c r="A44" s="23"/>
      <c r="B44" s="23"/>
      <c r="D44" s="23"/>
      <c r="E44" s="23"/>
      <c r="G44" s="116"/>
      <c r="H44" s="116"/>
      <c r="I44" s="23"/>
    </row>
    <row r="45" spans="1:9" ht="15.75" x14ac:dyDescent="0.25">
      <c r="A45" s="23"/>
      <c r="B45" s="23"/>
      <c r="D45" s="23"/>
      <c r="E45" s="23"/>
      <c r="G45" s="116"/>
      <c r="H45" s="116"/>
      <c r="I45" s="23"/>
    </row>
    <row r="46" spans="1:9" ht="15.75" x14ac:dyDescent="0.25">
      <c r="A46" s="23"/>
      <c r="B46" s="23"/>
      <c r="D46" s="23"/>
      <c r="E46" s="23"/>
      <c r="G46" s="116"/>
      <c r="H46" s="116"/>
      <c r="I46" s="23"/>
    </row>
    <row r="47" spans="1:9" ht="15.75" x14ac:dyDescent="0.25">
      <c r="A47" s="23"/>
      <c r="B47" s="23"/>
      <c r="D47" s="23"/>
      <c r="E47" s="23"/>
      <c r="G47" s="116"/>
      <c r="H47" s="116"/>
      <c r="I47" s="23"/>
    </row>
    <row r="48" spans="1:9" ht="15.75" x14ac:dyDescent="0.25">
      <c r="A48" s="23"/>
      <c r="B48" s="23"/>
      <c r="D48" s="23"/>
      <c r="E48" s="23"/>
      <c r="G48" s="116"/>
      <c r="H48" s="116"/>
      <c r="I48" s="23"/>
    </row>
  </sheetData>
  <autoFilter ref="A16:I18">
    <filterColumn colId="6" showButton="0"/>
  </autoFilter>
  <mergeCells count="7">
    <mergeCell ref="H32:I32"/>
    <mergeCell ref="G40:I40"/>
    <mergeCell ref="A10:I10"/>
    <mergeCell ref="G16:H16"/>
    <mergeCell ref="G17:H17"/>
    <mergeCell ref="A18:H18"/>
    <mergeCell ref="A19:D19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V97"/>
  <sheetViews>
    <sheetView topLeftCell="A10" workbookViewId="0">
      <selection activeCell="E18" sqref="E18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0" style="2" customWidth="1"/>
    <col min="4" max="4" width="30.5703125" style="2" customWidth="1"/>
    <col min="5" max="5" width="13.7109375" style="2" customWidth="1"/>
    <col min="6" max="6" width="7.42578125" style="2" customWidth="1"/>
    <col min="7" max="7" width="13.140625" style="3" customWidth="1"/>
    <col min="8" max="8" width="1.42578125" style="3" customWidth="1"/>
    <col min="9" max="9" width="16.7109375" style="2" customWidth="1"/>
    <col min="10" max="13" width="9.140625" style="2"/>
    <col min="14" max="14" width="25" style="2" customWidth="1"/>
    <col min="15" max="16" width="9.140625" style="2"/>
    <col min="17" max="17" width="11.7109375" style="2" customWidth="1"/>
    <col min="18" max="16384" width="9.140625" style="2"/>
  </cols>
  <sheetData>
    <row r="2" spans="1:9" x14ac:dyDescent="0.25">
      <c r="A2" s="1" t="s">
        <v>0</v>
      </c>
    </row>
    <row r="3" spans="1:9" x14ac:dyDescent="0.25">
      <c r="A3" s="26" t="s">
        <v>29</v>
      </c>
    </row>
    <row r="4" spans="1:9" x14ac:dyDescent="0.25">
      <c r="A4" s="26" t="s">
        <v>1</v>
      </c>
    </row>
    <row r="5" spans="1:9" x14ac:dyDescent="0.25">
      <c r="A5" s="26" t="s">
        <v>2</v>
      </c>
    </row>
    <row r="6" spans="1:9" x14ac:dyDescent="0.25">
      <c r="A6" s="26" t="s">
        <v>3</v>
      </c>
    </row>
    <row r="7" spans="1:9" x14ac:dyDescent="0.25">
      <c r="A7" s="26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43" t="s">
        <v>5</v>
      </c>
      <c r="B10" s="244"/>
      <c r="C10" s="244"/>
      <c r="D10" s="244"/>
      <c r="E10" s="244"/>
      <c r="F10" s="244"/>
      <c r="G10" s="244"/>
      <c r="H10" s="244"/>
      <c r="I10" s="245"/>
    </row>
    <row r="12" spans="1:9" x14ac:dyDescent="0.25">
      <c r="A12" s="2" t="s">
        <v>6</v>
      </c>
      <c r="B12" s="2" t="s">
        <v>177</v>
      </c>
      <c r="G12" s="3" t="s">
        <v>7</v>
      </c>
      <c r="H12" s="6" t="s">
        <v>8</v>
      </c>
      <c r="I12" s="71" t="s">
        <v>174</v>
      </c>
    </row>
    <row r="13" spans="1:9" x14ac:dyDescent="0.25">
      <c r="G13" s="3" t="s">
        <v>9</v>
      </c>
      <c r="H13" s="6" t="s">
        <v>8</v>
      </c>
      <c r="I13" s="134" t="s">
        <v>181</v>
      </c>
    </row>
    <row r="14" spans="1:9" x14ac:dyDescent="0.25">
      <c r="G14" s="3" t="s">
        <v>10</v>
      </c>
      <c r="H14" s="6" t="s">
        <v>8</v>
      </c>
      <c r="I14" s="2" t="s">
        <v>135</v>
      </c>
    </row>
    <row r="15" spans="1:9" x14ac:dyDescent="0.25">
      <c r="A15" s="2" t="s">
        <v>11</v>
      </c>
      <c r="B15" s="2" t="s">
        <v>178</v>
      </c>
    </row>
    <row r="16" spans="1:9" ht="16.5" thickBot="1" x14ac:dyDescent="0.3"/>
    <row r="17" spans="1:22" ht="20.100000000000001" customHeight="1" x14ac:dyDescent="0.25">
      <c r="A17" s="8" t="s">
        <v>12</v>
      </c>
      <c r="B17" s="9" t="s">
        <v>13</v>
      </c>
      <c r="C17" s="9" t="s">
        <v>25</v>
      </c>
      <c r="D17" s="9" t="s">
        <v>14</v>
      </c>
      <c r="E17" s="9" t="s">
        <v>15</v>
      </c>
      <c r="F17" s="9" t="s">
        <v>138</v>
      </c>
      <c r="G17" s="246" t="s">
        <v>16</v>
      </c>
      <c r="H17" s="247"/>
      <c r="I17" s="10" t="s">
        <v>17</v>
      </c>
    </row>
    <row r="18" spans="1:22" ht="45" customHeight="1" x14ac:dyDescent="0.25">
      <c r="A18" s="30">
        <v>1</v>
      </c>
      <c r="B18" s="135">
        <v>44320</v>
      </c>
      <c r="C18" s="135"/>
      <c r="D18" s="32" t="s">
        <v>78</v>
      </c>
      <c r="E18" s="32" t="s">
        <v>79</v>
      </c>
      <c r="F18" s="32" t="s">
        <v>179</v>
      </c>
      <c r="G18" s="248">
        <v>2000000</v>
      </c>
      <c r="H18" s="249"/>
      <c r="I18" s="136">
        <f>G18</f>
        <v>2000000</v>
      </c>
    </row>
    <row r="19" spans="1:22" ht="25.5" customHeight="1" thickBot="1" x14ac:dyDescent="0.3">
      <c r="A19" s="250" t="s">
        <v>18</v>
      </c>
      <c r="B19" s="251"/>
      <c r="C19" s="251"/>
      <c r="D19" s="251"/>
      <c r="E19" s="252"/>
      <c r="F19" s="252"/>
      <c r="G19" s="252"/>
      <c r="H19" s="253"/>
      <c r="I19" s="121">
        <f>SUM(I18:I18)</f>
        <v>2000000</v>
      </c>
    </row>
    <row r="20" spans="1:22" x14ac:dyDescent="0.25">
      <c r="A20" s="219"/>
      <c r="B20" s="219"/>
      <c r="C20" s="65"/>
      <c r="D20" s="65"/>
      <c r="E20" s="65"/>
      <c r="F20" s="65"/>
      <c r="G20" s="12"/>
      <c r="H20" s="12"/>
      <c r="I20" s="13"/>
      <c r="Q20" s="137"/>
      <c r="R20" s="138"/>
      <c r="S20" s="139"/>
      <c r="U20" s="139"/>
      <c r="V20" s="139">
        <v>298</v>
      </c>
    </row>
    <row r="21" spans="1:22" ht="21.75" customHeight="1" x14ac:dyDescent="0.25">
      <c r="A21" s="65"/>
      <c r="B21" s="65"/>
      <c r="C21" s="65"/>
      <c r="D21" s="65"/>
      <c r="E21" s="65"/>
      <c r="F21" s="65"/>
      <c r="G21" s="122" t="s">
        <v>140</v>
      </c>
      <c r="H21" s="122"/>
      <c r="I21" s="140">
        <v>1500000</v>
      </c>
      <c r="Q21" s="137"/>
      <c r="R21" s="138"/>
      <c r="S21" s="139"/>
      <c r="U21" s="139"/>
      <c r="V21" s="139">
        <v>66</v>
      </c>
    </row>
    <row r="22" spans="1:22" ht="21.75" customHeight="1" thickBot="1" x14ac:dyDescent="0.3">
      <c r="D22" s="1"/>
      <c r="E22" s="1"/>
      <c r="F22" s="1"/>
      <c r="G22" s="14" t="s">
        <v>31</v>
      </c>
      <c r="H22" s="14"/>
      <c r="I22" s="50">
        <f>I19-I21</f>
        <v>500000</v>
      </c>
      <c r="J22" s="15"/>
      <c r="Q22" s="137"/>
      <c r="R22" s="138"/>
      <c r="S22" s="139"/>
      <c r="U22" s="139"/>
      <c r="V22" s="139">
        <v>5</v>
      </c>
    </row>
    <row r="23" spans="1:22" x14ac:dyDescent="0.25">
      <c r="D23" s="1"/>
      <c r="E23" s="1"/>
      <c r="F23" s="1"/>
      <c r="G23" s="16" t="s">
        <v>142</v>
      </c>
      <c r="H23" s="16"/>
      <c r="I23" s="17">
        <f>I21</f>
        <v>1500000</v>
      </c>
      <c r="Q23" s="137"/>
      <c r="R23" s="138"/>
    </row>
    <row r="24" spans="1:22" x14ac:dyDescent="0.25">
      <c r="A24" s="1" t="s">
        <v>180</v>
      </c>
      <c r="D24" s="1"/>
      <c r="E24" s="1"/>
      <c r="F24" s="1"/>
      <c r="G24" s="16"/>
      <c r="H24" s="16"/>
      <c r="I24" s="17"/>
    </row>
    <row r="25" spans="1:22" x14ac:dyDescent="0.25">
      <c r="A25" s="18"/>
      <c r="D25" s="1"/>
      <c r="E25" s="1"/>
      <c r="F25" s="1"/>
      <c r="G25" s="16"/>
      <c r="H25" s="16"/>
      <c r="I25" s="17"/>
    </row>
    <row r="26" spans="1:22" x14ac:dyDescent="0.25">
      <c r="D26" s="1"/>
      <c r="E26" s="1"/>
      <c r="F26" s="1"/>
      <c r="G26" s="16"/>
      <c r="H26" s="16"/>
      <c r="I26" s="17"/>
    </row>
    <row r="27" spans="1:22" x14ac:dyDescent="0.25">
      <c r="A27" s="24" t="s">
        <v>20</v>
      </c>
    </row>
    <row r="28" spans="1:22" x14ac:dyDescent="0.25">
      <c r="A28" s="19" t="s">
        <v>21</v>
      </c>
      <c r="B28" s="19"/>
      <c r="C28" s="19"/>
      <c r="D28" s="7"/>
      <c r="E28" s="7"/>
      <c r="F28" s="7"/>
    </row>
    <row r="29" spans="1:22" x14ac:dyDescent="0.25">
      <c r="A29" s="19" t="s">
        <v>32</v>
      </c>
      <c r="B29" s="19"/>
      <c r="C29" s="19"/>
      <c r="D29" s="7"/>
      <c r="E29" s="7"/>
      <c r="F29" s="7"/>
    </row>
    <row r="30" spans="1:22" x14ac:dyDescent="0.25">
      <c r="A30" s="25" t="s">
        <v>33</v>
      </c>
      <c r="B30" s="20"/>
      <c r="C30" s="20"/>
      <c r="D30" s="7"/>
      <c r="E30" s="7"/>
      <c r="F30" s="7"/>
    </row>
    <row r="31" spans="1:22" x14ac:dyDescent="0.25">
      <c r="A31" s="21" t="s">
        <v>34</v>
      </c>
      <c r="B31" s="21"/>
      <c r="C31" s="21"/>
      <c r="D31" s="7"/>
      <c r="E31" s="7"/>
      <c r="F31" s="7"/>
    </row>
    <row r="32" spans="1:22" x14ac:dyDescent="0.25">
      <c r="A32" s="41"/>
      <c r="B32" s="41"/>
      <c r="C32" s="41"/>
    </row>
    <row r="33" spans="1:9" x14ac:dyDescent="0.25">
      <c r="A33" s="22"/>
      <c r="B33" s="22"/>
      <c r="C33" s="22"/>
    </row>
    <row r="34" spans="1:9" x14ac:dyDescent="0.25">
      <c r="G34" s="33" t="s">
        <v>36</v>
      </c>
      <c r="H34" s="220" t="str">
        <f>I13</f>
        <v xml:space="preserve"> 08 Mei 2021</v>
      </c>
      <c r="I34" s="221"/>
    </row>
    <row r="38" spans="1:9" ht="24.75" customHeight="1" x14ac:dyDescent="0.25"/>
    <row r="40" spans="1:9" x14ac:dyDescent="0.25">
      <c r="G40" s="208" t="s">
        <v>23</v>
      </c>
      <c r="H40" s="208"/>
      <c r="I40" s="208"/>
    </row>
    <row r="45" spans="1:9" ht="16.5" thickBot="1" x14ac:dyDescent="0.3"/>
    <row r="46" spans="1:9" x14ac:dyDescent="0.25">
      <c r="D46" s="124"/>
      <c r="E46" s="125"/>
      <c r="F46" s="125"/>
    </row>
    <row r="47" spans="1:9" ht="18" x14ac:dyDescent="0.25">
      <c r="D47" s="126" t="s">
        <v>143</v>
      </c>
      <c r="E47" s="7"/>
      <c r="F47" s="7"/>
      <c r="G47" s="2"/>
      <c r="H47" s="2"/>
    </row>
    <row r="48" spans="1:9" ht="18" x14ac:dyDescent="0.25">
      <c r="D48" s="126" t="s">
        <v>144</v>
      </c>
      <c r="E48" s="7"/>
      <c r="F48" s="7"/>
      <c r="G48" s="2"/>
      <c r="H48" s="2"/>
    </row>
    <row r="49" spans="4:8" ht="18" x14ac:dyDescent="0.25">
      <c r="D49" s="126" t="s">
        <v>145</v>
      </c>
      <c r="E49" s="7"/>
      <c r="F49" s="7"/>
      <c r="G49" s="2"/>
      <c r="H49" s="2"/>
    </row>
    <row r="50" spans="4:8" ht="18" x14ac:dyDescent="0.25">
      <c r="D50" s="126" t="s">
        <v>146</v>
      </c>
      <c r="E50" s="7"/>
      <c r="F50" s="7"/>
      <c r="G50" s="2"/>
      <c r="H50" s="2"/>
    </row>
    <row r="51" spans="4:8" ht="18" x14ac:dyDescent="0.25">
      <c r="D51" s="126" t="s">
        <v>147</v>
      </c>
      <c r="E51" s="7"/>
      <c r="F51" s="7"/>
      <c r="G51" s="2"/>
      <c r="H51" s="2"/>
    </row>
    <row r="52" spans="4:8" ht="16.5" thickBot="1" x14ac:dyDescent="0.3">
      <c r="D52" s="127"/>
      <c r="E52" s="4"/>
      <c r="F52" s="4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124"/>
      <c r="E56" s="125"/>
      <c r="F56" s="125"/>
      <c r="G56" s="2"/>
      <c r="H56" s="2"/>
    </row>
    <row r="57" spans="4:8" ht="18" x14ac:dyDescent="0.25">
      <c r="D57" s="126" t="s">
        <v>148</v>
      </c>
      <c r="E57" s="7"/>
      <c r="F57" s="7"/>
      <c r="G57" s="2"/>
      <c r="H57" s="2"/>
    </row>
    <row r="58" spans="4:8" ht="18" x14ac:dyDescent="0.25">
      <c r="D58" s="126" t="s">
        <v>149</v>
      </c>
      <c r="E58" s="7"/>
      <c r="F58" s="7"/>
      <c r="G58" s="2"/>
      <c r="H58" s="2"/>
    </row>
    <row r="59" spans="4:8" ht="18" x14ac:dyDescent="0.25">
      <c r="D59" s="126" t="s">
        <v>150</v>
      </c>
      <c r="E59" s="7"/>
      <c r="F59" s="7"/>
      <c r="G59" s="2"/>
      <c r="H59" s="2"/>
    </row>
    <row r="60" spans="4:8" ht="18" x14ac:dyDescent="0.25">
      <c r="D60" s="126" t="s">
        <v>151</v>
      </c>
      <c r="E60" s="7"/>
      <c r="F60" s="7"/>
      <c r="G60" s="2"/>
      <c r="H60" s="2"/>
    </row>
    <row r="61" spans="4:8" ht="18" x14ac:dyDescent="0.25">
      <c r="D61" s="130" t="s">
        <v>152</v>
      </c>
      <c r="E61" s="7"/>
      <c r="F61" s="7"/>
      <c r="G61" s="2"/>
      <c r="H61" s="2"/>
    </row>
    <row r="62" spans="4:8" ht="16.5" thickBot="1" x14ac:dyDescent="0.3">
      <c r="D62" s="127"/>
      <c r="E62" s="4"/>
      <c r="F62" s="4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124"/>
      <c r="E67" s="125"/>
      <c r="F67" s="125"/>
      <c r="G67" s="2"/>
      <c r="H67" s="2"/>
    </row>
    <row r="68" spans="4:8" ht="18" x14ac:dyDescent="0.25">
      <c r="D68" s="126" t="s">
        <v>143</v>
      </c>
      <c r="E68" s="7"/>
      <c r="F68" s="7"/>
      <c r="G68" s="2"/>
      <c r="H68" s="2"/>
    </row>
    <row r="69" spans="4:8" ht="18" x14ac:dyDescent="0.25">
      <c r="D69" s="126" t="s">
        <v>153</v>
      </c>
      <c r="E69" s="7"/>
      <c r="F69" s="7"/>
      <c r="G69" s="2"/>
      <c r="H69" s="2"/>
    </row>
    <row r="70" spans="4:8" ht="18" x14ac:dyDescent="0.25">
      <c r="D70" s="126" t="s">
        <v>154</v>
      </c>
      <c r="E70" s="7"/>
      <c r="F70" s="7"/>
      <c r="G70" s="2"/>
      <c r="H70" s="2"/>
    </row>
    <row r="71" spans="4:8" ht="18" x14ac:dyDescent="0.25">
      <c r="D71" s="126" t="s">
        <v>155</v>
      </c>
      <c r="E71" s="7"/>
      <c r="F71" s="7"/>
      <c r="G71" s="2"/>
      <c r="H71" s="2"/>
    </row>
    <row r="72" spans="4:8" ht="18" x14ac:dyDescent="0.25">
      <c r="D72" s="126" t="s">
        <v>156</v>
      </c>
      <c r="E72" s="7"/>
      <c r="F72" s="7"/>
      <c r="G72" s="2"/>
      <c r="H72" s="2"/>
    </row>
    <row r="73" spans="4:8" ht="16.5" thickBot="1" x14ac:dyDescent="0.3">
      <c r="D73" s="127"/>
      <c r="E73" s="4"/>
      <c r="F73" s="4"/>
      <c r="G73" s="2"/>
      <c r="H73" s="2"/>
    </row>
    <row r="74" spans="4:8" ht="16.5" thickBot="1" x14ac:dyDescent="0.3">
      <c r="G74" s="2"/>
      <c r="H74" s="2"/>
    </row>
    <row r="75" spans="4:8" x14ac:dyDescent="0.25">
      <c r="D75" s="124"/>
      <c r="E75" s="125"/>
      <c r="F75" s="125"/>
      <c r="G75" s="2"/>
      <c r="H75" s="2"/>
    </row>
    <row r="76" spans="4:8" ht="18" x14ac:dyDescent="0.25">
      <c r="D76" s="132" t="s">
        <v>157</v>
      </c>
      <c r="E76" s="7"/>
      <c r="F76" s="7"/>
    </row>
    <row r="77" spans="4:8" ht="18" x14ac:dyDescent="0.25">
      <c r="D77" s="132" t="s">
        <v>158</v>
      </c>
      <c r="E77" s="7"/>
      <c r="F77" s="7"/>
    </row>
    <row r="78" spans="4:8" ht="18" x14ac:dyDescent="0.25">
      <c r="D78" s="132" t="s">
        <v>159</v>
      </c>
      <c r="E78" s="7"/>
      <c r="F78" s="7"/>
    </row>
    <row r="79" spans="4:8" ht="18" x14ac:dyDescent="0.25">
      <c r="D79" s="132" t="s">
        <v>160</v>
      </c>
      <c r="E79" s="7"/>
      <c r="F79" s="7"/>
    </row>
    <row r="80" spans="4:8" ht="18" x14ac:dyDescent="0.25">
      <c r="D80" s="133" t="s">
        <v>161</v>
      </c>
      <c r="E80" s="7"/>
      <c r="F80" s="7"/>
    </row>
    <row r="81" spans="1:11" ht="16.5" thickBot="1" x14ac:dyDescent="0.3">
      <c r="D81" s="127"/>
      <c r="E81" s="4"/>
      <c r="F81" s="4"/>
      <c r="G81" s="2"/>
      <c r="H81" s="2"/>
    </row>
    <row r="82" spans="1:11" ht="16.5" thickBot="1" x14ac:dyDescent="0.3"/>
    <row r="83" spans="1:11" x14ac:dyDescent="0.25">
      <c r="D83" s="124"/>
      <c r="E83" s="125"/>
      <c r="F83" s="125"/>
    </row>
    <row r="84" spans="1:11" ht="18" x14ac:dyDescent="0.25">
      <c r="D84" s="126" t="s">
        <v>148</v>
      </c>
      <c r="E84" s="7"/>
      <c r="F84" s="7"/>
    </row>
    <row r="85" spans="1:11" ht="18" x14ac:dyDescent="0.25">
      <c r="D85" s="126" t="s">
        <v>149</v>
      </c>
      <c r="E85" s="7"/>
      <c r="F85" s="7"/>
    </row>
    <row r="86" spans="1:11" ht="18" x14ac:dyDescent="0.25">
      <c r="D86" s="126" t="s">
        <v>150</v>
      </c>
      <c r="E86" s="7"/>
      <c r="F86" s="7"/>
    </row>
    <row r="87" spans="1:11" ht="18" x14ac:dyDescent="0.25">
      <c r="D87" s="126" t="s">
        <v>151</v>
      </c>
      <c r="E87" s="7"/>
      <c r="F87" s="7"/>
    </row>
    <row r="88" spans="1:11" ht="18" x14ac:dyDescent="0.25">
      <c r="D88" s="130" t="s">
        <v>152</v>
      </c>
      <c r="E88" s="7"/>
      <c r="F88" s="7"/>
    </row>
    <row r="89" spans="1:11" ht="16.5" thickBot="1" x14ac:dyDescent="0.3">
      <c r="D89" s="127"/>
      <c r="E89" s="4"/>
      <c r="F89" s="4"/>
    </row>
    <row r="90" spans="1:11" ht="16.5" thickBot="1" x14ac:dyDescent="0.3"/>
    <row r="91" spans="1:11" x14ac:dyDescent="0.25">
      <c r="D91" s="124"/>
      <c r="E91" s="125"/>
      <c r="F91" s="125"/>
    </row>
    <row r="92" spans="1:11" ht="18" x14ac:dyDescent="0.25">
      <c r="D92" s="126" t="s">
        <v>148</v>
      </c>
      <c r="E92" s="7"/>
      <c r="F92" s="7"/>
    </row>
    <row r="93" spans="1:11" ht="18" x14ac:dyDescent="0.25">
      <c r="D93" s="126" t="s">
        <v>149</v>
      </c>
      <c r="E93" s="7"/>
      <c r="F93" s="7"/>
    </row>
    <row r="94" spans="1:11" ht="18" x14ac:dyDescent="0.25">
      <c r="D94" s="126" t="s">
        <v>150</v>
      </c>
      <c r="E94" s="7"/>
      <c r="F94" s="7"/>
    </row>
    <row r="95" spans="1:11" ht="18" x14ac:dyDescent="0.25">
      <c r="D95" s="126" t="s">
        <v>151</v>
      </c>
      <c r="E95" s="7"/>
      <c r="F95" s="7"/>
    </row>
    <row r="96" spans="1:11" s="3" customFormat="1" ht="18" x14ac:dyDescent="0.25">
      <c r="A96" s="2"/>
      <c r="B96" s="2"/>
      <c r="C96" s="2"/>
      <c r="D96" s="130" t="s">
        <v>152</v>
      </c>
      <c r="E96" s="7"/>
      <c r="F96" s="7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127"/>
      <c r="E97" s="4"/>
      <c r="F97" s="4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V97"/>
  <sheetViews>
    <sheetView topLeftCell="A9" workbookViewId="0">
      <selection activeCell="M19" sqref="M19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0" style="2" customWidth="1"/>
    <col min="4" max="4" width="30.5703125" style="2" customWidth="1"/>
    <col min="5" max="5" width="13.7109375" style="2" customWidth="1"/>
    <col min="6" max="6" width="7.42578125" style="2" customWidth="1"/>
    <col min="7" max="7" width="13.140625" style="3" customWidth="1"/>
    <col min="8" max="8" width="1.42578125" style="3" customWidth="1"/>
    <col min="9" max="9" width="16.7109375" style="2" customWidth="1"/>
    <col min="10" max="13" width="9.140625" style="2"/>
    <col min="14" max="14" width="25" style="2" customWidth="1"/>
    <col min="15" max="16" width="9.140625" style="2"/>
    <col min="17" max="17" width="11.7109375" style="2" customWidth="1"/>
    <col min="18" max="16384" width="9.140625" style="2"/>
  </cols>
  <sheetData>
    <row r="2" spans="1:9" x14ac:dyDescent="0.25">
      <c r="A2" s="1" t="s">
        <v>0</v>
      </c>
    </row>
    <row r="3" spans="1:9" x14ac:dyDescent="0.25">
      <c r="A3" s="26" t="s">
        <v>29</v>
      </c>
    </row>
    <row r="4" spans="1:9" x14ac:dyDescent="0.25">
      <c r="A4" s="26" t="s">
        <v>1</v>
      </c>
    </row>
    <row r="5" spans="1:9" x14ac:dyDescent="0.25">
      <c r="A5" s="26" t="s">
        <v>2</v>
      </c>
    </row>
    <row r="6" spans="1:9" x14ac:dyDescent="0.25">
      <c r="A6" s="26" t="s">
        <v>3</v>
      </c>
    </row>
    <row r="7" spans="1:9" x14ac:dyDescent="0.25">
      <c r="A7" s="26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43" t="s">
        <v>5</v>
      </c>
      <c r="B10" s="244"/>
      <c r="C10" s="244"/>
      <c r="D10" s="244"/>
      <c r="E10" s="244"/>
      <c r="F10" s="244"/>
      <c r="G10" s="244"/>
      <c r="H10" s="244"/>
      <c r="I10" s="245"/>
    </row>
    <row r="12" spans="1:9" x14ac:dyDescent="0.25">
      <c r="A12" s="2" t="s">
        <v>6</v>
      </c>
      <c r="B12" s="2" t="s">
        <v>177</v>
      </c>
      <c r="G12" s="3" t="s">
        <v>7</v>
      </c>
      <c r="H12" s="6" t="s">
        <v>8</v>
      </c>
      <c r="I12" s="71" t="s">
        <v>653</v>
      </c>
    </row>
    <row r="13" spans="1:9" x14ac:dyDescent="0.25">
      <c r="G13" s="3" t="s">
        <v>9</v>
      </c>
      <c r="H13" s="6" t="s">
        <v>8</v>
      </c>
      <c r="I13" s="134" t="s">
        <v>654</v>
      </c>
    </row>
    <row r="14" spans="1:9" x14ac:dyDescent="0.25">
      <c r="G14" s="3" t="s">
        <v>10</v>
      </c>
      <c r="H14" s="6" t="s">
        <v>8</v>
      </c>
      <c r="I14" s="2" t="s">
        <v>135</v>
      </c>
    </row>
    <row r="15" spans="1:9" x14ac:dyDescent="0.25">
      <c r="A15" s="2" t="s">
        <v>11</v>
      </c>
      <c r="B15" s="2" t="s">
        <v>178</v>
      </c>
    </row>
    <row r="16" spans="1:9" ht="16.5" thickBot="1" x14ac:dyDescent="0.3"/>
    <row r="17" spans="1:22" ht="20.100000000000001" customHeight="1" x14ac:dyDescent="0.25">
      <c r="A17" s="8" t="s">
        <v>12</v>
      </c>
      <c r="B17" s="9" t="s">
        <v>13</v>
      </c>
      <c r="C17" s="9" t="s">
        <v>25</v>
      </c>
      <c r="D17" s="9" t="s">
        <v>14</v>
      </c>
      <c r="E17" s="9" t="s">
        <v>15</v>
      </c>
      <c r="F17" s="9" t="s">
        <v>138</v>
      </c>
      <c r="G17" s="246" t="s">
        <v>16</v>
      </c>
      <c r="H17" s="247"/>
      <c r="I17" s="10" t="s">
        <v>17</v>
      </c>
    </row>
    <row r="18" spans="1:22" ht="45" customHeight="1" x14ac:dyDescent="0.25">
      <c r="A18" s="30">
        <v>1</v>
      </c>
      <c r="B18" s="135">
        <v>44320</v>
      </c>
      <c r="C18" s="135"/>
      <c r="D18" s="32" t="s">
        <v>78</v>
      </c>
      <c r="E18" s="32" t="s">
        <v>79</v>
      </c>
      <c r="F18" s="32" t="s">
        <v>179</v>
      </c>
      <c r="G18" s="248">
        <v>2000000</v>
      </c>
      <c r="H18" s="249"/>
      <c r="I18" s="136">
        <f>G18</f>
        <v>2000000</v>
      </c>
    </row>
    <row r="19" spans="1:22" ht="25.5" customHeight="1" thickBot="1" x14ac:dyDescent="0.3">
      <c r="A19" s="250" t="s">
        <v>18</v>
      </c>
      <c r="B19" s="251"/>
      <c r="C19" s="251"/>
      <c r="D19" s="251"/>
      <c r="E19" s="252"/>
      <c r="F19" s="252"/>
      <c r="G19" s="252"/>
      <c r="H19" s="253"/>
      <c r="I19" s="121">
        <f>SUM(I18:I18)</f>
        <v>2000000</v>
      </c>
    </row>
    <row r="20" spans="1:22" x14ac:dyDescent="0.25">
      <c r="A20" s="219"/>
      <c r="B20" s="219"/>
      <c r="C20" s="65"/>
      <c r="D20" s="65"/>
      <c r="E20" s="65"/>
      <c r="F20" s="65"/>
      <c r="G20" s="12"/>
      <c r="H20" s="12"/>
      <c r="I20" s="13"/>
      <c r="Q20" s="137"/>
      <c r="R20" s="138"/>
      <c r="S20" s="139"/>
      <c r="U20" s="139"/>
      <c r="V20" s="139">
        <v>298</v>
      </c>
    </row>
    <row r="21" spans="1:22" ht="21.75" customHeight="1" x14ac:dyDescent="0.25">
      <c r="A21" s="65"/>
      <c r="B21" s="65"/>
      <c r="C21" s="65"/>
      <c r="D21" s="65"/>
      <c r="E21" s="65"/>
      <c r="F21" s="65"/>
      <c r="G21" s="122" t="s">
        <v>140</v>
      </c>
      <c r="H21" s="122"/>
      <c r="I21" s="123">
        <v>1500000</v>
      </c>
      <c r="Q21" s="137"/>
      <c r="R21" s="138"/>
      <c r="S21" s="139"/>
      <c r="U21" s="139"/>
      <c r="V21" s="139">
        <v>66</v>
      </c>
    </row>
    <row r="22" spans="1:22" ht="21.75" customHeight="1" thickBot="1" x14ac:dyDescent="0.3">
      <c r="D22" s="1"/>
      <c r="E22" s="1"/>
      <c r="F22" s="1"/>
      <c r="G22" s="14" t="s">
        <v>31</v>
      </c>
      <c r="H22" s="14"/>
      <c r="I22" s="35">
        <f>I19-I21</f>
        <v>500000</v>
      </c>
      <c r="J22" s="15"/>
      <c r="Q22" s="137"/>
      <c r="R22" s="138"/>
      <c r="S22" s="139"/>
      <c r="U22" s="139"/>
      <c r="V22" s="139">
        <v>5</v>
      </c>
    </row>
    <row r="23" spans="1:22" x14ac:dyDescent="0.25">
      <c r="D23" s="1"/>
      <c r="E23" s="1"/>
      <c r="F23" s="1"/>
      <c r="G23" s="16" t="s">
        <v>142</v>
      </c>
      <c r="H23" s="16"/>
      <c r="I23" s="17">
        <f>I22</f>
        <v>500000</v>
      </c>
      <c r="Q23" s="137"/>
      <c r="R23" s="138"/>
    </row>
    <row r="24" spans="1:22" x14ac:dyDescent="0.25">
      <c r="A24" s="1" t="s">
        <v>69</v>
      </c>
      <c r="D24" s="1"/>
      <c r="E24" s="1"/>
      <c r="F24" s="1"/>
      <c r="G24" s="16"/>
      <c r="H24" s="16"/>
      <c r="I24" s="17"/>
    </row>
    <row r="25" spans="1:22" x14ac:dyDescent="0.25">
      <c r="A25" s="18"/>
      <c r="D25" s="1"/>
      <c r="E25" s="1"/>
      <c r="F25" s="1"/>
      <c r="G25" s="16"/>
      <c r="H25" s="16"/>
      <c r="I25" s="17"/>
    </row>
    <row r="26" spans="1:22" x14ac:dyDescent="0.25">
      <c r="D26" s="1"/>
      <c r="E26" s="1"/>
      <c r="F26" s="1"/>
      <c r="G26" s="16"/>
      <c r="H26" s="16"/>
      <c r="I26" s="17"/>
    </row>
    <row r="27" spans="1:22" x14ac:dyDescent="0.25">
      <c r="A27" s="24" t="s">
        <v>20</v>
      </c>
    </row>
    <row r="28" spans="1:22" x14ac:dyDescent="0.25">
      <c r="A28" s="19" t="s">
        <v>21</v>
      </c>
      <c r="B28" s="19"/>
      <c r="C28" s="19"/>
      <c r="D28" s="7"/>
      <c r="E28" s="7"/>
      <c r="F28" s="7"/>
    </row>
    <row r="29" spans="1:22" x14ac:dyDescent="0.25">
      <c r="A29" s="19" t="s">
        <v>32</v>
      </c>
      <c r="B29" s="19"/>
      <c r="C29" s="19"/>
      <c r="D29" s="7"/>
      <c r="E29" s="7"/>
      <c r="F29" s="7"/>
    </row>
    <row r="30" spans="1:22" x14ac:dyDescent="0.25">
      <c r="A30" s="25" t="s">
        <v>33</v>
      </c>
      <c r="B30" s="20"/>
      <c r="C30" s="20"/>
      <c r="D30" s="7"/>
      <c r="E30" s="7"/>
      <c r="F30" s="7"/>
    </row>
    <row r="31" spans="1:22" x14ac:dyDescent="0.25">
      <c r="A31" s="21" t="s">
        <v>34</v>
      </c>
      <c r="B31" s="21"/>
      <c r="C31" s="21"/>
      <c r="D31" s="7"/>
      <c r="E31" s="7"/>
      <c r="F31" s="7"/>
    </row>
    <row r="32" spans="1:22" x14ac:dyDescent="0.25">
      <c r="A32" s="41"/>
      <c r="B32" s="41"/>
      <c r="C32" s="41"/>
    </row>
    <row r="33" spans="1:9" x14ac:dyDescent="0.25">
      <c r="A33" s="22"/>
      <c r="B33" s="22"/>
      <c r="C33" s="22"/>
    </row>
    <row r="34" spans="1:9" x14ac:dyDescent="0.25">
      <c r="G34" s="33" t="s">
        <v>36</v>
      </c>
      <c r="H34" s="220" t="str">
        <f>I13</f>
        <v xml:space="preserve"> 24 Mei 2021</v>
      </c>
      <c r="I34" s="221"/>
    </row>
    <row r="38" spans="1:9" ht="24.75" customHeight="1" x14ac:dyDescent="0.25"/>
    <row r="40" spans="1:9" x14ac:dyDescent="0.25">
      <c r="G40" s="208" t="s">
        <v>23</v>
      </c>
      <c r="H40" s="208"/>
      <c r="I40" s="208"/>
    </row>
    <row r="45" spans="1:9" ht="16.5" thickBot="1" x14ac:dyDescent="0.3"/>
    <row r="46" spans="1:9" x14ac:dyDescent="0.25">
      <c r="D46" s="124"/>
      <c r="E46" s="125"/>
      <c r="F46" s="125"/>
    </row>
    <row r="47" spans="1:9" ht="18" x14ac:dyDescent="0.25">
      <c r="D47" s="126" t="s">
        <v>143</v>
      </c>
      <c r="E47" s="7"/>
      <c r="F47" s="7"/>
      <c r="G47" s="2"/>
      <c r="H47" s="2"/>
    </row>
    <row r="48" spans="1:9" ht="18" x14ac:dyDescent="0.25">
      <c r="D48" s="126" t="s">
        <v>144</v>
      </c>
      <c r="E48" s="7"/>
      <c r="F48" s="7"/>
      <c r="G48" s="2"/>
      <c r="H48" s="2"/>
    </row>
    <row r="49" spans="4:8" ht="18" x14ac:dyDescent="0.25">
      <c r="D49" s="126" t="s">
        <v>145</v>
      </c>
      <c r="E49" s="7"/>
      <c r="F49" s="7"/>
      <c r="G49" s="2"/>
      <c r="H49" s="2"/>
    </row>
    <row r="50" spans="4:8" ht="18" x14ac:dyDescent="0.25">
      <c r="D50" s="126" t="s">
        <v>146</v>
      </c>
      <c r="E50" s="7"/>
      <c r="F50" s="7"/>
      <c r="G50" s="2"/>
      <c r="H50" s="2"/>
    </row>
    <row r="51" spans="4:8" ht="18" x14ac:dyDescent="0.25">
      <c r="D51" s="126" t="s">
        <v>147</v>
      </c>
      <c r="E51" s="7"/>
      <c r="F51" s="7"/>
      <c r="G51" s="2"/>
      <c r="H51" s="2"/>
    </row>
    <row r="52" spans="4:8" ht="16.5" thickBot="1" x14ac:dyDescent="0.3">
      <c r="D52" s="127"/>
      <c r="E52" s="4"/>
      <c r="F52" s="4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124"/>
      <c r="E56" s="125"/>
      <c r="F56" s="125"/>
      <c r="G56" s="2"/>
      <c r="H56" s="2"/>
    </row>
    <row r="57" spans="4:8" ht="18" x14ac:dyDescent="0.25">
      <c r="D57" s="126" t="s">
        <v>148</v>
      </c>
      <c r="E57" s="7"/>
      <c r="F57" s="7"/>
      <c r="G57" s="2"/>
      <c r="H57" s="2"/>
    </row>
    <row r="58" spans="4:8" ht="18" x14ac:dyDescent="0.25">
      <c r="D58" s="126" t="s">
        <v>149</v>
      </c>
      <c r="E58" s="7"/>
      <c r="F58" s="7"/>
      <c r="G58" s="2"/>
      <c r="H58" s="2"/>
    </row>
    <row r="59" spans="4:8" ht="18" x14ac:dyDescent="0.25">
      <c r="D59" s="126" t="s">
        <v>150</v>
      </c>
      <c r="E59" s="7"/>
      <c r="F59" s="7"/>
      <c r="G59" s="2"/>
      <c r="H59" s="2"/>
    </row>
    <row r="60" spans="4:8" ht="18" x14ac:dyDescent="0.25">
      <c r="D60" s="126" t="s">
        <v>151</v>
      </c>
      <c r="E60" s="7"/>
      <c r="F60" s="7"/>
      <c r="G60" s="2"/>
      <c r="H60" s="2"/>
    </row>
    <row r="61" spans="4:8" ht="18" x14ac:dyDescent="0.25">
      <c r="D61" s="130" t="s">
        <v>152</v>
      </c>
      <c r="E61" s="7"/>
      <c r="F61" s="7"/>
      <c r="G61" s="2"/>
      <c r="H61" s="2"/>
    </row>
    <row r="62" spans="4:8" ht="16.5" thickBot="1" x14ac:dyDescent="0.3">
      <c r="D62" s="127"/>
      <c r="E62" s="4"/>
      <c r="F62" s="4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124"/>
      <c r="E67" s="125"/>
      <c r="F67" s="125"/>
      <c r="G67" s="2"/>
      <c r="H67" s="2"/>
    </row>
    <row r="68" spans="4:8" ht="18" x14ac:dyDescent="0.25">
      <c r="D68" s="126" t="s">
        <v>143</v>
      </c>
      <c r="E68" s="7"/>
      <c r="F68" s="7"/>
      <c r="G68" s="2"/>
      <c r="H68" s="2"/>
    </row>
    <row r="69" spans="4:8" ht="18" x14ac:dyDescent="0.25">
      <c r="D69" s="126" t="s">
        <v>153</v>
      </c>
      <c r="E69" s="7"/>
      <c r="F69" s="7"/>
      <c r="G69" s="2"/>
      <c r="H69" s="2"/>
    </row>
    <row r="70" spans="4:8" ht="18" x14ac:dyDescent="0.25">
      <c r="D70" s="126" t="s">
        <v>154</v>
      </c>
      <c r="E70" s="7"/>
      <c r="F70" s="7"/>
      <c r="G70" s="2"/>
      <c r="H70" s="2"/>
    </row>
    <row r="71" spans="4:8" ht="18" x14ac:dyDescent="0.25">
      <c r="D71" s="126" t="s">
        <v>155</v>
      </c>
      <c r="E71" s="7"/>
      <c r="F71" s="7"/>
      <c r="G71" s="2"/>
      <c r="H71" s="2"/>
    </row>
    <row r="72" spans="4:8" ht="18" x14ac:dyDescent="0.25">
      <c r="D72" s="126" t="s">
        <v>156</v>
      </c>
      <c r="E72" s="7"/>
      <c r="F72" s="7"/>
      <c r="G72" s="2"/>
      <c r="H72" s="2"/>
    </row>
    <row r="73" spans="4:8" ht="16.5" thickBot="1" x14ac:dyDescent="0.3">
      <c r="D73" s="127"/>
      <c r="E73" s="4"/>
      <c r="F73" s="4"/>
      <c r="G73" s="2"/>
      <c r="H73" s="2"/>
    </row>
    <row r="74" spans="4:8" ht="16.5" thickBot="1" x14ac:dyDescent="0.3">
      <c r="G74" s="2"/>
      <c r="H74" s="2"/>
    </row>
    <row r="75" spans="4:8" x14ac:dyDescent="0.25">
      <c r="D75" s="124"/>
      <c r="E75" s="125"/>
      <c r="F75" s="125"/>
      <c r="G75" s="2"/>
      <c r="H75" s="2"/>
    </row>
    <row r="76" spans="4:8" ht="18" x14ac:dyDescent="0.25">
      <c r="D76" s="132" t="s">
        <v>157</v>
      </c>
      <c r="E76" s="7"/>
      <c r="F76" s="7"/>
    </row>
    <row r="77" spans="4:8" ht="18" x14ac:dyDescent="0.25">
      <c r="D77" s="132" t="s">
        <v>158</v>
      </c>
      <c r="E77" s="7"/>
      <c r="F77" s="7"/>
    </row>
    <row r="78" spans="4:8" ht="18" x14ac:dyDescent="0.25">
      <c r="D78" s="132" t="s">
        <v>159</v>
      </c>
      <c r="E78" s="7"/>
      <c r="F78" s="7"/>
    </row>
    <row r="79" spans="4:8" ht="18" x14ac:dyDescent="0.25">
      <c r="D79" s="132" t="s">
        <v>160</v>
      </c>
      <c r="E79" s="7"/>
      <c r="F79" s="7"/>
    </row>
    <row r="80" spans="4:8" ht="18" x14ac:dyDescent="0.25">
      <c r="D80" s="133" t="s">
        <v>161</v>
      </c>
      <c r="E80" s="7"/>
      <c r="F80" s="7"/>
    </row>
    <row r="81" spans="1:11" ht="16.5" thickBot="1" x14ac:dyDescent="0.3">
      <c r="D81" s="127"/>
      <c r="E81" s="4"/>
      <c r="F81" s="4"/>
      <c r="G81" s="2"/>
      <c r="H81" s="2"/>
    </row>
    <row r="82" spans="1:11" ht="16.5" thickBot="1" x14ac:dyDescent="0.3"/>
    <row r="83" spans="1:11" x14ac:dyDescent="0.25">
      <c r="D83" s="124"/>
      <c r="E83" s="125"/>
      <c r="F83" s="125"/>
    </row>
    <row r="84" spans="1:11" ht="18" x14ac:dyDescent="0.25">
      <c r="D84" s="126" t="s">
        <v>148</v>
      </c>
      <c r="E84" s="7"/>
      <c r="F84" s="7"/>
    </row>
    <row r="85" spans="1:11" ht="18" x14ac:dyDescent="0.25">
      <c r="D85" s="126" t="s">
        <v>149</v>
      </c>
      <c r="E85" s="7"/>
      <c r="F85" s="7"/>
    </row>
    <row r="86" spans="1:11" ht="18" x14ac:dyDescent="0.25">
      <c r="D86" s="126" t="s">
        <v>150</v>
      </c>
      <c r="E86" s="7"/>
      <c r="F86" s="7"/>
    </row>
    <row r="87" spans="1:11" ht="18" x14ac:dyDescent="0.25">
      <c r="D87" s="126" t="s">
        <v>151</v>
      </c>
      <c r="E87" s="7"/>
      <c r="F87" s="7"/>
    </row>
    <row r="88" spans="1:11" ht="18" x14ac:dyDescent="0.25">
      <c r="D88" s="130" t="s">
        <v>152</v>
      </c>
      <c r="E88" s="7"/>
      <c r="F88" s="7"/>
    </row>
    <row r="89" spans="1:11" ht="16.5" thickBot="1" x14ac:dyDescent="0.3">
      <c r="D89" s="127"/>
      <c r="E89" s="4"/>
      <c r="F89" s="4"/>
    </row>
    <row r="90" spans="1:11" ht="16.5" thickBot="1" x14ac:dyDescent="0.3"/>
    <row r="91" spans="1:11" x14ac:dyDescent="0.25">
      <c r="D91" s="124"/>
      <c r="E91" s="125"/>
      <c r="F91" s="125"/>
    </row>
    <row r="92" spans="1:11" ht="18" x14ac:dyDescent="0.25">
      <c r="D92" s="126" t="s">
        <v>148</v>
      </c>
      <c r="E92" s="7"/>
      <c r="F92" s="7"/>
    </row>
    <row r="93" spans="1:11" ht="18" x14ac:dyDescent="0.25">
      <c r="D93" s="126" t="s">
        <v>149</v>
      </c>
      <c r="E93" s="7"/>
      <c r="F93" s="7"/>
    </row>
    <row r="94" spans="1:11" ht="18" x14ac:dyDescent="0.25">
      <c r="D94" s="126" t="s">
        <v>150</v>
      </c>
      <c r="E94" s="7"/>
      <c r="F94" s="7"/>
    </row>
    <row r="95" spans="1:11" ht="18" x14ac:dyDescent="0.25">
      <c r="D95" s="126" t="s">
        <v>151</v>
      </c>
      <c r="E95" s="7"/>
      <c r="F95" s="7"/>
    </row>
    <row r="96" spans="1:11" s="3" customFormat="1" ht="18" x14ac:dyDescent="0.25">
      <c r="A96" s="2"/>
      <c r="B96" s="2"/>
      <c r="C96" s="2"/>
      <c r="D96" s="130" t="s">
        <v>152</v>
      </c>
      <c r="E96" s="7"/>
      <c r="F96" s="7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127"/>
      <c r="E97" s="4"/>
      <c r="F97" s="4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K102"/>
  <sheetViews>
    <sheetView topLeftCell="A24" workbookViewId="0">
      <selection activeCell="D23" sqref="D23"/>
    </sheetView>
  </sheetViews>
  <sheetFormatPr defaultRowHeight="15.75" x14ac:dyDescent="0.25"/>
  <cols>
    <col min="1" max="1" width="4.85546875" style="2" customWidth="1"/>
    <col min="2" max="2" width="10.42578125" style="2" customWidth="1"/>
    <col min="3" max="3" width="10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6" t="s">
        <v>29</v>
      </c>
    </row>
    <row r="4" spans="1:9" x14ac:dyDescent="0.25">
      <c r="A4" s="26" t="s">
        <v>1</v>
      </c>
    </row>
    <row r="5" spans="1:9" x14ac:dyDescent="0.25">
      <c r="A5" s="26" t="s">
        <v>2</v>
      </c>
    </row>
    <row r="6" spans="1:9" x14ac:dyDescent="0.25">
      <c r="A6" s="26" t="s">
        <v>3</v>
      </c>
    </row>
    <row r="7" spans="1:9" x14ac:dyDescent="0.25">
      <c r="A7" s="26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43" t="s">
        <v>5</v>
      </c>
      <c r="B10" s="244"/>
      <c r="C10" s="244"/>
      <c r="D10" s="244"/>
      <c r="E10" s="244"/>
      <c r="F10" s="244"/>
      <c r="G10" s="244"/>
      <c r="H10" s="244"/>
      <c r="I10" s="245"/>
    </row>
    <row r="12" spans="1:9" x14ac:dyDescent="0.25">
      <c r="A12" s="2" t="s">
        <v>6</v>
      </c>
      <c r="B12" s="2" t="s">
        <v>132</v>
      </c>
      <c r="G12" s="3" t="s">
        <v>7</v>
      </c>
      <c r="H12" s="6" t="s">
        <v>8</v>
      </c>
      <c r="I12" s="43" t="s">
        <v>184</v>
      </c>
    </row>
    <row r="13" spans="1:9" x14ac:dyDescent="0.25">
      <c r="B13" s="2" t="s">
        <v>133</v>
      </c>
      <c r="G13" s="3" t="s">
        <v>9</v>
      </c>
      <c r="H13" s="6" t="s">
        <v>8</v>
      </c>
      <c r="I13" s="44" t="s">
        <v>173</v>
      </c>
    </row>
    <row r="14" spans="1:9" x14ac:dyDescent="0.25">
      <c r="B14" s="2" t="s">
        <v>134</v>
      </c>
      <c r="G14" s="3" t="s">
        <v>10</v>
      </c>
      <c r="H14" s="6" t="s">
        <v>8</v>
      </c>
      <c r="I14" s="2" t="s">
        <v>135</v>
      </c>
    </row>
    <row r="15" spans="1:9" x14ac:dyDescent="0.25">
      <c r="B15" s="2" t="s">
        <v>136</v>
      </c>
      <c r="H15" s="6"/>
    </row>
    <row r="16" spans="1:9" x14ac:dyDescent="0.25">
      <c r="H16" s="6"/>
    </row>
    <row r="17" spans="1:10" x14ac:dyDescent="0.25">
      <c r="A17" s="2" t="s">
        <v>11</v>
      </c>
      <c r="B17" s="23" t="s">
        <v>137</v>
      </c>
    </row>
    <row r="18" spans="1:10" ht="16.5" thickBot="1" x14ac:dyDescent="0.3">
      <c r="F18" s="7"/>
    </row>
    <row r="19" spans="1:10" ht="20.100000000000001" customHeight="1" x14ac:dyDescent="0.25">
      <c r="A19" s="8" t="s">
        <v>12</v>
      </c>
      <c r="B19" s="9" t="s">
        <v>13</v>
      </c>
      <c r="C19" s="9" t="s">
        <v>25</v>
      </c>
      <c r="D19" s="9" t="s">
        <v>14</v>
      </c>
      <c r="E19" s="9" t="s">
        <v>15</v>
      </c>
      <c r="F19" s="9" t="s">
        <v>138</v>
      </c>
      <c r="G19" s="246" t="s">
        <v>16</v>
      </c>
      <c r="H19" s="247"/>
      <c r="I19" s="10" t="s">
        <v>17</v>
      </c>
    </row>
    <row r="20" spans="1:10" ht="37.5" customHeight="1" x14ac:dyDescent="0.25">
      <c r="A20" s="30">
        <v>1</v>
      </c>
      <c r="B20" s="83" t="s">
        <v>164</v>
      </c>
      <c r="C20" s="117" t="s">
        <v>162</v>
      </c>
      <c r="D20" s="32" t="s">
        <v>163</v>
      </c>
      <c r="E20" s="118" t="s">
        <v>139</v>
      </c>
      <c r="F20" s="119">
        <v>1080</v>
      </c>
      <c r="G20" s="254">
        <v>850000</v>
      </c>
      <c r="H20" s="255"/>
      <c r="I20" s="120">
        <f>G20</f>
        <v>850000</v>
      </c>
    </row>
    <row r="21" spans="1:10" ht="37.5" customHeight="1" x14ac:dyDescent="0.25">
      <c r="A21" s="30">
        <v>2</v>
      </c>
      <c r="B21" s="83" t="s">
        <v>165</v>
      </c>
      <c r="C21" s="117" t="s">
        <v>166</v>
      </c>
      <c r="D21" s="32" t="s">
        <v>167</v>
      </c>
      <c r="E21" s="118" t="s">
        <v>168</v>
      </c>
      <c r="F21" s="119">
        <v>487</v>
      </c>
      <c r="G21" s="254">
        <v>350000</v>
      </c>
      <c r="H21" s="255"/>
      <c r="I21" s="120">
        <f t="shared" ref="I21:I23" si="0">G21</f>
        <v>350000</v>
      </c>
    </row>
    <row r="22" spans="1:10" ht="37.5" customHeight="1" x14ac:dyDescent="0.25">
      <c r="A22" s="30">
        <v>3</v>
      </c>
      <c r="B22" s="83" t="s">
        <v>165</v>
      </c>
      <c r="C22" s="117" t="s">
        <v>169</v>
      </c>
      <c r="D22" s="32" t="s">
        <v>167</v>
      </c>
      <c r="E22" s="118" t="s">
        <v>168</v>
      </c>
      <c r="F22" s="119">
        <v>487</v>
      </c>
      <c r="G22" s="254">
        <v>700000</v>
      </c>
      <c r="H22" s="255"/>
      <c r="I22" s="120">
        <f t="shared" si="0"/>
        <v>700000</v>
      </c>
    </row>
    <row r="23" spans="1:10" ht="37.5" customHeight="1" x14ac:dyDescent="0.25">
      <c r="A23" s="30">
        <v>4</v>
      </c>
      <c r="B23" s="83" t="s">
        <v>165</v>
      </c>
      <c r="C23" s="117" t="s">
        <v>170</v>
      </c>
      <c r="D23" s="32" t="s">
        <v>171</v>
      </c>
      <c r="E23" s="118" t="s">
        <v>172</v>
      </c>
      <c r="F23" s="119">
        <v>493</v>
      </c>
      <c r="G23" s="254">
        <v>700000</v>
      </c>
      <c r="H23" s="255"/>
      <c r="I23" s="120">
        <f t="shared" si="0"/>
        <v>700000</v>
      </c>
    </row>
    <row r="24" spans="1:10" ht="25.5" customHeight="1" thickBot="1" x14ac:dyDescent="0.3">
      <c r="A24" s="250" t="s">
        <v>18</v>
      </c>
      <c r="B24" s="252"/>
      <c r="C24" s="252"/>
      <c r="D24" s="252"/>
      <c r="E24" s="252"/>
      <c r="F24" s="252"/>
      <c r="G24" s="252"/>
      <c r="H24" s="253"/>
      <c r="I24" s="121">
        <f>SUM(I20:I23)</f>
        <v>2600000</v>
      </c>
    </row>
    <row r="25" spans="1:10" x14ac:dyDescent="0.25">
      <c r="A25" s="219"/>
      <c r="B25" s="219"/>
      <c r="C25" s="65"/>
      <c r="D25" s="65"/>
      <c r="E25" s="65"/>
      <c r="F25" s="65"/>
      <c r="G25" s="12"/>
      <c r="H25" s="12"/>
      <c r="I25" s="13"/>
    </row>
    <row r="26" spans="1:10" x14ac:dyDescent="0.25">
      <c r="A26" s="65"/>
      <c r="B26" s="65"/>
      <c r="C26" s="65"/>
      <c r="D26" s="65"/>
      <c r="E26" s="65"/>
      <c r="F26" s="65"/>
      <c r="G26" s="122" t="s">
        <v>140</v>
      </c>
      <c r="H26" s="122"/>
      <c r="I26" s="123">
        <v>0</v>
      </c>
    </row>
    <row r="27" spans="1:10" ht="16.5" thickBot="1" x14ac:dyDescent="0.3">
      <c r="D27" s="1"/>
      <c r="E27" s="1"/>
      <c r="F27" s="1"/>
      <c r="G27" s="14" t="s">
        <v>141</v>
      </c>
      <c r="H27" s="14"/>
      <c r="I27" s="35">
        <v>0</v>
      </c>
      <c r="J27" s="15"/>
    </row>
    <row r="28" spans="1:10" x14ac:dyDescent="0.25">
      <c r="D28" s="1"/>
      <c r="E28" s="1"/>
      <c r="F28" s="1"/>
      <c r="G28" s="16" t="s">
        <v>142</v>
      </c>
      <c r="H28" s="16"/>
      <c r="I28" s="17">
        <f>+I24</f>
        <v>2600000</v>
      </c>
    </row>
    <row r="29" spans="1:10" x14ac:dyDescent="0.25">
      <c r="A29" s="1" t="s">
        <v>175</v>
      </c>
      <c r="D29" s="1"/>
      <c r="E29" s="1"/>
      <c r="F29" s="1"/>
      <c r="G29" s="16"/>
      <c r="H29" s="16"/>
      <c r="I29" s="17"/>
    </row>
    <row r="30" spans="1:10" x14ac:dyDescent="0.25">
      <c r="A30" s="18"/>
      <c r="D30" s="1"/>
      <c r="E30" s="1"/>
      <c r="F30" s="1"/>
      <c r="G30" s="16"/>
      <c r="H30" s="16"/>
      <c r="I30" s="17"/>
    </row>
    <row r="31" spans="1:10" x14ac:dyDescent="0.25">
      <c r="D31" s="1"/>
      <c r="E31" s="1"/>
      <c r="F31" s="1"/>
      <c r="G31" s="16"/>
      <c r="H31" s="16"/>
      <c r="I31" s="17"/>
    </row>
    <row r="32" spans="1:10" x14ac:dyDescent="0.25">
      <c r="A32" s="24" t="s">
        <v>20</v>
      </c>
    </row>
    <row r="33" spans="1:9" x14ac:dyDescent="0.25">
      <c r="A33" s="19" t="s">
        <v>21</v>
      </c>
      <c r="B33" s="19"/>
      <c r="C33" s="19"/>
      <c r="D33" s="7"/>
      <c r="E33" s="7"/>
    </row>
    <row r="34" spans="1:9" x14ac:dyDescent="0.25">
      <c r="A34" s="19" t="s">
        <v>32</v>
      </c>
      <c r="B34" s="19"/>
      <c r="C34" s="19"/>
      <c r="D34" s="7"/>
      <c r="E34" s="7"/>
    </row>
    <row r="35" spans="1:9" x14ac:dyDescent="0.25">
      <c r="A35" s="25" t="s">
        <v>33</v>
      </c>
      <c r="B35" s="20"/>
      <c r="C35" s="20"/>
      <c r="D35" s="7"/>
      <c r="E35" s="7"/>
    </row>
    <row r="36" spans="1:9" x14ac:dyDescent="0.25">
      <c r="A36" s="21" t="s">
        <v>34</v>
      </c>
      <c r="B36" s="21"/>
      <c r="C36" s="21"/>
      <c r="D36" s="7"/>
      <c r="E36" s="7"/>
    </row>
    <row r="37" spans="1:9" x14ac:dyDescent="0.25">
      <c r="A37" s="41"/>
      <c r="B37" s="41"/>
      <c r="C37" s="41"/>
    </row>
    <row r="38" spans="1:9" x14ac:dyDescent="0.25">
      <c r="A38" s="22"/>
      <c r="B38" s="22"/>
      <c r="C38" s="22"/>
    </row>
    <row r="39" spans="1:9" x14ac:dyDescent="0.25">
      <c r="G39" s="33" t="s">
        <v>36</v>
      </c>
      <c r="H39" s="220" t="str">
        <f>I13</f>
        <v xml:space="preserve"> 08 Mei  2021</v>
      </c>
      <c r="I39" s="221"/>
    </row>
    <row r="43" spans="1:9" ht="24.75" customHeight="1" x14ac:dyDescent="0.25"/>
    <row r="45" spans="1:9" x14ac:dyDescent="0.25">
      <c r="G45" s="208" t="s">
        <v>23</v>
      </c>
      <c r="H45" s="208"/>
      <c r="I45" s="208"/>
    </row>
    <row r="50" spans="4:8" ht="16.5" thickBot="1" x14ac:dyDescent="0.3"/>
    <row r="51" spans="4:8" x14ac:dyDescent="0.25">
      <c r="D51" s="124"/>
      <c r="E51" s="125"/>
      <c r="F51" s="125"/>
    </row>
    <row r="52" spans="4:8" ht="18" x14ac:dyDescent="0.25">
      <c r="D52" s="126" t="s">
        <v>143</v>
      </c>
      <c r="E52" s="7"/>
      <c r="F52" s="7"/>
      <c r="G52" s="2"/>
      <c r="H52" s="2"/>
    </row>
    <row r="53" spans="4:8" ht="18" x14ac:dyDescent="0.25">
      <c r="D53" s="126" t="s">
        <v>144</v>
      </c>
      <c r="E53" s="7"/>
      <c r="F53" s="7"/>
      <c r="G53" s="2"/>
      <c r="H53" s="2"/>
    </row>
    <row r="54" spans="4:8" ht="18" x14ac:dyDescent="0.25">
      <c r="D54" s="126" t="s">
        <v>145</v>
      </c>
      <c r="E54" s="7"/>
      <c r="F54" s="7"/>
      <c r="G54" s="2"/>
      <c r="H54" s="2"/>
    </row>
    <row r="55" spans="4:8" ht="18" x14ac:dyDescent="0.25">
      <c r="D55" s="126" t="s">
        <v>146</v>
      </c>
      <c r="E55" s="7"/>
      <c r="F55" s="7"/>
      <c r="G55" s="2"/>
      <c r="H55" s="2"/>
    </row>
    <row r="56" spans="4:8" ht="18" x14ac:dyDescent="0.25">
      <c r="D56" s="126" t="s">
        <v>147</v>
      </c>
      <c r="E56" s="7"/>
      <c r="F56" s="7"/>
      <c r="G56" s="2"/>
      <c r="H56" s="2"/>
    </row>
    <row r="57" spans="4:8" ht="16.5" thickBot="1" x14ac:dyDescent="0.3">
      <c r="D57" s="127"/>
      <c r="E57" s="4"/>
      <c r="F57" s="4"/>
      <c r="G57" s="2"/>
      <c r="H57" s="2"/>
    </row>
    <row r="58" spans="4:8" x14ac:dyDescent="0.25">
      <c r="G58" s="2"/>
      <c r="H58" s="2"/>
    </row>
    <row r="59" spans="4:8" x14ac:dyDescent="0.25">
      <c r="G59" s="2"/>
      <c r="H59" s="2"/>
    </row>
    <row r="60" spans="4:8" ht="16.5" thickBot="1" x14ac:dyDescent="0.3">
      <c r="G60" s="2"/>
      <c r="H60" s="2"/>
    </row>
    <row r="61" spans="4:8" x14ac:dyDescent="0.25">
      <c r="D61" s="124"/>
      <c r="E61" s="125"/>
      <c r="F61" s="128"/>
      <c r="G61" s="2"/>
      <c r="H61" s="2"/>
    </row>
    <row r="62" spans="4:8" ht="18" x14ac:dyDescent="0.25">
      <c r="D62" s="126" t="s">
        <v>148</v>
      </c>
      <c r="E62" s="7"/>
      <c r="F62" s="129"/>
      <c r="G62" s="2"/>
      <c r="H62" s="2"/>
    </row>
    <row r="63" spans="4:8" ht="18" x14ac:dyDescent="0.25">
      <c r="D63" s="126" t="s">
        <v>149</v>
      </c>
      <c r="E63" s="7"/>
      <c r="F63" s="129"/>
      <c r="G63" s="2"/>
      <c r="H63" s="2"/>
    </row>
    <row r="64" spans="4:8" ht="18" x14ac:dyDescent="0.25">
      <c r="D64" s="126" t="s">
        <v>150</v>
      </c>
      <c r="E64" s="7"/>
      <c r="F64" s="129"/>
      <c r="G64" s="2"/>
      <c r="H64" s="2"/>
    </row>
    <row r="65" spans="4:8" ht="18" x14ac:dyDescent="0.25">
      <c r="D65" s="126" t="s">
        <v>151</v>
      </c>
      <c r="E65" s="7"/>
      <c r="F65" s="129"/>
      <c r="G65" s="2"/>
      <c r="H65" s="2"/>
    </row>
    <row r="66" spans="4:8" ht="18" x14ac:dyDescent="0.25">
      <c r="D66" s="130" t="s">
        <v>152</v>
      </c>
      <c r="E66" s="7"/>
      <c r="F66" s="129"/>
      <c r="G66" s="2"/>
      <c r="H66" s="2"/>
    </row>
    <row r="67" spans="4:8" ht="16.5" thickBot="1" x14ac:dyDescent="0.3">
      <c r="D67" s="127"/>
      <c r="E67" s="4"/>
      <c r="F67" s="131"/>
      <c r="G67" s="2"/>
      <c r="H67" s="2"/>
    </row>
    <row r="68" spans="4:8" x14ac:dyDescent="0.25">
      <c r="G68" s="2"/>
      <c r="H68" s="2"/>
    </row>
    <row r="69" spans="4:8" x14ac:dyDescent="0.25">
      <c r="G69" s="2"/>
      <c r="H69" s="2"/>
    </row>
    <row r="70" spans="4:8" x14ac:dyDescent="0.25">
      <c r="G70" s="2"/>
      <c r="H70" s="2"/>
    </row>
    <row r="71" spans="4:8" ht="16.5" thickBot="1" x14ac:dyDescent="0.3">
      <c r="G71" s="2"/>
      <c r="H71" s="2"/>
    </row>
    <row r="72" spans="4:8" x14ac:dyDescent="0.25">
      <c r="D72" s="124"/>
      <c r="E72" s="125"/>
      <c r="F72" s="125"/>
      <c r="G72" s="2"/>
      <c r="H72" s="2"/>
    </row>
    <row r="73" spans="4:8" ht="18" x14ac:dyDescent="0.25">
      <c r="D73" s="126" t="s">
        <v>143</v>
      </c>
      <c r="E73" s="7"/>
      <c r="F73" s="7"/>
      <c r="G73" s="2"/>
      <c r="H73" s="2"/>
    </row>
    <row r="74" spans="4:8" ht="18" x14ac:dyDescent="0.25">
      <c r="D74" s="126" t="s">
        <v>153</v>
      </c>
      <c r="E74" s="7"/>
      <c r="F74" s="7"/>
      <c r="G74" s="2"/>
      <c r="H74" s="2"/>
    </row>
    <row r="75" spans="4:8" ht="18" x14ac:dyDescent="0.25">
      <c r="D75" s="126" t="s">
        <v>154</v>
      </c>
      <c r="E75" s="7"/>
      <c r="F75" s="7"/>
      <c r="G75" s="2"/>
      <c r="H75" s="2"/>
    </row>
    <row r="76" spans="4:8" ht="18" x14ac:dyDescent="0.25">
      <c r="D76" s="126" t="s">
        <v>155</v>
      </c>
      <c r="E76" s="7"/>
      <c r="F76" s="7"/>
      <c r="G76" s="2"/>
      <c r="H76" s="2"/>
    </row>
    <row r="77" spans="4:8" ht="18" x14ac:dyDescent="0.25">
      <c r="D77" s="126" t="s">
        <v>156</v>
      </c>
      <c r="E77" s="7"/>
      <c r="F77" s="7"/>
      <c r="G77" s="2"/>
      <c r="H77" s="2"/>
    </row>
    <row r="78" spans="4:8" ht="16.5" thickBot="1" x14ac:dyDescent="0.3">
      <c r="D78" s="127"/>
      <c r="E78" s="4"/>
      <c r="F78" s="4"/>
      <c r="G78" s="2"/>
      <c r="H78" s="2"/>
    </row>
    <row r="79" spans="4:8" ht="16.5" thickBot="1" x14ac:dyDescent="0.3">
      <c r="G79" s="2"/>
      <c r="H79" s="2"/>
    </row>
    <row r="80" spans="4:8" x14ac:dyDescent="0.25">
      <c r="D80" s="124"/>
      <c r="E80" s="125"/>
      <c r="F80" s="125"/>
      <c r="G80" s="2"/>
      <c r="H80" s="2"/>
    </row>
    <row r="81" spans="4:8" ht="18" x14ac:dyDescent="0.25">
      <c r="D81" s="132" t="s">
        <v>157</v>
      </c>
      <c r="E81" s="7"/>
      <c r="F81" s="7"/>
    </row>
    <row r="82" spans="4:8" ht="18" x14ac:dyDescent="0.25">
      <c r="D82" s="132" t="s">
        <v>158</v>
      </c>
      <c r="E82" s="7"/>
      <c r="F82" s="7"/>
    </row>
    <row r="83" spans="4:8" ht="18" x14ac:dyDescent="0.25">
      <c r="D83" s="132" t="s">
        <v>159</v>
      </c>
      <c r="E83" s="7"/>
      <c r="F83" s="7"/>
    </row>
    <row r="84" spans="4:8" ht="18" x14ac:dyDescent="0.25">
      <c r="D84" s="132" t="s">
        <v>160</v>
      </c>
      <c r="E84" s="7"/>
      <c r="F84" s="7"/>
    </row>
    <row r="85" spans="4:8" ht="18" x14ac:dyDescent="0.25">
      <c r="D85" s="133" t="s">
        <v>161</v>
      </c>
      <c r="E85" s="7"/>
      <c r="F85" s="7"/>
    </row>
    <row r="86" spans="4:8" ht="16.5" thickBot="1" x14ac:dyDescent="0.3">
      <c r="D86" s="127"/>
      <c r="E86" s="4"/>
      <c r="F86" s="4"/>
      <c r="G86" s="2"/>
      <c r="H86" s="2"/>
    </row>
    <row r="87" spans="4:8" ht="16.5" thickBot="1" x14ac:dyDescent="0.3"/>
    <row r="88" spans="4:8" x14ac:dyDescent="0.25">
      <c r="D88" s="124"/>
      <c r="E88" s="125"/>
      <c r="F88" s="128"/>
    </row>
    <row r="89" spans="4:8" ht="18" x14ac:dyDescent="0.25">
      <c r="D89" s="126" t="s">
        <v>148</v>
      </c>
      <c r="E89" s="7"/>
      <c r="F89" s="129"/>
    </row>
    <row r="90" spans="4:8" ht="18" x14ac:dyDescent="0.25">
      <c r="D90" s="126" t="s">
        <v>149</v>
      </c>
      <c r="E90" s="7"/>
      <c r="F90" s="129"/>
    </row>
    <row r="91" spans="4:8" ht="18" x14ac:dyDescent="0.25">
      <c r="D91" s="126" t="s">
        <v>150</v>
      </c>
      <c r="E91" s="7"/>
      <c r="F91" s="129"/>
    </row>
    <row r="92" spans="4:8" ht="18" x14ac:dyDescent="0.25">
      <c r="D92" s="126" t="s">
        <v>151</v>
      </c>
      <c r="E92" s="7"/>
      <c r="F92" s="129"/>
    </row>
    <row r="93" spans="4:8" ht="18" x14ac:dyDescent="0.25">
      <c r="D93" s="130" t="s">
        <v>152</v>
      </c>
      <c r="E93" s="7"/>
      <c r="F93" s="129"/>
    </row>
    <row r="94" spans="4:8" ht="16.5" thickBot="1" x14ac:dyDescent="0.3">
      <c r="D94" s="127"/>
      <c r="E94" s="4"/>
      <c r="F94" s="131"/>
    </row>
    <row r="95" spans="4:8" ht="16.5" thickBot="1" x14ac:dyDescent="0.3"/>
    <row r="96" spans="4:8" x14ac:dyDescent="0.25">
      <c r="D96" s="124"/>
      <c r="E96" s="125"/>
      <c r="F96" s="128"/>
    </row>
    <row r="97" spans="1:11" ht="18" x14ac:dyDescent="0.25">
      <c r="D97" s="126" t="s">
        <v>148</v>
      </c>
      <c r="E97" s="7"/>
      <c r="F97" s="129"/>
    </row>
    <row r="98" spans="1:11" ht="18" x14ac:dyDescent="0.25">
      <c r="D98" s="126" t="s">
        <v>149</v>
      </c>
      <c r="E98" s="7"/>
      <c r="F98" s="129"/>
    </row>
    <row r="99" spans="1:11" ht="18" x14ac:dyDescent="0.25">
      <c r="D99" s="126" t="s">
        <v>150</v>
      </c>
      <c r="E99" s="7"/>
      <c r="F99" s="129"/>
    </row>
    <row r="100" spans="1:11" ht="18" x14ac:dyDescent="0.25">
      <c r="D100" s="126" t="s">
        <v>151</v>
      </c>
      <c r="E100" s="7"/>
      <c r="F100" s="129"/>
    </row>
    <row r="101" spans="1:11" s="3" customFormat="1" ht="18" x14ac:dyDescent="0.25">
      <c r="A101" s="2"/>
      <c r="B101" s="2"/>
      <c r="C101" s="2"/>
      <c r="D101" s="130" t="s">
        <v>152</v>
      </c>
      <c r="E101" s="7"/>
      <c r="F101" s="129"/>
      <c r="I101" s="2"/>
      <c r="J101" s="2"/>
      <c r="K101" s="2"/>
    </row>
    <row r="102" spans="1:11" s="3" customFormat="1" ht="16.5" thickBot="1" x14ac:dyDescent="0.3">
      <c r="A102" s="2"/>
      <c r="B102" s="2"/>
      <c r="C102" s="2"/>
      <c r="D102" s="127"/>
      <c r="E102" s="4"/>
      <c r="F102" s="131"/>
      <c r="I102" s="2"/>
      <c r="J102" s="2"/>
      <c r="K102" s="2"/>
    </row>
  </sheetData>
  <mergeCells count="10">
    <mergeCell ref="G45:I45"/>
    <mergeCell ref="G21:H21"/>
    <mergeCell ref="G22:H22"/>
    <mergeCell ref="G23:H23"/>
    <mergeCell ref="A10:I10"/>
    <mergeCell ref="G19:H19"/>
    <mergeCell ref="G20:H20"/>
    <mergeCell ref="A24:H24"/>
    <mergeCell ref="A25:B25"/>
    <mergeCell ref="H39:I39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S44"/>
  <sheetViews>
    <sheetView topLeftCell="A7" workbookViewId="0">
      <selection activeCell="J13" sqref="J13"/>
    </sheetView>
  </sheetViews>
  <sheetFormatPr defaultRowHeight="15.75" x14ac:dyDescent="0.25"/>
  <cols>
    <col min="1" max="1" width="4.7109375" style="2" customWidth="1"/>
    <col min="2" max="2" width="11.28515625" style="2" customWidth="1"/>
    <col min="3" max="3" width="16" style="2" bestFit="1" customWidth="1"/>
    <col min="4" max="4" width="28.5703125" style="2" customWidth="1"/>
    <col min="5" max="5" width="13" style="2" customWidth="1"/>
    <col min="6" max="6" width="6.5703125" style="2" customWidth="1"/>
    <col min="7" max="7" width="5.42578125" style="2" customWidth="1"/>
    <col min="8" max="8" width="13.28515625" style="3" customWidth="1"/>
    <col min="9" max="9" width="1.42578125" style="3" customWidth="1"/>
    <col min="10" max="10" width="17.140625" style="2" customWidth="1"/>
    <col min="11" max="12" width="9.140625" style="2"/>
    <col min="13" max="13" width="14.14062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26" t="s">
        <v>29</v>
      </c>
    </row>
    <row r="4" spans="1:10" x14ac:dyDescent="0.25">
      <c r="A4" s="26" t="s">
        <v>1</v>
      </c>
    </row>
    <row r="5" spans="1:10" x14ac:dyDescent="0.25">
      <c r="A5" s="26" t="s">
        <v>2</v>
      </c>
    </row>
    <row r="6" spans="1:10" x14ac:dyDescent="0.25">
      <c r="A6" s="26" t="s">
        <v>3</v>
      </c>
    </row>
    <row r="7" spans="1:10" x14ac:dyDescent="0.25">
      <c r="A7" s="26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212" t="s">
        <v>5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2" t="s">
        <v>6</v>
      </c>
      <c r="B12" s="2" t="s">
        <v>194</v>
      </c>
      <c r="H12" s="3" t="s">
        <v>7</v>
      </c>
      <c r="I12" s="6" t="s">
        <v>8</v>
      </c>
      <c r="J12" s="43" t="s">
        <v>185</v>
      </c>
    </row>
    <row r="13" spans="1:10" x14ac:dyDescent="0.25">
      <c r="H13" s="3" t="s">
        <v>9</v>
      </c>
      <c r="I13" s="6" t="s">
        <v>8</v>
      </c>
      <c r="J13" s="44" t="s">
        <v>186</v>
      </c>
    </row>
    <row r="14" spans="1:10" x14ac:dyDescent="0.25">
      <c r="H14" s="3" t="s">
        <v>10</v>
      </c>
      <c r="I14" s="6" t="s">
        <v>8</v>
      </c>
      <c r="J14" s="2" t="s">
        <v>135</v>
      </c>
    </row>
    <row r="15" spans="1:10" x14ac:dyDescent="0.25">
      <c r="A15" s="2" t="s">
        <v>11</v>
      </c>
      <c r="B15" s="2" t="s">
        <v>187</v>
      </c>
    </row>
    <row r="16" spans="1:10" ht="16.5" thickBot="1" x14ac:dyDescent="0.3">
      <c r="F16" s="4"/>
      <c r="G16" s="7"/>
    </row>
    <row r="17" spans="1:19" ht="20.100000000000001" customHeight="1" x14ac:dyDescent="0.25">
      <c r="A17" s="152" t="s">
        <v>12</v>
      </c>
      <c r="B17" s="154" t="s">
        <v>13</v>
      </c>
      <c r="C17" s="154" t="s">
        <v>25</v>
      </c>
      <c r="D17" s="9" t="s">
        <v>14</v>
      </c>
      <c r="E17" s="9" t="s">
        <v>15</v>
      </c>
      <c r="F17" s="9" t="s">
        <v>27</v>
      </c>
      <c r="G17" s="142" t="s">
        <v>37</v>
      </c>
      <c r="H17" s="229" t="s">
        <v>16</v>
      </c>
      <c r="I17" s="230"/>
      <c r="J17" s="10" t="s">
        <v>17</v>
      </c>
    </row>
    <row r="18" spans="1:19" ht="47.25" customHeight="1" x14ac:dyDescent="0.25">
      <c r="A18" s="148">
        <v>1</v>
      </c>
      <c r="B18" s="150">
        <v>44334</v>
      </c>
      <c r="C18" s="147" t="s">
        <v>192</v>
      </c>
      <c r="D18" s="146" t="s">
        <v>193</v>
      </c>
      <c r="E18" s="53" t="s">
        <v>188</v>
      </c>
      <c r="F18" s="31">
        <v>11</v>
      </c>
      <c r="G18" s="31">
        <v>385</v>
      </c>
      <c r="H18" s="225">
        <v>7000</v>
      </c>
      <c r="I18" s="225"/>
      <c r="J18" s="141">
        <f>G18*H18</f>
        <v>2695000</v>
      </c>
    </row>
    <row r="19" spans="1:19" ht="18.95" customHeight="1" x14ac:dyDescent="0.25">
      <c r="A19" s="153"/>
      <c r="B19" s="155"/>
      <c r="C19" s="156"/>
      <c r="D19" s="256" t="s">
        <v>189</v>
      </c>
      <c r="E19" s="256"/>
      <c r="F19" s="256"/>
      <c r="G19" s="256"/>
      <c r="H19" s="256"/>
      <c r="I19" s="257"/>
      <c r="J19" s="141">
        <v>350000</v>
      </c>
    </row>
    <row r="20" spans="1:19" ht="18.95" customHeight="1" x14ac:dyDescent="0.25">
      <c r="A20" s="149"/>
      <c r="B20" s="151"/>
      <c r="C20" s="157"/>
      <c r="D20" s="256" t="s">
        <v>190</v>
      </c>
      <c r="E20" s="256"/>
      <c r="F20" s="256"/>
      <c r="G20" s="256"/>
      <c r="H20" s="256"/>
      <c r="I20" s="257"/>
      <c r="J20" s="141">
        <v>150000</v>
      </c>
    </row>
    <row r="21" spans="1:19" ht="25.5" customHeight="1" thickBot="1" x14ac:dyDescent="0.3">
      <c r="A21" s="258" t="s">
        <v>18</v>
      </c>
      <c r="B21" s="259"/>
      <c r="C21" s="259"/>
      <c r="D21" s="227"/>
      <c r="E21" s="227"/>
      <c r="F21" s="227"/>
      <c r="G21" s="227"/>
      <c r="H21" s="227"/>
      <c r="I21" s="228"/>
      <c r="J21" s="11">
        <f>SUM(J18:J20)</f>
        <v>3195000</v>
      </c>
    </row>
    <row r="22" spans="1:19" x14ac:dyDescent="0.25">
      <c r="A22" s="219"/>
      <c r="B22" s="219"/>
      <c r="C22" s="219"/>
      <c r="D22" s="219"/>
      <c r="E22" s="143"/>
      <c r="F22" s="143"/>
      <c r="G22" s="143"/>
      <c r="H22" s="12"/>
      <c r="I22" s="12"/>
      <c r="J22" s="13"/>
    </row>
    <row r="23" spans="1:19" x14ac:dyDescent="0.25">
      <c r="E23" s="1"/>
      <c r="F23" s="1"/>
      <c r="G23" s="1"/>
      <c r="H23" s="122" t="s">
        <v>140</v>
      </c>
      <c r="I23" s="122"/>
      <c r="J23" s="140">
        <v>0</v>
      </c>
      <c r="K23" s="15"/>
      <c r="S23" s="2" t="s">
        <v>24</v>
      </c>
    </row>
    <row r="24" spans="1:19" ht="16.5" thickBot="1" x14ac:dyDescent="0.3">
      <c r="E24" s="1"/>
      <c r="F24" s="1"/>
      <c r="G24" s="1"/>
      <c r="H24" s="14" t="s">
        <v>141</v>
      </c>
      <c r="I24" s="14"/>
      <c r="J24" s="35">
        <v>0</v>
      </c>
      <c r="K24" s="15"/>
    </row>
    <row r="25" spans="1:19" x14ac:dyDescent="0.25">
      <c r="E25" s="1"/>
      <c r="F25" s="1"/>
      <c r="G25" s="1"/>
      <c r="H25" s="16" t="s">
        <v>142</v>
      </c>
      <c r="I25" s="16"/>
      <c r="J25" s="17">
        <f>+J21</f>
        <v>3195000</v>
      </c>
      <c r="K25" s="15"/>
    </row>
    <row r="26" spans="1:19" ht="16.5" customHeight="1" x14ac:dyDescent="0.25">
      <c r="E26" s="1"/>
      <c r="F26" s="1"/>
      <c r="G26" s="1"/>
      <c r="H26" s="16"/>
      <c r="I26" s="16"/>
      <c r="J26" s="17"/>
      <c r="M26" s="66"/>
    </row>
    <row r="27" spans="1:19" x14ac:dyDescent="0.25">
      <c r="A27" s="1" t="s">
        <v>191</v>
      </c>
      <c r="E27" s="1"/>
      <c r="F27" s="1"/>
      <c r="G27" s="1"/>
      <c r="H27" s="16"/>
      <c r="I27" s="16"/>
      <c r="J27" s="17"/>
    </row>
    <row r="28" spans="1:19" x14ac:dyDescent="0.25">
      <c r="A28" s="18"/>
      <c r="E28" s="1"/>
      <c r="F28" s="1"/>
      <c r="G28" s="1"/>
      <c r="H28" s="16"/>
      <c r="I28" s="16"/>
      <c r="J28" s="17"/>
    </row>
    <row r="29" spans="1:19" x14ac:dyDescent="0.25">
      <c r="E29" s="1"/>
      <c r="F29" s="1"/>
      <c r="G29" s="1"/>
      <c r="H29" s="16"/>
      <c r="I29" s="16"/>
      <c r="J29" s="17"/>
    </row>
    <row r="30" spans="1:19" x14ac:dyDescent="0.25">
      <c r="A30" s="24" t="s">
        <v>20</v>
      </c>
    </row>
    <row r="31" spans="1:19" x14ac:dyDescent="0.25">
      <c r="A31" s="19" t="s">
        <v>21</v>
      </c>
      <c r="B31" s="19"/>
      <c r="C31" s="19"/>
      <c r="D31" s="19"/>
      <c r="E31" s="7"/>
    </row>
    <row r="32" spans="1:19" x14ac:dyDescent="0.25">
      <c r="A32" s="19" t="s">
        <v>32</v>
      </c>
      <c r="B32" s="19"/>
      <c r="C32" s="19"/>
      <c r="D32" s="7"/>
      <c r="E32" s="7"/>
    </row>
    <row r="33" spans="1:10" x14ac:dyDescent="0.25">
      <c r="A33" s="25" t="s">
        <v>33</v>
      </c>
      <c r="B33" s="20"/>
      <c r="C33" s="20"/>
      <c r="D33" s="25"/>
      <c r="E33" s="7"/>
    </row>
    <row r="34" spans="1:10" x14ac:dyDescent="0.25">
      <c r="A34" s="21" t="s">
        <v>34</v>
      </c>
      <c r="B34" s="21"/>
      <c r="C34" s="21"/>
      <c r="D34" s="20"/>
      <c r="E34" s="7"/>
    </row>
    <row r="35" spans="1:10" x14ac:dyDescent="0.25">
      <c r="A35" s="41"/>
      <c r="B35" s="41"/>
      <c r="C35" s="41"/>
      <c r="D35" s="41"/>
    </row>
    <row r="36" spans="1:10" x14ac:dyDescent="0.25">
      <c r="A36" s="22"/>
      <c r="B36" s="22"/>
      <c r="C36" s="22"/>
      <c r="D36" s="40"/>
    </row>
    <row r="37" spans="1:10" x14ac:dyDescent="0.25">
      <c r="H37" s="33" t="s">
        <v>36</v>
      </c>
      <c r="I37" s="220" t="str">
        <f>+J13</f>
        <v xml:space="preserve"> 18 Mei  2021</v>
      </c>
      <c r="J37" s="221"/>
    </row>
    <row r="41" spans="1:10" x14ac:dyDescent="0.25">
      <c r="I41" s="3" t="s">
        <v>24</v>
      </c>
    </row>
    <row r="44" spans="1:10" x14ac:dyDescent="0.25">
      <c r="H44" s="222" t="s">
        <v>23</v>
      </c>
      <c r="I44" s="222"/>
      <c r="J44" s="222"/>
    </row>
  </sheetData>
  <mergeCells count="9">
    <mergeCell ref="H44:J44"/>
    <mergeCell ref="D19:I19"/>
    <mergeCell ref="D20:I20"/>
    <mergeCell ref="A21:I21"/>
    <mergeCell ref="A10:J10"/>
    <mergeCell ref="H17:I17"/>
    <mergeCell ref="H18:I18"/>
    <mergeCell ref="A22:D22"/>
    <mergeCell ref="I37:J37"/>
  </mergeCells>
  <printOptions horizontalCentered="1"/>
  <pageMargins left="0.11811023622047245" right="0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8"/>
  <sheetViews>
    <sheetView topLeftCell="A50" zoomScale="86" zoomScaleNormal="86" workbookViewId="0">
      <selection activeCell="M63" sqref="M63"/>
    </sheetView>
  </sheetViews>
  <sheetFormatPr defaultRowHeight="15" x14ac:dyDescent="0.25"/>
  <cols>
    <col min="1" max="1" width="4.85546875" customWidth="1"/>
    <col min="2" max="2" width="12.85546875" customWidth="1"/>
    <col min="3" max="3" width="18" customWidth="1"/>
    <col min="4" max="4" width="20.7109375" customWidth="1"/>
    <col min="5" max="5" width="24.140625" customWidth="1"/>
    <col min="6" max="6" width="9" customWidth="1"/>
    <col min="7" max="7" width="14" style="69" customWidth="1"/>
    <col min="8" max="8" width="2.140625" style="69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67" t="s">
        <v>0</v>
      </c>
      <c r="B2" s="68"/>
      <c r="C2" s="23"/>
    </row>
    <row r="3" spans="1:12" x14ac:dyDescent="0.25">
      <c r="A3" s="70" t="s">
        <v>29</v>
      </c>
      <c r="B3" s="71"/>
      <c r="C3" s="71"/>
    </row>
    <row r="4" spans="1:12" x14ac:dyDescent="0.25">
      <c r="A4" s="70" t="s">
        <v>1</v>
      </c>
      <c r="B4" s="71"/>
      <c r="C4" s="71"/>
    </row>
    <row r="5" spans="1:12" x14ac:dyDescent="0.25">
      <c r="A5" s="70" t="s">
        <v>2</v>
      </c>
      <c r="B5" s="71"/>
      <c r="C5" s="71"/>
    </row>
    <row r="6" spans="1:12" x14ac:dyDescent="0.25">
      <c r="A6" s="70" t="s">
        <v>3</v>
      </c>
      <c r="B6" s="71"/>
      <c r="C6" s="71"/>
    </row>
    <row r="7" spans="1:12" x14ac:dyDescent="0.25">
      <c r="A7" s="70" t="s">
        <v>4</v>
      </c>
      <c r="B7" s="71"/>
      <c r="C7" s="71"/>
    </row>
    <row r="8" spans="1:12" x14ac:dyDescent="0.25">
      <c r="A8" s="71"/>
      <c r="B8" s="71"/>
      <c r="C8" s="71"/>
    </row>
    <row r="9" spans="1:12" ht="15.75" thickBot="1" x14ac:dyDescent="0.3">
      <c r="A9" s="72"/>
      <c r="B9" s="72"/>
      <c r="C9" s="72"/>
      <c r="D9" s="72"/>
      <c r="E9" s="72"/>
      <c r="F9" s="72"/>
      <c r="G9" s="73"/>
      <c r="H9" s="73"/>
      <c r="I9" s="72"/>
    </row>
    <row r="10" spans="1:12" ht="24" thickBot="1" x14ac:dyDescent="0.4">
      <c r="A10" s="232" t="s">
        <v>5</v>
      </c>
      <c r="B10" s="233"/>
      <c r="C10" s="233"/>
      <c r="D10" s="233"/>
      <c r="E10" s="233"/>
      <c r="F10" s="233"/>
      <c r="G10" s="233"/>
      <c r="H10" s="233"/>
      <c r="I10" s="234"/>
    </row>
    <row r="12" spans="1:12" ht="23.25" customHeight="1" x14ac:dyDescent="0.25">
      <c r="A12" s="74" t="s">
        <v>6</v>
      </c>
      <c r="B12" s="74" t="s">
        <v>120</v>
      </c>
      <c r="C12" s="74"/>
      <c r="D12" s="74"/>
      <c r="E12" s="74"/>
      <c r="F12" s="74"/>
      <c r="G12" s="75" t="s">
        <v>7</v>
      </c>
      <c r="H12" s="75" t="s">
        <v>8</v>
      </c>
      <c r="I12" s="43" t="s">
        <v>185</v>
      </c>
    </row>
    <row r="13" spans="1:12" ht="23.25" customHeight="1" x14ac:dyDescent="0.25">
      <c r="A13" s="74"/>
      <c r="B13" s="74"/>
      <c r="C13" s="74"/>
      <c r="D13" s="74"/>
      <c r="E13" s="74"/>
      <c r="F13" s="74"/>
      <c r="G13" s="75" t="s">
        <v>9</v>
      </c>
      <c r="H13" s="75" t="s">
        <v>8</v>
      </c>
      <c r="I13" s="44" t="s">
        <v>283</v>
      </c>
    </row>
    <row r="14" spans="1:12" ht="51.75" customHeight="1" x14ac:dyDescent="0.25">
      <c r="A14" s="74" t="s">
        <v>11</v>
      </c>
      <c r="B14" s="74" t="s">
        <v>121</v>
      </c>
      <c r="C14" s="74"/>
      <c r="D14" s="74"/>
      <c r="E14" s="74"/>
      <c r="F14" s="74"/>
      <c r="G14" s="75" t="s">
        <v>676</v>
      </c>
      <c r="H14" s="75" t="s">
        <v>8</v>
      </c>
      <c r="I14" s="203" t="s">
        <v>705</v>
      </c>
    </row>
    <row r="15" spans="1:12" ht="27.75" customHeight="1" thickBot="1" x14ac:dyDescent="0.3">
      <c r="A15" s="76"/>
      <c r="B15" s="76"/>
      <c r="C15" s="76"/>
      <c r="D15" s="76"/>
      <c r="E15" s="76"/>
      <c r="F15" s="76"/>
      <c r="G15" s="77"/>
      <c r="H15" s="77"/>
      <c r="I15" s="76"/>
    </row>
    <row r="16" spans="1:12" ht="43.5" customHeight="1" x14ac:dyDescent="0.25">
      <c r="A16" s="78" t="s">
        <v>12</v>
      </c>
      <c r="B16" s="79" t="s">
        <v>122</v>
      </c>
      <c r="C16" s="80" t="s">
        <v>25</v>
      </c>
      <c r="D16" s="79" t="s">
        <v>123</v>
      </c>
      <c r="E16" s="79" t="s">
        <v>15</v>
      </c>
      <c r="F16" s="80" t="s">
        <v>124</v>
      </c>
      <c r="G16" s="235" t="s">
        <v>16</v>
      </c>
      <c r="H16" s="236"/>
      <c r="I16" s="81" t="s">
        <v>17</v>
      </c>
      <c r="L16" s="69"/>
    </row>
    <row r="17" spans="1:12" s="76" customFormat="1" ht="30.75" customHeight="1" x14ac:dyDescent="0.25">
      <c r="A17" s="82">
        <v>1</v>
      </c>
      <c r="B17" s="168">
        <v>44261</v>
      </c>
      <c r="C17" s="160">
        <v>402374</v>
      </c>
      <c r="D17" s="84" t="s">
        <v>258</v>
      </c>
      <c r="E17" s="86" t="s">
        <v>57</v>
      </c>
      <c r="F17" s="161">
        <v>50</v>
      </c>
      <c r="G17" s="260">
        <v>5000</v>
      </c>
      <c r="H17" s="260"/>
      <c r="I17" s="88">
        <f>G17*F17</f>
        <v>250000</v>
      </c>
      <c r="L17" s="77"/>
    </row>
    <row r="18" spans="1:12" s="76" customFormat="1" ht="30.75" customHeight="1" x14ac:dyDescent="0.25">
      <c r="A18" s="82">
        <f>A17+1</f>
        <v>2</v>
      </c>
      <c r="B18" s="168">
        <v>44261</v>
      </c>
      <c r="C18" s="160">
        <v>402375</v>
      </c>
      <c r="D18" s="84" t="s">
        <v>258</v>
      </c>
      <c r="E18" s="86" t="s">
        <v>200</v>
      </c>
      <c r="F18" s="161">
        <v>167</v>
      </c>
      <c r="G18" s="260">
        <v>5000</v>
      </c>
      <c r="H18" s="260"/>
      <c r="I18" s="88">
        <f t="shared" ref="I18:I47" si="0">G18*F18</f>
        <v>835000</v>
      </c>
      <c r="L18" s="77"/>
    </row>
    <row r="19" spans="1:12" s="76" customFormat="1" ht="30.75" customHeight="1" x14ac:dyDescent="0.25">
      <c r="A19" s="82">
        <f t="shared" ref="A19:A47" si="1">A18+1</f>
        <v>3</v>
      </c>
      <c r="B19" s="168">
        <v>44265</v>
      </c>
      <c r="C19" s="160">
        <v>402372</v>
      </c>
      <c r="D19" s="84" t="s">
        <v>258</v>
      </c>
      <c r="E19" s="86" t="s">
        <v>201</v>
      </c>
      <c r="F19" s="161">
        <v>92</v>
      </c>
      <c r="G19" s="260">
        <v>5000</v>
      </c>
      <c r="H19" s="260"/>
      <c r="I19" s="88">
        <f t="shared" si="0"/>
        <v>460000</v>
      </c>
      <c r="L19" s="77"/>
    </row>
    <row r="20" spans="1:12" s="76" customFormat="1" ht="30.75" customHeight="1" x14ac:dyDescent="0.25">
      <c r="A20" s="82">
        <f t="shared" si="1"/>
        <v>4</v>
      </c>
      <c r="B20" s="168">
        <v>44265</v>
      </c>
      <c r="C20" s="160">
        <v>402373</v>
      </c>
      <c r="D20" s="84" t="s">
        <v>258</v>
      </c>
      <c r="E20" s="86" t="s">
        <v>126</v>
      </c>
      <c r="F20" s="161">
        <v>234</v>
      </c>
      <c r="G20" s="260">
        <v>3000</v>
      </c>
      <c r="H20" s="260"/>
      <c r="I20" s="88">
        <f t="shared" si="0"/>
        <v>702000</v>
      </c>
      <c r="L20" s="77"/>
    </row>
    <row r="21" spans="1:12" s="76" customFormat="1" ht="30.75" customHeight="1" x14ac:dyDescent="0.25">
      <c r="A21" s="82">
        <f t="shared" si="1"/>
        <v>5</v>
      </c>
      <c r="B21" s="168">
        <v>44265</v>
      </c>
      <c r="C21" s="160">
        <v>402611</v>
      </c>
      <c r="D21" s="84" t="s">
        <v>258</v>
      </c>
      <c r="E21" s="86" t="s">
        <v>57</v>
      </c>
      <c r="F21" s="161">
        <v>24</v>
      </c>
      <c r="G21" s="260">
        <v>5000</v>
      </c>
      <c r="H21" s="260"/>
      <c r="I21" s="88">
        <f t="shared" si="0"/>
        <v>120000</v>
      </c>
      <c r="L21" s="77"/>
    </row>
    <row r="22" spans="1:12" s="76" customFormat="1" ht="30.75" customHeight="1" x14ac:dyDescent="0.25">
      <c r="A22" s="82">
        <f t="shared" si="1"/>
        <v>6</v>
      </c>
      <c r="B22" s="168">
        <v>44265</v>
      </c>
      <c r="C22" s="160">
        <v>402612</v>
      </c>
      <c r="D22" s="84" t="s">
        <v>258</v>
      </c>
      <c r="E22" s="86" t="s">
        <v>200</v>
      </c>
      <c r="F22" s="161">
        <v>36</v>
      </c>
      <c r="G22" s="260">
        <v>5000</v>
      </c>
      <c r="H22" s="260"/>
      <c r="I22" s="88">
        <f t="shared" si="0"/>
        <v>180000</v>
      </c>
      <c r="L22" s="77"/>
    </row>
    <row r="23" spans="1:12" s="76" customFormat="1" ht="30.75" customHeight="1" x14ac:dyDescent="0.25">
      <c r="A23" s="82">
        <f t="shared" si="1"/>
        <v>7</v>
      </c>
      <c r="B23" s="168">
        <v>44265</v>
      </c>
      <c r="C23" s="160">
        <v>402376</v>
      </c>
      <c r="D23" s="84" t="s">
        <v>258</v>
      </c>
      <c r="E23" s="86" t="s">
        <v>199</v>
      </c>
      <c r="F23" s="161">
        <v>238</v>
      </c>
      <c r="G23" s="260">
        <v>5000</v>
      </c>
      <c r="H23" s="260"/>
      <c r="I23" s="88">
        <f t="shared" si="0"/>
        <v>1190000</v>
      </c>
      <c r="L23" s="77"/>
    </row>
    <row r="24" spans="1:12" s="76" customFormat="1" ht="30.75" customHeight="1" x14ac:dyDescent="0.25">
      <c r="A24" s="82">
        <f t="shared" si="1"/>
        <v>8</v>
      </c>
      <c r="B24" s="168">
        <v>44265</v>
      </c>
      <c r="C24" s="160">
        <v>402377</v>
      </c>
      <c r="D24" s="84" t="s">
        <v>258</v>
      </c>
      <c r="E24" s="86" t="s">
        <v>198</v>
      </c>
      <c r="F24" s="161">
        <v>153</v>
      </c>
      <c r="G24" s="260">
        <v>6000</v>
      </c>
      <c r="H24" s="260"/>
      <c r="I24" s="88">
        <f t="shared" si="0"/>
        <v>918000</v>
      </c>
      <c r="L24" s="77"/>
    </row>
    <row r="25" spans="1:12" s="76" customFormat="1" ht="30.75" customHeight="1" x14ac:dyDescent="0.25">
      <c r="A25" s="82">
        <f t="shared" si="1"/>
        <v>9</v>
      </c>
      <c r="B25" s="168">
        <v>44265</v>
      </c>
      <c r="C25" s="160">
        <v>402378</v>
      </c>
      <c r="D25" s="84" t="s">
        <v>258</v>
      </c>
      <c r="E25" s="86" t="s">
        <v>197</v>
      </c>
      <c r="F25" s="161">
        <v>136</v>
      </c>
      <c r="G25" s="260">
        <v>5000</v>
      </c>
      <c r="H25" s="260"/>
      <c r="I25" s="88">
        <f t="shared" si="0"/>
        <v>680000</v>
      </c>
      <c r="L25" s="77"/>
    </row>
    <row r="26" spans="1:12" s="76" customFormat="1" ht="30.75" customHeight="1" x14ac:dyDescent="0.25">
      <c r="A26" s="82">
        <f t="shared" si="1"/>
        <v>10</v>
      </c>
      <c r="B26" s="168">
        <v>44265</v>
      </c>
      <c r="C26" s="160">
        <v>402379</v>
      </c>
      <c r="D26" s="84" t="s">
        <v>258</v>
      </c>
      <c r="E26" s="86" t="s">
        <v>196</v>
      </c>
      <c r="F26" s="161">
        <v>90</v>
      </c>
      <c r="G26" s="260">
        <v>6000</v>
      </c>
      <c r="H26" s="260"/>
      <c r="I26" s="88">
        <f t="shared" si="0"/>
        <v>540000</v>
      </c>
      <c r="L26" s="77"/>
    </row>
    <row r="27" spans="1:12" s="76" customFormat="1" ht="30.75" customHeight="1" x14ac:dyDescent="0.25">
      <c r="A27" s="82">
        <f t="shared" si="1"/>
        <v>11</v>
      </c>
      <c r="B27" s="168">
        <v>44265</v>
      </c>
      <c r="C27" s="160">
        <v>402380</v>
      </c>
      <c r="D27" s="84" t="s">
        <v>258</v>
      </c>
      <c r="E27" s="86" t="s">
        <v>195</v>
      </c>
      <c r="F27" s="161">
        <v>117</v>
      </c>
      <c r="G27" s="260">
        <v>6000</v>
      </c>
      <c r="H27" s="260"/>
      <c r="I27" s="88">
        <f t="shared" si="0"/>
        <v>702000</v>
      </c>
      <c r="L27" s="77"/>
    </row>
    <row r="28" spans="1:12" s="76" customFormat="1" ht="30.75" customHeight="1" x14ac:dyDescent="0.25">
      <c r="A28" s="82">
        <f t="shared" si="1"/>
        <v>12</v>
      </c>
      <c r="B28" s="168">
        <v>44276</v>
      </c>
      <c r="C28" s="160">
        <v>402762</v>
      </c>
      <c r="D28" s="84" t="s">
        <v>258</v>
      </c>
      <c r="E28" s="86" t="s">
        <v>211</v>
      </c>
      <c r="F28" s="161">
        <v>50</v>
      </c>
      <c r="G28" s="260">
        <v>3000</v>
      </c>
      <c r="H28" s="260"/>
      <c r="I28" s="88">
        <f t="shared" si="0"/>
        <v>150000</v>
      </c>
      <c r="L28" s="77"/>
    </row>
    <row r="29" spans="1:12" s="76" customFormat="1" ht="30.75" customHeight="1" x14ac:dyDescent="0.25">
      <c r="A29" s="82">
        <f t="shared" si="1"/>
        <v>13</v>
      </c>
      <c r="B29" s="168">
        <v>44276</v>
      </c>
      <c r="C29" s="160">
        <v>402763</v>
      </c>
      <c r="D29" s="84" t="s">
        <v>258</v>
      </c>
      <c r="E29" s="86" t="s">
        <v>210</v>
      </c>
      <c r="F29" s="161">
        <v>155</v>
      </c>
      <c r="G29" s="260">
        <v>6000</v>
      </c>
      <c r="H29" s="260"/>
      <c r="I29" s="88">
        <f t="shared" si="0"/>
        <v>930000</v>
      </c>
      <c r="L29" s="77"/>
    </row>
    <row r="30" spans="1:12" s="76" customFormat="1" ht="30.75" customHeight="1" x14ac:dyDescent="0.25">
      <c r="A30" s="82">
        <f t="shared" si="1"/>
        <v>14</v>
      </c>
      <c r="B30" s="168">
        <v>44276</v>
      </c>
      <c r="C30" s="160">
        <v>402764</v>
      </c>
      <c r="D30" s="84" t="s">
        <v>258</v>
      </c>
      <c r="E30" s="86" t="s">
        <v>209</v>
      </c>
      <c r="F30" s="161">
        <v>192</v>
      </c>
      <c r="G30" s="260">
        <v>6000</v>
      </c>
      <c r="H30" s="260"/>
      <c r="I30" s="88">
        <f t="shared" si="0"/>
        <v>1152000</v>
      </c>
      <c r="L30" s="77"/>
    </row>
    <row r="31" spans="1:12" s="76" customFormat="1" ht="30.75" customHeight="1" x14ac:dyDescent="0.25">
      <c r="A31" s="82">
        <f t="shared" si="1"/>
        <v>15</v>
      </c>
      <c r="B31" s="168">
        <v>44276</v>
      </c>
      <c r="C31" s="160">
        <v>402765</v>
      </c>
      <c r="D31" s="84" t="s">
        <v>258</v>
      </c>
      <c r="E31" s="86" t="s">
        <v>208</v>
      </c>
      <c r="F31" s="161">
        <v>132</v>
      </c>
      <c r="G31" s="260">
        <v>4000</v>
      </c>
      <c r="H31" s="260"/>
      <c r="I31" s="88">
        <f t="shared" si="0"/>
        <v>528000</v>
      </c>
      <c r="L31" s="77"/>
    </row>
    <row r="32" spans="1:12" s="76" customFormat="1" ht="30.75" customHeight="1" x14ac:dyDescent="0.25">
      <c r="A32" s="82">
        <f t="shared" si="1"/>
        <v>16</v>
      </c>
      <c r="B32" s="168">
        <v>44276</v>
      </c>
      <c r="C32" s="160">
        <v>402766</v>
      </c>
      <c r="D32" s="84" t="s">
        <v>258</v>
      </c>
      <c r="E32" s="86" t="s">
        <v>207</v>
      </c>
      <c r="F32" s="161">
        <v>41</v>
      </c>
      <c r="G32" s="260">
        <v>6000</v>
      </c>
      <c r="H32" s="260"/>
      <c r="I32" s="88">
        <f t="shared" si="0"/>
        <v>246000</v>
      </c>
      <c r="L32" s="77"/>
    </row>
    <row r="33" spans="1:12" s="76" customFormat="1" ht="30.75" customHeight="1" x14ac:dyDescent="0.25">
      <c r="A33" s="82">
        <f t="shared" si="1"/>
        <v>17</v>
      </c>
      <c r="B33" s="168">
        <v>44276</v>
      </c>
      <c r="C33" s="160">
        <v>402767</v>
      </c>
      <c r="D33" s="84" t="s">
        <v>258</v>
      </c>
      <c r="E33" s="86" t="s">
        <v>206</v>
      </c>
      <c r="F33" s="161">
        <v>110</v>
      </c>
      <c r="G33" s="260">
        <v>6000</v>
      </c>
      <c r="H33" s="260"/>
      <c r="I33" s="88">
        <f t="shared" si="0"/>
        <v>660000</v>
      </c>
      <c r="L33" s="77"/>
    </row>
    <row r="34" spans="1:12" s="76" customFormat="1" ht="30.75" customHeight="1" x14ac:dyDescent="0.25">
      <c r="A34" s="82">
        <f t="shared" si="1"/>
        <v>18</v>
      </c>
      <c r="B34" s="168">
        <v>44276</v>
      </c>
      <c r="C34" s="160">
        <v>402768</v>
      </c>
      <c r="D34" s="84" t="s">
        <v>258</v>
      </c>
      <c r="E34" s="86" t="s">
        <v>205</v>
      </c>
      <c r="F34" s="161">
        <v>30</v>
      </c>
      <c r="G34" s="260">
        <v>5000</v>
      </c>
      <c r="H34" s="260"/>
      <c r="I34" s="88">
        <f t="shared" si="0"/>
        <v>150000</v>
      </c>
      <c r="L34" s="77"/>
    </row>
    <row r="35" spans="1:12" s="76" customFormat="1" ht="30.75" customHeight="1" x14ac:dyDescent="0.25">
      <c r="A35" s="82">
        <f t="shared" si="1"/>
        <v>19</v>
      </c>
      <c r="B35" s="168">
        <v>44276</v>
      </c>
      <c r="C35" s="160">
        <v>402769</v>
      </c>
      <c r="D35" s="84" t="s">
        <v>258</v>
      </c>
      <c r="E35" s="86" t="s">
        <v>41</v>
      </c>
      <c r="F35" s="161">
        <v>155</v>
      </c>
      <c r="G35" s="260">
        <v>3000</v>
      </c>
      <c r="H35" s="260"/>
      <c r="I35" s="88">
        <f t="shared" si="0"/>
        <v>465000</v>
      </c>
      <c r="L35" s="77"/>
    </row>
    <row r="36" spans="1:12" s="76" customFormat="1" ht="30.75" customHeight="1" x14ac:dyDescent="0.25">
      <c r="A36" s="82">
        <f t="shared" si="1"/>
        <v>20</v>
      </c>
      <c r="B36" s="168">
        <v>44276</v>
      </c>
      <c r="C36" s="160">
        <v>402770</v>
      </c>
      <c r="D36" s="84" t="s">
        <v>258</v>
      </c>
      <c r="E36" s="86" t="s">
        <v>204</v>
      </c>
      <c r="F36" s="161">
        <v>89</v>
      </c>
      <c r="G36" s="260">
        <v>5000</v>
      </c>
      <c r="H36" s="260"/>
      <c r="I36" s="88">
        <f t="shared" si="0"/>
        <v>445000</v>
      </c>
      <c r="L36" s="77"/>
    </row>
    <row r="37" spans="1:12" s="76" customFormat="1" ht="30.75" customHeight="1" x14ac:dyDescent="0.25">
      <c r="A37" s="82">
        <f t="shared" si="1"/>
        <v>21</v>
      </c>
      <c r="B37" s="168">
        <v>44276</v>
      </c>
      <c r="C37" s="160">
        <v>402771</v>
      </c>
      <c r="D37" s="84" t="s">
        <v>258</v>
      </c>
      <c r="E37" s="86" t="s">
        <v>203</v>
      </c>
      <c r="F37" s="161">
        <v>50</v>
      </c>
      <c r="G37" s="260">
        <v>5000</v>
      </c>
      <c r="H37" s="260"/>
      <c r="I37" s="88">
        <f t="shared" si="0"/>
        <v>250000</v>
      </c>
      <c r="L37" s="77"/>
    </row>
    <row r="38" spans="1:12" s="76" customFormat="1" ht="30.75" customHeight="1" x14ac:dyDescent="0.25">
      <c r="A38" s="82">
        <f t="shared" si="1"/>
        <v>22</v>
      </c>
      <c r="B38" s="168">
        <v>44276</v>
      </c>
      <c r="C38" s="160">
        <v>402772</v>
      </c>
      <c r="D38" s="84" t="s">
        <v>258</v>
      </c>
      <c r="E38" s="86" t="s">
        <v>202</v>
      </c>
      <c r="F38" s="161">
        <v>46</v>
      </c>
      <c r="G38" s="260">
        <v>5000</v>
      </c>
      <c r="H38" s="260"/>
      <c r="I38" s="88">
        <f t="shared" si="0"/>
        <v>230000</v>
      </c>
      <c r="L38" s="77"/>
    </row>
    <row r="39" spans="1:12" s="76" customFormat="1" ht="30.75" customHeight="1" x14ac:dyDescent="0.25">
      <c r="A39" s="82">
        <f t="shared" si="1"/>
        <v>23</v>
      </c>
      <c r="B39" s="168">
        <v>44276</v>
      </c>
      <c r="C39" s="160">
        <v>402774</v>
      </c>
      <c r="D39" s="84" t="s">
        <v>258</v>
      </c>
      <c r="E39" s="86" t="s">
        <v>201</v>
      </c>
      <c r="F39" s="161">
        <v>29</v>
      </c>
      <c r="G39" s="260">
        <v>5000</v>
      </c>
      <c r="H39" s="260"/>
      <c r="I39" s="88">
        <f t="shared" si="0"/>
        <v>145000</v>
      </c>
      <c r="L39" s="77"/>
    </row>
    <row r="40" spans="1:12" s="76" customFormat="1" ht="30.75" customHeight="1" x14ac:dyDescent="0.25">
      <c r="A40" s="82">
        <f t="shared" si="1"/>
        <v>24</v>
      </c>
      <c r="B40" s="168">
        <v>44276</v>
      </c>
      <c r="C40" s="160">
        <v>402775</v>
      </c>
      <c r="D40" s="84" t="s">
        <v>258</v>
      </c>
      <c r="E40" s="86" t="s">
        <v>126</v>
      </c>
      <c r="F40" s="161">
        <v>110</v>
      </c>
      <c r="G40" s="260">
        <v>3000</v>
      </c>
      <c r="H40" s="260"/>
      <c r="I40" s="88">
        <f t="shared" si="0"/>
        <v>330000</v>
      </c>
      <c r="L40" s="77"/>
    </row>
    <row r="41" spans="1:12" s="76" customFormat="1" ht="30.75" customHeight="1" x14ac:dyDescent="0.25">
      <c r="A41" s="82">
        <f t="shared" si="1"/>
        <v>25</v>
      </c>
      <c r="B41" s="168">
        <v>44276</v>
      </c>
      <c r="C41" s="160">
        <v>402776</v>
      </c>
      <c r="D41" s="84" t="s">
        <v>258</v>
      </c>
      <c r="E41" s="86" t="s">
        <v>57</v>
      </c>
      <c r="F41" s="161">
        <v>36</v>
      </c>
      <c r="G41" s="260">
        <v>5000</v>
      </c>
      <c r="H41" s="260"/>
      <c r="I41" s="88">
        <f t="shared" si="0"/>
        <v>180000</v>
      </c>
      <c r="L41" s="77"/>
    </row>
    <row r="42" spans="1:12" s="76" customFormat="1" ht="30.75" customHeight="1" x14ac:dyDescent="0.25">
      <c r="A42" s="82">
        <f t="shared" si="1"/>
        <v>26</v>
      </c>
      <c r="B42" s="168">
        <v>44276</v>
      </c>
      <c r="C42" s="160">
        <v>402777</v>
      </c>
      <c r="D42" s="84" t="s">
        <v>258</v>
      </c>
      <c r="E42" s="86" t="s">
        <v>200</v>
      </c>
      <c r="F42" s="161">
        <v>55</v>
      </c>
      <c r="G42" s="260">
        <v>5000</v>
      </c>
      <c r="H42" s="260"/>
      <c r="I42" s="88">
        <f t="shared" si="0"/>
        <v>275000</v>
      </c>
      <c r="L42" s="77"/>
    </row>
    <row r="43" spans="1:12" s="76" customFormat="1" ht="30.75" customHeight="1" x14ac:dyDescent="0.25">
      <c r="A43" s="82">
        <f t="shared" si="1"/>
        <v>27</v>
      </c>
      <c r="B43" s="168">
        <v>44276</v>
      </c>
      <c r="C43" s="160">
        <v>402778</v>
      </c>
      <c r="D43" s="84" t="s">
        <v>258</v>
      </c>
      <c r="E43" s="86" t="s">
        <v>199</v>
      </c>
      <c r="F43" s="161">
        <v>59</v>
      </c>
      <c r="G43" s="260">
        <v>5000</v>
      </c>
      <c r="H43" s="260"/>
      <c r="I43" s="88">
        <f t="shared" si="0"/>
        <v>295000</v>
      </c>
      <c r="L43" s="77"/>
    </row>
    <row r="44" spans="1:12" s="76" customFormat="1" ht="30.75" customHeight="1" x14ac:dyDescent="0.25">
      <c r="A44" s="82">
        <f t="shared" si="1"/>
        <v>28</v>
      </c>
      <c r="B44" s="168">
        <v>44276</v>
      </c>
      <c r="C44" s="160">
        <v>402779</v>
      </c>
      <c r="D44" s="84" t="s">
        <v>258</v>
      </c>
      <c r="E44" s="86" t="s">
        <v>198</v>
      </c>
      <c r="F44" s="161">
        <v>32</v>
      </c>
      <c r="G44" s="260">
        <v>6000</v>
      </c>
      <c r="H44" s="260"/>
      <c r="I44" s="88">
        <f t="shared" si="0"/>
        <v>192000</v>
      </c>
      <c r="L44" s="77"/>
    </row>
    <row r="45" spans="1:12" s="76" customFormat="1" ht="30.75" customHeight="1" x14ac:dyDescent="0.25">
      <c r="A45" s="82">
        <f t="shared" si="1"/>
        <v>29</v>
      </c>
      <c r="B45" s="168">
        <v>44276</v>
      </c>
      <c r="C45" s="160">
        <v>402780</v>
      </c>
      <c r="D45" s="84" t="s">
        <v>258</v>
      </c>
      <c r="E45" s="86" t="s">
        <v>197</v>
      </c>
      <c r="F45" s="161">
        <v>199</v>
      </c>
      <c r="G45" s="260">
        <v>5000</v>
      </c>
      <c r="H45" s="260"/>
      <c r="I45" s="88">
        <f t="shared" si="0"/>
        <v>995000</v>
      </c>
      <c r="L45" s="77"/>
    </row>
    <row r="46" spans="1:12" s="76" customFormat="1" ht="30.75" customHeight="1" x14ac:dyDescent="0.25">
      <c r="A46" s="82">
        <f t="shared" si="1"/>
        <v>30</v>
      </c>
      <c r="B46" s="168">
        <v>44276</v>
      </c>
      <c r="C46" s="160">
        <v>402781</v>
      </c>
      <c r="D46" s="84" t="s">
        <v>258</v>
      </c>
      <c r="E46" s="86" t="s">
        <v>196</v>
      </c>
      <c r="F46" s="161">
        <v>66</v>
      </c>
      <c r="G46" s="260">
        <v>6000</v>
      </c>
      <c r="H46" s="260"/>
      <c r="I46" s="88">
        <f t="shared" si="0"/>
        <v>396000</v>
      </c>
      <c r="L46" s="77"/>
    </row>
    <row r="47" spans="1:12" s="76" customFormat="1" ht="30.75" customHeight="1" x14ac:dyDescent="0.25">
      <c r="A47" s="82">
        <f t="shared" si="1"/>
        <v>31</v>
      </c>
      <c r="B47" s="168">
        <v>44276</v>
      </c>
      <c r="C47" s="160">
        <v>402782</v>
      </c>
      <c r="D47" s="84" t="s">
        <v>258</v>
      </c>
      <c r="E47" s="86" t="s">
        <v>195</v>
      </c>
      <c r="F47" s="161">
        <v>140</v>
      </c>
      <c r="G47" s="260">
        <v>6000</v>
      </c>
      <c r="H47" s="260"/>
      <c r="I47" s="88">
        <f t="shared" si="0"/>
        <v>840000</v>
      </c>
      <c r="L47" s="77"/>
    </row>
    <row r="48" spans="1:12" ht="36" customHeight="1" thickBot="1" x14ac:dyDescent="0.3">
      <c r="A48" s="239" t="s">
        <v>18</v>
      </c>
      <c r="B48" s="240"/>
      <c r="C48" s="240"/>
      <c r="D48" s="240"/>
      <c r="E48" s="240"/>
      <c r="F48" s="240"/>
      <c r="G48" s="240"/>
      <c r="H48" s="241"/>
      <c r="I48" s="89">
        <f>SUM(I17:I47)</f>
        <v>15431000</v>
      </c>
    </row>
    <row r="49" spans="1:12" ht="14.25" customHeight="1" x14ac:dyDescent="0.25">
      <c r="A49" s="242"/>
      <c r="B49" s="242"/>
      <c r="C49" s="242"/>
      <c r="D49" s="242"/>
      <c r="E49" s="90"/>
      <c r="G49" s="91"/>
      <c r="H49" s="91"/>
      <c r="I49" s="92"/>
    </row>
    <row r="50" spans="1:12" ht="23.25" customHeight="1" x14ac:dyDescent="0.25">
      <c r="A50" s="93"/>
      <c r="B50" s="93"/>
      <c r="D50" s="93"/>
      <c r="E50" s="93"/>
      <c r="G50" s="94" t="s">
        <v>19</v>
      </c>
      <c r="H50" s="94"/>
      <c r="I50" s="95">
        <v>0</v>
      </c>
    </row>
    <row r="51" spans="1:12" ht="23.25" customHeight="1" thickBot="1" x14ac:dyDescent="0.3">
      <c r="A51" s="202"/>
      <c r="B51" s="202"/>
      <c r="D51" s="202"/>
      <c r="E51" s="202"/>
      <c r="G51" s="97" t="s">
        <v>127</v>
      </c>
      <c r="H51" s="97"/>
      <c r="I51" s="98">
        <v>0</v>
      </c>
    </row>
    <row r="52" spans="1:12" ht="29.25" customHeight="1" x14ac:dyDescent="0.25">
      <c r="A52" s="74"/>
      <c r="B52" s="74"/>
      <c r="D52" s="74"/>
      <c r="E52" s="99"/>
      <c r="G52" s="100" t="s">
        <v>26</v>
      </c>
      <c r="H52" s="101"/>
      <c r="I52" s="102">
        <f>I48</f>
        <v>15431000</v>
      </c>
    </row>
    <row r="53" spans="1:12" ht="11.25" customHeight="1" x14ac:dyDescent="0.25">
      <c r="A53" s="74"/>
      <c r="B53" s="74"/>
      <c r="D53" s="74"/>
      <c r="E53" s="99"/>
      <c r="G53" s="101"/>
      <c r="H53" s="101"/>
      <c r="I53" s="103"/>
    </row>
    <row r="54" spans="1:12" ht="18.75" x14ac:dyDescent="0.25">
      <c r="A54" s="104" t="s">
        <v>706</v>
      </c>
      <c r="B54" s="99"/>
      <c r="D54" s="74"/>
      <c r="E54" s="99"/>
      <c r="G54" s="101"/>
      <c r="H54" s="101"/>
      <c r="I54" s="103"/>
    </row>
    <row r="55" spans="1:12" ht="15.75" x14ac:dyDescent="0.25">
      <c r="A55" s="74"/>
      <c r="B55" s="74"/>
      <c r="D55" s="74"/>
      <c r="E55" s="99"/>
      <c r="G55" s="101"/>
      <c r="H55" s="101"/>
      <c r="I55" s="103"/>
    </row>
    <row r="56" spans="1:12" ht="18.75" x14ac:dyDescent="0.3">
      <c r="A56" s="105" t="s">
        <v>20</v>
      </c>
      <c r="B56" s="106"/>
      <c r="D56" s="106"/>
      <c r="E56" s="74"/>
      <c r="G56" s="75"/>
      <c r="H56" s="75"/>
      <c r="I56" s="74"/>
    </row>
    <row r="57" spans="1:12" ht="18.75" x14ac:dyDescent="0.3">
      <c r="A57" s="107" t="s">
        <v>21</v>
      </c>
      <c r="B57" s="99"/>
      <c r="D57" s="99"/>
      <c r="E57" s="74"/>
      <c r="G57" s="75"/>
      <c r="H57" s="75"/>
      <c r="I57" s="74"/>
      <c r="L57" s="108"/>
    </row>
    <row r="58" spans="1:12" ht="18.75" x14ac:dyDescent="0.3">
      <c r="A58" s="107" t="s">
        <v>32</v>
      </c>
      <c r="B58" s="99"/>
      <c r="D58" s="74"/>
      <c r="E58" s="74"/>
      <c r="G58" s="75"/>
      <c r="H58" s="75"/>
      <c r="I58" s="74"/>
    </row>
    <row r="59" spans="1:12" ht="18.75" x14ac:dyDescent="0.3">
      <c r="A59" s="109" t="s">
        <v>33</v>
      </c>
      <c r="B59" s="110"/>
      <c r="D59" s="110"/>
      <c r="E59" s="74"/>
      <c r="G59" s="75"/>
      <c r="H59" s="75"/>
      <c r="I59" s="74"/>
    </row>
    <row r="60" spans="1:12" ht="18.75" x14ac:dyDescent="0.3">
      <c r="A60" s="111" t="s">
        <v>34</v>
      </c>
      <c r="B60" s="112"/>
      <c r="D60" s="113"/>
      <c r="E60" s="74"/>
      <c r="G60" s="75"/>
      <c r="H60" s="75"/>
      <c r="I60" s="74"/>
    </row>
    <row r="61" spans="1:12" ht="15.75" x14ac:dyDescent="0.25">
      <c r="A61" s="112"/>
      <c r="B61" s="112"/>
      <c r="D61" s="114"/>
      <c r="E61" s="74"/>
      <c r="G61" s="75"/>
      <c r="H61" s="75"/>
      <c r="I61" s="74"/>
    </row>
    <row r="62" spans="1:12" ht="15.75" x14ac:dyDescent="0.25">
      <c r="A62" s="74"/>
      <c r="B62" s="74"/>
      <c r="D62" s="74"/>
      <c r="E62" s="74"/>
      <c r="G62" s="115" t="s">
        <v>36</v>
      </c>
      <c r="H62" s="231" t="str">
        <f>I13</f>
        <v xml:space="preserve"> 19 Mei  2021</v>
      </c>
      <c r="I62" s="231"/>
    </row>
    <row r="63" spans="1:12" ht="15.75" x14ac:dyDescent="0.25">
      <c r="A63" s="74"/>
      <c r="B63" s="74"/>
      <c r="D63" s="74"/>
      <c r="E63" s="74"/>
      <c r="G63" s="75"/>
      <c r="H63" s="75"/>
      <c r="I63" s="74"/>
    </row>
    <row r="64" spans="1:12" ht="15.75" x14ac:dyDescent="0.25">
      <c r="A64" s="74"/>
      <c r="B64" s="74"/>
      <c r="D64" s="74"/>
      <c r="E64" s="74"/>
      <c r="G64" s="75"/>
      <c r="H64" s="75"/>
      <c r="I64" s="74"/>
    </row>
    <row r="65" spans="1:9" ht="15.75" x14ac:dyDescent="0.25">
      <c r="A65" s="74"/>
      <c r="B65" s="74"/>
      <c r="D65" s="74"/>
      <c r="E65" s="74"/>
      <c r="G65" s="75"/>
      <c r="H65" s="75"/>
      <c r="I65" s="74"/>
    </row>
    <row r="66" spans="1:9" ht="15.75" x14ac:dyDescent="0.25">
      <c r="A66" s="74"/>
      <c r="B66" s="74"/>
      <c r="D66" s="74"/>
      <c r="E66" s="74"/>
      <c r="G66" s="75"/>
      <c r="H66" s="75"/>
      <c r="I66" s="74"/>
    </row>
    <row r="67" spans="1:9" ht="15.75" x14ac:dyDescent="0.25">
      <c r="A67" s="74"/>
      <c r="B67" s="74"/>
      <c r="D67" s="74"/>
      <c r="E67" s="74"/>
      <c r="G67" s="75"/>
      <c r="H67" s="75"/>
      <c r="I67" s="74"/>
    </row>
    <row r="68" spans="1:9" ht="15.75" x14ac:dyDescent="0.25">
      <c r="A68" s="74"/>
      <c r="B68" s="74"/>
      <c r="D68" s="74"/>
      <c r="E68" s="74"/>
      <c r="G68" s="75"/>
      <c r="H68" s="75"/>
      <c r="I68" s="74"/>
    </row>
    <row r="69" spans="1:9" ht="15.75" x14ac:dyDescent="0.25">
      <c r="A69" s="74"/>
      <c r="B69" s="74"/>
      <c r="D69" s="74"/>
      <c r="E69" s="74"/>
      <c r="G69" s="75"/>
      <c r="H69" s="75"/>
      <c r="I69" s="74"/>
    </row>
    <row r="70" spans="1:9" ht="15.75" x14ac:dyDescent="0.25">
      <c r="A70" s="23"/>
      <c r="B70" s="23"/>
      <c r="D70" s="23"/>
      <c r="E70" s="23"/>
      <c r="G70" s="222" t="s">
        <v>285</v>
      </c>
      <c r="H70" s="222"/>
      <c r="I70" s="222"/>
    </row>
    <row r="71" spans="1:9" ht="15.75" x14ac:dyDescent="0.25">
      <c r="A71" s="23"/>
      <c r="B71" s="23"/>
      <c r="D71" s="23"/>
      <c r="E71" s="23"/>
      <c r="G71" s="116"/>
      <c r="H71" s="116"/>
      <c r="I71" s="23"/>
    </row>
    <row r="72" spans="1:9" ht="15.75" x14ac:dyDescent="0.25">
      <c r="A72" s="23"/>
      <c r="B72" s="23"/>
      <c r="D72" s="23"/>
      <c r="E72" s="23"/>
      <c r="G72" s="116"/>
      <c r="H72" s="116"/>
      <c r="I72" s="23"/>
    </row>
    <row r="73" spans="1:9" ht="15.75" x14ac:dyDescent="0.25">
      <c r="A73" s="23"/>
      <c r="B73" s="23"/>
      <c r="D73" s="23"/>
      <c r="E73" s="23"/>
      <c r="G73" s="116"/>
      <c r="H73" s="116"/>
      <c r="I73" s="23"/>
    </row>
    <row r="74" spans="1:9" ht="15.75" x14ac:dyDescent="0.25">
      <c r="A74" s="23"/>
      <c r="B74" s="23"/>
      <c r="D74" s="23"/>
      <c r="E74" s="23"/>
      <c r="G74" s="116"/>
      <c r="H74" s="116"/>
      <c r="I74" s="23"/>
    </row>
    <row r="75" spans="1:9" ht="15.75" x14ac:dyDescent="0.25">
      <c r="A75" s="23"/>
      <c r="B75" s="23"/>
      <c r="D75" s="23"/>
      <c r="E75" s="23"/>
      <c r="G75" s="116"/>
      <c r="H75" s="116"/>
      <c r="I75" s="23"/>
    </row>
    <row r="76" spans="1:9" ht="15.75" x14ac:dyDescent="0.25">
      <c r="A76" s="23"/>
      <c r="B76" s="23"/>
      <c r="D76" s="23"/>
      <c r="E76" s="23"/>
      <c r="G76" s="116"/>
      <c r="H76" s="116"/>
      <c r="I76" s="23"/>
    </row>
    <row r="77" spans="1:9" ht="15.75" x14ac:dyDescent="0.25">
      <c r="A77" s="23"/>
      <c r="B77" s="23"/>
      <c r="D77" s="23"/>
      <c r="E77" s="23"/>
      <c r="G77" s="116"/>
      <c r="H77" s="116"/>
      <c r="I77" s="23"/>
    </row>
    <row r="78" spans="1:9" ht="15.75" x14ac:dyDescent="0.25">
      <c r="A78" s="23"/>
      <c r="B78" s="23"/>
      <c r="D78" s="23"/>
      <c r="E78" s="23"/>
      <c r="G78" s="116"/>
      <c r="H78" s="116"/>
      <c r="I78" s="23"/>
    </row>
  </sheetData>
  <autoFilter ref="A16:I48">
    <filterColumn colId="6" showButton="0"/>
  </autoFilter>
  <mergeCells count="37">
    <mergeCell ref="G20:H20"/>
    <mergeCell ref="A10:I10"/>
    <mergeCell ref="G16:H16"/>
    <mergeCell ref="G17:H17"/>
    <mergeCell ref="G18:H18"/>
    <mergeCell ref="G19:H19"/>
    <mergeCell ref="G32:H32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44:H44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70:I70"/>
    <mergeCell ref="G45:H45"/>
    <mergeCell ref="G46:H46"/>
    <mergeCell ref="G47:H47"/>
    <mergeCell ref="A48:H48"/>
    <mergeCell ref="A49:D49"/>
    <mergeCell ref="H62:I62"/>
  </mergeCells>
  <printOptions horizontalCentered="1"/>
  <pageMargins left="0.23622047244094491" right="3.937007874015748E-2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2"/>
  <sheetViews>
    <sheetView topLeftCell="A83" zoomScale="86" zoomScaleNormal="86" workbookViewId="0">
      <selection activeCell="K98" sqref="K98"/>
    </sheetView>
  </sheetViews>
  <sheetFormatPr defaultRowHeight="15" x14ac:dyDescent="0.25"/>
  <cols>
    <col min="1" max="1" width="4.85546875" customWidth="1"/>
    <col min="2" max="2" width="12.85546875" customWidth="1"/>
    <col min="3" max="3" width="18" customWidth="1"/>
    <col min="4" max="4" width="20.7109375" customWidth="1"/>
    <col min="5" max="5" width="24.140625" customWidth="1"/>
    <col min="6" max="6" width="9" customWidth="1"/>
    <col min="7" max="7" width="14" style="69" customWidth="1"/>
    <col min="8" max="8" width="2.140625" style="69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67" t="s">
        <v>0</v>
      </c>
      <c r="B2" s="68"/>
      <c r="C2" s="23"/>
    </row>
    <row r="3" spans="1:12" x14ac:dyDescent="0.25">
      <c r="A3" s="70" t="s">
        <v>29</v>
      </c>
      <c r="B3" s="71"/>
      <c r="C3" s="71"/>
    </row>
    <row r="4" spans="1:12" x14ac:dyDescent="0.25">
      <c r="A4" s="70" t="s">
        <v>1</v>
      </c>
      <c r="B4" s="71"/>
      <c r="C4" s="71"/>
    </row>
    <row r="5" spans="1:12" x14ac:dyDescent="0.25">
      <c r="A5" s="70" t="s">
        <v>2</v>
      </c>
      <c r="B5" s="71"/>
      <c r="C5" s="71"/>
    </row>
    <row r="6" spans="1:12" x14ac:dyDescent="0.25">
      <c r="A6" s="70" t="s">
        <v>3</v>
      </c>
      <c r="B6" s="71"/>
      <c r="C6" s="71"/>
    </row>
    <row r="7" spans="1:12" x14ac:dyDescent="0.25">
      <c r="A7" s="70" t="s">
        <v>4</v>
      </c>
      <c r="B7" s="71"/>
      <c r="C7" s="71"/>
    </row>
    <row r="8" spans="1:12" x14ac:dyDescent="0.25">
      <c r="A8" s="71"/>
      <c r="B8" s="71"/>
      <c r="C8" s="71"/>
    </row>
    <row r="9" spans="1:12" ht="15.75" thickBot="1" x14ac:dyDescent="0.3">
      <c r="A9" s="72"/>
      <c r="B9" s="72"/>
      <c r="C9" s="72"/>
      <c r="D9" s="72"/>
      <c r="E9" s="72"/>
      <c r="F9" s="72"/>
      <c r="G9" s="73"/>
      <c r="H9" s="73"/>
      <c r="I9" s="72"/>
    </row>
    <row r="10" spans="1:12" ht="24" thickBot="1" x14ac:dyDescent="0.4">
      <c r="A10" s="232" t="s">
        <v>5</v>
      </c>
      <c r="B10" s="233"/>
      <c r="C10" s="233"/>
      <c r="D10" s="233"/>
      <c r="E10" s="233"/>
      <c r="F10" s="233"/>
      <c r="G10" s="233"/>
      <c r="H10" s="233"/>
      <c r="I10" s="234"/>
    </row>
    <row r="12" spans="1:12" ht="23.25" customHeight="1" x14ac:dyDescent="0.25">
      <c r="A12" s="74" t="s">
        <v>6</v>
      </c>
      <c r="B12" s="74" t="s">
        <v>120</v>
      </c>
      <c r="C12" s="74"/>
      <c r="D12" s="74"/>
      <c r="E12" s="74"/>
      <c r="F12" s="74"/>
      <c r="G12" s="75" t="s">
        <v>7</v>
      </c>
      <c r="H12" s="75" t="s">
        <v>8</v>
      </c>
      <c r="I12" s="43" t="s">
        <v>707</v>
      </c>
    </row>
    <row r="13" spans="1:12" ht="23.25" customHeight="1" x14ac:dyDescent="0.25">
      <c r="A13" s="74"/>
      <c r="B13" s="74"/>
      <c r="C13" s="74"/>
      <c r="D13" s="74"/>
      <c r="E13" s="74"/>
      <c r="F13" s="74"/>
      <c r="G13" s="75" t="s">
        <v>9</v>
      </c>
      <c r="H13" s="75" t="s">
        <v>8</v>
      </c>
      <c r="I13" s="44" t="s">
        <v>283</v>
      </c>
    </row>
    <row r="14" spans="1:12" ht="23.25" customHeight="1" x14ac:dyDescent="0.25">
      <c r="A14" s="74" t="s">
        <v>11</v>
      </c>
      <c r="B14" s="74" t="s">
        <v>121</v>
      </c>
      <c r="C14" s="74"/>
      <c r="D14" s="74"/>
      <c r="E14" s="74"/>
      <c r="F14" s="74"/>
      <c r="G14" s="75" t="s">
        <v>676</v>
      </c>
      <c r="H14" s="75" t="s">
        <v>8</v>
      </c>
      <c r="I14" s="74" t="s">
        <v>708</v>
      </c>
    </row>
    <row r="15" spans="1:12" ht="27.75" customHeight="1" thickBot="1" x14ac:dyDescent="0.3">
      <c r="A15" s="76"/>
      <c r="B15" s="76"/>
      <c r="C15" s="76"/>
      <c r="D15" s="76"/>
      <c r="E15" s="76"/>
      <c r="F15" s="76"/>
      <c r="G15" s="77"/>
      <c r="H15" s="77"/>
      <c r="I15" s="76"/>
    </row>
    <row r="16" spans="1:12" ht="43.5" customHeight="1" x14ac:dyDescent="0.25">
      <c r="A16" s="78" t="s">
        <v>12</v>
      </c>
      <c r="B16" s="79" t="s">
        <v>122</v>
      </c>
      <c r="C16" s="80" t="s">
        <v>25</v>
      </c>
      <c r="D16" s="79" t="s">
        <v>123</v>
      </c>
      <c r="E16" s="79" t="s">
        <v>15</v>
      </c>
      <c r="F16" s="80" t="s">
        <v>124</v>
      </c>
      <c r="G16" s="235" t="s">
        <v>16</v>
      </c>
      <c r="H16" s="236"/>
      <c r="I16" s="81" t="s">
        <v>17</v>
      </c>
      <c r="L16" s="69"/>
    </row>
    <row r="17" spans="1:12" s="76" customFormat="1" ht="18" customHeight="1" x14ac:dyDescent="0.25">
      <c r="A17" s="82">
        <v>1</v>
      </c>
      <c r="B17" s="168">
        <v>44283</v>
      </c>
      <c r="C17" s="160" t="s">
        <v>212</v>
      </c>
      <c r="D17" s="84" t="s">
        <v>258</v>
      </c>
      <c r="E17" s="86" t="s">
        <v>259</v>
      </c>
      <c r="F17" s="161">
        <v>147</v>
      </c>
      <c r="G17" s="260">
        <v>30000000</v>
      </c>
      <c r="H17" s="260"/>
      <c r="I17" s="88">
        <f>G17</f>
        <v>30000000</v>
      </c>
      <c r="L17" s="77"/>
    </row>
    <row r="18" spans="1:12" s="76" customFormat="1" ht="18" customHeight="1" x14ac:dyDescent="0.25">
      <c r="A18" s="82">
        <f t="shared" ref="A18:A81" si="0">A17+1</f>
        <v>2</v>
      </c>
      <c r="B18" s="168">
        <v>44283</v>
      </c>
      <c r="C18" s="160" t="s">
        <v>213</v>
      </c>
      <c r="D18" s="84" t="s">
        <v>258</v>
      </c>
      <c r="E18" s="86" t="s">
        <v>260</v>
      </c>
      <c r="F18" s="161">
        <v>125</v>
      </c>
      <c r="G18" s="260"/>
      <c r="H18" s="260"/>
      <c r="I18" s="88"/>
      <c r="L18" s="77"/>
    </row>
    <row r="19" spans="1:12" s="76" customFormat="1" ht="30" customHeight="1" x14ac:dyDescent="0.25">
      <c r="A19" s="82">
        <f t="shared" si="0"/>
        <v>3</v>
      </c>
      <c r="B19" s="168">
        <v>44283</v>
      </c>
      <c r="C19" s="160" t="s">
        <v>214</v>
      </c>
      <c r="D19" s="84" t="s">
        <v>258</v>
      </c>
      <c r="E19" s="86" t="s">
        <v>261</v>
      </c>
      <c r="F19" s="161">
        <v>252</v>
      </c>
      <c r="G19" s="260"/>
      <c r="H19" s="260"/>
      <c r="I19" s="88"/>
      <c r="L19" s="77"/>
    </row>
    <row r="20" spans="1:12" s="76" customFormat="1" ht="18" customHeight="1" x14ac:dyDescent="0.25">
      <c r="A20" s="82">
        <f t="shared" si="0"/>
        <v>4</v>
      </c>
      <c r="B20" s="168">
        <v>44283</v>
      </c>
      <c r="C20" s="160" t="s">
        <v>215</v>
      </c>
      <c r="D20" s="84" t="s">
        <v>258</v>
      </c>
      <c r="E20" s="86" t="s">
        <v>262</v>
      </c>
      <c r="F20" s="161">
        <v>184</v>
      </c>
      <c r="G20" s="260"/>
      <c r="H20" s="260"/>
      <c r="I20" s="88"/>
      <c r="L20" s="77"/>
    </row>
    <row r="21" spans="1:12" s="76" customFormat="1" ht="18" customHeight="1" x14ac:dyDescent="0.25">
      <c r="A21" s="82">
        <f t="shared" si="0"/>
        <v>5</v>
      </c>
      <c r="B21" s="168">
        <v>44283</v>
      </c>
      <c r="C21" s="160" t="s">
        <v>216</v>
      </c>
      <c r="D21" s="84" t="s">
        <v>258</v>
      </c>
      <c r="E21" s="86" t="s">
        <v>263</v>
      </c>
      <c r="F21" s="161">
        <v>94</v>
      </c>
      <c r="G21" s="260"/>
      <c r="H21" s="260"/>
      <c r="I21" s="88"/>
      <c r="L21" s="77"/>
    </row>
    <row r="22" spans="1:12" s="76" customFormat="1" ht="18" customHeight="1" x14ac:dyDescent="0.25">
      <c r="A22" s="82">
        <f t="shared" si="0"/>
        <v>6</v>
      </c>
      <c r="B22" s="168">
        <v>44284</v>
      </c>
      <c r="C22" s="160" t="s">
        <v>217</v>
      </c>
      <c r="D22" s="84" t="s">
        <v>258</v>
      </c>
      <c r="E22" s="86" t="s">
        <v>264</v>
      </c>
      <c r="F22" s="161">
        <v>417</v>
      </c>
      <c r="G22" s="260"/>
      <c r="H22" s="260"/>
      <c r="I22" s="88"/>
      <c r="L22" s="77"/>
    </row>
    <row r="23" spans="1:12" s="76" customFormat="1" ht="28.5" customHeight="1" x14ac:dyDescent="0.25">
      <c r="A23" s="82">
        <f t="shared" si="0"/>
        <v>7</v>
      </c>
      <c r="B23" s="168">
        <v>44284</v>
      </c>
      <c r="C23" s="160" t="s">
        <v>218</v>
      </c>
      <c r="D23" s="84" t="s">
        <v>258</v>
      </c>
      <c r="E23" s="86" t="s">
        <v>265</v>
      </c>
      <c r="F23" s="161">
        <v>509</v>
      </c>
      <c r="G23" s="260"/>
      <c r="H23" s="260"/>
      <c r="I23" s="88"/>
      <c r="L23" s="77"/>
    </row>
    <row r="24" spans="1:12" s="76" customFormat="1" ht="18" customHeight="1" x14ac:dyDescent="0.25">
      <c r="A24" s="82">
        <f t="shared" si="0"/>
        <v>8</v>
      </c>
      <c r="B24" s="168">
        <v>44284</v>
      </c>
      <c r="C24" s="160" t="s">
        <v>219</v>
      </c>
      <c r="D24" s="84" t="s">
        <v>258</v>
      </c>
      <c r="E24" s="86" t="s">
        <v>266</v>
      </c>
      <c r="F24" s="161">
        <v>161</v>
      </c>
      <c r="G24" s="260"/>
      <c r="H24" s="260"/>
      <c r="I24" s="88"/>
      <c r="L24" s="77"/>
    </row>
    <row r="25" spans="1:12" s="76" customFormat="1" ht="30.75" customHeight="1" x14ac:dyDescent="0.25">
      <c r="A25" s="82">
        <f t="shared" si="0"/>
        <v>9</v>
      </c>
      <c r="B25" s="169">
        <v>44284</v>
      </c>
      <c r="C25" s="164" t="s">
        <v>220</v>
      </c>
      <c r="D25" s="167" t="s">
        <v>258</v>
      </c>
      <c r="E25" s="165" t="s">
        <v>267</v>
      </c>
      <c r="F25" s="166">
        <v>100</v>
      </c>
      <c r="G25" s="261"/>
      <c r="H25" s="261"/>
      <c r="I25" s="162"/>
      <c r="L25" s="77"/>
    </row>
    <row r="26" spans="1:12" s="76" customFormat="1" ht="32.25" customHeight="1" x14ac:dyDescent="0.25">
      <c r="A26" s="82">
        <f t="shared" si="0"/>
        <v>10</v>
      </c>
      <c r="B26" s="168">
        <v>44284</v>
      </c>
      <c r="C26" s="160" t="s">
        <v>221</v>
      </c>
      <c r="D26" s="84" t="s">
        <v>258</v>
      </c>
      <c r="E26" s="86" t="s">
        <v>268</v>
      </c>
      <c r="F26" s="161">
        <v>115</v>
      </c>
      <c r="G26" s="260"/>
      <c r="H26" s="260"/>
      <c r="I26" s="88"/>
      <c r="L26" s="77"/>
    </row>
    <row r="27" spans="1:12" s="76" customFormat="1" ht="18" customHeight="1" x14ac:dyDescent="0.25">
      <c r="A27" s="82">
        <f t="shared" si="0"/>
        <v>11</v>
      </c>
      <c r="B27" s="168">
        <v>44284</v>
      </c>
      <c r="C27" s="160" t="s">
        <v>222</v>
      </c>
      <c r="D27" s="84" t="s">
        <v>258</v>
      </c>
      <c r="E27" s="86" t="s">
        <v>269</v>
      </c>
      <c r="F27" s="161">
        <v>88</v>
      </c>
      <c r="G27" s="260"/>
      <c r="H27" s="260"/>
      <c r="I27" s="88"/>
      <c r="L27" s="77"/>
    </row>
    <row r="28" spans="1:12" s="76" customFormat="1" ht="29.25" customHeight="1" x14ac:dyDescent="0.25">
      <c r="A28" s="82">
        <f t="shared" si="0"/>
        <v>12</v>
      </c>
      <c r="B28" s="168">
        <v>44285</v>
      </c>
      <c r="C28" s="160" t="s">
        <v>223</v>
      </c>
      <c r="D28" s="84" t="s">
        <v>258</v>
      </c>
      <c r="E28" s="86" t="s">
        <v>270</v>
      </c>
      <c r="F28" s="161">
        <v>347</v>
      </c>
      <c r="G28" s="260"/>
      <c r="H28" s="260"/>
      <c r="I28" s="88"/>
      <c r="L28" s="77"/>
    </row>
    <row r="29" spans="1:12" s="76" customFormat="1" ht="27" customHeight="1" x14ac:dyDescent="0.25">
      <c r="A29" s="82">
        <f t="shared" si="0"/>
        <v>13</v>
      </c>
      <c r="B29" s="168">
        <v>44285</v>
      </c>
      <c r="C29" s="160" t="s">
        <v>224</v>
      </c>
      <c r="D29" s="84" t="s">
        <v>258</v>
      </c>
      <c r="E29" s="86" t="s">
        <v>271</v>
      </c>
      <c r="F29" s="161">
        <v>168</v>
      </c>
      <c r="G29" s="260"/>
      <c r="H29" s="260"/>
      <c r="I29" s="88"/>
      <c r="L29" s="77"/>
    </row>
    <row r="30" spans="1:12" s="76" customFormat="1" ht="31.5" x14ac:dyDescent="0.25">
      <c r="A30" s="82">
        <f t="shared" si="0"/>
        <v>14</v>
      </c>
      <c r="B30" s="168">
        <v>44285</v>
      </c>
      <c r="C30" s="160" t="s">
        <v>225</v>
      </c>
      <c r="D30" s="84" t="s">
        <v>258</v>
      </c>
      <c r="E30" s="86" t="s">
        <v>272</v>
      </c>
      <c r="F30" s="161">
        <v>426</v>
      </c>
      <c r="G30" s="260"/>
      <c r="H30" s="260"/>
      <c r="I30" s="88"/>
      <c r="L30" s="77"/>
    </row>
    <row r="31" spans="1:12" s="76" customFormat="1" ht="31.5" x14ac:dyDescent="0.25">
      <c r="A31" s="82">
        <f t="shared" si="0"/>
        <v>15</v>
      </c>
      <c r="B31" s="168">
        <v>44285</v>
      </c>
      <c r="C31" s="160" t="s">
        <v>226</v>
      </c>
      <c r="D31" s="84" t="s">
        <v>258</v>
      </c>
      <c r="E31" s="86" t="s">
        <v>273</v>
      </c>
      <c r="F31" s="161">
        <v>247</v>
      </c>
      <c r="G31" s="260"/>
      <c r="H31" s="260"/>
      <c r="I31" s="88"/>
      <c r="L31" s="77"/>
    </row>
    <row r="32" spans="1:12" s="76" customFormat="1" ht="31.5" x14ac:dyDescent="0.25">
      <c r="A32" s="82">
        <f t="shared" si="0"/>
        <v>16</v>
      </c>
      <c r="B32" s="168">
        <v>44285</v>
      </c>
      <c r="C32" s="160" t="s">
        <v>227</v>
      </c>
      <c r="D32" s="84" t="s">
        <v>258</v>
      </c>
      <c r="E32" s="86" t="s">
        <v>273</v>
      </c>
      <c r="F32" s="161">
        <v>437</v>
      </c>
      <c r="G32" s="260"/>
      <c r="H32" s="260"/>
      <c r="I32" s="88"/>
      <c r="L32" s="77"/>
    </row>
    <row r="33" spans="1:12" s="76" customFormat="1" ht="31.5" x14ac:dyDescent="0.25">
      <c r="A33" s="82">
        <f t="shared" si="0"/>
        <v>17</v>
      </c>
      <c r="B33" s="168">
        <v>44285</v>
      </c>
      <c r="C33" s="160" t="s">
        <v>228</v>
      </c>
      <c r="D33" s="84" t="s">
        <v>258</v>
      </c>
      <c r="E33" s="86" t="s">
        <v>274</v>
      </c>
      <c r="F33" s="161">
        <v>209</v>
      </c>
      <c r="G33" s="260"/>
      <c r="H33" s="260"/>
      <c r="I33" s="88"/>
      <c r="L33" s="77"/>
    </row>
    <row r="34" spans="1:12" s="76" customFormat="1" ht="15.75" x14ac:dyDescent="0.25">
      <c r="A34" s="82">
        <f t="shared" si="0"/>
        <v>18</v>
      </c>
      <c r="B34" s="168">
        <v>44289</v>
      </c>
      <c r="C34" s="160" t="s">
        <v>229</v>
      </c>
      <c r="D34" s="84" t="s">
        <v>258</v>
      </c>
      <c r="E34" s="86" t="s">
        <v>275</v>
      </c>
      <c r="F34" s="161">
        <v>976</v>
      </c>
      <c r="G34" s="260"/>
      <c r="H34" s="260"/>
      <c r="I34" s="88"/>
      <c r="L34" s="77"/>
    </row>
    <row r="35" spans="1:12" s="76" customFormat="1" ht="31.5" x14ac:dyDescent="0.25">
      <c r="A35" s="82">
        <f t="shared" si="0"/>
        <v>19</v>
      </c>
      <c r="B35" s="168">
        <v>44289</v>
      </c>
      <c r="C35" s="160" t="s">
        <v>230</v>
      </c>
      <c r="D35" s="84" t="s">
        <v>258</v>
      </c>
      <c r="E35" s="86" t="s">
        <v>271</v>
      </c>
      <c r="F35" s="161">
        <v>135</v>
      </c>
      <c r="G35" s="260"/>
      <c r="H35" s="260"/>
      <c r="I35" s="88"/>
      <c r="L35" s="77"/>
    </row>
    <row r="36" spans="1:12" s="76" customFormat="1" ht="31.5" x14ac:dyDescent="0.25">
      <c r="A36" s="82">
        <f t="shared" si="0"/>
        <v>20</v>
      </c>
      <c r="B36" s="168">
        <v>44289</v>
      </c>
      <c r="C36" s="160" t="s">
        <v>231</v>
      </c>
      <c r="D36" s="84" t="s">
        <v>258</v>
      </c>
      <c r="E36" s="86" t="s">
        <v>270</v>
      </c>
      <c r="F36" s="161">
        <v>219</v>
      </c>
      <c r="G36" s="260"/>
      <c r="H36" s="260"/>
      <c r="I36" s="88"/>
      <c r="L36" s="77"/>
    </row>
    <row r="37" spans="1:12" s="76" customFormat="1" ht="15.75" x14ac:dyDescent="0.25">
      <c r="A37" s="82">
        <f t="shared" si="0"/>
        <v>21</v>
      </c>
      <c r="B37" s="168">
        <v>44289</v>
      </c>
      <c r="C37" s="160" t="s">
        <v>232</v>
      </c>
      <c r="D37" s="84" t="s">
        <v>258</v>
      </c>
      <c r="E37" s="86" t="s">
        <v>259</v>
      </c>
      <c r="F37" s="161">
        <v>206</v>
      </c>
      <c r="G37" s="260"/>
      <c r="H37" s="260"/>
      <c r="I37" s="88"/>
      <c r="L37" s="77"/>
    </row>
    <row r="38" spans="1:12" s="76" customFormat="1" ht="15.75" x14ac:dyDescent="0.25">
      <c r="A38" s="82">
        <f t="shared" si="0"/>
        <v>22</v>
      </c>
      <c r="B38" s="168">
        <v>44290</v>
      </c>
      <c r="C38" s="160" t="s">
        <v>233</v>
      </c>
      <c r="D38" s="84" t="s">
        <v>258</v>
      </c>
      <c r="E38" s="86" t="s">
        <v>276</v>
      </c>
      <c r="F38" s="161">
        <v>680</v>
      </c>
      <c r="G38" s="260"/>
      <c r="H38" s="260"/>
      <c r="I38" s="88"/>
      <c r="L38" s="77"/>
    </row>
    <row r="39" spans="1:12" s="76" customFormat="1" ht="31.5" x14ac:dyDescent="0.25">
      <c r="A39" s="82">
        <f t="shared" si="0"/>
        <v>23</v>
      </c>
      <c r="B39" s="168">
        <v>44290</v>
      </c>
      <c r="C39" s="160" t="s">
        <v>234</v>
      </c>
      <c r="D39" s="84" t="s">
        <v>258</v>
      </c>
      <c r="E39" s="86" t="s">
        <v>277</v>
      </c>
      <c r="F39" s="161">
        <v>1904</v>
      </c>
      <c r="G39" s="260"/>
      <c r="H39" s="260"/>
      <c r="I39" s="88"/>
      <c r="L39" s="77"/>
    </row>
    <row r="40" spans="1:12" s="76" customFormat="1" ht="31.5" x14ac:dyDescent="0.25">
      <c r="A40" s="82">
        <f t="shared" si="0"/>
        <v>24</v>
      </c>
      <c r="B40" s="168">
        <v>44290</v>
      </c>
      <c r="C40" s="160" t="s">
        <v>235</v>
      </c>
      <c r="D40" s="84" t="s">
        <v>258</v>
      </c>
      <c r="E40" s="86" t="s">
        <v>278</v>
      </c>
      <c r="F40" s="161">
        <v>602</v>
      </c>
      <c r="G40" s="260"/>
      <c r="H40" s="260"/>
      <c r="I40" s="88"/>
      <c r="L40" s="77"/>
    </row>
    <row r="41" spans="1:12" s="76" customFormat="1" ht="31.5" x14ac:dyDescent="0.25">
      <c r="A41" s="82">
        <f t="shared" si="0"/>
        <v>25</v>
      </c>
      <c r="B41" s="168">
        <v>44290</v>
      </c>
      <c r="C41" s="160" t="s">
        <v>236</v>
      </c>
      <c r="D41" s="84" t="s">
        <v>258</v>
      </c>
      <c r="E41" s="86" t="s">
        <v>273</v>
      </c>
      <c r="F41" s="161">
        <v>300</v>
      </c>
      <c r="G41" s="260"/>
      <c r="H41" s="260"/>
      <c r="I41" s="88"/>
      <c r="L41" s="77"/>
    </row>
    <row r="42" spans="1:12" s="76" customFormat="1" ht="31.5" x14ac:dyDescent="0.25">
      <c r="A42" s="82">
        <f t="shared" si="0"/>
        <v>26</v>
      </c>
      <c r="B42" s="168">
        <v>44290</v>
      </c>
      <c r="C42" s="160" t="s">
        <v>237</v>
      </c>
      <c r="D42" s="84" t="s">
        <v>258</v>
      </c>
      <c r="E42" s="86" t="s">
        <v>273</v>
      </c>
      <c r="F42" s="161">
        <v>386</v>
      </c>
      <c r="G42" s="260"/>
      <c r="H42" s="260"/>
      <c r="I42" s="88"/>
      <c r="L42" s="77"/>
    </row>
    <row r="43" spans="1:12" s="76" customFormat="1" ht="31.5" x14ac:dyDescent="0.25">
      <c r="A43" s="82">
        <f t="shared" si="0"/>
        <v>27</v>
      </c>
      <c r="B43" s="168">
        <v>44290</v>
      </c>
      <c r="C43" s="160" t="s">
        <v>238</v>
      </c>
      <c r="D43" s="84" t="s">
        <v>258</v>
      </c>
      <c r="E43" s="86" t="s">
        <v>273</v>
      </c>
      <c r="F43" s="161">
        <v>283</v>
      </c>
      <c r="G43" s="260"/>
      <c r="H43" s="260"/>
      <c r="I43" s="88"/>
      <c r="L43" s="77"/>
    </row>
    <row r="44" spans="1:12" s="76" customFormat="1" ht="31.5" x14ac:dyDescent="0.25">
      <c r="A44" s="82">
        <f t="shared" si="0"/>
        <v>28</v>
      </c>
      <c r="B44" s="168">
        <v>44290</v>
      </c>
      <c r="C44" s="160" t="s">
        <v>239</v>
      </c>
      <c r="D44" s="84" t="s">
        <v>258</v>
      </c>
      <c r="E44" s="86" t="s">
        <v>274</v>
      </c>
      <c r="F44" s="161">
        <v>157</v>
      </c>
      <c r="G44" s="260"/>
      <c r="H44" s="260"/>
      <c r="I44" s="88"/>
      <c r="L44" s="77"/>
    </row>
    <row r="45" spans="1:12" s="76" customFormat="1" ht="15.75" x14ac:dyDescent="0.25">
      <c r="A45" s="82">
        <f t="shared" si="0"/>
        <v>29</v>
      </c>
      <c r="B45" s="168">
        <v>44291</v>
      </c>
      <c r="C45" s="160" t="s">
        <v>240</v>
      </c>
      <c r="D45" s="84" t="s">
        <v>258</v>
      </c>
      <c r="E45" s="86" t="s">
        <v>260</v>
      </c>
      <c r="F45" s="161">
        <v>343</v>
      </c>
      <c r="G45" s="260"/>
      <c r="H45" s="260"/>
      <c r="I45" s="88"/>
      <c r="L45" s="77"/>
    </row>
    <row r="46" spans="1:12" s="76" customFormat="1" ht="31.5" x14ac:dyDescent="0.25">
      <c r="A46" s="82">
        <f t="shared" si="0"/>
        <v>30</v>
      </c>
      <c r="B46" s="168">
        <v>44291</v>
      </c>
      <c r="C46" s="160" t="s">
        <v>241</v>
      </c>
      <c r="D46" s="84" t="s">
        <v>258</v>
      </c>
      <c r="E46" s="86" t="s">
        <v>261</v>
      </c>
      <c r="F46" s="161">
        <v>909</v>
      </c>
      <c r="G46" s="260"/>
      <c r="H46" s="260"/>
      <c r="I46" s="88"/>
      <c r="L46" s="77"/>
    </row>
    <row r="47" spans="1:12" s="76" customFormat="1" ht="31.5" x14ac:dyDescent="0.25">
      <c r="A47" s="82">
        <f t="shared" si="0"/>
        <v>31</v>
      </c>
      <c r="B47" s="168">
        <v>44291</v>
      </c>
      <c r="C47" s="160" t="s">
        <v>242</v>
      </c>
      <c r="D47" s="84" t="s">
        <v>258</v>
      </c>
      <c r="E47" s="86" t="s">
        <v>279</v>
      </c>
      <c r="F47" s="161">
        <v>478</v>
      </c>
      <c r="G47" s="260"/>
      <c r="H47" s="260"/>
      <c r="I47" s="88"/>
      <c r="L47" s="77"/>
    </row>
    <row r="48" spans="1:12" s="76" customFormat="1" ht="31.5" x14ac:dyDescent="0.25">
      <c r="A48" s="82">
        <f t="shared" si="0"/>
        <v>32</v>
      </c>
      <c r="B48" s="168">
        <v>44291</v>
      </c>
      <c r="C48" s="160" t="s">
        <v>243</v>
      </c>
      <c r="D48" s="84" t="s">
        <v>258</v>
      </c>
      <c r="E48" s="86" t="s">
        <v>280</v>
      </c>
      <c r="F48" s="161">
        <v>935</v>
      </c>
      <c r="G48" s="260"/>
      <c r="H48" s="260"/>
      <c r="I48" s="88"/>
      <c r="L48" s="77"/>
    </row>
    <row r="49" spans="1:12" s="76" customFormat="1" ht="31.5" x14ac:dyDescent="0.25">
      <c r="A49" s="82">
        <f t="shared" si="0"/>
        <v>33</v>
      </c>
      <c r="B49" s="168">
        <v>44291</v>
      </c>
      <c r="C49" s="160" t="s">
        <v>244</v>
      </c>
      <c r="D49" s="84" t="s">
        <v>258</v>
      </c>
      <c r="E49" s="86" t="s">
        <v>281</v>
      </c>
      <c r="F49" s="161">
        <v>627</v>
      </c>
      <c r="G49" s="260"/>
      <c r="H49" s="260"/>
      <c r="I49" s="88"/>
      <c r="L49" s="77"/>
    </row>
    <row r="50" spans="1:12" s="76" customFormat="1" ht="15.75" x14ac:dyDescent="0.25">
      <c r="A50" s="82">
        <f t="shared" si="0"/>
        <v>34</v>
      </c>
      <c r="B50" s="168">
        <v>44292</v>
      </c>
      <c r="C50" s="160" t="s">
        <v>245</v>
      </c>
      <c r="D50" s="84" t="s">
        <v>258</v>
      </c>
      <c r="E50" s="86" t="s">
        <v>282</v>
      </c>
      <c r="F50" s="161">
        <v>532</v>
      </c>
      <c r="G50" s="260"/>
      <c r="H50" s="260"/>
      <c r="I50" s="88"/>
      <c r="L50" s="77"/>
    </row>
    <row r="51" spans="1:12" s="76" customFormat="1" ht="31.5" x14ac:dyDescent="0.25">
      <c r="A51" s="82">
        <f t="shared" si="0"/>
        <v>35</v>
      </c>
      <c r="B51" s="168">
        <v>44292</v>
      </c>
      <c r="C51" s="160" t="s">
        <v>246</v>
      </c>
      <c r="D51" s="84" t="s">
        <v>258</v>
      </c>
      <c r="E51" s="86" t="s">
        <v>267</v>
      </c>
      <c r="F51" s="161">
        <v>228</v>
      </c>
      <c r="G51" s="260"/>
      <c r="H51" s="260"/>
      <c r="I51" s="88"/>
      <c r="L51" s="77"/>
    </row>
    <row r="52" spans="1:12" s="76" customFormat="1" ht="31.5" x14ac:dyDescent="0.25">
      <c r="A52" s="82">
        <f t="shared" si="0"/>
        <v>36</v>
      </c>
      <c r="B52" s="169">
        <v>44292</v>
      </c>
      <c r="C52" s="164" t="s">
        <v>247</v>
      </c>
      <c r="D52" s="167" t="s">
        <v>258</v>
      </c>
      <c r="E52" s="165" t="s">
        <v>268</v>
      </c>
      <c r="F52" s="166">
        <v>426</v>
      </c>
      <c r="G52" s="261"/>
      <c r="H52" s="261"/>
      <c r="I52" s="162"/>
      <c r="L52" s="77"/>
    </row>
    <row r="53" spans="1:12" s="76" customFormat="1" ht="15.75" x14ac:dyDescent="0.25">
      <c r="A53" s="82">
        <f t="shared" si="0"/>
        <v>37</v>
      </c>
      <c r="B53" s="168">
        <v>44292</v>
      </c>
      <c r="C53" s="160" t="s">
        <v>248</v>
      </c>
      <c r="D53" s="84" t="s">
        <v>258</v>
      </c>
      <c r="E53" s="86" t="s">
        <v>269</v>
      </c>
      <c r="F53" s="161">
        <v>900</v>
      </c>
      <c r="G53" s="260"/>
      <c r="H53" s="260"/>
      <c r="I53" s="88"/>
      <c r="L53" s="77"/>
    </row>
    <row r="54" spans="1:12" s="76" customFormat="1" ht="31.5" x14ac:dyDescent="0.25">
      <c r="A54" s="82">
        <f t="shared" si="0"/>
        <v>38</v>
      </c>
      <c r="B54" s="168">
        <v>44292</v>
      </c>
      <c r="C54" s="160" t="s">
        <v>249</v>
      </c>
      <c r="D54" s="84" t="s">
        <v>258</v>
      </c>
      <c r="E54" s="86" t="s">
        <v>262</v>
      </c>
      <c r="F54" s="161">
        <v>753</v>
      </c>
      <c r="G54" s="260"/>
      <c r="H54" s="260"/>
      <c r="I54" s="88"/>
      <c r="L54" s="77"/>
    </row>
    <row r="55" spans="1:12" s="76" customFormat="1" ht="31.5" x14ac:dyDescent="0.25">
      <c r="A55" s="82">
        <f t="shared" si="0"/>
        <v>39</v>
      </c>
      <c r="B55" s="168">
        <v>44292</v>
      </c>
      <c r="C55" s="160" t="s">
        <v>250</v>
      </c>
      <c r="D55" s="84" t="s">
        <v>258</v>
      </c>
      <c r="E55" s="86" t="s">
        <v>273</v>
      </c>
      <c r="F55" s="161">
        <v>81</v>
      </c>
      <c r="G55" s="260"/>
      <c r="H55" s="260"/>
      <c r="I55" s="88"/>
      <c r="L55" s="77"/>
    </row>
    <row r="56" spans="1:12" s="76" customFormat="1" ht="31.5" x14ac:dyDescent="0.25">
      <c r="A56" s="82">
        <f t="shared" si="0"/>
        <v>40</v>
      </c>
      <c r="B56" s="168">
        <v>44292</v>
      </c>
      <c r="C56" s="160" t="s">
        <v>251</v>
      </c>
      <c r="D56" s="84" t="s">
        <v>258</v>
      </c>
      <c r="E56" s="86" t="s">
        <v>273</v>
      </c>
      <c r="F56" s="161">
        <v>24</v>
      </c>
      <c r="G56" s="260"/>
      <c r="H56" s="260"/>
      <c r="I56" s="88"/>
      <c r="L56" s="77"/>
    </row>
    <row r="57" spans="1:12" s="76" customFormat="1" ht="31.5" x14ac:dyDescent="0.25">
      <c r="A57" s="82">
        <f t="shared" si="0"/>
        <v>41</v>
      </c>
      <c r="B57" s="168">
        <v>44292</v>
      </c>
      <c r="C57" s="160" t="s">
        <v>252</v>
      </c>
      <c r="D57" s="84" t="s">
        <v>258</v>
      </c>
      <c r="E57" s="86" t="s">
        <v>273</v>
      </c>
      <c r="F57" s="161">
        <v>32</v>
      </c>
      <c r="G57" s="260"/>
      <c r="H57" s="260"/>
      <c r="I57" s="88"/>
      <c r="L57" s="77"/>
    </row>
    <row r="58" spans="1:12" s="76" customFormat="1" ht="15.75" x14ac:dyDescent="0.25">
      <c r="A58" s="82">
        <f t="shared" si="0"/>
        <v>42</v>
      </c>
      <c r="B58" s="168">
        <v>44292</v>
      </c>
      <c r="C58" s="160" t="s">
        <v>253</v>
      </c>
      <c r="D58" s="84" t="s">
        <v>258</v>
      </c>
      <c r="E58" s="86" t="s">
        <v>264</v>
      </c>
      <c r="F58" s="161">
        <v>465</v>
      </c>
      <c r="G58" s="260"/>
      <c r="H58" s="260"/>
      <c r="I58" s="88"/>
      <c r="L58" s="77"/>
    </row>
    <row r="59" spans="1:12" s="76" customFormat="1" ht="31.5" x14ac:dyDescent="0.25">
      <c r="A59" s="82">
        <f t="shared" si="0"/>
        <v>43</v>
      </c>
      <c r="B59" s="168">
        <v>44292</v>
      </c>
      <c r="C59" s="160" t="s">
        <v>254</v>
      </c>
      <c r="D59" s="84" t="s">
        <v>258</v>
      </c>
      <c r="E59" s="86" t="s">
        <v>265</v>
      </c>
      <c r="F59" s="161">
        <v>846</v>
      </c>
      <c r="G59" s="260"/>
      <c r="H59" s="260"/>
      <c r="I59" s="88"/>
      <c r="L59" s="77"/>
    </row>
    <row r="60" spans="1:12" s="76" customFormat="1" ht="31.5" x14ac:dyDescent="0.25">
      <c r="A60" s="82">
        <f t="shared" si="0"/>
        <v>44</v>
      </c>
      <c r="B60" s="168">
        <v>44292</v>
      </c>
      <c r="C60" s="160" t="s">
        <v>255</v>
      </c>
      <c r="D60" s="84" t="s">
        <v>258</v>
      </c>
      <c r="E60" s="86" t="s">
        <v>272</v>
      </c>
      <c r="F60" s="161">
        <v>862</v>
      </c>
      <c r="G60" s="260"/>
      <c r="H60" s="260"/>
      <c r="I60" s="88"/>
      <c r="L60" s="77"/>
    </row>
    <row r="61" spans="1:12" s="76" customFormat="1" ht="31.5" x14ac:dyDescent="0.25">
      <c r="A61" s="82">
        <f t="shared" si="0"/>
        <v>45</v>
      </c>
      <c r="B61" s="168">
        <v>44292</v>
      </c>
      <c r="C61" s="160" t="s">
        <v>256</v>
      </c>
      <c r="D61" s="84" t="s">
        <v>258</v>
      </c>
      <c r="E61" s="86" t="s">
        <v>271</v>
      </c>
      <c r="F61" s="161">
        <v>158</v>
      </c>
      <c r="G61" s="260"/>
      <c r="H61" s="260"/>
      <c r="I61" s="88"/>
      <c r="L61" s="77"/>
    </row>
    <row r="62" spans="1:12" s="76" customFormat="1" ht="31.5" x14ac:dyDescent="0.25">
      <c r="A62" s="82">
        <f t="shared" si="0"/>
        <v>46</v>
      </c>
      <c r="B62" s="168">
        <v>44292</v>
      </c>
      <c r="C62" s="160" t="s">
        <v>257</v>
      </c>
      <c r="D62" s="84" t="s">
        <v>258</v>
      </c>
      <c r="E62" s="86" t="s">
        <v>270</v>
      </c>
      <c r="F62" s="161">
        <v>432</v>
      </c>
      <c r="G62" s="260"/>
      <c r="H62" s="260"/>
      <c r="I62" s="88"/>
      <c r="L62" s="77"/>
    </row>
    <row r="63" spans="1:12" s="76" customFormat="1" ht="31.5" x14ac:dyDescent="0.25">
      <c r="A63" s="82">
        <f t="shared" si="0"/>
        <v>47</v>
      </c>
      <c r="B63" s="170">
        <v>44293</v>
      </c>
      <c r="C63" s="160" t="s">
        <v>398</v>
      </c>
      <c r="D63" s="84" t="s">
        <v>258</v>
      </c>
      <c r="E63" s="86" t="s">
        <v>592</v>
      </c>
      <c r="F63" s="161">
        <v>294</v>
      </c>
      <c r="G63" s="260"/>
      <c r="H63" s="260"/>
      <c r="I63" s="88"/>
      <c r="L63" s="77"/>
    </row>
    <row r="64" spans="1:12" s="76" customFormat="1" ht="18.75" customHeight="1" x14ac:dyDescent="0.25">
      <c r="A64" s="82">
        <f t="shared" si="0"/>
        <v>48</v>
      </c>
      <c r="B64" s="170">
        <v>44293</v>
      </c>
      <c r="C64" s="160" t="s">
        <v>395</v>
      </c>
      <c r="D64" s="84" t="s">
        <v>258</v>
      </c>
      <c r="E64" s="86" t="s">
        <v>275</v>
      </c>
      <c r="F64" s="161">
        <v>416</v>
      </c>
      <c r="G64" s="260"/>
      <c r="H64" s="260"/>
      <c r="I64" s="88"/>
      <c r="L64" s="77"/>
    </row>
    <row r="65" spans="1:12" s="76" customFormat="1" ht="31.5" x14ac:dyDescent="0.25">
      <c r="A65" s="82">
        <f t="shared" si="0"/>
        <v>49</v>
      </c>
      <c r="B65" s="170">
        <v>44293</v>
      </c>
      <c r="C65" s="160" t="s">
        <v>396</v>
      </c>
      <c r="D65" s="84" t="s">
        <v>258</v>
      </c>
      <c r="E65" s="86" t="s">
        <v>590</v>
      </c>
      <c r="F65" s="161">
        <v>792</v>
      </c>
      <c r="G65" s="260"/>
      <c r="H65" s="260"/>
      <c r="I65" s="88"/>
      <c r="L65" s="77"/>
    </row>
    <row r="66" spans="1:12" s="76" customFormat="1" ht="15.75" x14ac:dyDescent="0.25">
      <c r="A66" s="82">
        <f t="shared" si="0"/>
        <v>50</v>
      </c>
      <c r="B66" s="170">
        <v>44293</v>
      </c>
      <c r="C66" s="160" t="s">
        <v>397</v>
      </c>
      <c r="D66" s="84" t="s">
        <v>258</v>
      </c>
      <c r="E66" s="86" t="s">
        <v>591</v>
      </c>
      <c r="F66" s="161">
        <v>201</v>
      </c>
      <c r="G66" s="260"/>
      <c r="H66" s="260"/>
      <c r="I66" s="88"/>
      <c r="L66" s="77"/>
    </row>
    <row r="67" spans="1:12" s="76" customFormat="1" ht="17.25" customHeight="1" x14ac:dyDescent="0.25">
      <c r="A67" s="82">
        <f t="shared" si="0"/>
        <v>51</v>
      </c>
      <c r="B67" s="168">
        <v>44294</v>
      </c>
      <c r="C67" s="160" t="s">
        <v>425</v>
      </c>
      <c r="D67" s="84" t="s">
        <v>258</v>
      </c>
      <c r="E67" s="86" t="s">
        <v>263</v>
      </c>
      <c r="F67" s="161">
        <v>510</v>
      </c>
      <c r="G67" s="260"/>
      <c r="H67" s="260"/>
      <c r="I67" s="88"/>
      <c r="L67" s="77"/>
    </row>
    <row r="68" spans="1:12" s="76" customFormat="1" ht="17.25" customHeight="1" x14ac:dyDescent="0.25">
      <c r="A68" s="82">
        <f t="shared" si="0"/>
        <v>52</v>
      </c>
      <c r="B68" s="168">
        <v>44294</v>
      </c>
      <c r="C68" s="160" t="s">
        <v>426</v>
      </c>
      <c r="D68" s="84" t="s">
        <v>258</v>
      </c>
      <c r="E68" s="86" t="s">
        <v>276</v>
      </c>
      <c r="F68" s="161">
        <v>510</v>
      </c>
      <c r="G68" s="260"/>
      <c r="H68" s="260"/>
      <c r="I68" s="88"/>
      <c r="L68" s="77"/>
    </row>
    <row r="69" spans="1:12" s="76" customFormat="1" ht="17.25" customHeight="1" x14ac:dyDescent="0.25">
      <c r="A69" s="82">
        <f t="shared" si="0"/>
        <v>53</v>
      </c>
      <c r="B69" s="168">
        <v>44294</v>
      </c>
      <c r="C69" s="160" t="s">
        <v>427</v>
      </c>
      <c r="D69" s="84" t="s">
        <v>258</v>
      </c>
      <c r="E69" s="86" t="s">
        <v>266</v>
      </c>
      <c r="F69" s="161">
        <v>631</v>
      </c>
      <c r="G69" s="260"/>
      <c r="H69" s="260"/>
      <c r="I69" s="88"/>
      <c r="L69" s="77"/>
    </row>
    <row r="70" spans="1:12" s="76" customFormat="1" ht="17.25" customHeight="1" x14ac:dyDescent="0.25">
      <c r="A70" s="82">
        <f t="shared" si="0"/>
        <v>54</v>
      </c>
      <c r="B70" s="168">
        <v>44294</v>
      </c>
      <c r="C70" s="160" t="s">
        <v>428</v>
      </c>
      <c r="D70" s="84" t="s">
        <v>258</v>
      </c>
      <c r="E70" s="86" t="s">
        <v>259</v>
      </c>
      <c r="F70" s="161">
        <v>384</v>
      </c>
      <c r="G70" s="260"/>
      <c r="H70" s="260"/>
      <c r="I70" s="88"/>
      <c r="L70" s="77"/>
    </row>
    <row r="71" spans="1:12" s="76" customFormat="1" ht="17.25" customHeight="1" x14ac:dyDescent="0.25">
      <c r="A71" s="82">
        <f t="shared" si="0"/>
        <v>55</v>
      </c>
      <c r="B71" s="168">
        <v>44294</v>
      </c>
      <c r="C71" s="160" t="s">
        <v>429</v>
      </c>
      <c r="D71" s="84" t="s">
        <v>258</v>
      </c>
      <c r="E71" s="86" t="s">
        <v>275</v>
      </c>
      <c r="F71" s="161">
        <v>258</v>
      </c>
      <c r="G71" s="260"/>
      <c r="H71" s="260"/>
      <c r="I71" s="88"/>
      <c r="L71" s="77"/>
    </row>
    <row r="72" spans="1:12" s="76" customFormat="1" ht="31.5" x14ac:dyDescent="0.25">
      <c r="A72" s="82">
        <f t="shared" si="0"/>
        <v>56</v>
      </c>
      <c r="B72" s="168">
        <v>44294</v>
      </c>
      <c r="C72" s="160" t="s">
        <v>430</v>
      </c>
      <c r="D72" s="84" t="s">
        <v>258</v>
      </c>
      <c r="E72" s="86" t="s">
        <v>277</v>
      </c>
      <c r="F72" s="161">
        <v>180</v>
      </c>
      <c r="G72" s="260"/>
      <c r="H72" s="260"/>
      <c r="I72" s="88"/>
      <c r="L72" s="77"/>
    </row>
    <row r="73" spans="1:12" s="76" customFormat="1" ht="31.5" x14ac:dyDescent="0.25">
      <c r="A73" s="82">
        <f t="shared" si="0"/>
        <v>57</v>
      </c>
      <c r="B73" s="168">
        <v>44295</v>
      </c>
      <c r="C73" s="160" t="s">
        <v>444</v>
      </c>
      <c r="D73" s="84" t="s">
        <v>258</v>
      </c>
      <c r="E73" s="86" t="s">
        <v>273</v>
      </c>
      <c r="F73" s="161">
        <v>50</v>
      </c>
      <c r="G73" s="260"/>
      <c r="H73" s="260"/>
      <c r="I73" s="88"/>
      <c r="L73" s="77"/>
    </row>
    <row r="74" spans="1:12" s="76" customFormat="1" ht="15.75" x14ac:dyDescent="0.25">
      <c r="A74" s="82">
        <f t="shared" si="0"/>
        <v>58</v>
      </c>
      <c r="B74" s="168">
        <v>44295</v>
      </c>
      <c r="C74" s="160" t="s">
        <v>445</v>
      </c>
      <c r="D74" s="84" t="s">
        <v>258</v>
      </c>
      <c r="E74" s="86" t="s">
        <v>260</v>
      </c>
      <c r="F74" s="161">
        <v>50</v>
      </c>
      <c r="G74" s="260"/>
      <c r="H74" s="260"/>
      <c r="I74" s="88"/>
      <c r="L74" s="77"/>
    </row>
    <row r="75" spans="1:12" s="76" customFormat="1" ht="31.5" x14ac:dyDescent="0.25">
      <c r="A75" s="82">
        <f t="shared" si="0"/>
        <v>59</v>
      </c>
      <c r="B75" s="168">
        <v>44295</v>
      </c>
      <c r="C75" s="160" t="s">
        <v>446</v>
      </c>
      <c r="D75" s="84" t="s">
        <v>258</v>
      </c>
      <c r="E75" s="86" t="s">
        <v>278</v>
      </c>
      <c r="F75" s="161">
        <v>85</v>
      </c>
      <c r="G75" s="260"/>
      <c r="H75" s="260"/>
      <c r="I75" s="88"/>
      <c r="L75" s="77"/>
    </row>
    <row r="76" spans="1:12" s="76" customFormat="1" ht="18" customHeight="1" x14ac:dyDescent="0.25">
      <c r="A76" s="82">
        <f t="shared" si="0"/>
        <v>60</v>
      </c>
      <c r="B76" s="168">
        <v>44295</v>
      </c>
      <c r="C76" s="160" t="s">
        <v>447</v>
      </c>
      <c r="D76" s="84" t="s">
        <v>258</v>
      </c>
      <c r="E76" s="86" t="s">
        <v>593</v>
      </c>
      <c r="F76" s="161">
        <v>183</v>
      </c>
      <c r="G76" s="260"/>
      <c r="H76" s="260"/>
      <c r="I76" s="88"/>
      <c r="L76" s="77"/>
    </row>
    <row r="77" spans="1:12" s="76" customFormat="1" ht="18" customHeight="1" x14ac:dyDescent="0.25">
      <c r="A77" s="82">
        <f t="shared" si="0"/>
        <v>61</v>
      </c>
      <c r="B77" s="168">
        <v>44295</v>
      </c>
      <c r="C77" s="160" t="s">
        <v>448</v>
      </c>
      <c r="D77" s="84" t="s">
        <v>258</v>
      </c>
      <c r="E77" s="86" t="s">
        <v>594</v>
      </c>
      <c r="F77" s="161">
        <v>642</v>
      </c>
      <c r="G77" s="260"/>
      <c r="H77" s="260"/>
      <c r="I77" s="88"/>
      <c r="L77" s="77"/>
    </row>
    <row r="78" spans="1:12" s="76" customFormat="1" ht="31.5" x14ac:dyDescent="0.25">
      <c r="A78" s="82">
        <f t="shared" si="0"/>
        <v>62</v>
      </c>
      <c r="B78" s="168">
        <v>44295</v>
      </c>
      <c r="C78" s="160" t="s">
        <v>449</v>
      </c>
      <c r="D78" s="84" t="s">
        <v>258</v>
      </c>
      <c r="E78" s="86" t="s">
        <v>272</v>
      </c>
      <c r="F78" s="161">
        <v>50</v>
      </c>
      <c r="G78" s="260"/>
      <c r="H78" s="260"/>
      <c r="I78" s="88"/>
      <c r="L78" s="77"/>
    </row>
    <row r="79" spans="1:12" s="76" customFormat="1" ht="31.5" x14ac:dyDescent="0.25">
      <c r="A79" s="82">
        <f t="shared" si="0"/>
        <v>63</v>
      </c>
      <c r="B79" s="168">
        <v>44295</v>
      </c>
      <c r="C79" s="160" t="s">
        <v>450</v>
      </c>
      <c r="D79" s="84" t="s">
        <v>258</v>
      </c>
      <c r="E79" s="86" t="s">
        <v>279</v>
      </c>
      <c r="F79" s="161">
        <v>50</v>
      </c>
      <c r="G79" s="260"/>
      <c r="H79" s="260"/>
      <c r="I79" s="88"/>
      <c r="L79" s="77"/>
    </row>
    <row r="80" spans="1:12" s="76" customFormat="1" ht="31.5" x14ac:dyDescent="0.25">
      <c r="A80" s="82">
        <f t="shared" si="0"/>
        <v>64</v>
      </c>
      <c r="B80" s="168">
        <v>44295</v>
      </c>
      <c r="C80" s="160" t="s">
        <v>451</v>
      </c>
      <c r="D80" s="84" t="s">
        <v>258</v>
      </c>
      <c r="E80" s="86" t="s">
        <v>261</v>
      </c>
      <c r="F80" s="161">
        <v>50</v>
      </c>
      <c r="G80" s="260"/>
      <c r="H80" s="260"/>
      <c r="I80" s="88"/>
      <c r="L80" s="77"/>
    </row>
    <row r="81" spans="1:12" s="76" customFormat="1" ht="31.5" x14ac:dyDescent="0.25">
      <c r="A81" s="82">
        <f t="shared" si="0"/>
        <v>65</v>
      </c>
      <c r="B81" s="168">
        <v>44295</v>
      </c>
      <c r="C81" s="160" t="s">
        <v>452</v>
      </c>
      <c r="D81" s="84" t="s">
        <v>258</v>
      </c>
      <c r="E81" s="86" t="s">
        <v>262</v>
      </c>
      <c r="F81" s="161">
        <v>50</v>
      </c>
      <c r="G81" s="260"/>
      <c r="H81" s="260"/>
      <c r="I81" s="88"/>
      <c r="L81" s="77"/>
    </row>
    <row r="82" spans="1:12" ht="36" customHeight="1" thickBot="1" x14ac:dyDescent="0.3">
      <c r="A82" s="239" t="s">
        <v>18</v>
      </c>
      <c r="B82" s="240"/>
      <c r="C82" s="240"/>
      <c r="D82" s="240"/>
      <c r="E82" s="240"/>
      <c r="F82" s="240"/>
      <c r="G82" s="240"/>
      <c r="H82" s="241"/>
      <c r="I82" s="89">
        <f>SUM(I17:I81)</f>
        <v>30000000</v>
      </c>
    </row>
    <row r="83" spans="1:12" ht="14.25" customHeight="1" x14ac:dyDescent="0.25">
      <c r="A83" s="242"/>
      <c r="B83" s="242"/>
      <c r="C83" s="242"/>
      <c r="D83" s="242"/>
      <c r="E83" s="90"/>
      <c r="G83" s="91"/>
      <c r="H83" s="91"/>
      <c r="I83" s="92"/>
    </row>
    <row r="84" spans="1:12" ht="23.25" customHeight="1" x14ac:dyDescent="0.25">
      <c r="A84" s="93"/>
      <c r="B84" s="93"/>
      <c r="D84" s="93"/>
      <c r="E84" s="93"/>
      <c r="G84" s="94" t="s">
        <v>19</v>
      </c>
      <c r="H84" s="94"/>
      <c r="I84" s="95">
        <v>0</v>
      </c>
    </row>
    <row r="85" spans="1:12" ht="23.25" customHeight="1" thickBot="1" x14ac:dyDescent="0.3">
      <c r="A85" s="202"/>
      <c r="B85" s="202"/>
      <c r="D85" s="202"/>
      <c r="E85" s="202"/>
      <c r="G85" s="97" t="s">
        <v>127</v>
      </c>
      <c r="H85" s="97"/>
      <c r="I85" s="98">
        <v>0</v>
      </c>
    </row>
    <row r="86" spans="1:12" ht="29.25" customHeight="1" x14ac:dyDescent="0.25">
      <c r="A86" s="74"/>
      <c r="B86" s="74"/>
      <c r="D86" s="74"/>
      <c r="E86" s="99"/>
      <c r="G86" s="100" t="s">
        <v>26</v>
      </c>
      <c r="H86" s="101"/>
      <c r="I86" s="102">
        <f>I82</f>
        <v>30000000</v>
      </c>
    </row>
    <row r="87" spans="1:12" ht="11.25" customHeight="1" x14ac:dyDescent="0.25">
      <c r="A87" s="74"/>
      <c r="B87" s="74"/>
      <c r="D87" s="74"/>
      <c r="E87" s="99"/>
      <c r="G87" s="101"/>
      <c r="H87" s="101"/>
      <c r="I87" s="103"/>
    </row>
    <row r="88" spans="1:12" ht="18.75" x14ac:dyDescent="0.25">
      <c r="A88" s="104" t="s">
        <v>284</v>
      </c>
      <c r="B88" s="99"/>
      <c r="D88" s="74"/>
      <c r="E88" s="99"/>
      <c r="G88" s="101"/>
      <c r="H88" s="101"/>
      <c r="I88" s="103"/>
    </row>
    <row r="89" spans="1:12" ht="15.75" x14ac:dyDescent="0.25">
      <c r="A89" s="74"/>
      <c r="B89" s="74"/>
      <c r="D89" s="74"/>
      <c r="E89" s="99"/>
      <c r="G89" s="101"/>
      <c r="H89" s="101"/>
      <c r="I89" s="103"/>
    </row>
    <row r="90" spans="1:12" ht="18.75" x14ac:dyDescent="0.3">
      <c r="A90" s="105" t="s">
        <v>20</v>
      </c>
      <c r="B90" s="106"/>
      <c r="D90" s="106"/>
      <c r="E90" s="74"/>
      <c r="G90" s="75"/>
      <c r="H90" s="75"/>
      <c r="I90" s="74"/>
    </row>
    <row r="91" spans="1:12" ht="18.75" x14ac:dyDescent="0.3">
      <c r="A91" s="107" t="s">
        <v>21</v>
      </c>
      <c r="B91" s="99"/>
      <c r="D91" s="99"/>
      <c r="E91" s="74"/>
      <c r="G91" s="75"/>
      <c r="H91" s="75"/>
      <c r="I91" s="74"/>
      <c r="L91" s="108"/>
    </row>
    <row r="92" spans="1:12" ht="18.75" x14ac:dyDescent="0.3">
      <c r="A92" s="107" t="s">
        <v>32</v>
      </c>
      <c r="B92" s="99"/>
      <c r="D92" s="74"/>
      <c r="E92" s="74"/>
      <c r="G92" s="75"/>
      <c r="H92" s="75"/>
      <c r="I92" s="74"/>
    </row>
    <row r="93" spans="1:12" ht="18.75" x14ac:dyDescent="0.3">
      <c r="A93" s="109" t="s">
        <v>33</v>
      </c>
      <c r="B93" s="110"/>
      <c r="D93" s="110"/>
      <c r="E93" s="74"/>
      <c r="G93" s="75"/>
      <c r="H93" s="75"/>
      <c r="I93" s="74"/>
    </row>
    <row r="94" spans="1:12" ht="18.75" x14ac:dyDescent="0.3">
      <c r="A94" s="111" t="s">
        <v>34</v>
      </c>
      <c r="B94" s="112"/>
      <c r="D94" s="113"/>
      <c r="E94" s="74"/>
      <c r="G94" s="75"/>
      <c r="H94" s="75"/>
      <c r="I94" s="74"/>
    </row>
    <row r="95" spans="1:12" ht="15.75" x14ac:dyDescent="0.25">
      <c r="A95" s="112"/>
      <c r="B95" s="112"/>
      <c r="D95" s="114"/>
      <c r="E95" s="74"/>
      <c r="G95" s="75"/>
      <c r="H95" s="75"/>
      <c r="I95" s="74"/>
    </row>
    <row r="96" spans="1:12" ht="15.75" x14ac:dyDescent="0.25">
      <c r="A96" s="74"/>
      <c r="B96" s="74"/>
      <c r="D96" s="74"/>
      <c r="E96" s="74"/>
      <c r="G96" s="115" t="s">
        <v>36</v>
      </c>
      <c r="H96" s="231" t="str">
        <f>I13</f>
        <v xml:space="preserve"> 19 Mei  2021</v>
      </c>
      <c r="I96" s="231"/>
    </row>
    <row r="97" spans="1:9" ht="15.75" x14ac:dyDescent="0.25">
      <c r="A97" s="74"/>
      <c r="B97" s="74"/>
      <c r="D97" s="74"/>
      <c r="E97" s="74"/>
      <c r="G97" s="75"/>
      <c r="H97" s="75"/>
      <c r="I97" s="74"/>
    </row>
    <row r="98" spans="1:9" ht="15.75" x14ac:dyDescent="0.25">
      <c r="A98" s="74"/>
      <c r="B98" s="74"/>
      <c r="D98" s="74"/>
      <c r="E98" s="74"/>
      <c r="G98" s="75"/>
      <c r="H98" s="75"/>
      <c r="I98" s="74"/>
    </row>
    <row r="99" spans="1:9" ht="15.75" x14ac:dyDescent="0.25">
      <c r="A99" s="74"/>
      <c r="B99" s="74"/>
      <c r="D99" s="74"/>
      <c r="E99" s="74"/>
      <c r="G99" s="75"/>
      <c r="H99" s="75"/>
      <c r="I99" s="74"/>
    </row>
    <row r="100" spans="1:9" ht="15.75" x14ac:dyDescent="0.25">
      <c r="A100" s="74"/>
      <c r="B100" s="74"/>
      <c r="D100" s="74"/>
      <c r="E100" s="74"/>
      <c r="G100" s="75"/>
      <c r="H100" s="75"/>
      <c r="I100" s="74"/>
    </row>
    <row r="101" spans="1:9" ht="15.75" x14ac:dyDescent="0.25">
      <c r="A101" s="74"/>
      <c r="B101" s="74"/>
      <c r="D101" s="74"/>
      <c r="E101" s="74"/>
      <c r="G101" s="75"/>
      <c r="H101" s="75"/>
      <c r="I101" s="74"/>
    </row>
    <row r="102" spans="1:9" ht="15.75" x14ac:dyDescent="0.25">
      <c r="A102" s="74"/>
      <c r="B102" s="74"/>
      <c r="D102" s="74"/>
      <c r="E102" s="74"/>
      <c r="G102" s="75"/>
      <c r="H102" s="75"/>
      <c r="I102" s="74"/>
    </row>
    <row r="103" spans="1:9" ht="15.75" x14ac:dyDescent="0.25">
      <c r="A103" s="74"/>
      <c r="B103" s="74"/>
      <c r="D103" s="74"/>
      <c r="E103" s="74"/>
      <c r="G103" s="75"/>
      <c r="H103" s="75"/>
      <c r="I103" s="74"/>
    </row>
    <row r="104" spans="1:9" ht="15.75" x14ac:dyDescent="0.25">
      <c r="A104" s="23"/>
      <c r="B104" s="23"/>
      <c r="D104" s="23"/>
      <c r="E104" s="23"/>
      <c r="G104" s="222" t="s">
        <v>285</v>
      </c>
      <c r="H104" s="222"/>
      <c r="I104" s="222"/>
    </row>
    <row r="105" spans="1:9" ht="15.75" x14ac:dyDescent="0.25">
      <c r="A105" s="23"/>
      <c r="B105" s="23"/>
      <c r="D105" s="23"/>
      <c r="E105" s="23"/>
      <c r="G105" s="116"/>
      <c r="H105" s="116"/>
      <c r="I105" s="23"/>
    </row>
    <row r="106" spans="1:9" ht="15.75" x14ac:dyDescent="0.25">
      <c r="A106" s="23"/>
      <c r="B106" s="23"/>
      <c r="D106" s="23"/>
      <c r="E106" s="23"/>
      <c r="G106" s="116"/>
      <c r="H106" s="116"/>
      <c r="I106" s="23"/>
    </row>
    <row r="107" spans="1:9" ht="15.75" x14ac:dyDescent="0.25">
      <c r="A107" s="23"/>
      <c r="B107" s="23"/>
      <c r="D107" s="23"/>
      <c r="E107" s="23"/>
      <c r="G107" s="116"/>
      <c r="H107" s="116"/>
      <c r="I107" s="23"/>
    </row>
    <row r="108" spans="1:9" ht="15.75" x14ac:dyDescent="0.25">
      <c r="A108" s="23"/>
      <c r="B108" s="23"/>
      <c r="D108" s="23"/>
      <c r="E108" s="23"/>
      <c r="G108" s="116"/>
      <c r="H108" s="116"/>
      <c r="I108" s="23"/>
    </row>
    <row r="109" spans="1:9" ht="15.75" x14ac:dyDescent="0.25">
      <c r="A109" s="23"/>
      <c r="B109" s="23"/>
      <c r="D109" s="23"/>
      <c r="E109" s="23"/>
      <c r="G109" s="116"/>
      <c r="H109" s="116"/>
      <c r="I109" s="23"/>
    </row>
    <row r="110" spans="1:9" ht="15.75" x14ac:dyDescent="0.25">
      <c r="A110" s="23"/>
      <c r="B110" s="23"/>
      <c r="D110" s="23"/>
      <c r="E110" s="23"/>
      <c r="G110" s="116"/>
      <c r="H110" s="116"/>
      <c r="I110" s="23"/>
    </row>
    <row r="111" spans="1:9" ht="15.75" x14ac:dyDescent="0.25">
      <c r="A111" s="23"/>
      <c r="B111" s="23"/>
      <c r="D111" s="23"/>
      <c r="E111" s="23"/>
      <c r="G111" s="116"/>
      <c r="H111" s="116"/>
      <c r="I111" s="23"/>
    </row>
    <row r="112" spans="1:9" ht="15.75" x14ac:dyDescent="0.25">
      <c r="A112" s="23"/>
      <c r="B112" s="23"/>
      <c r="D112" s="23"/>
      <c r="E112" s="23"/>
      <c r="G112" s="116"/>
      <c r="H112" s="116"/>
      <c r="I112" s="23"/>
    </row>
  </sheetData>
  <autoFilter ref="A16:I82">
    <filterColumn colId="6" showButton="0"/>
  </autoFilter>
  <mergeCells count="71">
    <mergeCell ref="G20:H20"/>
    <mergeCell ref="A10:I10"/>
    <mergeCell ref="G16:H16"/>
    <mergeCell ref="G17:H17"/>
    <mergeCell ref="G18:H18"/>
    <mergeCell ref="G19:H19"/>
    <mergeCell ref="G32:H32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44:H44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56:H56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68:H68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80:H80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1:H81"/>
    <mergeCell ref="A82:H82"/>
    <mergeCell ref="A83:D83"/>
    <mergeCell ref="H96:I96"/>
    <mergeCell ref="G104:I104"/>
  </mergeCells>
  <printOptions horizontalCentered="1"/>
  <pageMargins left="0.23622047244094491" right="3.937007874015748E-2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1"/>
  <sheetViews>
    <sheetView topLeftCell="A34" zoomScale="86" zoomScaleNormal="86" workbookViewId="0">
      <selection activeCell="I40" sqref="I40"/>
    </sheetView>
  </sheetViews>
  <sheetFormatPr defaultRowHeight="15" x14ac:dyDescent="0.25"/>
  <cols>
    <col min="1" max="1" width="4.85546875" customWidth="1"/>
    <col min="2" max="2" width="12.85546875" customWidth="1"/>
    <col min="3" max="3" width="18" customWidth="1"/>
    <col min="4" max="4" width="20.7109375" customWidth="1"/>
    <col min="5" max="5" width="24.140625" customWidth="1"/>
    <col min="6" max="6" width="9" customWidth="1"/>
    <col min="7" max="7" width="14" style="69" customWidth="1"/>
    <col min="8" max="8" width="2.140625" style="69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67" t="s">
        <v>0</v>
      </c>
      <c r="B2" s="68"/>
      <c r="C2" s="23"/>
    </row>
    <row r="3" spans="1:12" x14ac:dyDescent="0.25">
      <c r="A3" s="70" t="s">
        <v>29</v>
      </c>
      <c r="B3" s="71"/>
      <c r="C3" s="71"/>
    </row>
    <row r="4" spans="1:12" x14ac:dyDescent="0.25">
      <c r="A4" s="70" t="s">
        <v>1</v>
      </c>
      <c r="B4" s="71"/>
      <c r="C4" s="71"/>
    </row>
    <row r="5" spans="1:12" x14ac:dyDescent="0.25">
      <c r="A5" s="70" t="s">
        <v>2</v>
      </c>
      <c r="B5" s="71"/>
      <c r="C5" s="71"/>
    </row>
    <row r="6" spans="1:12" x14ac:dyDescent="0.25">
      <c r="A6" s="70" t="s">
        <v>3</v>
      </c>
      <c r="B6" s="71"/>
      <c r="C6" s="71"/>
    </row>
    <row r="7" spans="1:12" x14ac:dyDescent="0.25">
      <c r="A7" s="70" t="s">
        <v>4</v>
      </c>
      <c r="B7" s="71"/>
      <c r="C7" s="71"/>
    </row>
    <row r="8" spans="1:12" x14ac:dyDescent="0.25">
      <c r="A8" s="71"/>
      <c r="B8" s="71"/>
      <c r="C8" s="71"/>
    </row>
    <row r="9" spans="1:12" ht="15.75" thickBot="1" x14ac:dyDescent="0.3">
      <c r="A9" s="72"/>
      <c r="B9" s="72"/>
      <c r="C9" s="72"/>
      <c r="D9" s="72"/>
      <c r="E9" s="72"/>
      <c r="F9" s="72"/>
      <c r="G9" s="73"/>
      <c r="H9" s="73"/>
      <c r="I9" s="72"/>
    </row>
    <row r="10" spans="1:12" ht="24" thickBot="1" x14ac:dyDescent="0.4">
      <c r="A10" s="232" t="s">
        <v>5</v>
      </c>
      <c r="B10" s="233"/>
      <c r="C10" s="233"/>
      <c r="D10" s="233"/>
      <c r="E10" s="233"/>
      <c r="F10" s="233"/>
      <c r="G10" s="233"/>
      <c r="H10" s="233"/>
      <c r="I10" s="234"/>
    </row>
    <row r="12" spans="1:12" ht="23.25" customHeight="1" x14ac:dyDescent="0.25">
      <c r="A12" s="74" t="s">
        <v>6</v>
      </c>
      <c r="B12" s="74" t="s">
        <v>120</v>
      </c>
      <c r="C12" s="74"/>
      <c r="D12" s="74"/>
      <c r="E12" s="74"/>
      <c r="F12" s="74"/>
      <c r="G12" s="75" t="s">
        <v>7</v>
      </c>
      <c r="H12" s="200" t="s">
        <v>8</v>
      </c>
      <c r="I12" s="204" t="s">
        <v>286</v>
      </c>
    </row>
    <row r="13" spans="1:12" ht="23.25" customHeight="1" x14ac:dyDescent="0.25">
      <c r="A13" s="74"/>
      <c r="B13" s="74"/>
      <c r="C13" s="74"/>
      <c r="D13" s="74"/>
      <c r="E13" s="74"/>
      <c r="F13" s="74"/>
      <c r="G13" s="75" t="s">
        <v>9</v>
      </c>
      <c r="H13" s="200" t="s">
        <v>8</v>
      </c>
      <c r="I13" s="205" t="s">
        <v>283</v>
      </c>
    </row>
    <row r="14" spans="1:12" ht="34.5" customHeight="1" x14ac:dyDescent="0.25">
      <c r="A14" s="74" t="s">
        <v>11</v>
      </c>
      <c r="B14" s="74" t="s">
        <v>121</v>
      </c>
      <c r="C14" s="74"/>
      <c r="D14" s="74"/>
      <c r="E14" s="74"/>
      <c r="F14" s="74"/>
      <c r="G14" s="75" t="s">
        <v>676</v>
      </c>
      <c r="H14" s="200" t="s">
        <v>8</v>
      </c>
      <c r="I14" s="203" t="s">
        <v>709</v>
      </c>
    </row>
    <row r="15" spans="1:12" ht="27.75" customHeight="1" thickBot="1" x14ac:dyDescent="0.3">
      <c r="A15" s="76"/>
      <c r="B15" s="76"/>
      <c r="C15" s="76"/>
      <c r="D15" s="76"/>
      <c r="E15" s="76"/>
      <c r="F15" s="76"/>
      <c r="G15" s="77"/>
      <c r="H15" s="77"/>
      <c r="I15" s="76"/>
    </row>
    <row r="16" spans="1:12" ht="43.5" customHeight="1" x14ac:dyDescent="0.25">
      <c r="A16" s="78" t="s">
        <v>12</v>
      </c>
      <c r="B16" s="79" t="s">
        <v>122</v>
      </c>
      <c r="C16" s="80" t="s">
        <v>25</v>
      </c>
      <c r="D16" s="79" t="s">
        <v>123</v>
      </c>
      <c r="E16" s="79" t="s">
        <v>15</v>
      </c>
      <c r="F16" s="80" t="s">
        <v>124</v>
      </c>
      <c r="G16" s="235" t="s">
        <v>16</v>
      </c>
      <c r="H16" s="236"/>
      <c r="I16" s="81" t="s">
        <v>17</v>
      </c>
      <c r="L16" s="69"/>
    </row>
    <row r="17" spans="1:12" s="76" customFormat="1" ht="21.75" customHeight="1" x14ac:dyDescent="0.25">
      <c r="A17" s="82">
        <v>1</v>
      </c>
      <c r="B17" s="170">
        <v>44261</v>
      </c>
      <c r="C17" s="160">
        <v>402381</v>
      </c>
      <c r="D17" s="84" t="s">
        <v>258</v>
      </c>
      <c r="E17" s="86" t="s">
        <v>453</v>
      </c>
      <c r="F17" s="161">
        <v>100</v>
      </c>
      <c r="G17" s="260">
        <v>6000</v>
      </c>
      <c r="H17" s="260">
        <v>6000</v>
      </c>
      <c r="I17" s="88">
        <f t="shared" ref="I17:I80" si="0">F17*G17</f>
        <v>600000</v>
      </c>
      <c r="L17" s="77"/>
    </row>
    <row r="18" spans="1:12" s="76" customFormat="1" ht="21.75" customHeight="1" x14ac:dyDescent="0.25">
      <c r="A18" s="82">
        <f t="shared" ref="A18:A81" si="1">A17+1</f>
        <v>2</v>
      </c>
      <c r="B18" s="170">
        <v>44261</v>
      </c>
      <c r="C18" s="160">
        <v>402385</v>
      </c>
      <c r="D18" s="84" t="s">
        <v>258</v>
      </c>
      <c r="E18" s="86" t="s">
        <v>454</v>
      </c>
      <c r="F18" s="161">
        <v>100</v>
      </c>
      <c r="G18" s="260">
        <v>7800</v>
      </c>
      <c r="H18" s="260">
        <v>7800</v>
      </c>
      <c r="I18" s="88">
        <f t="shared" si="0"/>
        <v>780000</v>
      </c>
      <c r="L18" s="77"/>
    </row>
    <row r="19" spans="1:12" s="76" customFormat="1" ht="21.75" customHeight="1" x14ac:dyDescent="0.25">
      <c r="A19" s="82">
        <f t="shared" si="1"/>
        <v>3</v>
      </c>
      <c r="B19" s="170">
        <v>44261</v>
      </c>
      <c r="C19" s="160">
        <v>402386</v>
      </c>
      <c r="D19" s="84" t="s">
        <v>258</v>
      </c>
      <c r="E19" s="86" t="s">
        <v>455</v>
      </c>
      <c r="F19" s="161">
        <v>100</v>
      </c>
      <c r="G19" s="260">
        <v>10800</v>
      </c>
      <c r="H19" s="260">
        <v>10800</v>
      </c>
      <c r="I19" s="88">
        <f t="shared" si="0"/>
        <v>1080000</v>
      </c>
      <c r="L19" s="77"/>
    </row>
    <row r="20" spans="1:12" s="76" customFormat="1" ht="21.75" customHeight="1" x14ac:dyDescent="0.25">
      <c r="A20" s="82">
        <f t="shared" si="1"/>
        <v>4</v>
      </c>
      <c r="B20" s="170">
        <v>44261</v>
      </c>
      <c r="C20" s="160">
        <v>402387</v>
      </c>
      <c r="D20" s="84" t="s">
        <v>258</v>
      </c>
      <c r="E20" s="86" t="s">
        <v>456</v>
      </c>
      <c r="F20" s="161">
        <v>121</v>
      </c>
      <c r="G20" s="260">
        <v>5000</v>
      </c>
      <c r="H20" s="260">
        <v>5000</v>
      </c>
      <c r="I20" s="88">
        <f t="shared" si="0"/>
        <v>605000</v>
      </c>
      <c r="L20" s="77"/>
    </row>
    <row r="21" spans="1:12" s="76" customFormat="1" ht="21.75" customHeight="1" x14ac:dyDescent="0.25">
      <c r="A21" s="82">
        <f t="shared" si="1"/>
        <v>5</v>
      </c>
      <c r="B21" s="170">
        <v>44261</v>
      </c>
      <c r="C21" s="160">
        <v>402388</v>
      </c>
      <c r="D21" s="84" t="s">
        <v>258</v>
      </c>
      <c r="E21" s="86" t="s">
        <v>457</v>
      </c>
      <c r="F21" s="161">
        <v>100</v>
      </c>
      <c r="G21" s="260">
        <v>9000</v>
      </c>
      <c r="H21" s="260">
        <v>9000</v>
      </c>
      <c r="I21" s="88">
        <f t="shared" si="0"/>
        <v>900000</v>
      </c>
      <c r="L21" s="77"/>
    </row>
    <row r="22" spans="1:12" s="76" customFormat="1" ht="21.75" customHeight="1" x14ac:dyDescent="0.25">
      <c r="A22" s="82">
        <f t="shared" si="1"/>
        <v>6</v>
      </c>
      <c r="B22" s="170">
        <v>44261</v>
      </c>
      <c r="C22" s="160">
        <v>402389</v>
      </c>
      <c r="D22" s="84" t="s">
        <v>258</v>
      </c>
      <c r="E22" s="86" t="s">
        <v>458</v>
      </c>
      <c r="F22" s="161">
        <v>100</v>
      </c>
      <c r="G22" s="260">
        <v>9000</v>
      </c>
      <c r="H22" s="260">
        <v>9000</v>
      </c>
      <c r="I22" s="88">
        <f t="shared" si="0"/>
        <v>900000</v>
      </c>
      <c r="L22" s="77"/>
    </row>
    <row r="23" spans="1:12" s="76" customFormat="1" ht="21.75" customHeight="1" x14ac:dyDescent="0.25">
      <c r="A23" s="82">
        <f t="shared" si="1"/>
        <v>7</v>
      </c>
      <c r="B23" s="170">
        <v>44261</v>
      </c>
      <c r="C23" s="160">
        <v>402391</v>
      </c>
      <c r="D23" s="84" t="s">
        <v>258</v>
      </c>
      <c r="E23" s="86" t="s">
        <v>459</v>
      </c>
      <c r="F23" s="161">
        <v>192</v>
      </c>
      <c r="G23" s="260">
        <v>5000</v>
      </c>
      <c r="H23" s="260">
        <v>5000</v>
      </c>
      <c r="I23" s="88">
        <f t="shared" si="0"/>
        <v>960000</v>
      </c>
      <c r="L23" s="77"/>
    </row>
    <row r="24" spans="1:12" s="76" customFormat="1" ht="21.75" customHeight="1" x14ac:dyDescent="0.25">
      <c r="A24" s="82">
        <f t="shared" si="1"/>
        <v>8</v>
      </c>
      <c r="B24" s="170">
        <v>44261</v>
      </c>
      <c r="C24" s="160">
        <v>402392</v>
      </c>
      <c r="D24" s="84" t="s">
        <v>258</v>
      </c>
      <c r="E24" s="86" t="s">
        <v>460</v>
      </c>
      <c r="F24" s="161">
        <v>100</v>
      </c>
      <c r="G24" s="260">
        <v>9000</v>
      </c>
      <c r="H24" s="260">
        <v>9000</v>
      </c>
      <c r="I24" s="88">
        <f t="shared" si="0"/>
        <v>900000</v>
      </c>
      <c r="L24" s="77"/>
    </row>
    <row r="25" spans="1:12" s="76" customFormat="1" ht="21.75" customHeight="1" x14ac:dyDescent="0.25">
      <c r="A25" s="82">
        <f t="shared" si="1"/>
        <v>9</v>
      </c>
      <c r="B25" s="170">
        <v>44261</v>
      </c>
      <c r="C25" s="160">
        <v>402393</v>
      </c>
      <c r="D25" s="84" t="s">
        <v>258</v>
      </c>
      <c r="E25" s="86" t="s">
        <v>461</v>
      </c>
      <c r="F25" s="161">
        <v>100</v>
      </c>
      <c r="G25" s="260">
        <v>9000</v>
      </c>
      <c r="H25" s="260">
        <v>9000</v>
      </c>
      <c r="I25" s="88">
        <f t="shared" si="0"/>
        <v>900000</v>
      </c>
      <c r="L25" s="77"/>
    </row>
    <row r="26" spans="1:12" s="76" customFormat="1" ht="21.75" customHeight="1" x14ac:dyDescent="0.25">
      <c r="A26" s="82">
        <f t="shared" si="1"/>
        <v>10</v>
      </c>
      <c r="B26" s="170">
        <v>44261</v>
      </c>
      <c r="C26" s="160">
        <v>402513</v>
      </c>
      <c r="D26" s="84" t="s">
        <v>258</v>
      </c>
      <c r="E26" s="86" t="s">
        <v>462</v>
      </c>
      <c r="F26" s="161">
        <v>100</v>
      </c>
      <c r="G26" s="260">
        <v>9000</v>
      </c>
      <c r="H26" s="260">
        <v>9000</v>
      </c>
      <c r="I26" s="88">
        <f t="shared" si="0"/>
        <v>900000</v>
      </c>
      <c r="L26" s="77"/>
    </row>
    <row r="27" spans="1:12" s="76" customFormat="1" ht="21.75" customHeight="1" x14ac:dyDescent="0.25">
      <c r="A27" s="82">
        <f t="shared" si="1"/>
        <v>11</v>
      </c>
      <c r="B27" s="170">
        <v>44261</v>
      </c>
      <c r="C27" s="160">
        <v>402394</v>
      </c>
      <c r="D27" s="84" t="s">
        <v>258</v>
      </c>
      <c r="E27" s="86" t="s">
        <v>463</v>
      </c>
      <c r="F27" s="161">
        <v>563</v>
      </c>
      <c r="G27" s="260">
        <v>9000</v>
      </c>
      <c r="H27" s="260">
        <v>9000</v>
      </c>
      <c r="I27" s="88">
        <f t="shared" si="0"/>
        <v>5067000</v>
      </c>
      <c r="L27" s="77"/>
    </row>
    <row r="28" spans="1:12" s="76" customFormat="1" ht="21.75" customHeight="1" x14ac:dyDescent="0.25">
      <c r="A28" s="82">
        <f t="shared" si="1"/>
        <v>12</v>
      </c>
      <c r="B28" s="170">
        <v>44261</v>
      </c>
      <c r="C28" s="160">
        <v>402395</v>
      </c>
      <c r="D28" s="84" t="s">
        <v>258</v>
      </c>
      <c r="E28" s="86" t="s">
        <v>464</v>
      </c>
      <c r="F28" s="161">
        <v>100</v>
      </c>
      <c r="G28" s="260">
        <v>9000</v>
      </c>
      <c r="H28" s="260">
        <v>9000</v>
      </c>
      <c r="I28" s="88">
        <f t="shared" si="0"/>
        <v>900000</v>
      </c>
      <c r="L28" s="77"/>
    </row>
    <row r="29" spans="1:12" s="76" customFormat="1" ht="21.75" customHeight="1" x14ac:dyDescent="0.25">
      <c r="A29" s="82">
        <f t="shared" si="1"/>
        <v>13</v>
      </c>
      <c r="B29" s="170">
        <v>44261</v>
      </c>
      <c r="C29" s="160">
        <v>402396</v>
      </c>
      <c r="D29" s="84" t="s">
        <v>258</v>
      </c>
      <c r="E29" s="86" t="s">
        <v>465</v>
      </c>
      <c r="F29" s="161">
        <v>162</v>
      </c>
      <c r="G29" s="260">
        <v>11000</v>
      </c>
      <c r="H29" s="260">
        <v>11000</v>
      </c>
      <c r="I29" s="88">
        <f t="shared" si="0"/>
        <v>1782000</v>
      </c>
      <c r="L29" s="77"/>
    </row>
    <row r="30" spans="1:12" s="76" customFormat="1" ht="21.75" customHeight="1" x14ac:dyDescent="0.25">
      <c r="A30" s="82">
        <f t="shared" si="1"/>
        <v>14</v>
      </c>
      <c r="B30" s="170">
        <v>44261</v>
      </c>
      <c r="C30" s="160">
        <v>402397</v>
      </c>
      <c r="D30" s="84" t="s">
        <v>258</v>
      </c>
      <c r="E30" s="86" t="s">
        <v>466</v>
      </c>
      <c r="F30" s="161">
        <v>100</v>
      </c>
      <c r="G30" s="260">
        <v>9000</v>
      </c>
      <c r="H30" s="260">
        <v>9000</v>
      </c>
      <c r="I30" s="88">
        <f t="shared" si="0"/>
        <v>900000</v>
      </c>
      <c r="L30" s="77"/>
    </row>
    <row r="31" spans="1:12" s="76" customFormat="1" ht="21.75" customHeight="1" x14ac:dyDescent="0.25">
      <c r="A31" s="82">
        <f t="shared" si="1"/>
        <v>15</v>
      </c>
      <c r="B31" s="170">
        <v>44261</v>
      </c>
      <c r="C31" s="160">
        <v>402399</v>
      </c>
      <c r="D31" s="84" t="s">
        <v>258</v>
      </c>
      <c r="E31" s="86" t="s">
        <v>467</v>
      </c>
      <c r="F31" s="161">
        <v>100</v>
      </c>
      <c r="G31" s="260">
        <v>17000</v>
      </c>
      <c r="H31" s="260">
        <v>17000</v>
      </c>
      <c r="I31" s="88">
        <f t="shared" si="0"/>
        <v>1700000</v>
      </c>
      <c r="L31" s="77"/>
    </row>
    <row r="32" spans="1:12" s="76" customFormat="1" ht="21.75" customHeight="1" x14ac:dyDescent="0.25">
      <c r="A32" s="82">
        <f t="shared" si="1"/>
        <v>16</v>
      </c>
      <c r="B32" s="170">
        <v>44261</v>
      </c>
      <c r="C32" s="160">
        <v>402382</v>
      </c>
      <c r="D32" s="84" t="s">
        <v>258</v>
      </c>
      <c r="E32" s="86" t="s">
        <v>468</v>
      </c>
      <c r="F32" s="161">
        <v>100</v>
      </c>
      <c r="G32" s="260">
        <v>22200</v>
      </c>
      <c r="H32" s="260">
        <v>22200</v>
      </c>
      <c r="I32" s="88">
        <f t="shared" si="0"/>
        <v>2220000</v>
      </c>
      <c r="L32" s="77"/>
    </row>
    <row r="33" spans="1:12" s="76" customFormat="1" ht="21.75" customHeight="1" x14ac:dyDescent="0.25">
      <c r="A33" s="82">
        <f t="shared" si="1"/>
        <v>17</v>
      </c>
      <c r="B33" s="170">
        <v>44261</v>
      </c>
      <c r="C33" s="160">
        <v>402383</v>
      </c>
      <c r="D33" s="84" t="s">
        <v>258</v>
      </c>
      <c r="E33" s="86" t="s">
        <v>469</v>
      </c>
      <c r="F33" s="161">
        <v>100</v>
      </c>
      <c r="G33" s="260">
        <v>10200</v>
      </c>
      <c r="H33" s="260">
        <v>10200</v>
      </c>
      <c r="I33" s="88">
        <f t="shared" si="0"/>
        <v>1020000</v>
      </c>
      <c r="L33" s="77"/>
    </row>
    <row r="34" spans="1:12" s="76" customFormat="1" ht="21.75" customHeight="1" x14ac:dyDescent="0.25">
      <c r="A34" s="82">
        <f t="shared" si="1"/>
        <v>18</v>
      </c>
      <c r="B34" s="170">
        <v>44261</v>
      </c>
      <c r="C34" s="160">
        <v>402384</v>
      </c>
      <c r="D34" s="84" t="s">
        <v>258</v>
      </c>
      <c r="E34" s="86" t="s">
        <v>470</v>
      </c>
      <c r="F34" s="161">
        <v>100</v>
      </c>
      <c r="G34" s="260">
        <v>14400</v>
      </c>
      <c r="H34" s="260">
        <v>14400</v>
      </c>
      <c r="I34" s="88">
        <f t="shared" si="0"/>
        <v>1440000</v>
      </c>
      <c r="L34" s="77"/>
    </row>
    <row r="35" spans="1:12" s="76" customFormat="1" ht="21.75" customHeight="1" x14ac:dyDescent="0.25">
      <c r="A35" s="82">
        <f t="shared" si="1"/>
        <v>19</v>
      </c>
      <c r="B35" s="170">
        <v>44261</v>
      </c>
      <c r="C35" s="160">
        <v>402390</v>
      </c>
      <c r="D35" s="84" t="s">
        <v>258</v>
      </c>
      <c r="E35" s="86" t="s">
        <v>471</v>
      </c>
      <c r="F35" s="161">
        <v>100</v>
      </c>
      <c r="G35" s="260">
        <v>14000</v>
      </c>
      <c r="H35" s="260">
        <v>14000</v>
      </c>
      <c r="I35" s="88">
        <f t="shared" si="0"/>
        <v>1400000</v>
      </c>
      <c r="L35" s="77"/>
    </row>
    <row r="36" spans="1:12" s="76" customFormat="1" ht="21.75" customHeight="1" x14ac:dyDescent="0.25">
      <c r="A36" s="82">
        <f t="shared" si="1"/>
        <v>20</v>
      </c>
      <c r="B36" s="170">
        <v>44261</v>
      </c>
      <c r="C36" s="160">
        <v>402398</v>
      </c>
      <c r="D36" s="84" t="s">
        <v>258</v>
      </c>
      <c r="E36" s="86" t="s">
        <v>472</v>
      </c>
      <c r="F36" s="161">
        <v>100</v>
      </c>
      <c r="G36" s="260">
        <v>10000</v>
      </c>
      <c r="H36" s="260">
        <v>10000</v>
      </c>
      <c r="I36" s="88">
        <f t="shared" si="0"/>
        <v>1000000</v>
      </c>
      <c r="L36" s="77"/>
    </row>
    <row r="37" spans="1:12" s="76" customFormat="1" ht="21.75" customHeight="1" x14ac:dyDescent="0.25">
      <c r="A37" s="82">
        <f t="shared" si="1"/>
        <v>21</v>
      </c>
      <c r="B37" s="170">
        <v>44261</v>
      </c>
      <c r="C37" s="160">
        <v>402400</v>
      </c>
      <c r="D37" s="84" t="s">
        <v>258</v>
      </c>
      <c r="E37" s="86" t="s">
        <v>473</v>
      </c>
      <c r="F37" s="161">
        <v>100</v>
      </c>
      <c r="G37" s="260">
        <v>19000</v>
      </c>
      <c r="H37" s="260">
        <v>19000</v>
      </c>
      <c r="I37" s="88">
        <f t="shared" si="0"/>
        <v>1900000</v>
      </c>
      <c r="L37" s="77"/>
    </row>
    <row r="38" spans="1:12" s="76" customFormat="1" ht="21.75" customHeight="1" x14ac:dyDescent="0.25">
      <c r="A38" s="82">
        <f t="shared" si="1"/>
        <v>22</v>
      </c>
      <c r="B38" s="170">
        <v>44261</v>
      </c>
      <c r="C38" s="160">
        <v>402601</v>
      </c>
      <c r="D38" s="84" t="s">
        <v>258</v>
      </c>
      <c r="E38" s="86" t="s">
        <v>474</v>
      </c>
      <c r="F38" s="161">
        <v>100</v>
      </c>
      <c r="G38" s="260">
        <v>22000</v>
      </c>
      <c r="H38" s="260">
        <v>22000</v>
      </c>
      <c r="I38" s="88">
        <f t="shared" si="0"/>
        <v>2200000</v>
      </c>
      <c r="L38" s="77"/>
    </row>
    <row r="39" spans="1:12" s="76" customFormat="1" ht="21.75" customHeight="1" x14ac:dyDescent="0.25">
      <c r="A39" s="82">
        <f t="shared" si="1"/>
        <v>23</v>
      </c>
      <c r="B39" s="170">
        <v>44261</v>
      </c>
      <c r="C39" s="160">
        <v>402602</v>
      </c>
      <c r="D39" s="84" t="s">
        <v>258</v>
      </c>
      <c r="E39" s="86" t="s">
        <v>475</v>
      </c>
      <c r="F39" s="161">
        <v>100</v>
      </c>
      <c r="G39" s="260">
        <v>20000</v>
      </c>
      <c r="H39" s="260">
        <v>20000</v>
      </c>
      <c r="I39" s="88">
        <f t="shared" si="0"/>
        <v>2000000</v>
      </c>
      <c r="L39" s="77"/>
    </row>
    <row r="40" spans="1:12" s="76" customFormat="1" ht="21.75" customHeight="1" x14ac:dyDescent="0.25">
      <c r="A40" s="82">
        <f t="shared" si="1"/>
        <v>24</v>
      </c>
      <c r="B40" s="170">
        <v>44261</v>
      </c>
      <c r="C40" s="160">
        <v>402603</v>
      </c>
      <c r="D40" s="84" t="s">
        <v>258</v>
      </c>
      <c r="E40" s="86" t="s">
        <v>476</v>
      </c>
      <c r="F40" s="161">
        <v>100</v>
      </c>
      <c r="G40" s="260">
        <v>20000</v>
      </c>
      <c r="H40" s="260">
        <v>20000</v>
      </c>
      <c r="I40" s="88">
        <f t="shared" si="0"/>
        <v>2000000</v>
      </c>
      <c r="L40" s="77"/>
    </row>
    <row r="41" spans="1:12" s="76" customFormat="1" ht="21.75" customHeight="1" x14ac:dyDescent="0.25">
      <c r="A41" s="82">
        <f t="shared" si="1"/>
        <v>25</v>
      </c>
      <c r="B41" s="170">
        <v>44261</v>
      </c>
      <c r="C41" s="160">
        <v>402604</v>
      </c>
      <c r="D41" s="84" t="s">
        <v>258</v>
      </c>
      <c r="E41" s="86" t="s">
        <v>477</v>
      </c>
      <c r="F41" s="161">
        <v>100</v>
      </c>
      <c r="G41" s="260">
        <v>20000</v>
      </c>
      <c r="H41" s="260">
        <v>20000</v>
      </c>
      <c r="I41" s="88">
        <f t="shared" si="0"/>
        <v>2000000</v>
      </c>
      <c r="L41" s="77"/>
    </row>
    <row r="42" spans="1:12" s="76" customFormat="1" ht="21.75" customHeight="1" x14ac:dyDescent="0.25">
      <c r="A42" s="82">
        <f t="shared" si="1"/>
        <v>26</v>
      </c>
      <c r="B42" s="170">
        <v>44261</v>
      </c>
      <c r="C42" s="160">
        <v>402605</v>
      </c>
      <c r="D42" s="84" t="s">
        <v>258</v>
      </c>
      <c r="E42" s="86" t="s">
        <v>478</v>
      </c>
      <c r="F42" s="161">
        <v>100</v>
      </c>
      <c r="G42" s="260">
        <v>19000</v>
      </c>
      <c r="H42" s="260">
        <v>19000</v>
      </c>
      <c r="I42" s="88">
        <f t="shared" si="0"/>
        <v>1900000</v>
      </c>
      <c r="L42" s="77"/>
    </row>
    <row r="43" spans="1:12" s="76" customFormat="1" ht="21.75" customHeight="1" x14ac:dyDescent="0.25">
      <c r="A43" s="82">
        <f t="shared" si="1"/>
        <v>27</v>
      </c>
      <c r="B43" s="170">
        <v>44261</v>
      </c>
      <c r="C43" s="160">
        <v>402606</v>
      </c>
      <c r="D43" s="84" t="s">
        <v>258</v>
      </c>
      <c r="E43" s="86" t="s">
        <v>479</v>
      </c>
      <c r="F43" s="161">
        <v>100</v>
      </c>
      <c r="G43" s="260">
        <v>19000</v>
      </c>
      <c r="H43" s="260">
        <v>19000</v>
      </c>
      <c r="I43" s="88">
        <f t="shared" si="0"/>
        <v>1900000</v>
      </c>
      <c r="L43" s="77"/>
    </row>
    <row r="44" spans="1:12" s="76" customFormat="1" ht="21.75" customHeight="1" x14ac:dyDescent="0.25">
      <c r="A44" s="82">
        <f t="shared" si="1"/>
        <v>28</v>
      </c>
      <c r="B44" s="170">
        <v>44261</v>
      </c>
      <c r="C44" s="160">
        <v>402607</v>
      </c>
      <c r="D44" s="84" t="s">
        <v>258</v>
      </c>
      <c r="E44" s="86" t="s">
        <v>480</v>
      </c>
      <c r="F44" s="161">
        <v>100</v>
      </c>
      <c r="G44" s="260">
        <v>20000</v>
      </c>
      <c r="H44" s="260">
        <v>20000</v>
      </c>
      <c r="I44" s="88">
        <f t="shared" si="0"/>
        <v>2000000</v>
      </c>
      <c r="L44" s="77"/>
    </row>
    <row r="45" spans="1:12" s="76" customFormat="1" ht="21.75" customHeight="1" x14ac:dyDescent="0.25">
      <c r="A45" s="82">
        <f t="shared" si="1"/>
        <v>29</v>
      </c>
      <c r="B45" s="170">
        <v>44261</v>
      </c>
      <c r="C45" s="160">
        <v>402608</v>
      </c>
      <c r="D45" s="84" t="s">
        <v>258</v>
      </c>
      <c r="E45" s="86" t="s">
        <v>481</v>
      </c>
      <c r="F45" s="161">
        <v>100</v>
      </c>
      <c r="G45" s="260">
        <v>21000</v>
      </c>
      <c r="H45" s="260">
        <v>21000</v>
      </c>
      <c r="I45" s="88">
        <f t="shared" si="0"/>
        <v>2100000</v>
      </c>
      <c r="L45" s="77"/>
    </row>
    <row r="46" spans="1:12" s="76" customFormat="1" ht="21.75" customHeight="1" x14ac:dyDescent="0.25">
      <c r="A46" s="82">
        <f t="shared" si="1"/>
        <v>30</v>
      </c>
      <c r="B46" s="170">
        <v>44272</v>
      </c>
      <c r="C46" s="160">
        <v>401472</v>
      </c>
      <c r="D46" s="84" t="s">
        <v>258</v>
      </c>
      <c r="E46" s="86" t="s">
        <v>482</v>
      </c>
      <c r="F46" s="161">
        <v>100</v>
      </c>
      <c r="G46" s="260">
        <v>9000</v>
      </c>
      <c r="H46" s="260">
        <v>9000</v>
      </c>
      <c r="I46" s="88">
        <f t="shared" si="0"/>
        <v>900000</v>
      </c>
      <c r="L46" s="77"/>
    </row>
    <row r="47" spans="1:12" s="76" customFormat="1" ht="21.75" customHeight="1" x14ac:dyDescent="0.25">
      <c r="A47" s="82">
        <f t="shared" si="1"/>
        <v>31</v>
      </c>
      <c r="B47" s="170">
        <v>44272</v>
      </c>
      <c r="C47" s="160">
        <v>402810</v>
      </c>
      <c r="D47" s="84" t="s">
        <v>258</v>
      </c>
      <c r="E47" s="86" t="s">
        <v>483</v>
      </c>
      <c r="F47" s="161">
        <v>100</v>
      </c>
      <c r="G47" s="260">
        <v>9000</v>
      </c>
      <c r="H47" s="260">
        <v>9000</v>
      </c>
      <c r="I47" s="88">
        <f t="shared" si="0"/>
        <v>900000</v>
      </c>
      <c r="L47" s="77"/>
    </row>
    <row r="48" spans="1:12" s="76" customFormat="1" ht="21.75" customHeight="1" x14ac:dyDescent="0.25">
      <c r="A48" s="82">
        <f t="shared" si="1"/>
        <v>32</v>
      </c>
      <c r="B48" s="170">
        <v>44272</v>
      </c>
      <c r="C48" s="160">
        <v>402642</v>
      </c>
      <c r="D48" s="84" t="s">
        <v>258</v>
      </c>
      <c r="E48" s="86" t="s">
        <v>484</v>
      </c>
      <c r="F48" s="161">
        <v>100</v>
      </c>
      <c r="G48" s="260">
        <v>14000</v>
      </c>
      <c r="H48" s="260">
        <v>14000</v>
      </c>
      <c r="I48" s="88">
        <f t="shared" si="0"/>
        <v>1400000</v>
      </c>
      <c r="L48" s="77"/>
    </row>
    <row r="49" spans="1:12" s="76" customFormat="1" ht="21.75" customHeight="1" x14ac:dyDescent="0.25">
      <c r="A49" s="82">
        <f t="shared" si="1"/>
        <v>33</v>
      </c>
      <c r="B49" s="170">
        <v>44272</v>
      </c>
      <c r="C49" s="160">
        <v>402814</v>
      </c>
      <c r="D49" s="84" t="s">
        <v>258</v>
      </c>
      <c r="E49" s="86" t="s">
        <v>485</v>
      </c>
      <c r="F49" s="161">
        <v>100</v>
      </c>
      <c r="G49" s="260">
        <v>10000</v>
      </c>
      <c r="H49" s="260">
        <v>10000</v>
      </c>
      <c r="I49" s="88">
        <f t="shared" si="0"/>
        <v>1000000</v>
      </c>
      <c r="L49" s="77"/>
    </row>
    <row r="50" spans="1:12" s="76" customFormat="1" ht="21.75" customHeight="1" x14ac:dyDescent="0.25">
      <c r="A50" s="82">
        <f t="shared" si="1"/>
        <v>34</v>
      </c>
      <c r="B50" s="170">
        <v>44272</v>
      </c>
      <c r="C50" s="160">
        <v>41471</v>
      </c>
      <c r="D50" s="84" t="s">
        <v>258</v>
      </c>
      <c r="E50" s="86" t="s">
        <v>486</v>
      </c>
      <c r="F50" s="161">
        <v>100</v>
      </c>
      <c r="G50" s="260">
        <v>8000</v>
      </c>
      <c r="H50" s="260">
        <v>8000</v>
      </c>
      <c r="I50" s="88">
        <f t="shared" si="0"/>
        <v>800000</v>
      </c>
      <c r="L50" s="77"/>
    </row>
    <row r="51" spans="1:12" s="76" customFormat="1" ht="21.75" customHeight="1" x14ac:dyDescent="0.25">
      <c r="A51" s="82">
        <f t="shared" si="1"/>
        <v>35</v>
      </c>
      <c r="B51" s="170">
        <v>44272</v>
      </c>
      <c r="C51" s="160">
        <v>402646</v>
      </c>
      <c r="D51" s="84" t="s">
        <v>258</v>
      </c>
      <c r="E51" s="86" t="s">
        <v>487</v>
      </c>
      <c r="F51" s="161">
        <v>100</v>
      </c>
      <c r="G51" s="260">
        <v>11000</v>
      </c>
      <c r="H51" s="260">
        <v>11000</v>
      </c>
      <c r="I51" s="88">
        <f t="shared" si="0"/>
        <v>1100000</v>
      </c>
      <c r="L51" s="77"/>
    </row>
    <row r="52" spans="1:12" s="76" customFormat="1" ht="31.5" x14ac:dyDescent="0.25">
      <c r="A52" s="82">
        <f t="shared" si="1"/>
        <v>36</v>
      </c>
      <c r="B52" s="170">
        <v>44272</v>
      </c>
      <c r="C52" s="160">
        <v>402647</v>
      </c>
      <c r="D52" s="84" t="s">
        <v>258</v>
      </c>
      <c r="E52" s="86" t="s">
        <v>488</v>
      </c>
      <c r="F52" s="161">
        <v>100</v>
      </c>
      <c r="G52" s="260">
        <v>11000</v>
      </c>
      <c r="H52" s="260">
        <v>11000</v>
      </c>
      <c r="I52" s="88">
        <f t="shared" si="0"/>
        <v>1100000</v>
      </c>
      <c r="L52" s="77"/>
    </row>
    <row r="53" spans="1:12" s="76" customFormat="1" ht="31.5" x14ac:dyDescent="0.25">
      <c r="A53" s="82">
        <f t="shared" si="1"/>
        <v>37</v>
      </c>
      <c r="B53" s="170">
        <v>44272</v>
      </c>
      <c r="C53" s="160">
        <v>402785</v>
      </c>
      <c r="D53" s="84" t="s">
        <v>258</v>
      </c>
      <c r="E53" s="86" t="s">
        <v>489</v>
      </c>
      <c r="F53" s="161">
        <v>100</v>
      </c>
      <c r="G53" s="260">
        <v>10000</v>
      </c>
      <c r="H53" s="260">
        <v>10000</v>
      </c>
      <c r="I53" s="88">
        <f t="shared" si="0"/>
        <v>1000000</v>
      </c>
      <c r="L53" s="77"/>
    </row>
    <row r="54" spans="1:12" s="76" customFormat="1" ht="18.75" customHeight="1" x14ac:dyDescent="0.25">
      <c r="A54" s="82">
        <f t="shared" si="1"/>
        <v>38</v>
      </c>
      <c r="B54" s="170">
        <v>44272</v>
      </c>
      <c r="C54" s="160">
        <v>402786</v>
      </c>
      <c r="D54" s="84" t="s">
        <v>258</v>
      </c>
      <c r="E54" s="86" t="s">
        <v>490</v>
      </c>
      <c r="F54" s="161">
        <v>100</v>
      </c>
      <c r="G54" s="260">
        <v>10000</v>
      </c>
      <c r="H54" s="260">
        <v>10000</v>
      </c>
      <c r="I54" s="88">
        <f t="shared" si="0"/>
        <v>1000000</v>
      </c>
      <c r="L54" s="77"/>
    </row>
    <row r="55" spans="1:12" s="76" customFormat="1" ht="18.75" customHeight="1" x14ac:dyDescent="0.25">
      <c r="A55" s="82">
        <f t="shared" si="1"/>
        <v>39</v>
      </c>
      <c r="B55" s="170">
        <v>44272</v>
      </c>
      <c r="C55" s="160">
        <v>402792</v>
      </c>
      <c r="D55" s="84" t="s">
        <v>258</v>
      </c>
      <c r="E55" s="86" t="s">
        <v>491</v>
      </c>
      <c r="F55" s="161">
        <v>100</v>
      </c>
      <c r="G55" s="260">
        <v>17000</v>
      </c>
      <c r="H55" s="260">
        <v>17000</v>
      </c>
      <c r="I55" s="88">
        <f t="shared" si="0"/>
        <v>1700000</v>
      </c>
      <c r="L55" s="77"/>
    </row>
    <row r="56" spans="1:12" s="76" customFormat="1" ht="18.75" customHeight="1" x14ac:dyDescent="0.25">
      <c r="A56" s="82">
        <f t="shared" si="1"/>
        <v>40</v>
      </c>
      <c r="B56" s="170">
        <v>44272</v>
      </c>
      <c r="C56" s="160">
        <v>402793</v>
      </c>
      <c r="D56" s="84" t="s">
        <v>258</v>
      </c>
      <c r="E56" s="86" t="s">
        <v>492</v>
      </c>
      <c r="F56" s="161">
        <v>100</v>
      </c>
      <c r="G56" s="260">
        <v>18000</v>
      </c>
      <c r="H56" s="260">
        <v>18000</v>
      </c>
      <c r="I56" s="88">
        <f t="shared" si="0"/>
        <v>1800000</v>
      </c>
      <c r="L56" s="77"/>
    </row>
    <row r="57" spans="1:12" s="76" customFormat="1" ht="34.5" customHeight="1" x14ac:dyDescent="0.25">
      <c r="A57" s="82">
        <f t="shared" si="1"/>
        <v>41</v>
      </c>
      <c r="B57" s="170">
        <v>44272</v>
      </c>
      <c r="C57" s="160">
        <v>402638</v>
      </c>
      <c r="D57" s="84" t="s">
        <v>258</v>
      </c>
      <c r="E57" s="86" t="s">
        <v>493</v>
      </c>
      <c r="F57" s="206">
        <v>190</v>
      </c>
      <c r="G57" s="260">
        <v>6000</v>
      </c>
      <c r="H57" s="260">
        <v>6000</v>
      </c>
      <c r="I57" s="88">
        <f t="shared" si="0"/>
        <v>1140000</v>
      </c>
      <c r="L57" s="77"/>
    </row>
    <row r="58" spans="1:12" s="76" customFormat="1" ht="18.75" customHeight="1" x14ac:dyDescent="0.25">
      <c r="A58" s="82">
        <f t="shared" si="1"/>
        <v>42</v>
      </c>
      <c r="B58" s="170">
        <v>44272</v>
      </c>
      <c r="C58" s="160">
        <v>401470</v>
      </c>
      <c r="D58" s="84" t="s">
        <v>258</v>
      </c>
      <c r="E58" s="86" t="s">
        <v>494</v>
      </c>
      <c r="F58" s="206">
        <v>100</v>
      </c>
      <c r="G58" s="260">
        <v>8000</v>
      </c>
      <c r="H58" s="260">
        <v>8000</v>
      </c>
      <c r="I58" s="88">
        <f t="shared" si="0"/>
        <v>800000</v>
      </c>
      <c r="L58" s="77"/>
    </row>
    <row r="59" spans="1:12" s="76" customFormat="1" ht="18.75" customHeight="1" x14ac:dyDescent="0.25">
      <c r="A59" s="82">
        <f t="shared" si="1"/>
        <v>43</v>
      </c>
      <c r="B59" s="170">
        <v>44272</v>
      </c>
      <c r="C59" s="160">
        <v>402639</v>
      </c>
      <c r="D59" s="84" t="s">
        <v>258</v>
      </c>
      <c r="E59" s="86" t="s">
        <v>495</v>
      </c>
      <c r="F59" s="161">
        <v>100</v>
      </c>
      <c r="G59" s="260">
        <v>9000</v>
      </c>
      <c r="H59" s="260">
        <v>9000</v>
      </c>
      <c r="I59" s="88">
        <f t="shared" si="0"/>
        <v>900000</v>
      </c>
      <c r="L59" s="77"/>
    </row>
    <row r="60" spans="1:12" s="76" customFormat="1" ht="18.75" customHeight="1" x14ac:dyDescent="0.25">
      <c r="A60" s="82">
        <f t="shared" si="1"/>
        <v>44</v>
      </c>
      <c r="B60" s="170">
        <v>44272</v>
      </c>
      <c r="C60" s="160">
        <v>402809</v>
      </c>
      <c r="D60" s="84" t="s">
        <v>258</v>
      </c>
      <c r="E60" s="86" t="s">
        <v>496</v>
      </c>
      <c r="F60" s="161">
        <v>100</v>
      </c>
      <c r="G60" s="260">
        <v>9000</v>
      </c>
      <c r="H60" s="260">
        <v>9000</v>
      </c>
      <c r="I60" s="88">
        <f t="shared" si="0"/>
        <v>900000</v>
      </c>
      <c r="L60" s="77"/>
    </row>
    <row r="61" spans="1:12" s="76" customFormat="1" ht="18.75" customHeight="1" x14ac:dyDescent="0.25">
      <c r="A61" s="82">
        <f t="shared" si="1"/>
        <v>45</v>
      </c>
      <c r="B61" s="170">
        <v>44272</v>
      </c>
      <c r="C61" s="160">
        <v>402640</v>
      </c>
      <c r="D61" s="84" t="s">
        <v>258</v>
      </c>
      <c r="E61" s="86" t="s">
        <v>497</v>
      </c>
      <c r="F61" s="161">
        <v>100</v>
      </c>
      <c r="G61" s="260">
        <v>7000</v>
      </c>
      <c r="H61" s="260">
        <v>7000</v>
      </c>
      <c r="I61" s="88">
        <f t="shared" si="0"/>
        <v>700000</v>
      </c>
      <c r="L61" s="77"/>
    </row>
    <row r="62" spans="1:12" s="76" customFormat="1" ht="18.75" customHeight="1" x14ac:dyDescent="0.25">
      <c r="A62" s="82">
        <f t="shared" si="1"/>
        <v>46</v>
      </c>
      <c r="B62" s="170">
        <v>44272</v>
      </c>
      <c r="C62" s="160">
        <v>402641</v>
      </c>
      <c r="D62" s="84" t="s">
        <v>258</v>
      </c>
      <c r="E62" s="86" t="s">
        <v>498</v>
      </c>
      <c r="F62" s="161">
        <v>100</v>
      </c>
      <c r="G62" s="260">
        <v>9000</v>
      </c>
      <c r="H62" s="260">
        <v>9000</v>
      </c>
      <c r="I62" s="88">
        <f t="shared" si="0"/>
        <v>900000</v>
      </c>
      <c r="L62" s="77"/>
    </row>
    <row r="63" spans="1:12" s="76" customFormat="1" ht="18.75" customHeight="1" x14ac:dyDescent="0.25">
      <c r="A63" s="82">
        <f t="shared" si="1"/>
        <v>47</v>
      </c>
      <c r="B63" s="170">
        <v>44272</v>
      </c>
      <c r="C63" s="160">
        <v>402643</v>
      </c>
      <c r="D63" s="84" t="s">
        <v>258</v>
      </c>
      <c r="E63" s="86" t="s">
        <v>499</v>
      </c>
      <c r="F63" s="161">
        <v>100</v>
      </c>
      <c r="G63" s="260">
        <v>12000</v>
      </c>
      <c r="H63" s="260">
        <v>12000</v>
      </c>
      <c r="I63" s="88">
        <f t="shared" si="0"/>
        <v>1200000</v>
      </c>
      <c r="L63" s="77"/>
    </row>
    <row r="64" spans="1:12" s="76" customFormat="1" ht="18.75" customHeight="1" x14ac:dyDescent="0.25">
      <c r="A64" s="82">
        <f t="shared" si="1"/>
        <v>48</v>
      </c>
      <c r="B64" s="170">
        <v>44272</v>
      </c>
      <c r="C64" s="160">
        <v>402813</v>
      </c>
      <c r="D64" s="84" t="s">
        <v>258</v>
      </c>
      <c r="E64" s="86" t="s">
        <v>500</v>
      </c>
      <c r="F64" s="161">
        <v>100</v>
      </c>
      <c r="G64" s="260">
        <v>6000</v>
      </c>
      <c r="H64" s="260">
        <v>6000</v>
      </c>
      <c r="I64" s="88">
        <f t="shared" si="0"/>
        <v>600000</v>
      </c>
      <c r="L64" s="77"/>
    </row>
    <row r="65" spans="1:12" s="76" customFormat="1" ht="18.75" customHeight="1" x14ac:dyDescent="0.25">
      <c r="A65" s="82">
        <f t="shared" si="1"/>
        <v>49</v>
      </c>
      <c r="B65" s="170">
        <v>44272</v>
      </c>
      <c r="C65" s="160">
        <v>402815</v>
      </c>
      <c r="D65" s="84" t="s">
        <v>258</v>
      </c>
      <c r="E65" s="86" t="s">
        <v>501</v>
      </c>
      <c r="F65" s="161">
        <v>100</v>
      </c>
      <c r="G65" s="260">
        <v>13000</v>
      </c>
      <c r="H65" s="260">
        <v>13000</v>
      </c>
      <c r="I65" s="88">
        <f t="shared" si="0"/>
        <v>1300000</v>
      </c>
      <c r="L65" s="77"/>
    </row>
    <row r="66" spans="1:12" s="76" customFormat="1" ht="18.75" customHeight="1" x14ac:dyDescent="0.25">
      <c r="A66" s="82">
        <f t="shared" si="1"/>
        <v>50</v>
      </c>
      <c r="B66" s="170">
        <v>44272</v>
      </c>
      <c r="C66" s="160">
        <v>402644</v>
      </c>
      <c r="D66" s="84" t="s">
        <v>258</v>
      </c>
      <c r="E66" s="86" t="s">
        <v>112</v>
      </c>
      <c r="F66" s="161">
        <v>100</v>
      </c>
      <c r="G66" s="260">
        <v>6000</v>
      </c>
      <c r="H66" s="260">
        <v>6000</v>
      </c>
      <c r="I66" s="88">
        <f t="shared" si="0"/>
        <v>600000</v>
      </c>
      <c r="L66" s="77"/>
    </row>
    <row r="67" spans="1:12" s="76" customFormat="1" ht="18.75" customHeight="1" x14ac:dyDescent="0.25">
      <c r="A67" s="82">
        <f t="shared" si="1"/>
        <v>51</v>
      </c>
      <c r="B67" s="170">
        <v>44272</v>
      </c>
      <c r="C67" s="160">
        <v>402812</v>
      </c>
      <c r="D67" s="84" t="s">
        <v>258</v>
      </c>
      <c r="E67" s="86" t="s">
        <v>502</v>
      </c>
      <c r="F67" s="161">
        <v>100</v>
      </c>
      <c r="G67" s="260">
        <v>7000</v>
      </c>
      <c r="H67" s="260">
        <v>7000</v>
      </c>
      <c r="I67" s="88">
        <f t="shared" si="0"/>
        <v>700000</v>
      </c>
      <c r="L67" s="77"/>
    </row>
    <row r="68" spans="1:12" s="76" customFormat="1" ht="18.75" customHeight="1" x14ac:dyDescent="0.25">
      <c r="A68" s="82">
        <f t="shared" si="1"/>
        <v>52</v>
      </c>
      <c r="B68" s="170">
        <v>44272</v>
      </c>
      <c r="C68" s="160">
        <v>402645</v>
      </c>
      <c r="D68" s="84" t="s">
        <v>258</v>
      </c>
      <c r="E68" s="86" t="s">
        <v>503</v>
      </c>
      <c r="F68" s="161">
        <v>100</v>
      </c>
      <c r="G68" s="260">
        <v>6000</v>
      </c>
      <c r="H68" s="260">
        <v>6000</v>
      </c>
      <c r="I68" s="88">
        <f t="shared" si="0"/>
        <v>600000</v>
      </c>
      <c r="L68" s="77"/>
    </row>
    <row r="69" spans="1:12" s="76" customFormat="1" ht="18.75" customHeight="1" x14ac:dyDescent="0.25">
      <c r="A69" s="82">
        <f t="shared" si="1"/>
        <v>53</v>
      </c>
      <c r="B69" s="170">
        <v>44272</v>
      </c>
      <c r="C69" s="160">
        <v>402648</v>
      </c>
      <c r="D69" s="84" t="s">
        <v>258</v>
      </c>
      <c r="E69" s="86" t="s">
        <v>504</v>
      </c>
      <c r="F69" s="161">
        <v>100</v>
      </c>
      <c r="G69" s="260">
        <v>5000</v>
      </c>
      <c r="H69" s="260">
        <v>5000</v>
      </c>
      <c r="I69" s="88">
        <f t="shared" si="0"/>
        <v>500000</v>
      </c>
      <c r="L69" s="77"/>
    </row>
    <row r="70" spans="1:12" s="76" customFormat="1" ht="18.75" customHeight="1" x14ac:dyDescent="0.25">
      <c r="A70" s="82">
        <f t="shared" si="1"/>
        <v>54</v>
      </c>
      <c r="B70" s="170">
        <v>44272</v>
      </c>
      <c r="C70" s="160">
        <v>402649</v>
      </c>
      <c r="D70" s="84" t="s">
        <v>258</v>
      </c>
      <c r="E70" s="86" t="s">
        <v>505</v>
      </c>
      <c r="F70" s="161">
        <v>100</v>
      </c>
      <c r="G70" s="260">
        <v>7000</v>
      </c>
      <c r="H70" s="260">
        <v>7000</v>
      </c>
      <c r="I70" s="88">
        <f t="shared" si="0"/>
        <v>700000</v>
      </c>
      <c r="L70" s="77"/>
    </row>
    <row r="71" spans="1:12" s="76" customFormat="1" ht="18.75" customHeight="1" x14ac:dyDescent="0.25">
      <c r="A71" s="82">
        <f t="shared" si="1"/>
        <v>55</v>
      </c>
      <c r="B71" s="170">
        <v>44272</v>
      </c>
      <c r="C71" s="160">
        <v>402650</v>
      </c>
      <c r="D71" s="84" t="s">
        <v>258</v>
      </c>
      <c r="E71" s="86" t="s">
        <v>506</v>
      </c>
      <c r="F71" s="161">
        <v>100</v>
      </c>
      <c r="G71" s="260">
        <v>6000</v>
      </c>
      <c r="H71" s="260">
        <v>6000</v>
      </c>
      <c r="I71" s="88">
        <f t="shared" si="0"/>
        <v>600000</v>
      </c>
      <c r="L71" s="77"/>
    </row>
    <row r="72" spans="1:12" s="76" customFormat="1" ht="18.75" customHeight="1" x14ac:dyDescent="0.25">
      <c r="A72" s="82">
        <f t="shared" si="1"/>
        <v>56</v>
      </c>
      <c r="B72" s="170">
        <v>44272</v>
      </c>
      <c r="C72" s="160">
        <v>402751</v>
      </c>
      <c r="D72" s="84" t="s">
        <v>258</v>
      </c>
      <c r="E72" s="86" t="s">
        <v>507</v>
      </c>
      <c r="F72" s="161">
        <v>100</v>
      </c>
      <c r="G72" s="260">
        <v>6000</v>
      </c>
      <c r="H72" s="260">
        <v>6000</v>
      </c>
      <c r="I72" s="88">
        <f t="shared" si="0"/>
        <v>600000</v>
      </c>
      <c r="L72" s="77"/>
    </row>
    <row r="73" spans="1:12" s="76" customFormat="1" ht="18.75" customHeight="1" x14ac:dyDescent="0.25">
      <c r="A73" s="82">
        <f t="shared" si="1"/>
        <v>57</v>
      </c>
      <c r="B73" s="170">
        <v>44272</v>
      </c>
      <c r="C73" s="160">
        <v>402752</v>
      </c>
      <c r="D73" s="84" t="s">
        <v>258</v>
      </c>
      <c r="E73" s="86" t="s">
        <v>508</v>
      </c>
      <c r="F73" s="161">
        <v>100</v>
      </c>
      <c r="G73" s="260">
        <v>5000</v>
      </c>
      <c r="H73" s="260">
        <v>5000</v>
      </c>
      <c r="I73" s="88">
        <f t="shared" si="0"/>
        <v>500000</v>
      </c>
      <c r="L73" s="77"/>
    </row>
    <row r="74" spans="1:12" s="76" customFormat="1" ht="18.75" customHeight="1" x14ac:dyDescent="0.25">
      <c r="A74" s="82">
        <f t="shared" si="1"/>
        <v>58</v>
      </c>
      <c r="B74" s="170">
        <v>44272</v>
      </c>
      <c r="C74" s="160">
        <v>402753</v>
      </c>
      <c r="D74" s="84" t="s">
        <v>258</v>
      </c>
      <c r="E74" s="86" t="s">
        <v>509</v>
      </c>
      <c r="F74" s="161">
        <v>100</v>
      </c>
      <c r="G74" s="260">
        <v>8000</v>
      </c>
      <c r="H74" s="260">
        <v>8000</v>
      </c>
      <c r="I74" s="88">
        <f t="shared" si="0"/>
        <v>800000</v>
      </c>
      <c r="L74" s="77"/>
    </row>
    <row r="75" spans="1:12" s="76" customFormat="1" ht="18.75" customHeight="1" x14ac:dyDescent="0.25">
      <c r="A75" s="82">
        <f t="shared" si="1"/>
        <v>59</v>
      </c>
      <c r="B75" s="170">
        <v>44272</v>
      </c>
      <c r="C75" s="160">
        <v>402754</v>
      </c>
      <c r="D75" s="84" t="s">
        <v>258</v>
      </c>
      <c r="E75" s="86" t="s">
        <v>510</v>
      </c>
      <c r="F75" s="161">
        <v>100</v>
      </c>
      <c r="G75" s="260">
        <v>6000</v>
      </c>
      <c r="H75" s="260">
        <v>6000</v>
      </c>
      <c r="I75" s="88">
        <f t="shared" si="0"/>
        <v>600000</v>
      </c>
      <c r="L75" s="77"/>
    </row>
    <row r="76" spans="1:12" s="76" customFormat="1" ht="18.75" customHeight="1" x14ac:dyDescent="0.25">
      <c r="A76" s="82">
        <f t="shared" si="1"/>
        <v>60</v>
      </c>
      <c r="B76" s="170">
        <v>44272</v>
      </c>
      <c r="C76" s="160">
        <v>402755</v>
      </c>
      <c r="D76" s="84" t="s">
        <v>258</v>
      </c>
      <c r="E76" s="86" t="s">
        <v>511</v>
      </c>
      <c r="F76" s="161">
        <v>100</v>
      </c>
      <c r="G76" s="260">
        <v>6000</v>
      </c>
      <c r="H76" s="260">
        <v>6000</v>
      </c>
      <c r="I76" s="88">
        <f t="shared" si="0"/>
        <v>600000</v>
      </c>
      <c r="L76" s="77"/>
    </row>
    <row r="77" spans="1:12" s="76" customFormat="1" ht="18.75" customHeight="1" x14ac:dyDescent="0.25">
      <c r="A77" s="82">
        <f t="shared" si="1"/>
        <v>61</v>
      </c>
      <c r="B77" s="170">
        <v>44272</v>
      </c>
      <c r="C77" s="160">
        <v>402756</v>
      </c>
      <c r="D77" s="84" t="s">
        <v>258</v>
      </c>
      <c r="E77" s="86" t="s">
        <v>512</v>
      </c>
      <c r="F77" s="161">
        <v>100</v>
      </c>
      <c r="G77" s="260">
        <v>9000</v>
      </c>
      <c r="H77" s="260">
        <v>9000</v>
      </c>
      <c r="I77" s="88">
        <f t="shared" si="0"/>
        <v>900000</v>
      </c>
      <c r="L77" s="77"/>
    </row>
    <row r="78" spans="1:12" s="76" customFormat="1" ht="18.75" customHeight="1" x14ac:dyDescent="0.25">
      <c r="A78" s="82">
        <f t="shared" si="1"/>
        <v>62</v>
      </c>
      <c r="B78" s="170">
        <v>44272</v>
      </c>
      <c r="C78" s="160">
        <v>402757</v>
      </c>
      <c r="D78" s="84" t="s">
        <v>258</v>
      </c>
      <c r="E78" s="86" t="s">
        <v>102</v>
      </c>
      <c r="F78" s="161">
        <v>100</v>
      </c>
      <c r="G78" s="260">
        <v>4000</v>
      </c>
      <c r="H78" s="260">
        <v>4000</v>
      </c>
      <c r="I78" s="88">
        <f t="shared" si="0"/>
        <v>400000</v>
      </c>
      <c r="L78" s="77"/>
    </row>
    <row r="79" spans="1:12" s="76" customFormat="1" ht="18.75" customHeight="1" x14ac:dyDescent="0.25">
      <c r="A79" s="82">
        <f t="shared" si="1"/>
        <v>63</v>
      </c>
      <c r="B79" s="170">
        <v>44272</v>
      </c>
      <c r="C79" s="160">
        <v>402758</v>
      </c>
      <c r="D79" s="84" t="s">
        <v>258</v>
      </c>
      <c r="E79" s="86" t="s">
        <v>513</v>
      </c>
      <c r="F79" s="161">
        <v>100</v>
      </c>
      <c r="G79" s="260">
        <v>7000</v>
      </c>
      <c r="H79" s="260">
        <v>7000</v>
      </c>
      <c r="I79" s="88">
        <f t="shared" si="0"/>
        <v>700000</v>
      </c>
      <c r="L79" s="77"/>
    </row>
    <row r="80" spans="1:12" s="76" customFormat="1" ht="18.75" customHeight="1" x14ac:dyDescent="0.25">
      <c r="A80" s="82">
        <f t="shared" si="1"/>
        <v>64</v>
      </c>
      <c r="B80" s="170">
        <v>44272</v>
      </c>
      <c r="C80" s="160">
        <v>402759</v>
      </c>
      <c r="D80" s="84" t="s">
        <v>258</v>
      </c>
      <c r="E80" s="86" t="s">
        <v>514</v>
      </c>
      <c r="F80" s="161">
        <v>100</v>
      </c>
      <c r="G80" s="260">
        <v>7000</v>
      </c>
      <c r="H80" s="260">
        <v>7000</v>
      </c>
      <c r="I80" s="88">
        <f t="shared" si="0"/>
        <v>700000</v>
      </c>
      <c r="L80" s="77"/>
    </row>
    <row r="81" spans="1:12" s="76" customFormat="1" ht="18.75" customHeight="1" x14ac:dyDescent="0.25">
      <c r="A81" s="82">
        <f t="shared" si="1"/>
        <v>65</v>
      </c>
      <c r="B81" s="170">
        <v>44272</v>
      </c>
      <c r="C81" s="160">
        <v>402760</v>
      </c>
      <c r="D81" s="84" t="s">
        <v>258</v>
      </c>
      <c r="E81" s="86" t="s">
        <v>515</v>
      </c>
      <c r="F81" s="161">
        <v>100</v>
      </c>
      <c r="G81" s="260">
        <v>7000</v>
      </c>
      <c r="H81" s="260">
        <v>7000</v>
      </c>
      <c r="I81" s="88">
        <f t="shared" ref="I81:I90" si="2">F81*G81</f>
        <v>700000</v>
      </c>
      <c r="L81" s="77"/>
    </row>
    <row r="82" spans="1:12" s="76" customFormat="1" ht="18.75" customHeight="1" x14ac:dyDescent="0.25">
      <c r="A82" s="82">
        <f t="shared" ref="A82:A90" si="3">A81+1</f>
        <v>66</v>
      </c>
      <c r="B82" s="170">
        <v>44272</v>
      </c>
      <c r="C82" s="160">
        <v>402761</v>
      </c>
      <c r="D82" s="84" t="s">
        <v>258</v>
      </c>
      <c r="E82" s="86" t="s">
        <v>516</v>
      </c>
      <c r="F82" s="161">
        <v>100</v>
      </c>
      <c r="G82" s="260">
        <v>9000</v>
      </c>
      <c r="H82" s="260">
        <v>9000</v>
      </c>
      <c r="I82" s="88">
        <f t="shared" si="2"/>
        <v>900000</v>
      </c>
      <c r="L82" s="77"/>
    </row>
    <row r="83" spans="1:12" s="76" customFormat="1" ht="18.75" customHeight="1" x14ac:dyDescent="0.25">
      <c r="A83" s="82">
        <f t="shared" si="3"/>
        <v>67</v>
      </c>
      <c r="B83" s="170">
        <v>44272</v>
      </c>
      <c r="C83" s="160">
        <v>402783</v>
      </c>
      <c r="D83" s="84" t="s">
        <v>258</v>
      </c>
      <c r="E83" s="86" t="s">
        <v>517</v>
      </c>
      <c r="F83" s="161">
        <v>100</v>
      </c>
      <c r="G83" s="260">
        <v>5000</v>
      </c>
      <c r="H83" s="260">
        <v>5000</v>
      </c>
      <c r="I83" s="88">
        <f t="shared" si="2"/>
        <v>500000</v>
      </c>
      <c r="L83" s="77"/>
    </row>
    <row r="84" spans="1:12" s="76" customFormat="1" ht="18.75" customHeight="1" x14ac:dyDescent="0.25">
      <c r="A84" s="82">
        <f t="shared" si="3"/>
        <v>68</v>
      </c>
      <c r="B84" s="170">
        <v>44272</v>
      </c>
      <c r="C84" s="160">
        <v>402784</v>
      </c>
      <c r="D84" s="84" t="s">
        <v>258</v>
      </c>
      <c r="E84" s="86" t="s">
        <v>518</v>
      </c>
      <c r="F84" s="161">
        <v>112</v>
      </c>
      <c r="G84" s="260">
        <v>5000</v>
      </c>
      <c r="H84" s="260">
        <v>5000</v>
      </c>
      <c r="I84" s="88">
        <f t="shared" si="2"/>
        <v>560000</v>
      </c>
      <c r="L84" s="77"/>
    </row>
    <row r="85" spans="1:12" s="76" customFormat="1" ht="18.75" customHeight="1" x14ac:dyDescent="0.25">
      <c r="A85" s="82">
        <f t="shared" si="3"/>
        <v>69</v>
      </c>
      <c r="B85" s="170">
        <v>44272</v>
      </c>
      <c r="C85" s="160">
        <v>402787</v>
      </c>
      <c r="D85" s="84" t="s">
        <v>258</v>
      </c>
      <c r="E85" s="86" t="s">
        <v>519</v>
      </c>
      <c r="F85" s="161">
        <v>100</v>
      </c>
      <c r="G85" s="260">
        <v>9000</v>
      </c>
      <c r="H85" s="260">
        <v>9000</v>
      </c>
      <c r="I85" s="88">
        <f t="shared" si="2"/>
        <v>900000</v>
      </c>
      <c r="L85" s="77"/>
    </row>
    <row r="86" spans="1:12" s="76" customFormat="1" ht="18.75" customHeight="1" x14ac:dyDescent="0.25">
      <c r="A86" s="82">
        <f t="shared" si="3"/>
        <v>70</v>
      </c>
      <c r="B86" s="170">
        <v>44272</v>
      </c>
      <c r="C86" s="160">
        <v>402788</v>
      </c>
      <c r="D86" s="84" t="s">
        <v>258</v>
      </c>
      <c r="E86" s="86" t="s">
        <v>520</v>
      </c>
      <c r="F86" s="161">
        <v>100</v>
      </c>
      <c r="G86" s="260">
        <v>11000</v>
      </c>
      <c r="H86" s="260">
        <v>11000</v>
      </c>
      <c r="I86" s="88">
        <f t="shared" si="2"/>
        <v>1100000</v>
      </c>
      <c r="L86" s="77"/>
    </row>
    <row r="87" spans="1:12" s="76" customFormat="1" ht="18.75" customHeight="1" x14ac:dyDescent="0.25">
      <c r="A87" s="82">
        <f t="shared" si="3"/>
        <v>71</v>
      </c>
      <c r="B87" s="170">
        <v>44272</v>
      </c>
      <c r="C87" s="160">
        <v>402789</v>
      </c>
      <c r="D87" s="84" t="s">
        <v>258</v>
      </c>
      <c r="E87" s="86" t="s">
        <v>521</v>
      </c>
      <c r="F87" s="161">
        <v>100</v>
      </c>
      <c r="G87" s="260">
        <v>14000</v>
      </c>
      <c r="H87" s="260">
        <v>14000</v>
      </c>
      <c r="I87" s="88">
        <f t="shared" si="2"/>
        <v>1400000</v>
      </c>
      <c r="L87" s="77"/>
    </row>
    <row r="88" spans="1:12" s="76" customFormat="1" ht="18.75" customHeight="1" x14ac:dyDescent="0.25">
      <c r="A88" s="82">
        <f t="shared" si="3"/>
        <v>72</v>
      </c>
      <c r="B88" s="170">
        <v>44272</v>
      </c>
      <c r="C88" s="160">
        <v>402790</v>
      </c>
      <c r="D88" s="84" t="s">
        <v>258</v>
      </c>
      <c r="E88" s="86" t="s">
        <v>522</v>
      </c>
      <c r="F88" s="161">
        <v>100</v>
      </c>
      <c r="G88" s="260">
        <v>14000</v>
      </c>
      <c r="H88" s="260">
        <v>14000</v>
      </c>
      <c r="I88" s="88">
        <f t="shared" si="2"/>
        <v>1400000</v>
      </c>
      <c r="L88" s="77"/>
    </row>
    <row r="89" spans="1:12" s="76" customFormat="1" ht="18.75" customHeight="1" x14ac:dyDescent="0.25">
      <c r="A89" s="82">
        <f t="shared" si="3"/>
        <v>73</v>
      </c>
      <c r="B89" s="170">
        <v>44272</v>
      </c>
      <c r="C89" s="160">
        <v>402791</v>
      </c>
      <c r="D89" s="84" t="s">
        <v>258</v>
      </c>
      <c r="E89" s="86" t="s">
        <v>523</v>
      </c>
      <c r="F89" s="161">
        <v>100</v>
      </c>
      <c r="G89" s="260">
        <v>17000</v>
      </c>
      <c r="H89" s="260">
        <v>17000</v>
      </c>
      <c r="I89" s="88">
        <f t="shared" si="2"/>
        <v>1700000</v>
      </c>
      <c r="L89" s="77"/>
    </row>
    <row r="90" spans="1:12" s="76" customFormat="1" ht="18.75" customHeight="1" x14ac:dyDescent="0.25">
      <c r="A90" s="82">
        <f t="shared" si="3"/>
        <v>74</v>
      </c>
      <c r="B90" s="170">
        <v>44276</v>
      </c>
      <c r="C90" s="160">
        <v>401468</v>
      </c>
      <c r="D90" s="84" t="s">
        <v>258</v>
      </c>
      <c r="E90" s="86" t="s">
        <v>459</v>
      </c>
      <c r="F90" s="161">
        <v>214</v>
      </c>
      <c r="G90" s="260">
        <v>5000</v>
      </c>
      <c r="H90" s="260">
        <v>5000</v>
      </c>
      <c r="I90" s="88">
        <f t="shared" si="2"/>
        <v>1070000</v>
      </c>
      <c r="L90" s="77"/>
    </row>
    <row r="91" spans="1:12" ht="36" customHeight="1" thickBot="1" x14ac:dyDescent="0.3">
      <c r="A91" s="239" t="s">
        <v>18</v>
      </c>
      <c r="B91" s="240"/>
      <c r="C91" s="240"/>
      <c r="D91" s="240"/>
      <c r="E91" s="240"/>
      <c r="F91" s="240"/>
      <c r="G91" s="240"/>
      <c r="H91" s="241"/>
      <c r="I91" s="89">
        <f>SUM(I17:I90)</f>
        <v>84824000</v>
      </c>
    </row>
    <row r="92" spans="1:12" ht="18.75" customHeight="1" x14ac:dyDescent="0.25">
      <c r="A92" s="242"/>
      <c r="B92" s="242"/>
      <c r="C92" s="242"/>
      <c r="D92" s="242"/>
      <c r="E92" s="90"/>
      <c r="G92" s="91"/>
      <c r="H92" s="91"/>
      <c r="I92" s="92"/>
    </row>
    <row r="93" spans="1:12" ht="23.25" customHeight="1" x14ac:dyDescent="0.25">
      <c r="A93" s="93"/>
      <c r="B93" s="93"/>
      <c r="D93" s="93"/>
      <c r="E93" s="93"/>
      <c r="G93" s="94" t="s">
        <v>19</v>
      </c>
      <c r="H93" s="94"/>
      <c r="I93" s="95">
        <v>0</v>
      </c>
    </row>
    <row r="94" spans="1:12" ht="23.25" customHeight="1" thickBot="1" x14ac:dyDescent="0.3">
      <c r="A94" s="202"/>
      <c r="B94" s="202"/>
      <c r="D94" s="202"/>
      <c r="E94" s="202"/>
      <c r="G94" s="97" t="s">
        <v>127</v>
      </c>
      <c r="H94" s="97"/>
      <c r="I94" s="98">
        <v>0</v>
      </c>
    </row>
    <row r="95" spans="1:12" ht="29.25" customHeight="1" x14ac:dyDescent="0.25">
      <c r="A95" s="74"/>
      <c r="B95" s="74"/>
      <c r="D95" s="74"/>
      <c r="E95" s="99"/>
      <c r="G95" s="100" t="s">
        <v>26</v>
      </c>
      <c r="H95" s="101"/>
      <c r="I95" s="102">
        <f>I91</f>
        <v>84824000</v>
      </c>
    </row>
    <row r="96" spans="1:12" ht="11.25" customHeight="1" x14ac:dyDescent="0.25">
      <c r="A96" s="74"/>
      <c r="B96" s="74"/>
      <c r="D96" s="74"/>
      <c r="E96" s="99"/>
      <c r="G96" s="101"/>
      <c r="H96" s="101"/>
      <c r="I96" s="103"/>
    </row>
    <row r="97" spans="1:12" ht="18.75" x14ac:dyDescent="0.25">
      <c r="A97" s="104" t="s">
        <v>710</v>
      </c>
      <c r="B97" s="99"/>
      <c r="D97" s="74"/>
      <c r="E97" s="99"/>
      <c r="G97" s="101"/>
      <c r="H97" s="101"/>
      <c r="I97" s="103"/>
    </row>
    <row r="98" spans="1:12" ht="15.75" x14ac:dyDescent="0.25">
      <c r="A98" s="74"/>
      <c r="B98" s="74"/>
      <c r="D98" s="74"/>
      <c r="E98" s="99"/>
      <c r="G98" s="101"/>
      <c r="H98" s="101"/>
      <c r="I98" s="103"/>
    </row>
    <row r="99" spans="1:12" ht="18.75" x14ac:dyDescent="0.3">
      <c r="A99" s="105" t="s">
        <v>20</v>
      </c>
      <c r="B99" s="106"/>
      <c r="D99" s="106"/>
      <c r="E99" s="74"/>
      <c r="G99" s="75"/>
      <c r="H99" s="75"/>
      <c r="I99" s="74"/>
    </row>
    <row r="100" spans="1:12" ht="18.75" x14ac:dyDescent="0.3">
      <c r="A100" s="107" t="s">
        <v>21</v>
      </c>
      <c r="B100" s="99"/>
      <c r="D100" s="99"/>
      <c r="E100" s="74"/>
      <c r="G100" s="75"/>
      <c r="H100" s="75"/>
      <c r="I100" s="74"/>
      <c r="L100" s="108"/>
    </row>
    <row r="101" spans="1:12" ht="18.75" x14ac:dyDescent="0.3">
      <c r="A101" s="107" t="s">
        <v>32</v>
      </c>
      <c r="B101" s="99"/>
      <c r="D101" s="74"/>
      <c r="E101" s="74"/>
      <c r="G101" s="75"/>
      <c r="H101" s="75"/>
      <c r="I101" s="74"/>
    </row>
    <row r="102" spans="1:12" ht="18.75" x14ac:dyDescent="0.3">
      <c r="A102" s="109" t="s">
        <v>33</v>
      </c>
      <c r="B102" s="110"/>
      <c r="D102" s="110"/>
      <c r="E102" s="74"/>
      <c r="G102" s="75"/>
      <c r="H102" s="75"/>
      <c r="I102" s="74"/>
    </row>
    <row r="103" spans="1:12" ht="18.75" x14ac:dyDescent="0.3">
      <c r="A103" s="111" t="s">
        <v>34</v>
      </c>
      <c r="B103" s="112"/>
      <c r="D103" s="113"/>
      <c r="E103" s="74"/>
      <c r="G103" s="75"/>
      <c r="H103" s="75"/>
      <c r="I103" s="74"/>
    </row>
    <row r="104" spans="1:12" ht="15.75" x14ac:dyDescent="0.25">
      <c r="A104" s="112"/>
      <c r="B104" s="112"/>
      <c r="D104" s="114"/>
      <c r="E104" s="74"/>
      <c r="G104" s="75"/>
      <c r="H104" s="75"/>
      <c r="I104" s="74"/>
    </row>
    <row r="105" spans="1:12" ht="15.75" x14ac:dyDescent="0.25">
      <c r="A105" s="74"/>
      <c r="B105" s="74"/>
      <c r="D105" s="74"/>
      <c r="E105" s="74"/>
      <c r="G105" s="115" t="s">
        <v>36</v>
      </c>
      <c r="H105" s="231" t="str">
        <f>I13</f>
        <v xml:space="preserve"> 19 Mei  2021</v>
      </c>
      <c r="I105" s="231"/>
    </row>
    <row r="106" spans="1:12" ht="15.75" x14ac:dyDescent="0.25">
      <c r="A106" s="74"/>
      <c r="B106" s="74"/>
      <c r="D106" s="74"/>
      <c r="E106" s="74"/>
      <c r="G106" s="75"/>
      <c r="H106" s="75"/>
      <c r="I106" s="74"/>
    </row>
    <row r="107" spans="1:12" ht="15.75" x14ac:dyDescent="0.25">
      <c r="A107" s="74"/>
      <c r="B107" s="74"/>
      <c r="D107" s="74"/>
      <c r="E107" s="74"/>
      <c r="G107" s="75"/>
      <c r="H107" s="75"/>
      <c r="I107" s="74"/>
    </row>
    <row r="108" spans="1:12" ht="15.75" x14ac:dyDescent="0.25">
      <c r="A108" s="74"/>
      <c r="B108" s="74"/>
      <c r="D108" s="74"/>
      <c r="E108" s="74"/>
      <c r="G108" s="75"/>
      <c r="H108" s="75"/>
      <c r="I108" s="74"/>
    </row>
    <row r="109" spans="1:12" ht="15.75" x14ac:dyDescent="0.25">
      <c r="A109" s="74"/>
      <c r="B109" s="74"/>
      <c r="D109" s="74"/>
      <c r="E109" s="74"/>
      <c r="G109" s="75"/>
      <c r="H109" s="75"/>
      <c r="I109" s="74"/>
    </row>
    <row r="110" spans="1:12" ht="15.75" x14ac:dyDescent="0.25">
      <c r="A110" s="74"/>
      <c r="B110" s="74"/>
      <c r="D110" s="74"/>
      <c r="E110" s="74"/>
      <c r="G110" s="75"/>
      <c r="H110" s="75"/>
      <c r="I110" s="74"/>
    </row>
    <row r="111" spans="1:12" ht="15.75" x14ac:dyDescent="0.25">
      <c r="A111" s="74"/>
      <c r="B111" s="74"/>
      <c r="D111" s="74"/>
      <c r="E111" s="74"/>
      <c r="G111" s="75"/>
      <c r="H111" s="75"/>
      <c r="I111" s="74"/>
    </row>
    <row r="112" spans="1:12" ht="15.75" x14ac:dyDescent="0.25">
      <c r="A112" s="74"/>
      <c r="B112" s="74"/>
      <c r="D112" s="74"/>
      <c r="E112" s="74"/>
      <c r="G112" s="75"/>
      <c r="H112" s="75"/>
      <c r="I112" s="74"/>
    </row>
    <row r="113" spans="1:9" ht="15.75" x14ac:dyDescent="0.25">
      <c r="A113" s="23"/>
      <c r="B113" s="23"/>
      <c r="D113" s="23"/>
      <c r="E113" s="23"/>
      <c r="G113" s="222" t="s">
        <v>285</v>
      </c>
      <c r="H113" s="222"/>
      <c r="I113" s="222"/>
    </row>
    <row r="114" spans="1:9" ht="15.75" x14ac:dyDescent="0.25">
      <c r="A114" s="23"/>
      <c r="B114" s="23"/>
      <c r="D114" s="23"/>
      <c r="E114" s="23"/>
      <c r="G114" s="116"/>
      <c r="H114" s="116"/>
      <c r="I114" s="23"/>
    </row>
    <row r="115" spans="1:9" ht="15.75" x14ac:dyDescent="0.25">
      <c r="A115" s="23"/>
      <c r="B115" s="23"/>
      <c r="D115" s="23"/>
      <c r="E115" s="23"/>
      <c r="G115" s="116"/>
      <c r="H115" s="116"/>
      <c r="I115" s="23"/>
    </row>
    <row r="116" spans="1:9" ht="15.75" x14ac:dyDescent="0.25">
      <c r="A116" s="23"/>
      <c r="B116" s="23"/>
      <c r="D116" s="23"/>
      <c r="E116" s="23"/>
      <c r="G116" s="116"/>
      <c r="H116" s="116"/>
      <c r="I116" s="23"/>
    </row>
    <row r="117" spans="1:9" ht="15.75" x14ac:dyDescent="0.25">
      <c r="A117" s="23"/>
      <c r="B117" s="23"/>
      <c r="D117" s="23"/>
      <c r="E117" s="23"/>
      <c r="G117" s="116"/>
      <c r="H117" s="116"/>
      <c r="I117" s="23"/>
    </row>
    <row r="118" spans="1:9" ht="15.75" x14ac:dyDescent="0.25">
      <c r="A118" s="23"/>
      <c r="B118" s="23"/>
      <c r="D118" s="23"/>
      <c r="E118" s="23"/>
      <c r="G118" s="116"/>
      <c r="H118" s="116"/>
      <c r="I118" s="23"/>
    </row>
    <row r="119" spans="1:9" ht="15.75" x14ac:dyDescent="0.25">
      <c r="A119" s="23"/>
      <c r="B119" s="23"/>
      <c r="D119" s="23"/>
      <c r="E119" s="23"/>
      <c r="G119" s="116"/>
      <c r="H119" s="116"/>
      <c r="I119" s="23"/>
    </row>
    <row r="120" spans="1:9" ht="15.75" x14ac:dyDescent="0.25">
      <c r="A120" s="23"/>
      <c r="B120" s="23"/>
      <c r="D120" s="23"/>
      <c r="E120" s="23"/>
      <c r="G120" s="116"/>
      <c r="H120" s="116"/>
      <c r="I120" s="23"/>
    </row>
    <row r="121" spans="1:9" ht="15.75" x14ac:dyDescent="0.25">
      <c r="A121" s="23"/>
      <c r="B121" s="23"/>
      <c r="D121" s="23"/>
      <c r="E121" s="23"/>
      <c r="G121" s="116"/>
      <c r="H121" s="116"/>
      <c r="I121" s="23"/>
    </row>
  </sheetData>
  <autoFilter ref="A16:I91">
    <filterColumn colId="6" showButton="0"/>
  </autoFilter>
  <mergeCells count="80">
    <mergeCell ref="G26:H26"/>
    <mergeCell ref="A10:I10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38:H38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50:H50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62:H62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74:H74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86:H86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H105:I105"/>
    <mergeCell ref="G113:I113"/>
    <mergeCell ref="G87:H87"/>
    <mergeCell ref="G88:H88"/>
    <mergeCell ref="G89:H89"/>
    <mergeCell ref="G90:H90"/>
    <mergeCell ref="A91:H91"/>
    <mergeCell ref="A92:D92"/>
  </mergeCells>
  <printOptions horizontalCentered="1"/>
  <pageMargins left="0.23622047244094499" right="3.9370078740157501E-2" top="0.59055118110236204" bottom="0.27559055118110198" header="0.31496062992126" footer="0.31496062992126"/>
  <pageSetup paperSize="9" scale="7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R41"/>
  <sheetViews>
    <sheetView topLeftCell="A10" workbookViewId="0">
      <selection activeCell="L31" sqref="L3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7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6" t="s">
        <v>29</v>
      </c>
    </row>
    <row r="4" spans="1:9" x14ac:dyDescent="0.25">
      <c r="A4" s="26" t="s">
        <v>1</v>
      </c>
    </row>
    <row r="5" spans="1:9" x14ac:dyDescent="0.25">
      <c r="A5" s="26" t="s">
        <v>2</v>
      </c>
    </row>
    <row r="6" spans="1:9" x14ac:dyDescent="0.25">
      <c r="A6" s="26" t="s">
        <v>3</v>
      </c>
    </row>
    <row r="7" spans="1:9" x14ac:dyDescent="0.25">
      <c r="A7" s="26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3.25" customHeight="1" thickBot="1" x14ac:dyDescent="0.3">
      <c r="A10" s="212" t="s">
        <v>5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6</v>
      </c>
      <c r="B12" s="2" t="s">
        <v>46</v>
      </c>
      <c r="G12" s="3" t="s">
        <v>7</v>
      </c>
      <c r="H12" s="6" t="s">
        <v>8</v>
      </c>
      <c r="I12" s="43" t="s">
        <v>183</v>
      </c>
    </row>
    <row r="13" spans="1:9" x14ac:dyDescent="0.25">
      <c r="B13" s="2" t="s">
        <v>48</v>
      </c>
      <c r="G13" s="3" t="s">
        <v>9</v>
      </c>
      <c r="H13" s="6" t="s">
        <v>8</v>
      </c>
      <c r="I13" s="44" t="s">
        <v>655</v>
      </c>
    </row>
    <row r="14" spans="1:9" x14ac:dyDescent="0.25">
      <c r="B14" s="2" t="s">
        <v>49</v>
      </c>
      <c r="G14" s="3" t="s">
        <v>10</v>
      </c>
      <c r="H14" s="6" t="s">
        <v>8</v>
      </c>
      <c r="I14" s="2" t="s">
        <v>28</v>
      </c>
    </row>
    <row r="15" spans="1:9" x14ac:dyDescent="0.25">
      <c r="H15" s="6"/>
    </row>
    <row r="16" spans="1:9" x14ac:dyDescent="0.25">
      <c r="A16" s="2" t="s">
        <v>11</v>
      </c>
      <c r="B16" s="23" t="s">
        <v>47</v>
      </c>
      <c r="C16" s="23"/>
      <c r="H16" s="6"/>
    </row>
    <row r="17" spans="1:18" ht="16.5" thickBot="1" x14ac:dyDescent="0.3"/>
    <row r="18" spans="1:18" ht="20.100000000000001" customHeight="1" x14ac:dyDescent="0.25">
      <c r="A18" s="8" t="s">
        <v>12</v>
      </c>
      <c r="B18" s="9" t="s">
        <v>13</v>
      </c>
      <c r="C18" s="9" t="s">
        <v>25</v>
      </c>
      <c r="D18" s="9" t="s">
        <v>14</v>
      </c>
      <c r="E18" s="9" t="s">
        <v>15</v>
      </c>
      <c r="F18" s="64" t="s">
        <v>30</v>
      </c>
      <c r="G18" s="215" t="s">
        <v>16</v>
      </c>
      <c r="H18" s="216"/>
      <c r="I18" s="10" t="s">
        <v>17</v>
      </c>
    </row>
    <row r="19" spans="1:18" ht="49.5" customHeight="1" x14ac:dyDescent="0.25">
      <c r="A19" s="49">
        <v>1</v>
      </c>
      <c r="B19" s="28">
        <v>44317</v>
      </c>
      <c r="C19" s="42"/>
      <c r="D19" s="32" t="s">
        <v>50</v>
      </c>
      <c r="E19" s="32" t="s">
        <v>44</v>
      </c>
      <c r="F19" s="48">
        <v>1</v>
      </c>
      <c r="G19" s="217">
        <v>10500000</v>
      </c>
      <c r="H19" s="218"/>
      <c r="I19" s="45">
        <f>G19</f>
        <v>10500000</v>
      </c>
    </row>
    <row r="20" spans="1:18" s="23" customFormat="1" ht="24" customHeight="1" thickBot="1" x14ac:dyDescent="0.3">
      <c r="A20" s="209" t="s">
        <v>18</v>
      </c>
      <c r="B20" s="210"/>
      <c r="C20" s="210"/>
      <c r="D20" s="210"/>
      <c r="E20" s="210"/>
      <c r="F20" s="210"/>
      <c r="G20" s="210"/>
      <c r="H20" s="211"/>
      <c r="I20" s="46">
        <f>I19</f>
        <v>10500000</v>
      </c>
    </row>
    <row r="21" spans="1:18" x14ac:dyDescent="0.25">
      <c r="A21" s="219"/>
      <c r="B21" s="219"/>
      <c r="C21" s="65"/>
      <c r="D21" s="65"/>
      <c r="E21" s="65"/>
      <c r="F21" s="65"/>
      <c r="G21" s="12"/>
      <c r="H21" s="12"/>
      <c r="I21" s="13"/>
    </row>
    <row r="22" spans="1:18" x14ac:dyDescent="0.25">
      <c r="D22" s="1"/>
      <c r="E22" s="1"/>
      <c r="F22" s="1"/>
      <c r="G22" s="27" t="s">
        <v>40</v>
      </c>
      <c r="H22" s="27"/>
      <c r="I22" s="34">
        <v>7350000</v>
      </c>
      <c r="J22" s="15"/>
      <c r="R22" s="2" t="s">
        <v>24</v>
      </c>
    </row>
    <row r="23" spans="1:18" ht="16.5" thickBot="1" x14ac:dyDescent="0.3">
      <c r="D23" s="1"/>
      <c r="E23" s="1"/>
      <c r="F23" s="1"/>
      <c r="G23" s="14" t="s">
        <v>31</v>
      </c>
      <c r="H23" s="14"/>
      <c r="I23" s="35">
        <f>I20-I22</f>
        <v>3150000</v>
      </c>
      <c r="J23" s="15"/>
    </row>
    <row r="24" spans="1:18" x14ac:dyDescent="0.25">
      <c r="D24" s="1"/>
      <c r="E24" s="1"/>
      <c r="F24" s="1"/>
      <c r="G24" s="16" t="s">
        <v>26</v>
      </c>
      <c r="H24" s="16"/>
      <c r="I24" s="17">
        <f>I23</f>
        <v>3150000</v>
      </c>
    </row>
    <row r="25" spans="1:18" x14ac:dyDescent="0.25">
      <c r="A25" s="1" t="s">
        <v>656</v>
      </c>
      <c r="D25" s="1"/>
      <c r="E25" s="1"/>
      <c r="F25" s="1"/>
      <c r="G25" s="16"/>
      <c r="H25" s="16"/>
      <c r="I25" s="17"/>
    </row>
    <row r="26" spans="1:18" x14ac:dyDescent="0.25">
      <c r="A26" s="18"/>
      <c r="D26" s="1"/>
      <c r="E26" s="1"/>
      <c r="F26" s="1"/>
      <c r="G26" s="16"/>
      <c r="H26" s="16"/>
      <c r="I26" s="17"/>
    </row>
    <row r="27" spans="1:18" x14ac:dyDescent="0.25">
      <c r="D27" s="1"/>
      <c r="E27" s="1"/>
      <c r="F27" s="1"/>
      <c r="G27" s="16"/>
      <c r="H27" s="16"/>
      <c r="I27" s="17"/>
    </row>
    <row r="28" spans="1:18" x14ac:dyDescent="0.25">
      <c r="A28" s="24" t="s">
        <v>20</v>
      </c>
    </row>
    <row r="29" spans="1:18" x14ac:dyDescent="0.25">
      <c r="A29" s="19" t="s">
        <v>21</v>
      </c>
      <c r="B29" s="19"/>
      <c r="C29" s="19"/>
      <c r="D29" s="7"/>
      <c r="E29" s="7"/>
      <c r="F29" s="7"/>
    </row>
    <row r="30" spans="1:18" x14ac:dyDescent="0.25">
      <c r="A30" s="19" t="s">
        <v>32</v>
      </c>
      <c r="B30" s="19"/>
      <c r="C30" s="19"/>
      <c r="D30" s="7"/>
      <c r="E30" s="7"/>
      <c r="F30" s="7"/>
    </row>
    <row r="31" spans="1:18" x14ac:dyDescent="0.25">
      <c r="A31" s="25" t="s">
        <v>33</v>
      </c>
      <c r="B31" s="20"/>
      <c r="C31" s="20"/>
      <c r="D31" s="7"/>
      <c r="E31" s="7"/>
      <c r="F31" s="7"/>
    </row>
    <row r="32" spans="1:18" x14ac:dyDescent="0.25">
      <c r="A32" s="21" t="s">
        <v>34</v>
      </c>
      <c r="B32" s="21"/>
      <c r="C32" s="21"/>
      <c r="D32" s="7"/>
      <c r="E32" s="7"/>
      <c r="F32" s="7"/>
    </row>
    <row r="33" spans="1:9" x14ac:dyDescent="0.25">
      <c r="A33" s="41"/>
      <c r="B33" s="41"/>
      <c r="C33" s="41"/>
    </row>
    <row r="34" spans="1:9" x14ac:dyDescent="0.25">
      <c r="A34" s="22"/>
      <c r="B34" s="22"/>
      <c r="C34" s="22"/>
    </row>
    <row r="35" spans="1:9" x14ac:dyDescent="0.25">
      <c r="G35" s="33" t="s">
        <v>22</v>
      </c>
      <c r="H35" s="220" t="str">
        <f>+I13</f>
        <v xml:space="preserve"> 24 Mei  2021</v>
      </c>
      <c r="I35" s="221"/>
    </row>
    <row r="38" spans="1:9" ht="18" customHeight="1" x14ac:dyDescent="0.25"/>
    <row r="39" spans="1:9" ht="17.25" customHeight="1" x14ac:dyDescent="0.25"/>
    <row r="41" spans="1:9" x14ac:dyDescent="0.25">
      <c r="G41" s="208" t="s">
        <v>23</v>
      </c>
      <c r="H41" s="208"/>
      <c r="I41" s="208"/>
    </row>
  </sheetData>
  <mergeCells count="7">
    <mergeCell ref="G41:I41"/>
    <mergeCell ref="A10:I10"/>
    <mergeCell ref="G18:H18"/>
    <mergeCell ref="G19:H19"/>
    <mergeCell ref="A20:H20"/>
    <mergeCell ref="A21:B21"/>
    <mergeCell ref="H35:I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5"/>
  <sheetViews>
    <sheetView topLeftCell="A160" zoomScale="86" zoomScaleNormal="86" workbookViewId="0">
      <selection activeCell="I175" sqref="I175"/>
    </sheetView>
  </sheetViews>
  <sheetFormatPr defaultRowHeight="15" x14ac:dyDescent="0.25"/>
  <cols>
    <col min="1" max="1" width="4.85546875" customWidth="1"/>
    <col min="2" max="2" width="12.85546875" customWidth="1"/>
    <col min="3" max="3" width="18" customWidth="1"/>
    <col min="4" max="4" width="20.7109375" customWidth="1"/>
    <col min="5" max="5" width="24.140625" customWidth="1"/>
    <col min="6" max="6" width="9" customWidth="1"/>
    <col min="7" max="7" width="14" style="69" customWidth="1"/>
    <col min="8" max="8" width="2.140625" style="69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67" t="s">
        <v>0</v>
      </c>
      <c r="B2" s="68"/>
      <c r="C2" s="23"/>
    </row>
    <row r="3" spans="1:12" x14ac:dyDescent="0.25">
      <c r="A3" s="70" t="s">
        <v>29</v>
      </c>
      <c r="B3" s="71"/>
      <c r="C3" s="71"/>
    </row>
    <row r="4" spans="1:12" x14ac:dyDescent="0.25">
      <c r="A4" s="70" t="s">
        <v>1</v>
      </c>
      <c r="B4" s="71"/>
      <c r="C4" s="71"/>
    </row>
    <row r="5" spans="1:12" x14ac:dyDescent="0.25">
      <c r="A5" s="70" t="s">
        <v>2</v>
      </c>
      <c r="B5" s="71"/>
      <c r="C5" s="71"/>
    </row>
    <row r="6" spans="1:12" x14ac:dyDescent="0.25">
      <c r="A6" s="70" t="s">
        <v>3</v>
      </c>
      <c r="B6" s="71"/>
      <c r="C6" s="71"/>
    </row>
    <row r="7" spans="1:12" x14ac:dyDescent="0.25">
      <c r="A7" s="70" t="s">
        <v>4</v>
      </c>
      <c r="B7" s="71"/>
      <c r="C7" s="71"/>
    </row>
    <row r="8" spans="1:12" x14ac:dyDescent="0.25">
      <c r="A8" s="71"/>
      <c r="B8" s="71"/>
      <c r="C8" s="71"/>
    </row>
    <row r="9" spans="1:12" ht="15.75" thickBot="1" x14ac:dyDescent="0.3">
      <c r="A9" s="72"/>
      <c r="B9" s="72"/>
      <c r="C9" s="72"/>
      <c r="D9" s="72"/>
      <c r="E9" s="72"/>
      <c r="F9" s="72"/>
      <c r="G9" s="73"/>
      <c r="H9" s="73"/>
      <c r="I9" s="72"/>
    </row>
    <row r="10" spans="1:12" ht="24" thickBot="1" x14ac:dyDescent="0.4">
      <c r="A10" s="232" t="s">
        <v>5</v>
      </c>
      <c r="B10" s="233"/>
      <c r="C10" s="233"/>
      <c r="D10" s="233"/>
      <c r="E10" s="233"/>
      <c r="F10" s="233"/>
      <c r="G10" s="233"/>
      <c r="H10" s="233"/>
      <c r="I10" s="234"/>
    </row>
    <row r="12" spans="1:12" ht="23.25" customHeight="1" x14ac:dyDescent="0.25">
      <c r="A12" s="74" t="s">
        <v>6</v>
      </c>
      <c r="B12" s="74" t="s">
        <v>120</v>
      </c>
      <c r="C12" s="74"/>
      <c r="D12" s="74"/>
      <c r="E12" s="74"/>
      <c r="F12" s="74"/>
      <c r="G12" s="75" t="s">
        <v>7</v>
      </c>
      <c r="H12" s="200" t="s">
        <v>8</v>
      </c>
      <c r="I12" s="204" t="s">
        <v>711</v>
      </c>
    </row>
    <row r="13" spans="1:12" ht="23.25" customHeight="1" x14ac:dyDescent="0.25">
      <c r="A13" s="74"/>
      <c r="B13" s="74"/>
      <c r="C13" s="74"/>
      <c r="D13" s="74"/>
      <c r="E13" s="74"/>
      <c r="F13" s="74"/>
      <c r="G13" s="75" t="s">
        <v>9</v>
      </c>
      <c r="H13" s="200" t="s">
        <v>8</v>
      </c>
      <c r="I13" s="205" t="s">
        <v>283</v>
      </c>
    </row>
    <row r="14" spans="1:12" ht="23.25" customHeight="1" x14ac:dyDescent="0.25">
      <c r="A14" s="74" t="s">
        <v>11</v>
      </c>
      <c r="B14" s="74" t="s">
        <v>121</v>
      </c>
      <c r="C14" s="74"/>
      <c r="D14" s="74"/>
      <c r="E14" s="74"/>
      <c r="F14" s="74"/>
      <c r="G14" s="75" t="s">
        <v>676</v>
      </c>
      <c r="H14" s="75" t="s">
        <v>8</v>
      </c>
      <c r="I14" s="74" t="s">
        <v>708</v>
      </c>
    </row>
    <row r="15" spans="1:12" ht="27.75" customHeight="1" thickBot="1" x14ac:dyDescent="0.3">
      <c r="A15" s="76"/>
      <c r="B15" s="76"/>
      <c r="C15" s="76"/>
      <c r="D15" s="76"/>
      <c r="E15" s="76"/>
      <c r="F15" s="76"/>
      <c r="G15" s="77"/>
      <c r="H15" s="77"/>
      <c r="I15" s="76"/>
    </row>
    <row r="16" spans="1:12" ht="43.5" customHeight="1" x14ac:dyDescent="0.25">
      <c r="A16" s="78" t="s">
        <v>12</v>
      </c>
      <c r="B16" s="79" t="s">
        <v>122</v>
      </c>
      <c r="C16" s="80" t="s">
        <v>25</v>
      </c>
      <c r="D16" s="79" t="s">
        <v>123</v>
      </c>
      <c r="E16" s="79" t="s">
        <v>15</v>
      </c>
      <c r="F16" s="80" t="s">
        <v>124</v>
      </c>
      <c r="G16" s="235" t="s">
        <v>16</v>
      </c>
      <c r="H16" s="236"/>
      <c r="I16" s="81" t="s">
        <v>17</v>
      </c>
      <c r="L16" s="69"/>
    </row>
    <row r="17" spans="1:12" s="76" customFormat="1" ht="31.5" x14ac:dyDescent="0.25">
      <c r="A17" s="82">
        <v>1</v>
      </c>
      <c r="B17" s="170">
        <v>44281</v>
      </c>
      <c r="C17" s="160" t="s">
        <v>287</v>
      </c>
      <c r="D17" s="84" t="s">
        <v>258</v>
      </c>
      <c r="E17" s="86" t="s">
        <v>524</v>
      </c>
      <c r="F17" s="161">
        <v>219</v>
      </c>
      <c r="G17" s="260">
        <v>5000</v>
      </c>
      <c r="H17" s="260">
        <v>5000</v>
      </c>
      <c r="I17" s="88">
        <f>F17*G17</f>
        <v>1095000</v>
      </c>
      <c r="L17" s="77"/>
    </row>
    <row r="18" spans="1:12" s="76" customFormat="1" ht="31.5" x14ac:dyDescent="0.25">
      <c r="A18" s="82">
        <f>A17+1</f>
        <v>2</v>
      </c>
      <c r="B18" s="170">
        <v>44281</v>
      </c>
      <c r="C18" s="160" t="s">
        <v>288</v>
      </c>
      <c r="D18" s="84" t="s">
        <v>258</v>
      </c>
      <c r="E18" s="86" t="s">
        <v>525</v>
      </c>
      <c r="F18" s="161">
        <v>204</v>
      </c>
      <c r="G18" s="260">
        <v>5500</v>
      </c>
      <c r="H18" s="260">
        <v>5500</v>
      </c>
      <c r="I18" s="88">
        <f>F18*G18</f>
        <v>1122000</v>
      </c>
      <c r="L18" s="77"/>
    </row>
    <row r="19" spans="1:12" s="76" customFormat="1" ht="15.75" x14ac:dyDescent="0.25">
      <c r="A19" s="82">
        <f t="shared" ref="A19:A82" si="0">A18+1</f>
        <v>3</v>
      </c>
      <c r="B19" s="170">
        <v>44281</v>
      </c>
      <c r="C19" s="160" t="s">
        <v>289</v>
      </c>
      <c r="D19" s="84" t="s">
        <v>258</v>
      </c>
      <c r="E19" s="86" t="s">
        <v>526</v>
      </c>
      <c r="F19" s="161">
        <v>212</v>
      </c>
      <c r="G19" s="260">
        <v>10200</v>
      </c>
      <c r="H19" s="260">
        <v>10200</v>
      </c>
      <c r="I19" s="88">
        <f t="shared" ref="I19:I82" si="1">F19*G19</f>
        <v>2162400</v>
      </c>
      <c r="L19" s="77"/>
    </row>
    <row r="20" spans="1:12" s="76" customFormat="1" ht="31.5" x14ac:dyDescent="0.25">
      <c r="A20" s="82">
        <f t="shared" si="0"/>
        <v>4</v>
      </c>
      <c r="B20" s="170">
        <v>44281</v>
      </c>
      <c r="C20" s="160" t="s">
        <v>290</v>
      </c>
      <c r="D20" s="84" t="s">
        <v>258</v>
      </c>
      <c r="E20" s="86" t="s">
        <v>527</v>
      </c>
      <c r="F20" s="161">
        <v>303</v>
      </c>
      <c r="G20" s="260">
        <v>9000</v>
      </c>
      <c r="H20" s="260">
        <v>9000</v>
      </c>
      <c r="I20" s="88">
        <f t="shared" si="1"/>
        <v>2727000</v>
      </c>
      <c r="L20" s="77"/>
    </row>
    <row r="21" spans="1:12" s="76" customFormat="1" ht="18" customHeight="1" x14ac:dyDescent="0.25">
      <c r="A21" s="82">
        <f t="shared" si="0"/>
        <v>5</v>
      </c>
      <c r="B21" s="170">
        <v>44281</v>
      </c>
      <c r="C21" s="160" t="s">
        <v>291</v>
      </c>
      <c r="D21" s="84" t="s">
        <v>258</v>
      </c>
      <c r="E21" s="86" t="s">
        <v>528</v>
      </c>
      <c r="F21" s="206">
        <v>293</v>
      </c>
      <c r="G21" s="260">
        <v>9000</v>
      </c>
      <c r="H21" s="260">
        <v>9000</v>
      </c>
      <c r="I21" s="88">
        <f t="shared" si="1"/>
        <v>2637000</v>
      </c>
      <c r="L21" s="77"/>
    </row>
    <row r="22" spans="1:12" s="76" customFormat="1" ht="18" customHeight="1" x14ac:dyDescent="0.25">
      <c r="A22" s="82">
        <f t="shared" si="0"/>
        <v>6</v>
      </c>
      <c r="B22" s="170">
        <v>44281</v>
      </c>
      <c r="C22" s="160" t="s">
        <v>292</v>
      </c>
      <c r="D22" s="84" t="s">
        <v>258</v>
      </c>
      <c r="E22" s="86" t="s">
        <v>529</v>
      </c>
      <c r="F22" s="206">
        <v>391</v>
      </c>
      <c r="G22" s="260">
        <v>11000</v>
      </c>
      <c r="H22" s="260">
        <v>11000</v>
      </c>
      <c r="I22" s="88">
        <f t="shared" si="1"/>
        <v>4301000</v>
      </c>
      <c r="L22" s="77"/>
    </row>
    <row r="23" spans="1:12" s="76" customFormat="1" ht="31.5" x14ac:dyDescent="0.25">
      <c r="A23" s="82">
        <f t="shared" si="0"/>
        <v>7</v>
      </c>
      <c r="B23" s="170">
        <v>44281</v>
      </c>
      <c r="C23" s="160" t="s">
        <v>293</v>
      </c>
      <c r="D23" s="84" t="s">
        <v>258</v>
      </c>
      <c r="E23" s="86" t="s">
        <v>530</v>
      </c>
      <c r="F23" s="206">
        <v>105</v>
      </c>
      <c r="G23" s="260">
        <v>7800</v>
      </c>
      <c r="H23" s="260">
        <v>7800</v>
      </c>
      <c r="I23" s="88">
        <f t="shared" si="1"/>
        <v>819000</v>
      </c>
      <c r="L23" s="77"/>
    </row>
    <row r="24" spans="1:12" s="76" customFormat="1" ht="18" customHeight="1" x14ac:dyDescent="0.25">
      <c r="A24" s="82">
        <f t="shared" si="0"/>
        <v>8</v>
      </c>
      <c r="B24" s="170">
        <v>44282</v>
      </c>
      <c r="C24" s="160" t="s">
        <v>294</v>
      </c>
      <c r="D24" s="84" t="s">
        <v>258</v>
      </c>
      <c r="E24" s="86" t="s">
        <v>531</v>
      </c>
      <c r="F24" s="206">
        <v>378</v>
      </c>
      <c r="G24" s="260">
        <v>6000</v>
      </c>
      <c r="H24" s="260">
        <v>6000</v>
      </c>
      <c r="I24" s="88">
        <f t="shared" si="1"/>
        <v>2268000</v>
      </c>
      <c r="L24" s="77"/>
    </row>
    <row r="25" spans="1:12" s="76" customFormat="1" ht="31.5" x14ac:dyDescent="0.25">
      <c r="A25" s="82">
        <f t="shared" si="0"/>
        <v>9</v>
      </c>
      <c r="B25" s="170">
        <v>44282</v>
      </c>
      <c r="C25" s="160" t="s">
        <v>295</v>
      </c>
      <c r="D25" s="84" t="s">
        <v>258</v>
      </c>
      <c r="E25" s="86" t="s">
        <v>532</v>
      </c>
      <c r="F25" s="206">
        <v>288</v>
      </c>
      <c r="G25" s="260">
        <v>8000</v>
      </c>
      <c r="H25" s="260">
        <v>8000</v>
      </c>
      <c r="I25" s="88">
        <f t="shared" si="1"/>
        <v>2304000</v>
      </c>
      <c r="L25" s="77"/>
    </row>
    <row r="26" spans="1:12" s="76" customFormat="1" ht="31.5" x14ac:dyDescent="0.25">
      <c r="A26" s="82">
        <f t="shared" si="0"/>
        <v>10</v>
      </c>
      <c r="B26" s="170">
        <v>44282</v>
      </c>
      <c r="C26" s="160" t="s">
        <v>296</v>
      </c>
      <c r="D26" s="84" t="s">
        <v>258</v>
      </c>
      <c r="E26" s="86" t="s">
        <v>533</v>
      </c>
      <c r="F26" s="206">
        <v>375</v>
      </c>
      <c r="G26" s="260">
        <v>9000</v>
      </c>
      <c r="H26" s="260">
        <v>9000</v>
      </c>
      <c r="I26" s="88">
        <f t="shared" si="1"/>
        <v>3375000</v>
      </c>
      <c r="L26" s="77"/>
    </row>
    <row r="27" spans="1:12" s="76" customFormat="1" ht="31.5" x14ac:dyDescent="0.25">
      <c r="A27" s="82">
        <f t="shared" si="0"/>
        <v>11</v>
      </c>
      <c r="B27" s="170">
        <v>44282</v>
      </c>
      <c r="C27" s="160" t="s">
        <v>297</v>
      </c>
      <c r="D27" s="84" t="s">
        <v>258</v>
      </c>
      <c r="E27" s="86" t="s">
        <v>534</v>
      </c>
      <c r="F27" s="206">
        <v>213</v>
      </c>
      <c r="G27" s="260">
        <v>12000</v>
      </c>
      <c r="H27" s="260">
        <v>12000</v>
      </c>
      <c r="I27" s="88">
        <f t="shared" si="1"/>
        <v>2556000</v>
      </c>
      <c r="L27" s="77"/>
    </row>
    <row r="28" spans="1:12" s="76" customFormat="1" ht="31.5" x14ac:dyDescent="0.25">
      <c r="A28" s="82">
        <f t="shared" si="0"/>
        <v>12</v>
      </c>
      <c r="B28" s="170">
        <v>44282</v>
      </c>
      <c r="C28" s="160" t="s">
        <v>298</v>
      </c>
      <c r="D28" s="84" t="s">
        <v>258</v>
      </c>
      <c r="E28" s="86" t="s">
        <v>535</v>
      </c>
      <c r="F28" s="206">
        <v>100</v>
      </c>
      <c r="G28" s="260">
        <v>14000</v>
      </c>
      <c r="H28" s="260">
        <v>14000</v>
      </c>
      <c r="I28" s="88">
        <f t="shared" si="1"/>
        <v>1400000</v>
      </c>
      <c r="L28" s="77"/>
    </row>
    <row r="29" spans="1:12" s="76" customFormat="1" ht="31.5" x14ac:dyDescent="0.25">
      <c r="A29" s="82">
        <f t="shared" si="0"/>
        <v>13</v>
      </c>
      <c r="B29" s="170">
        <v>44282</v>
      </c>
      <c r="C29" s="160" t="s">
        <v>299</v>
      </c>
      <c r="D29" s="84" t="s">
        <v>258</v>
      </c>
      <c r="E29" s="86" t="s">
        <v>536</v>
      </c>
      <c r="F29" s="206">
        <v>100</v>
      </c>
      <c r="G29" s="260">
        <v>7000</v>
      </c>
      <c r="H29" s="260">
        <v>7000</v>
      </c>
      <c r="I29" s="88">
        <f t="shared" si="1"/>
        <v>700000</v>
      </c>
      <c r="L29" s="77"/>
    </row>
    <row r="30" spans="1:12" s="76" customFormat="1" ht="31.5" x14ac:dyDescent="0.25">
      <c r="A30" s="82">
        <f t="shared" si="0"/>
        <v>14</v>
      </c>
      <c r="B30" s="170">
        <v>44282</v>
      </c>
      <c r="C30" s="160" t="s">
        <v>300</v>
      </c>
      <c r="D30" s="84" t="s">
        <v>258</v>
      </c>
      <c r="E30" s="86" t="s">
        <v>537</v>
      </c>
      <c r="F30" s="206">
        <v>156</v>
      </c>
      <c r="G30" s="260">
        <v>9000</v>
      </c>
      <c r="H30" s="260">
        <v>9000</v>
      </c>
      <c r="I30" s="88">
        <f t="shared" si="1"/>
        <v>1404000</v>
      </c>
      <c r="L30" s="77"/>
    </row>
    <row r="31" spans="1:12" s="76" customFormat="1" ht="31.5" x14ac:dyDescent="0.25">
      <c r="A31" s="82">
        <f t="shared" si="0"/>
        <v>15</v>
      </c>
      <c r="B31" s="170">
        <v>44282</v>
      </c>
      <c r="C31" s="160" t="s">
        <v>301</v>
      </c>
      <c r="D31" s="84" t="s">
        <v>258</v>
      </c>
      <c r="E31" s="86" t="s">
        <v>538</v>
      </c>
      <c r="F31" s="161">
        <v>152</v>
      </c>
      <c r="G31" s="260">
        <v>12000</v>
      </c>
      <c r="H31" s="260">
        <v>12000</v>
      </c>
      <c r="I31" s="88">
        <f t="shared" si="1"/>
        <v>1824000</v>
      </c>
      <c r="L31" s="77"/>
    </row>
    <row r="32" spans="1:12" s="76" customFormat="1" ht="31.5" x14ac:dyDescent="0.25">
      <c r="A32" s="82">
        <f t="shared" si="0"/>
        <v>16</v>
      </c>
      <c r="B32" s="170">
        <v>44282</v>
      </c>
      <c r="C32" s="160" t="s">
        <v>302</v>
      </c>
      <c r="D32" s="84" t="s">
        <v>258</v>
      </c>
      <c r="E32" s="86" t="s">
        <v>539</v>
      </c>
      <c r="F32" s="161">
        <v>100</v>
      </c>
      <c r="G32" s="260">
        <v>9000</v>
      </c>
      <c r="H32" s="260">
        <v>9000</v>
      </c>
      <c r="I32" s="88">
        <f t="shared" si="1"/>
        <v>900000</v>
      </c>
      <c r="L32" s="77"/>
    </row>
    <row r="33" spans="1:12" s="76" customFormat="1" ht="18" customHeight="1" x14ac:dyDescent="0.25">
      <c r="A33" s="82">
        <f t="shared" si="0"/>
        <v>17</v>
      </c>
      <c r="B33" s="170">
        <v>44282</v>
      </c>
      <c r="C33" s="160" t="s">
        <v>303</v>
      </c>
      <c r="D33" s="84" t="s">
        <v>258</v>
      </c>
      <c r="E33" s="86" t="s">
        <v>540</v>
      </c>
      <c r="F33" s="161">
        <v>136</v>
      </c>
      <c r="G33" s="260">
        <v>8000</v>
      </c>
      <c r="H33" s="260">
        <v>8000</v>
      </c>
      <c r="I33" s="88">
        <f t="shared" si="1"/>
        <v>1088000</v>
      </c>
      <c r="L33" s="77"/>
    </row>
    <row r="34" spans="1:12" s="76" customFormat="1" ht="18" customHeight="1" x14ac:dyDescent="0.25">
      <c r="A34" s="82">
        <f t="shared" si="0"/>
        <v>18</v>
      </c>
      <c r="B34" s="170">
        <v>44284</v>
      </c>
      <c r="C34" s="160" t="s">
        <v>304</v>
      </c>
      <c r="D34" s="84" t="s">
        <v>258</v>
      </c>
      <c r="E34" s="86" t="s">
        <v>541</v>
      </c>
      <c r="F34" s="161">
        <v>133</v>
      </c>
      <c r="G34" s="260">
        <v>9000</v>
      </c>
      <c r="H34" s="260">
        <v>9000</v>
      </c>
      <c r="I34" s="88">
        <f t="shared" si="1"/>
        <v>1197000</v>
      </c>
      <c r="L34" s="77"/>
    </row>
    <row r="35" spans="1:12" s="76" customFormat="1" ht="31.5" x14ac:dyDescent="0.25">
      <c r="A35" s="82">
        <f t="shared" si="0"/>
        <v>19</v>
      </c>
      <c r="B35" s="170">
        <v>44284</v>
      </c>
      <c r="C35" s="160" t="s">
        <v>305</v>
      </c>
      <c r="D35" s="84" t="s">
        <v>258</v>
      </c>
      <c r="E35" s="86" t="s">
        <v>542</v>
      </c>
      <c r="F35" s="161">
        <v>100</v>
      </c>
      <c r="G35" s="260">
        <v>14000</v>
      </c>
      <c r="H35" s="260">
        <v>14000</v>
      </c>
      <c r="I35" s="88">
        <f t="shared" si="1"/>
        <v>1400000</v>
      </c>
      <c r="L35" s="77"/>
    </row>
    <row r="36" spans="1:12" s="76" customFormat="1" ht="31.5" x14ac:dyDescent="0.25">
      <c r="A36" s="82">
        <f t="shared" si="0"/>
        <v>20</v>
      </c>
      <c r="B36" s="170">
        <v>44284</v>
      </c>
      <c r="C36" s="160" t="s">
        <v>306</v>
      </c>
      <c r="D36" s="84" t="s">
        <v>258</v>
      </c>
      <c r="E36" s="86" t="s">
        <v>543</v>
      </c>
      <c r="F36" s="161">
        <v>145</v>
      </c>
      <c r="G36" s="260">
        <v>5000</v>
      </c>
      <c r="H36" s="260">
        <v>5000</v>
      </c>
      <c r="I36" s="88">
        <f t="shared" si="1"/>
        <v>725000</v>
      </c>
      <c r="L36" s="77"/>
    </row>
    <row r="37" spans="1:12" s="76" customFormat="1" ht="31.5" x14ac:dyDescent="0.25">
      <c r="A37" s="82">
        <f t="shared" si="0"/>
        <v>21</v>
      </c>
      <c r="B37" s="170">
        <v>44284</v>
      </c>
      <c r="C37" s="160" t="s">
        <v>307</v>
      </c>
      <c r="D37" s="84" t="s">
        <v>258</v>
      </c>
      <c r="E37" s="86" t="s">
        <v>544</v>
      </c>
      <c r="F37" s="161">
        <v>100</v>
      </c>
      <c r="G37" s="260">
        <v>9000</v>
      </c>
      <c r="H37" s="260">
        <v>9000</v>
      </c>
      <c r="I37" s="88">
        <f t="shared" si="1"/>
        <v>900000</v>
      </c>
      <c r="L37" s="77"/>
    </row>
    <row r="38" spans="1:12" s="76" customFormat="1" ht="18" customHeight="1" x14ac:dyDescent="0.25">
      <c r="A38" s="82">
        <f t="shared" si="0"/>
        <v>22</v>
      </c>
      <c r="B38" s="170">
        <v>44284</v>
      </c>
      <c r="C38" s="160" t="s">
        <v>308</v>
      </c>
      <c r="D38" s="84" t="s">
        <v>258</v>
      </c>
      <c r="E38" s="86" t="s">
        <v>545</v>
      </c>
      <c r="F38" s="161">
        <v>100</v>
      </c>
      <c r="G38" s="260">
        <v>11500</v>
      </c>
      <c r="H38" s="260">
        <v>11500</v>
      </c>
      <c r="I38" s="88">
        <f t="shared" si="1"/>
        <v>1150000</v>
      </c>
      <c r="L38" s="77"/>
    </row>
    <row r="39" spans="1:12" s="76" customFormat="1" ht="31.5" x14ac:dyDescent="0.25">
      <c r="A39" s="82">
        <f t="shared" si="0"/>
        <v>23</v>
      </c>
      <c r="B39" s="170">
        <v>44284</v>
      </c>
      <c r="C39" s="160" t="s">
        <v>309</v>
      </c>
      <c r="D39" s="84" t="s">
        <v>258</v>
      </c>
      <c r="E39" s="86" t="s">
        <v>546</v>
      </c>
      <c r="F39" s="161">
        <v>100</v>
      </c>
      <c r="G39" s="260">
        <v>11000</v>
      </c>
      <c r="H39" s="260">
        <v>11000</v>
      </c>
      <c r="I39" s="88">
        <f t="shared" si="1"/>
        <v>1100000</v>
      </c>
      <c r="L39" s="77"/>
    </row>
    <row r="40" spans="1:12" s="76" customFormat="1" ht="31.5" x14ac:dyDescent="0.25">
      <c r="A40" s="82">
        <f t="shared" si="0"/>
        <v>24</v>
      </c>
      <c r="B40" s="170">
        <v>44284</v>
      </c>
      <c r="C40" s="160" t="s">
        <v>310</v>
      </c>
      <c r="D40" s="84" t="s">
        <v>258</v>
      </c>
      <c r="E40" s="86" t="s">
        <v>547</v>
      </c>
      <c r="F40" s="161">
        <v>100</v>
      </c>
      <c r="G40" s="260">
        <v>10800</v>
      </c>
      <c r="H40" s="260">
        <v>10800</v>
      </c>
      <c r="I40" s="88">
        <f t="shared" si="1"/>
        <v>1080000</v>
      </c>
      <c r="L40" s="77"/>
    </row>
    <row r="41" spans="1:12" s="76" customFormat="1" ht="18" customHeight="1" x14ac:dyDescent="0.25">
      <c r="A41" s="82">
        <f t="shared" si="0"/>
        <v>25</v>
      </c>
      <c r="B41" s="170">
        <v>44284</v>
      </c>
      <c r="C41" s="160" t="s">
        <v>311</v>
      </c>
      <c r="D41" s="84" t="s">
        <v>258</v>
      </c>
      <c r="E41" s="86" t="s">
        <v>548</v>
      </c>
      <c r="F41" s="161">
        <v>102</v>
      </c>
      <c r="G41" s="260">
        <v>9000</v>
      </c>
      <c r="H41" s="260">
        <v>9000</v>
      </c>
      <c r="I41" s="88">
        <f t="shared" si="1"/>
        <v>918000</v>
      </c>
      <c r="L41" s="77"/>
    </row>
    <row r="42" spans="1:12" s="76" customFormat="1" ht="31.5" x14ac:dyDescent="0.25">
      <c r="A42" s="82">
        <f t="shared" si="0"/>
        <v>26</v>
      </c>
      <c r="B42" s="170">
        <v>44284</v>
      </c>
      <c r="C42" s="160" t="s">
        <v>312</v>
      </c>
      <c r="D42" s="84" t="s">
        <v>258</v>
      </c>
      <c r="E42" s="86" t="s">
        <v>549</v>
      </c>
      <c r="F42" s="161">
        <v>100</v>
      </c>
      <c r="G42" s="260">
        <v>8000</v>
      </c>
      <c r="H42" s="260">
        <v>8000</v>
      </c>
      <c r="I42" s="88">
        <f t="shared" si="1"/>
        <v>800000</v>
      </c>
      <c r="L42" s="77"/>
    </row>
    <row r="43" spans="1:12" s="76" customFormat="1" ht="31.5" x14ac:dyDescent="0.25">
      <c r="A43" s="82">
        <f t="shared" si="0"/>
        <v>27</v>
      </c>
      <c r="B43" s="170">
        <v>44284</v>
      </c>
      <c r="C43" s="160" t="s">
        <v>313</v>
      </c>
      <c r="D43" s="84" t="s">
        <v>258</v>
      </c>
      <c r="E43" s="86" t="s">
        <v>550</v>
      </c>
      <c r="F43" s="161">
        <v>100</v>
      </c>
      <c r="G43" s="260">
        <v>6000</v>
      </c>
      <c r="H43" s="260">
        <v>6000</v>
      </c>
      <c r="I43" s="88">
        <f t="shared" si="1"/>
        <v>600000</v>
      </c>
      <c r="L43" s="77"/>
    </row>
    <row r="44" spans="1:12" s="76" customFormat="1" ht="18" customHeight="1" x14ac:dyDescent="0.25">
      <c r="A44" s="82">
        <f t="shared" si="0"/>
        <v>28</v>
      </c>
      <c r="B44" s="170">
        <v>44284</v>
      </c>
      <c r="C44" s="160" t="s">
        <v>314</v>
      </c>
      <c r="D44" s="84" t="s">
        <v>258</v>
      </c>
      <c r="E44" s="86" t="s">
        <v>551</v>
      </c>
      <c r="F44" s="161">
        <v>100</v>
      </c>
      <c r="G44" s="260">
        <v>8500</v>
      </c>
      <c r="H44" s="260">
        <v>8500</v>
      </c>
      <c r="I44" s="88">
        <f t="shared" si="1"/>
        <v>850000</v>
      </c>
      <c r="L44" s="77"/>
    </row>
    <row r="45" spans="1:12" s="76" customFormat="1" ht="31.5" x14ac:dyDescent="0.25">
      <c r="A45" s="82">
        <f t="shared" si="0"/>
        <v>29</v>
      </c>
      <c r="B45" s="170">
        <v>44284</v>
      </c>
      <c r="C45" s="160" t="s">
        <v>315</v>
      </c>
      <c r="D45" s="84" t="s">
        <v>258</v>
      </c>
      <c r="E45" s="86" t="s">
        <v>552</v>
      </c>
      <c r="F45" s="161">
        <v>100</v>
      </c>
      <c r="G45" s="260">
        <v>7500</v>
      </c>
      <c r="H45" s="260">
        <v>7500</v>
      </c>
      <c r="I45" s="88">
        <f t="shared" si="1"/>
        <v>750000</v>
      </c>
      <c r="L45" s="77"/>
    </row>
    <row r="46" spans="1:12" s="76" customFormat="1" ht="31.5" x14ac:dyDescent="0.25">
      <c r="A46" s="82">
        <f t="shared" si="0"/>
        <v>30</v>
      </c>
      <c r="B46" s="170">
        <v>44284</v>
      </c>
      <c r="C46" s="160" t="s">
        <v>316</v>
      </c>
      <c r="D46" s="84" t="s">
        <v>258</v>
      </c>
      <c r="E46" s="86" t="s">
        <v>530</v>
      </c>
      <c r="F46" s="161">
        <v>110</v>
      </c>
      <c r="G46" s="260">
        <v>7800</v>
      </c>
      <c r="H46" s="260">
        <v>7800</v>
      </c>
      <c r="I46" s="88">
        <f t="shared" si="1"/>
        <v>858000</v>
      </c>
      <c r="L46" s="77"/>
    </row>
    <row r="47" spans="1:12" s="76" customFormat="1" ht="31.5" x14ac:dyDescent="0.25">
      <c r="A47" s="82">
        <f t="shared" si="0"/>
        <v>31</v>
      </c>
      <c r="B47" s="170">
        <v>44284</v>
      </c>
      <c r="C47" s="160" t="s">
        <v>317</v>
      </c>
      <c r="D47" s="84" t="s">
        <v>258</v>
      </c>
      <c r="E47" s="86" t="s">
        <v>553</v>
      </c>
      <c r="F47" s="161">
        <v>100</v>
      </c>
      <c r="G47" s="260">
        <v>14400</v>
      </c>
      <c r="H47" s="260">
        <v>14400</v>
      </c>
      <c r="I47" s="88">
        <f t="shared" si="1"/>
        <v>1440000</v>
      </c>
      <c r="L47" s="77"/>
    </row>
    <row r="48" spans="1:12" s="76" customFormat="1" ht="15.75" x14ac:dyDescent="0.25">
      <c r="A48" s="82">
        <f t="shared" si="0"/>
        <v>32</v>
      </c>
      <c r="B48" s="170">
        <v>44284</v>
      </c>
      <c r="C48" s="160" t="s">
        <v>318</v>
      </c>
      <c r="D48" s="84" t="s">
        <v>258</v>
      </c>
      <c r="E48" s="86" t="s">
        <v>554</v>
      </c>
      <c r="F48" s="161">
        <v>122</v>
      </c>
      <c r="G48" s="260">
        <v>9000</v>
      </c>
      <c r="H48" s="260">
        <v>9000</v>
      </c>
      <c r="I48" s="88">
        <f t="shared" si="1"/>
        <v>1098000</v>
      </c>
      <c r="L48" s="77"/>
    </row>
    <row r="49" spans="1:12" s="76" customFormat="1" ht="31.5" x14ac:dyDescent="0.25">
      <c r="A49" s="82">
        <f t="shared" si="0"/>
        <v>33</v>
      </c>
      <c r="B49" s="170">
        <v>44285</v>
      </c>
      <c r="C49" s="160" t="s">
        <v>319</v>
      </c>
      <c r="D49" s="84" t="s">
        <v>258</v>
      </c>
      <c r="E49" s="86" t="s">
        <v>555</v>
      </c>
      <c r="F49" s="161">
        <v>100</v>
      </c>
      <c r="G49" s="260">
        <v>10200</v>
      </c>
      <c r="H49" s="260">
        <v>10200</v>
      </c>
      <c r="I49" s="88">
        <f t="shared" si="1"/>
        <v>1020000</v>
      </c>
      <c r="L49" s="77"/>
    </row>
    <row r="50" spans="1:12" s="76" customFormat="1" ht="31.5" x14ac:dyDescent="0.25">
      <c r="A50" s="82">
        <f t="shared" si="0"/>
        <v>34</v>
      </c>
      <c r="B50" s="170">
        <v>44285</v>
      </c>
      <c r="C50" s="160" t="s">
        <v>320</v>
      </c>
      <c r="D50" s="84" t="s">
        <v>258</v>
      </c>
      <c r="E50" s="86" t="s">
        <v>525</v>
      </c>
      <c r="F50" s="161">
        <v>413</v>
      </c>
      <c r="G50" s="260">
        <v>5500</v>
      </c>
      <c r="H50" s="260">
        <v>5500</v>
      </c>
      <c r="I50" s="88">
        <f t="shared" si="1"/>
        <v>2271500</v>
      </c>
      <c r="L50" s="77"/>
    </row>
    <row r="51" spans="1:12" s="76" customFormat="1" ht="31.5" x14ac:dyDescent="0.25">
      <c r="A51" s="82">
        <f t="shared" si="0"/>
        <v>35</v>
      </c>
      <c r="B51" s="170">
        <v>44285</v>
      </c>
      <c r="C51" s="160" t="s">
        <v>321</v>
      </c>
      <c r="D51" s="84" t="s">
        <v>258</v>
      </c>
      <c r="E51" s="86" t="s">
        <v>550</v>
      </c>
      <c r="F51" s="161">
        <v>100</v>
      </c>
      <c r="G51" s="260">
        <v>6000</v>
      </c>
      <c r="H51" s="260">
        <v>6000</v>
      </c>
      <c r="I51" s="88">
        <f t="shared" si="1"/>
        <v>600000</v>
      </c>
      <c r="L51" s="77"/>
    </row>
    <row r="52" spans="1:12" s="76" customFormat="1" ht="31.5" x14ac:dyDescent="0.25">
      <c r="A52" s="82">
        <f t="shared" si="0"/>
        <v>36</v>
      </c>
      <c r="B52" s="170">
        <v>44285</v>
      </c>
      <c r="C52" s="160" t="s">
        <v>322</v>
      </c>
      <c r="D52" s="84" t="s">
        <v>258</v>
      </c>
      <c r="E52" s="86" t="s">
        <v>530</v>
      </c>
      <c r="F52" s="161">
        <v>100</v>
      </c>
      <c r="G52" s="260">
        <v>7800</v>
      </c>
      <c r="H52" s="260">
        <v>7800</v>
      </c>
      <c r="I52" s="88">
        <f t="shared" si="1"/>
        <v>780000</v>
      </c>
      <c r="L52" s="77"/>
    </row>
    <row r="53" spans="1:12" s="76" customFormat="1" ht="31.5" x14ac:dyDescent="0.25">
      <c r="A53" s="82">
        <f t="shared" si="0"/>
        <v>37</v>
      </c>
      <c r="B53" s="170">
        <v>44285</v>
      </c>
      <c r="C53" s="160" t="s">
        <v>323</v>
      </c>
      <c r="D53" s="84" t="s">
        <v>258</v>
      </c>
      <c r="E53" s="86" t="s">
        <v>547</v>
      </c>
      <c r="F53" s="161">
        <v>100</v>
      </c>
      <c r="G53" s="260">
        <v>10800</v>
      </c>
      <c r="H53" s="260">
        <v>10800</v>
      </c>
      <c r="I53" s="88">
        <f t="shared" si="1"/>
        <v>1080000</v>
      </c>
      <c r="L53" s="77"/>
    </row>
    <row r="54" spans="1:12" s="76" customFormat="1" ht="18" customHeight="1" x14ac:dyDescent="0.25">
      <c r="A54" s="82">
        <f t="shared" si="0"/>
        <v>38</v>
      </c>
      <c r="B54" s="170">
        <v>44285</v>
      </c>
      <c r="C54" s="160" t="s">
        <v>324</v>
      </c>
      <c r="D54" s="84" t="s">
        <v>258</v>
      </c>
      <c r="E54" s="86" t="s">
        <v>526</v>
      </c>
      <c r="F54" s="161">
        <v>258</v>
      </c>
      <c r="G54" s="260">
        <v>10200</v>
      </c>
      <c r="H54" s="260">
        <v>10200</v>
      </c>
      <c r="I54" s="88">
        <f t="shared" si="1"/>
        <v>2631600</v>
      </c>
      <c r="L54" s="77"/>
    </row>
    <row r="55" spans="1:12" s="76" customFormat="1" ht="31.5" x14ac:dyDescent="0.25">
      <c r="A55" s="82">
        <f t="shared" si="0"/>
        <v>39</v>
      </c>
      <c r="B55" s="170">
        <v>44285</v>
      </c>
      <c r="C55" s="160" t="s">
        <v>325</v>
      </c>
      <c r="D55" s="84" t="s">
        <v>258</v>
      </c>
      <c r="E55" s="86" t="s">
        <v>553</v>
      </c>
      <c r="F55" s="161">
        <v>100</v>
      </c>
      <c r="G55" s="260">
        <v>14400</v>
      </c>
      <c r="H55" s="260">
        <v>14400</v>
      </c>
      <c r="I55" s="88">
        <f t="shared" si="1"/>
        <v>1440000</v>
      </c>
      <c r="L55" s="77"/>
    </row>
    <row r="56" spans="1:12" s="76" customFormat="1" ht="31.5" x14ac:dyDescent="0.25">
      <c r="A56" s="82">
        <f t="shared" si="0"/>
        <v>40</v>
      </c>
      <c r="B56" s="170">
        <v>44287</v>
      </c>
      <c r="C56" s="160" t="s">
        <v>326</v>
      </c>
      <c r="D56" s="84" t="s">
        <v>258</v>
      </c>
      <c r="E56" s="86" t="s">
        <v>524</v>
      </c>
      <c r="F56" s="161">
        <v>402</v>
      </c>
      <c r="G56" s="260">
        <v>5000</v>
      </c>
      <c r="H56" s="260">
        <v>5000</v>
      </c>
      <c r="I56" s="88">
        <f t="shared" si="1"/>
        <v>2010000</v>
      </c>
      <c r="L56" s="77"/>
    </row>
    <row r="57" spans="1:12" s="76" customFormat="1" ht="15.75" x14ac:dyDescent="0.25">
      <c r="A57" s="82">
        <f t="shared" si="0"/>
        <v>41</v>
      </c>
      <c r="B57" s="170">
        <v>44287</v>
      </c>
      <c r="C57" s="160" t="s">
        <v>327</v>
      </c>
      <c r="D57" s="84" t="s">
        <v>258</v>
      </c>
      <c r="E57" s="86" t="s">
        <v>528</v>
      </c>
      <c r="F57" s="161">
        <v>137</v>
      </c>
      <c r="G57" s="260">
        <v>9000</v>
      </c>
      <c r="H57" s="260">
        <v>9000</v>
      </c>
      <c r="I57" s="88">
        <f t="shared" si="1"/>
        <v>1233000</v>
      </c>
      <c r="L57" s="77"/>
    </row>
    <row r="58" spans="1:12" s="76" customFormat="1" ht="18" customHeight="1" x14ac:dyDescent="0.25">
      <c r="A58" s="82">
        <f t="shared" si="0"/>
        <v>42</v>
      </c>
      <c r="B58" s="170">
        <v>44287</v>
      </c>
      <c r="C58" s="160" t="s">
        <v>328</v>
      </c>
      <c r="D58" s="84" t="s">
        <v>258</v>
      </c>
      <c r="E58" s="86" t="s">
        <v>529</v>
      </c>
      <c r="F58" s="161">
        <v>503</v>
      </c>
      <c r="G58" s="260">
        <v>9000</v>
      </c>
      <c r="H58" s="260">
        <v>9000</v>
      </c>
      <c r="I58" s="88">
        <f t="shared" si="1"/>
        <v>4527000</v>
      </c>
      <c r="L58" s="77"/>
    </row>
    <row r="59" spans="1:12" s="76" customFormat="1" ht="18" customHeight="1" x14ac:dyDescent="0.25">
      <c r="A59" s="82">
        <f t="shared" si="0"/>
        <v>43</v>
      </c>
      <c r="B59" s="170">
        <v>44287</v>
      </c>
      <c r="C59" s="160" t="s">
        <v>329</v>
      </c>
      <c r="D59" s="84" t="s">
        <v>258</v>
      </c>
      <c r="E59" s="86" t="s">
        <v>541</v>
      </c>
      <c r="F59" s="161">
        <v>192</v>
      </c>
      <c r="G59" s="260">
        <v>9000</v>
      </c>
      <c r="H59" s="260">
        <v>9000</v>
      </c>
      <c r="I59" s="88">
        <f t="shared" si="1"/>
        <v>1728000</v>
      </c>
      <c r="L59" s="77"/>
    </row>
    <row r="60" spans="1:12" s="76" customFormat="1" ht="31.5" x14ac:dyDescent="0.25">
      <c r="A60" s="82">
        <f t="shared" si="0"/>
        <v>44</v>
      </c>
      <c r="B60" s="170">
        <v>44287</v>
      </c>
      <c r="C60" s="160" t="s">
        <v>330</v>
      </c>
      <c r="D60" s="84" t="s">
        <v>258</v>
      </c>
      <c r="E60" s="86" t="s">
        <v>525</v>
      </c>
      <c r="F60" s="161">
        <v>164</v>
      </c>
      <c r="G60" s="260">
        <v>5500</v>
      </c>
      <c r="H60" s="260">
        <v>5500</v>
      </c>
      <c r="I60" s="88">
        <f t="shared" si="1"/>
        <v>902000</v>
      </c>
      <c r="L60" s="77"/>
    </row>
    <row r="61" spans="1:12" s="76" customFormat="1" ht="18" customHeight="1" x14ac:dyDescent="0.25">
      <c r="A61" s="82">
        <f t="shared" si="0"/>
        <v>45</v>
      </c>
      <c r="B61" s="170">
        <v>44287</v>
      </c>
      <c r="C61" s="160" t="s">
        <v>331</v>
      </c>
      <c r="D61" s="84" t="s">
        <v>258</v>
      </c>
      <c r="E61" s="86" t="s">
        <v>554</v>
      </c>
      <c r="F61" s="161">
        <v>115</v>
      </c>
      <c r="G61" s="260">
        <v>9000</v>
      </c>
      <c r="H61" s="260">
        <v>9000</v>
      </c>
      <c r="I61" s="88">
        <f t="shared" si="1"/>
        <v>1035000</v>
      </c>
      <c r="L61" s="77"/>
    </row>
    <row r="62" spans="1:12" s="76" customFormat="1" ht="31.5" x14ac:dyDescent="0.25">
      <c r="A62" s="82">
        <f t="shared" si="0"/>
        <v>46</v>
      </c>
      <c r="B62" s="170">
        <v>44287</v>
      </c>
      <c r="C62" s="160" t="s">
        <v>332</v>
      </c>
      <c r="D62" s="84" t="s">
        <v>258</v>
      </c>
      <c r="E62" s="86" t="s">
        <v>527</v>
      </c>
      <c r="F62" s="161">
        <v>274</v>
      </c>
      <c r="G62" s="260">
        <v>9000</v>
      </c>
      <c r="H62" s="260">
        <v>9000</v>
      </c>
      <c r="I62" s="88">
        <f t="shared" si="1"/>
        <v>2466000</v>
      </c>
      <c r="L62" s="77"/>
    </row>
    <row r="63" spans="1:12" s="76" customFormat="1" ht="31.5" x14ac:dyDescent="0.25">
      <c r="A63" s="82">
        <f t="shared" si="0"/>
        <v>47</v>
      </c>
      <c r="B63" s="170">
        <v>44287</v>
      </c>
      <c r="C63" s="160" t="s">
        <v>333</v>
      </c>
      <c r="D63" s="84" t="s">
        <v>258</v>
      </c>
      <c r="E63" s="86" t="s">
        <v>542</v>
      </c>
      <c r="F63" s="161">
        <v>141</v>
      </c>
      <c r="G63" s="260">
        <v>14000</v>
      </c>
      <c r="H63" s="260">
        <v>14000</v>
      </c>
      <c r="I63" s="88">
        <f t="shared" si="1"/>
        <v>1974000</v>
      </c>
      <c r="L63" s="77"/>
    </row>
    <row r="64" spans="1:12" s="76" customFormat="1" ht="31.5" x14ac:dyDescent="0.25">
      <c r="A64" s="82">
        <f t="shared" si="0"/>
        <v>48</v>
      </c>
      <c r="B64" s="170">
        <v>44287</v>
      </c>
      <c r="C64" s="160" t="s">
        <v>334</v>
      </c>
      <c r="D64" s="84" t="s">
        <v>258</v>
      </c>
      <c r="E64" s="86" t="s">
        <v>546</v>
      </c>
      <c r="F64" s="161">
        <v>200</v>
      </c>
      <c r="G64" s="260">
        <v>11000</v>
      </c>
      <c r="H64" s="260">
        <v>11000</v>
      </c>
      <c r="I64" s="88">
        <f t="shared" si="1"/>
        <v>2200000</v>
      </c>
      <c r="L64" s="77"/>
    </row>
    <row r="65" spans="1:12" s="76" customFormat="1" ht="31.5" x14ac:dyDescent="0.25">
      <c r="A65" s="82">
        <f t="shared" si="0"/>
        <v>49</v>
      </c>
      <c r="B65" s="170">
        <v>44287</v>
      </c>
      <c r="C65" s="160" t="s">
        <v>335</v>
      </c>
      <c r="D65" s="84" t="s">
        <v>258</v>
      </c>
      <c r="E65" s="86" t="s">
        <v>530</v>
      </c>
      <c r="F65" s="161">
        <v>159</v>
      </c>
      <c r="G65" s="260">
        <v>7800</v>
      </c>
      <c r="H65" s="260">
        <v>7800</v>
      </c>
      <c r="I65" s="88">
        <f t="shared" si="1"/>
        <v>1240200</v>
      </c>
      <c r="L65" s="77"/>
    </row>
    <row r="66" spans="1:12" s="76" customFormat="1" ht="18" customHeight="1" x14ac:dyDescent="0.25">
      <c r="A66" s="82">
        <f t="shared" si="0"/>
        <v>50</v>
      </c>
      <c r="B66" s="170">
        <v>44287</v>
      </c>
      <c r="C66" s="160" t="s">
        <v>336</v>
      </c>
      <c r="D66" s="84" t="s">
        <v>258</v>
      </c>
      <c r="E66" s="86" t="s">
        <v>526</v>
      </c>
      <c r="F66" s="161">
        <v>179</v>
      </c>
      <c r="G66" s="260">
        <v>10200</v>
      </c>
      <c r="H66" s="260">
        <v>10200</v>
      </c>
      <c r="I66" s="88">
        <f t="shared" si="1"/>
        <v>1825800</v>
      </c>
      <c r="L66" s="77"/>
    </row>
    <row r="67" spans="1:12" s="76" customFormat="1" ht="31.5" x14ac:dyDescent="0.25">
      <c r="A67" s="82">
        <f t="shared" si="0"/>
        <v>51</v>
      </c>
      <c r="B67" s="170">
        <v>44287</v>
      </c>
      <c r="C67" s="160" t="s">
        <v>337</v>
      </c>
      <c r="D67" s="84" t="s">
        <v>258</v>
      </c>
      <c r="E67" s="86" t="s">
        <v>550</v>
      </c>
      <c r="F67" s="161">
        <v>110</v>
      </c>
      <c r="G67" s="260">
        <v>6000</v>
      </c>
      <c r="H67" s="260">
        <v>6000</v>
      </c>
      <c r="I67" s="88">
        <f t="shared" si="1"/>
        <v>660000</v>
      </c>
      <c r="L67" s="77"/>
    </row>
    <row r="68" spans="1:12" s="76" customFormat="1" ht="18" customHeight="1" x14ac:dyDescent="0.25">
      <c r="A68" s="82">
        <f t="shared" si="0"/>
        <v>52</v>
      </c>
      <c r="B68" s="170">
        <v>44287</v>
      </c>
      <c r="C68" s="160" t="s">
        <v>338</v>
      </c>
      <c r="D68" s="84" t="s">
        <v>258</v>
      </c>
      <c r="E68" s="86" t="s">
        <v>556</v>
      </c>
      <c r="F68" s="161">
        <v>399</v>
      </c>
      <c r="G68" s="260">
        <v>17000</v>
      </c>
      <c r="H68" s="260">
        <v>17000</v>
      </c>
      <c r="I68" s="88">
        <f t="shared" si="1"/>
        <v>6783000</v>
      </c>
      <c r="L68" s="77"/>
    </row>
    <row r="69" spans="1:12" s="76" customFormat="1" ht="31.5" x14ac:dyDescent="0.25">
      <c r="A69" s="82">
        <f t="shared" si="0"/>
        <v>53</v>
      </c>
      <c r="B69" s="170">
        <v>44287</v>
      </c>
      <c r="C69" s="160" t="s">
        <v>339</v>
      </c>
      <c r="D69" s="84" t="s">
        <v>258</v>
      </c>
      <c r="E69" s="86" t="s">
        <v>557</v>
      </c>
      <c r="F69" s="161">
        <v>209</v>
      </c>
      <c r="G69" s="260">
        <v>9000</v>
      </c>
      <c r="H69" s="260">
        <v>9000</v>
      </c>
      <c r="I69" s="88">
        <f t="shared" si="1"/>
        <v>1881000</v>
      </c>
      <c r="L69" s="77"/>
    </row>
    <row r="70" spans="1:12" s="76" customFormat="1" ht="31.5" x14ac:dyDescent="0.25">
      <c r="A70" s="82">
        <f t="shared" si="0"/>
        <v>54</v>
      </c>
      <c r="B70" s="170">
        <v>44287</v>
      </c>
      <c r="C70" s="160" t="s">
        <v>340</v>
      </c>
      <c r="D70" s="84" t="s">
        <v>258</v>
      </c>
      <c r="E70" s="86" t="s">
        <v>544</v>
      </c>
      <c r="F70" s="161">
        <v>100</v>
      </c>
      <c r="G70" s="260">
        <v>9000</v>
      </c>
      <c r="H70" s="260">
        <v>9000</v>
      </c>
      <c r="I70" s="88">
        <f t="shared" si="1"/>
        <v>900000</v>
      </c>
      <c r="L70" s="77"/>
    </row>
    <row r="71" spans="1:12" s="76" customFormat="1" ht="18" customHeight="1" x14ac:dyDescent="0.25">
      <c r="A71" s="82">
        <f t="shared" si="0"/>
        <v>55</v>
      </c>
      <c r="B71" s="170">
        <v>44287</v>
      </c>
      <c r="C71" s="160" t="s">
        <v>341</v>
      </c>
      <c r="D71" s="84" t="s">
        <v>258</v>
      </c>
      <c r="E71" s="86" t="s">
        <v>548</v>
      </c>
      <c r="F71" s="161">
        <v>100</v>
      </c>
      <c r="G71" s="260">
        <v>9000</v>
      </c>
      <c r="H71" s="260">
        <v>9000</v>
      </c>
      <c r="I71" s="88">
        <f t="shared" si="1"/>
        <v>900000</v>
      </c>
      <c r="L71" s="77"/>
    </row>
    <row r="72" spans="1:12" s="76" customFormat="1" ht="18" customHeight="1" x14ac:dyDescent="0.25">
      <c r="A72" s="82">
        <f t="shared" si="0"/>
        <v>56</v>
      </c>
      <c r="B72" s="170">
        <v>44287</v>
      </c>
      <c r="C72" s="160" t="s">
        <v>342</v>
      </c>
      <c r="D72" s="84" t="s">
        <v>258</v>
      </c>
      <c r="E72" s="86" t="s">
        <v>545</v>
      </c>
      <c r="F72" s="161">
        <v>100</v>
      </c>
      <c r="G72" s="260">
        <v>11500</v>
      </c>
      <c r="H72" s="260">
        <v>11500</v>
      </c>
      <c r="I72" s="88">
        <f t="shared" si="1"/>
        <v>1150000</v>
      </c>
      <c r="L72" s="77"/>
    </row>
    <row r="73" spans="1:12" s="76" customFormat="1" ht="18" customHeight="1" x14ac:dyDescent="0.25">
      <c r="A73" s="82">
        <f t="shared" si="0"/>
        <v>57</v>
      </c>
      <c r="B73" s="170">
        <v>44287</v>
      </c>
      <c r="C73" s="160" t="s">
        <v>343</v>
      </c>
      <c r="D73" s="84" t="s">
        <v>258</v>
      </c>
      <c r="E73" s="86" t="s">
        <v>558</v>
      </c>
      <c r="F73" s="161">
        <v>100</v>
      </c>
      <c r="G73" s="260">
        <v>14000</v>
      </c>
      <c r="H73" s="260">
        <v>14000</v>
      </c>
      <c r="I73" s="88">
        <f t="shared" si="1"/>
        <v>1400000</v>
      </c>
      <c r="L73" s="77"/>
    </row>
    <row r="74" spans="1:12" s="76" customFormat="1" ht="31.5" x14ac:dyDescent="0.25">
      <c r="A74" s="82">
        <f t="shared" si="0"/>
        <v>58</v>
      </c>
      <c r="B74" s="170">
        <v>44287</v>
      </c>
      <c r="C74" s="160" t="s">
        <v>344</v>
      </c>
      <c r="D74" s="84" t="s">
        <v>258</v>
      </c>
      <c r="E74" s="86" t="s">
        <v>555</v>
      </c>
      <c r="F74" s="161">
        <v>100</v>
      </c>
      <c r="G74" s="260">
        <v>10200</v>
      </c>
      <c r="H74" s="260">
        <v>10200</v>
      </c>
      <c r="I74" s="88">
        <f t="shared" si="1"/>
        <v>1020000</v>
      </c>
      <c r="L74" s="77"/>
    </row>
    <row r="75" spans="1:12" s="76" customFormat="1" ht="31.5" x14ac:dyDescent="0.25">
      <c r="A75" s="82">
        <f t="shared" si="0"/>
        <v>59</v>
      </c>
      <c r="B75" s="170">
        <v>44287</v>
      </c>
      <c r="C75" s="160" t="s">
        <v>345</v>
      </c>
      <c r="D75" s="84" t="s">
        <v>258</v>
      </c>
      <c r="E75" s="86" t="s">
        <v>547</v>
      </c>
      <c r="F75" s="161">
        <v>100</v>
      </c>
      <c r="G75" s="260">
        <v>10800</v>
      </c>
      <c r="H75" s="260">
        <v>10800</v>
      </c>
      <c r="I75" s="88">
        <f t="shared" si="1"/>
        <v>1080000</v>
      </c>
      <c r="L75" s="77"/>
    </row>
    <row r="76" spans="1:12" s="76" customFormat="1" ht="31.5" x14ac:dyDescent="0.25">
      <c r="A76" s="82">
        <f t="shared" si="0"/>
        <v>60</v>
      </c>
      <c r="B76" s="170">
        <v>44287</v>
      </c>
      <c r="C76" s="160" t="s">
        <v>346</v>
      </c>
      <c r="D76" s="84" t="s">
        <v>258</v>
      </c>
      <c r="E76" s="86" t="s">
        <v>553</v>
      </c>
      <c r="F76" s="161">
        <v>100</v>
      </c>
      <c r="G76" s="260">
        <v>14400</v>
      </c>
      <c r="H76" s="260">
        <v>14400</v>
      </c>
      <c r="I76" s="88">
        <f t="shared" si="1"/>
        <v>1440000</v>
      </c>
      <c r="L76" s="77"/>
    </row>
    <row r="77" spans="1:12" s="76" customFormat="1" ht="20.25" customHeight="1" x14ac:dyDescent="0.25">
      <c r="A77" s="82">
        <f t="shared" si="0"/>
        <v>61</v>
      </c>
      <c r="B77" s="170">
        <v>44287</v>
      </c>
      <c r="C77" s="160" t="s">
        <v>347</v>
      </c>
      <c r="D77" s="84" t="s">
        <v>258</v>
      </c>
      <c r="E77" s="86" t="s">
        <v>559</v>
      </c>
      <c r="F77" s="161">
        <v>100</v>
      </c>
      <c r="G77" s="260">
        <v>22200</v>
      </c>
      <c r="H77" s="260">
        <v>22200</v>
      </c>
      <c r="I77" s="88">
        <f t="shared" si="1"/>
        <v>2220000</v>
      </c>
      <c r="L77" s="77"/>
    </row>
    <row r="78" spans="1:12" s="76" customFormat="1" ht="18" customHeight="1" x14ac:dyDescent="0.25">
      <c r="A78" s="82">
        <f t="shared" si="0"/>
        <v>62</v>
      </c>
      <c r="B78" s="170">
        <v>44287</v>
      </c>
      <c r="C78" s="160" t="s">
        <v>348</v>
      </c>
      <c r="D78" s="84" t="s">
        <v>258</v>
      </c>
      <c r="E78" s="86" t="s">
        <v>551</v>
      </c>
      <c r="F78" s="161">
        <v>100</v>
      </c>
      <c r="G78" s="260">
        <v>8500</v>
      </c>
      <c r="H78" s="260">
        <v>8500</v>
      </c>
      <c r="I78" s="88">
        <f t="shared" si="1"/>
        <v>850000</v>
      </c>
      <c r="L78" s="77"/>
    </row>
    <row r="79" spans="1:12" s="76" customFormat="1" ht="31.5" x14ac:dyDescent="0.25">
      <c r="A79" s="82">
        <f t="shared" si="0"/>
        <v>63</v>
      </c>
      <c r="B79" s="170">
        <v>44287</v>
      </c>
      <c r="C79" s="160" t="s">
        <v>349</v>
      </c>
      <c r="D79" s="84" t="s">
        <v>258</v>
      </c>
      <c r="E79" s="86" t="s">
        <v>549</v>
      </c>
      <c r="F79" s="161">
        <v>100</v>
      </c>
      <c r="G79" s="260">
        <v>8000</v>
      </c>
      <c r="H79" s="260">
        <v>8000</v>
      </c>
      <c r="I79" s="88">
        <f t="shared" si="1"/>
        <v>800000</v>
      </c>
      <c r="L79" s="77"/>
    </row>
    <row r="80" spans="1:12" s="76" customFormat="1" ht="18.75" customHeight="1" x14ac:dyDescent="0.25">
      <c r="A80" s="82">
        <f t="shared" si="0"/>
        <v>64</v>
      </c>
      <c r="B80" s="170">
        <v>44287</v>
      </c>
      <c r="C80" s="160" t="s">
        <v>350</v>
      </c>
      <c r="D80" s="84" t="s">
        <v>258</v>
      </c>
      <c r="E80" s="86" t="s">
        <v>545</v>
      </c>
      <c r="F80" s="161">
        <v>184</v>
      </c>
      <c r="G80" s="260">
        <v>11500</v>
      </c>
      <c r="H80" s="260">
        <v>11500</v>
      </c>
      <c r="I80" s="88">
        <f t="shared" si="1"/>
        <v>2116000</v>
      </c>
      <c r="L80" s="77"/>
    </row>
    <row r="81" spans="1:12" s="76" customFormat="1" ht="31.5" x14ac:dyDescent="0.25">
      <c r="A81" s="82">
        <f t="shared" si="0"/>
        <v>65</v>
      </c>
      <c r="B81" s="170">
        <v>44287</v>
      </c>
      <c r="C81" s="160" t="s">
        <v>351</v>
      </c>
      <c r="D81" s="84" t="s">
        <v>258</v>
      </c>
      <c r="E81" s="86" t="s">
        <v>560</v>
      </c>
      <c r="F81" s="161">
        <v>100</v>
      </c>
      <c r="G81" s="260">
        <v>13200</v>
      </c>
      <c r="H81" s="260">
        <v>13200</v>
      </c>
      <c r="I81" s="88">
        <f t="shared" si="1"/>
        <v>1320000</v>
      </c>
      <c r="L81" s="77"/>
    </row>
    <row r="82" spans="1:12" s="76" customFormat="1" ht="31.5" x14ac:dyDescent="0.25">
      <c r="A82" s="82">
        <f t="shared" si="0"/>
        <v>66</v>
      </c>
      <c r="B82" s="170">
        <v>44287</v>
      </c>
      <c r="C82" s="160" t="s">
        <v>352</v>
      </c>
      <c r="D82" s="84" t="s">
        <v>258</v>
      </c>
      <c r="E82" s="86" t="s">
        <v>543</v>
      </c>
      <c r="F82" s="161">
        <v>385</v>
      </c>
      <c r="G82" s="260">
        <v>5000</v>
      </c>
      <c r="H82" s="260">
        <v>5000</v>
      </c>
      <c r="I82" s="88">
        <f t="shared" si="1"/>
        <v>1925000</v>
      </c>
      <c r="L82" s="77"/>
    </row>
    <row r="83" spans="1:12" s="76" customFormat="1" ht="31.5" x14ac:dyDescent="0.25">
      <c r="A83" s="82">
        <f t="shared" ref="A83:A146" si="2">A82+1</f>
        <v>67</v>
      </c>
      <c r="B83" s="170">
        <v>44287</v>
      </c>
      <c r="C83" s="160" t="s">
        <v>353</v>
      </c>
      <c r="D83" s="84" t="s">
        <v>258</v>
      </c>
      <c r="E83" s="86" t="s">
        <v>552</v>
      </c>
      <c r="F83" s="161">
        <v>100</v>
      </c>
      <c r="G83" s="260">
        <v>7500</v>
      </c>
      <c r="H83" s="260">
        <v>7500</v>
      </c>
      <c r="I83" s="88">
        <f t="shared" ref="I83:I146" si="3">F83*G83</f>
        <v>750000</v>
      </c>
      <c r="L83" s="77"/>
    </row>
    <row r="84" spans="1:12" s="76" customFormat="1" ht="19.5" customHeight="1" x14ac:dyDescent="0.25">
      <c r="A84" s="82">
        <f t="shared" si="2"/>
        <v>68</v>
      </c>
      <c r="B84" s="170">
        <v>44287</v>
      </c>
      <c r="C84" s="160" t="s">
        <v>354</v>
      </c>
      <c r="D84" s="84" t="s">
        <v>258</v>
      </c>
      <c r="E84" s="86" t="s">
        <v>561</v>
      </c>
      <c r="F84" s="161">
        <v>755</v>
      </c>
      <c r="G84" s="260">
        <v>5000</v>
      </c>
      <c r="H84" s="260">
        <v>5000</v>
      </c>
      <c r="I84" s="88">
        <f t="shared" si="3"/>
        <v>3775000</v>
      </c>
      <c r="L84" s="77"/>
    </row>
    <row r="85" spans="1:12" s="76" customFormat="1" ht="31.5" x14ac:dyDescent="0.25">
      <c r="A85" s="82">
        <f t="shared" si="2"/>
        <v>69</v>
      </c>
      <c r="B85" s="170">
        <v>44287</v>
      </c>
      <c r="C85" s="160" t="s">
        <v>355</v>
      </c>
      <c r="D85" s="84" t="s">
        <v>258</v>
      </c>
      <c r="E85" s="86" t="s">
        <v>562</v>
      </c>
      <c r="F85" s="161">
        <v>638</v>
      </c>
      <c r="G85" s="260">
        <v>5000</v>
      </c>
      <c r="H85" s="260">
        <v>5000</v>
      </c>
      <c r="I85" s="88">
        <f t="shared" si="3"/>
        <v>3190000</v>
      </c>
      <c r="L85" s="77"/>
    </row>
    <row r="86" spans="1:12" s="76" customFormat="1" ht="31.5" x14ac:dyDescent="0.25">
      <c r="A86" s="82">
        <f t="shared" si="2"/>
        <v>70</v>
      </c>
      <c r="B86" s="170">
        <v>44287</v>
      </c>
      <c r="C86" s="160" t="s">
        <v>356</v>
      </c>
      <c r="D86" s="84" t="s">
        <v>258</v>
      </c>
      <c r="E86" s="86" t="s">
        <v>563</v>
      </c>
      <c r="F86" s="161">
        <v>139</v>
      </c>
      <c r="G86" s="260">
        <v>10000</v>
      </c>
      <c r="H86" s="260">
        <v>10000</v>
      </c>
      <c r="I86" s="88">
        <f t="shared" si="3"/>
        <v>1390000</v>
      </c>
      <c r="L86" s="77"/>
    </row>
    <row r="87" spans="1:12" s="76" customFormat="1" ht="18" customHeight="1" x14ac:dyDescent="0.25">
      <c r="A87" s="82">
        <f t="shared" si="2"/>
        <v>71</v>
      </c>
      <c r="B87" s="170">
        <v>44287</v>
      </c>
      <c r="C87" s="160" t="s">
        <v>357</v>
      </c>
      <c r="D87" s="84" t="s">
        <v>258</v>
      </c>
      <c r="E87" s="86" t="s">
        <v>564</v>
      </c>
      <c r="F87" s="161">
        <v>157</v>
      </c>
      <c r="G87" s="260">
        <v>10000</v>
      </c>
      <c r="H87" s="260">
        <v>10000</v>
      </c>
      <c r="I87" s="88">
        <f t="shared" si="3"/>
        <v>1570000</v>
      </c>
      <c r="L87" s="77"/>
    </row>
    <row r="88" spans="1:12" s="76" customFormat="1" ht="31.5" x14ac:dyDescent="0.25">
      <c r="A88" s="82">
        <f t="shared" si="2"/>
        <v>72</v>
      </c>
      <c r="B88" s="170">
        <v>44287</v>
      </c>
      <c r="C88" s="160" t="s">
        <v>358</v>
      </c>
      <c r="D88" s="84" t="s">
        <v>258</v>
      </c>
      <c r="E88" s="86" t="s">
        <v>565</v>
      </c>
      <c r="F88" s="161">
        <v>591</v>
      </c>
      <c r="G88" s="260">
        <v>12000</v>
      </c>
      <c r="H88" s="260">
        <v>12000</v>
      </c>
      <c r="I88" s="88">
        <f t="shared" si="3"/>
        <v>7092000</v>
      </c>
      <c r="L88" s="77"/>
    </row>
    <row r="89" spans="1:12" s="76" customFormat="1" ht="18" customHeight="1" x14ac:dyDescent="0.25">
      <c r="A89" s="82">
        <f t="shared" si="2"/>
        <v>73</v>
      </c>
      <c r="B89" s="170">
        <v>44287</v>
      </c>
      <c r="C89" s="160" t="s">
        <v>359</v>
      </c>
      <c r="D89" s="84" t="s">
        <v>258</v>
      </c>
      <c r="E89" s="86" t="s">
        <v>566</v>
      </c>
      <c r="F89" s="161">
        <v>437</v>
      </c>
      <c r="G89" s="260">
        <v>6000</v>
      </c>
      <c r="H89" s="260">
        <v>6000</v>
      </c>
      <c r="I89" s="88">
        <f t="shared" si="3"/>
        <v>2622000</v>
      </c>
      <c r="L89" s="77"/>
    </row>
    <row r="90" spans="1:12" s="76" customFormat="1" ht="18" customHeight="1" x14ac:dyDescent="0.25">
      <c r="A90" s="82">
        <f t="shared" si="2"/>
        <v>74</v>
      </c>
      <c r="B90" s="170">
        <v>44287</v>
      </c>
      <c r="C90" s="160" t="s">
        <v>360</v>
      </c>
      <c r="D90" s="84" t="s">
        <v>258</v>
      </c>
      <c r="E90" s="86" t="s">
        <v>567</v>
      </c>
      <c r="F90" s="161">
        <v>390</v>
      </c>
      <c r="G90" s="260">
        <v>10000</v>
      </c>
      <c r="H90" s="260">
        <v>10000</v>
      </c>
      <c r="I90" s="88">
        <f t="shared" si="3"/>
        <v>3900000</v>
      </c>
      <c r="L90" s="77"/>
    </row>
    <row r="91" spans="1:12" s="76" customFormat="1" ht="31.5" x14ac:dyDescent="0.25">
      <c r="A91" s="82">
        <f t="shared" si="2"/>
        <v>75</v>
      </c>
      <c r="B91" s="170">
        <v>44287</v>
      </c>
      <c r="C91" s="160" t="s">
        <v>361</v>
      </c>
      <c r="D91" s="84" t="s">
        <v>258</v>
      </c>
      <c r="E91" s="86" t="s">
        <v>568</v>
      </c>
      <c r="F91" s="161">
        <v>372</v>
      </c>
      <c r="G91" s="260">
        <v>8000</v>
      </c>
      <c r="H91" s="260">
        <v>8000</v>
      </c>
      <c r="I91" s="88">
        <f t="shared" si="3"/>
        <v>2976000</v>
      </c>
      <c r="L91" s="77"/>
    </row>
    <row r="92" spans="1:12" s="76" customFormat="1" ht="18" customHeight="1" x14ac:dyDescent="0.25">
      <c r="A92" s="82">
        <f t="shared" si="2"/>
        <v>76</v>
      </c>
      <c r="B92" s="170">
        <v>44287</v>
      </c>
      <c r="C92" s="160" t="s">
        <v>362</v>
      </c>
      <c r="D92" s="84" t="s">
        <v>258</v>
      </c>
      <c r="E92" s="86" t="s">
        <v>569</v>
      </c>
      <c r="F92" s="161">
        <v>484</v>
      </c>
      <c r="G92" s="260">
        <v>5000</v>
      </c>
      <c r="H92" s="260">
        <v>5000</v>
      </c>
      <c r="I92" s="88">
        <f t="shared" si="3"/>
        <v>2420000</v>
      </c>
      <c r="L92" s="77"/>
    </row>
    <row r="93" spans="1:12" s="76" customFormat="1" ht="31.5" x14ac:dyDescent="0.25">
      <c r="A93" s="82">
        <f t="shared" si="2"/>
        <v>77</v>
      </c>
      <c r="B93" s="170">
        <v>44288</v>
      </c>
      <c r="C93" s="160" t="s">
        <v>363</v>
      </c>
      <c r="D93" s="84" t="s">
        <v>258</v>
      </c>
      <c r="E93" s="86" t="s">
        <v>570</v>
      </c>
      <c r="F93" s="161">
        <v>359</v>
      </c>
      <c r="G93" s="260">
        <v>6000</v>
      </c>
      <c r="H93" s="260">
        <v>6000</v>
      </c>
      <c r="I93" s="88">
        <f t="shared" si="3"/>
        <v>2154000</v>
      </c>
      <c r="L93" s="77"/>
    </row>
    <row r="94" spans="1:12" s="76" customFormat="1" ht="31.5" x14ac:dyDescent="0.25">
      <c r="A94" s="82">
        <f t="shared" si="2"/>
        <v>78</v>
      </c>
      <c r="B94" s="170">
        <v>44288</v>
      </c>
      <c r="C94" s="160" t="s">
        <v>364</v>
      </c>
      <c r="D94" s="84" t="s">
        <v>258</v>
      </c>
      <c r="E94" s="86" t="s">
        <v>571</v>
      </c>
      <c r="F94" s="161">
        <v>334</v>
      </c>
      <c r="G94" s="260">
        <v>9000</v>
      </c>
      <c r="H94" s="260">
        <v>9000</v>
      </c>
      <c r="I94" s="88">
        <f t="shared" si="3"/>
        <v>3006000</v>
      </c>
      <c r="L94" s="77"/>
    </row>
    <row r="95" spans="1:12" s="76" customFormat="1" ht="18" customHeight="1" x14ac:dyDescent="0.25">
      <c r="A95" s="82">
        <f t="shared" si="2"/>
        <v>79</v>
      </c>
      <c r="B95" s="170">
        <v>44288</v>
      </c>
      <c r="C95" s="160" t="s">
        <v>365</v>
      </c>
      <c r="D95" s="84" t="s">
        <v>258</v>
      </c>
      <c r="E95" s="86" t="s">
        <v>572</v>
      </c>
      <c r="F95" s="161">
        <v>293</v>
      </c>
      <c r="G95" s="260">
        <v>6000</v>
      </c>
      <c r="H95" s="260">
        <v>6000</v>
      </c>
      <c r="I95" s="88">
        <f t="shared" si="3"/>
        <v>1758000</v>
      </c>
      <c r="L95" s="77"/>
    </row>
    <row r="96" spans="1:12" s="76" customFormat="1" ht="31.5" x14ac:dyDescent="0.25">
      <c r="A96" s="82">
        <f t="shared" si="2"/>
        <v>80</v>
      </c>
      <c r="B96" s="170">
        <v>44288</v>
      </c>
      <c r="C96" s="160" t="s">
        <v>366</v>
      </c>
      <c r="D96" s="84" t="s">
        <v>258</v>
      </c>
      <c r="E96" s="86" t="s">
        <v>573</v>
      </c>
      <c r="F96" s="161">
        <v>275</v>
      </c>
      <c r="G96" s="260">
        <v>6000</v>
      </c>
      <c r="H96" s="260">
        <v>6000</v>
      </c>
      <c r="I96" s="88">
        <f t="shared" si="3"/>
        <v>1650000</v>
      </c>
      <c r="L96" s="77"/>
    </row>
    <row r="97" spans="1:12" s="76" customFormat="1" ht="31.5" x14ac:dyDescent="0.25">
      <c r="A97" s="82">
        <f t="shared" si="2"/>
        <v>81</v>
      </c>
      <c r="B97" s="170">
        <v>44288</v>
      </c>
      <c r="C97" s="160" t="s">
        <v>367</v>
      </c>
      <c r="D97" s="84" t="s">
        <v>258</v>
      </c>
      <c r="E97" s="86" t="s">
        <v>574</v>
      </c>
      <c r="F97" s="161">
        <v>382</v>
      </c>
      <c r="G97" s="260">
        <v>7000</v>
      </c>
      <c r="H97" s="260">
        <v>7000</v>
      </c>
      <c r="I97" s="88">
        <f t="shared" si="3"/>
        <v>2674000</v>
      </c>
      <c r="L97" s="77"/>
    </row>
    <row r="98" spans="1:12" s="76" customFormat="1" ht="31.5" x14ac:dyDescent="0.25">
      <c r="A98" s="82">
        <f t="shared" si="2"/>
        <v>82</v>
      </c>
      <c r="B98" s="170">
        <v>44288</v>
      </c>
      <c r="C98" s="160" t="s">
        <v>368</v>
      </c>
      <c r="D98" s="84" t="s">
        <v>258</v>
      </c>
      <c r="E98" s="86" t="s">
        <v>575</v>
      </c>
      <c r="F98" s="161">
        <v>287</v>
      </c>
      <c r="G98" s="260">
        <v>9000</v>
      </c>
      <c r="H98" s="260">
        <v>9000</v>
      </c>
      <c r="I98" s="88">
        <f t="shared" si="3"/>
        <v>2583000</v>
      </c>
      <c r="L98" s="77"/>
    </row>
    <row r="99" spans="1:12" s="76" customFormat="1" ht="18" customHeight="1" x14ac:dyDescent="0.25">
      <c r="A99" s="82">
        <f t="shared" si="2"/>
        <v>83</v>
      </c>
      <c r="B99" s="170">
        <v>44288</v>
      </c>
      <c r="C99" s="160" t="s">
        <v>369</v>
      </c>
      <c r="D99" s="84" t="s">
        <v>258</v>
      </c>
      <c r="E99" s="86" t="s">
        <v>576</v>
      </c>
      <c r="F99" s="161">
        <v>633</v>
      </c>
      <c r="G99" s="260">
        <v>6000</v>
      </c>
      <c r="H99" s="260">
        <v>6000</v>
      </c>
      <c r="I99" s="88">
        <f t="shared" si="3"/>
        <v>3798000</v>
      </c>
      <c r="L99" s="77"/>
    </row>
    <row r="100" spans="1:12" s="76" customFormat="1" ht="31.5" x14ac:dyDescent="0.25">
      <c r="A100" s="82">
        <f t="shared" si="2"/>
        <v>84</v>
      </c>
      <c r="B100" s="170">
        <v>44288</v>
      </c>
      <c r="C100" s="160" t="s">
        <v>370</v>
      </c>
      <c r="D100" s="84" t="s">
        <v>258</v>
      </c>
      <c r="E100" s="86" t="s">
        <v>577</v>
      </c>
      <c r="F100" s="161">
        <v>481</v>
      </c>
      <c r="G100" s="260">
        <v>7000</v>
      </c>
      <c r="H100" s="260">
        <v>7000</v>
      </c>
      <c r="I100" s="88">
        <f t="shared" si="3"/>
        <v>3367000</v>
      </c>
      <c r="L100" s="77"/>
    </row>
    <row r="101" spans="1:12" s="76" customFormat="1" ht="18" customHeight="1" x14ac:dyDescent="0.25">
      <c r="A101" s="82">
        <f t="shared" si="2"/>
        <v>85</v>
      </c>
      <c r="B101" s="170">
        <v>44288</v>
      </c>
      <c r="C101" s="160" t="s">
        <v>371</v>
      </c>
      <c r="D101" s="84" t="s">
        <v>258</v>
      </c>
      <c r="E101" s="86" t="s">
        <v>578</v>
      </c>
      <c r="F101" s="161">
        <v>282</v>
      </c>
      <c r="G101" s="260">
        <v>7000</v>
      </c>
      <c r="H101" s="260">
        <v>7000</v>
      </c>
      <c r="I101" s="88">
        <f t="shared" si="3"/>
        <v>1974000</v>
      </c>
      <c r="L101" s="77"/>
    </row>
    <row r="102" spans="1:12" s="76" customFormat="1" ht="31.5" x14ac:dyDescent="0.25">
      <c r="A102" s="82">
        <f t="shared" si="2"/>
        <v>86</v>
      </c>
      <c r="B102" s="170">
        <v>44288</v>
      </c>
      <c r="C102" s="160" t="s">
        <v>372</v>
      </c>
      <c r="D102" s="84" t="s">
        <v>258</v>
      </c>
      <c r="E102" s="86" t="s">
        <v>579</v>
      </c>
      <c r="F102" s="161">
        <v>568</v>
      </c>
      <c r="G102" s="260">
        <v>4000</v>
      </c>
      <c r="H102" s="260">
        <v>4000</v>
      </c>
      <c r="I102" s="88">
        <f t="shared" si="3"/>
        <v>2272000</v>
      </c>
      <c r="L102" s="77"/>
    </row>
    <row r="103" spans="1:12" s="76" customFormat="1" ht="31.5" x14ac:dyDescent="0.25">
      <c r="A103" s="82">
        <f t="shared" si="2"/>
        <v>87</v>
      </c>
      <c r="B103" s="170">
        <v>44289</v>
      </c>
      <c r="C103" s="160" t="s">
        <v>373</v>
      </c>
      <c r="D103" s="84" t="s">
        <v>258</v>
      </c>
      <c r="E103" s="86" t="s">
        <v>580</v>
      </c>
      <c r="F103" s="161">
        <v>100</v>
      </c>
      <c r="G103" s="260">
        <v>6000</v>
      </c>
      <c r="H103" s="260">
        <v>6000</v>
      </c>
      <c r="I103" s="88">
        <f t="shared" si="3"/>
        <v>600000</v>
      </c>
      <c r="L103" s="77"/>
    </row>
    <row r="104" spans="1:12" s="76" customFormat="1" ht="32.25" customHeight="1" x14ac:dyDescent="0.25">
      <c r="A104" s="82">
        <f t="shared" si="2"/>
        <v>88</v>
      </c>
      <c r="B104" s="170">
        <v>44289</v>
      </c>
      <c r="C104" s="160" t="s">
        <v>374</v>
      </c>
      <c r="D104" s="84" t="s">
        <v>258</v>
      </c>
      <c r="E104" s="86" t="s">
        <v>531</v>
      </c>
      <c r="F104" s="206">
        <v>386</v>
      </c>
      <c r="G104" s="260">
        <v>8000</v>
      </c>
      <c r="H104" s="260">
        <v>8000</v>
      </c>
      <c r="I104" s="88">
        <f t="shared" si="3"/>
        <v>3088000</v>
      </c>
      <c r="L104" s="77"/>
    </row>
    <row r="105" spans="1:12" s="76" customFormat="1" ht="18" customHeight="1" x14ac:dyDescent="0.25">
      <c r="A105" s="82">
        <f t="shared" si="2"/>
        <v>89</v>
      </c>
      <c r="B105" s="170">
        <v>44289</v>
      </c>
      <c r="C105" s="160" t="s">
        <v>375</v>
      </c>
      <c r="D105" s="84" t="s">
        <v>258</v>
      </c>
      <c r="E105" s="86" t="s">
        <v>531</v>
      </c>
      <c r="F105" s="206">
        <v>526</v>
      </c>
      <c r="G105" s="260">
        <v>6000</v>
      </c>
      <c r="H105" s="260">
        <v>6000</v>
      </c>
      <c r="I105" s="88">
        <f t="shared" si="3"/>
        <v>3156000</v>
      </c>
      <c r="L105" s="77"/>
    </row>
    <row r="106" spans="1:12" s="76" customFormat="1" ht="31.5" x14ac:dyDescent="0.25">
      <c r="A106" s="82">
        <f t="shared" si="2"/>
        <v>90</v>
      </c>
      <c r="B106" s="170">
        <v>44289</v>
      </c>
      <c r="C106" s="160" t="s">
        <v>376</v>
      </c>
      <c r="D106" s="84" t="s">
        <v>258</v>
      </c>
      <c r="E106" s="86" t="s">
        <v>580</v>
      </c>
      <c r="F106" s="206">
        <v>904</v>
      </c>
      <c r="G106" s="260">
        <v>6000</v>
      </c>
      <c r="H106" s="260">
        <v>6000</v>
      </c>
      <c r="I106" s="88">
        <f t="shared" si="3"/>
        <v>5424000</v>
      </c>
      <c r="L106" s="77"/>
    </row>
    <row r="107" spans="1:12" s="76" customFormat="1" ht="31.5" x14ac:dyDescent="0.25">
      <c r="A107" s="82">
        <f t="shared" si="2"/>
        <v>91</v>
      </c>
      <c r="B107" s="170">
        <v>44289</v>
      </c>
      <c r="C107" s="160" t="s">
        <v>377</v>
      </c>
      <c r="D107" s="84" t="s">
        <v>258</v>
      </c>
      <c r="E107" s="86" t="s">
        <v>535</v>
      </c>
      <c r="F107" s="206">
        <v>133</v>
      </c>
      <c r="G107" s="260">
        <v>14000</v>
      </c>
      <c r="H107" s="260">
        <v>14000</v>
      </c>
      <c r="I107" s="88">
        <f t="shared" si="3"/>
        <v>1862000</v>
      </c>
      <c r="L107" s="77"/>
    </row>
    <row r="108" spans="1:12" s="76" customFormat="1" ht="31.5" x14ac:dyDescent="0.25">
      <c r="A108" s="82">
        <f t="shared" si="2"/>
        <v>92</v>
      </c>
      <c r="B108" s="170">
        <v>44289</v>
      </c>
      <c r="C108" s="160" t="s">
        <v>378</v>
      </c>
      <c r="D108" s="84" t="s">
        <v>258</v>
      </c>
      <c r="E108" s="86" t="s">
        <v>536</v>
      </c>
      <c r="F108" s="206">
        <v>300</v>
      </c>
      <c r="G108" s="260">
        <v>7000</v>
      </c>
      <c r="H108" s="260">
        <v>7000</v>
      </c>
      <c r="I108" s="88">
        <f t="shared" si="3"/>
        <v>2100000</v>
      </c>
      <c r="L108" s="77"/>
    </row>
    <row r="109" spans="1:12" s="76" customFormat="1" ht="31.5" x14ac:dyDescent="0.25">
      <c r="A109" s="82">
        <f t="shared" si="2"/>
        <v>93</v>
      </c>
      <c r="B109" s="170">
        <v>44289</v>
      </c>
      <c r="C109" s="160" t="s">
        <v>379</v>
      </c>
      <c r="D109" s="84" t="s">
        <v>258</v>
      </c>
      <c r="E109" s="86" t="s">
        <v>534</v>
      </c>
      <c r="F109" s="206">
        <v>376</v>
      </c>
      <c r="G109" s="260">
        <v>12000</v>
      </c>
      <c r="H109" s="260">
        <v>12000</v>
      </c>
      <c r="I109" s="88">
        <f t="shared" si="3"/>
        <v>4512000</v>
      </c>
      <c r="L109" s="77"/>
    </row>
    <row r="110" spans="1:12" s="76" customFormat="1" ht="18" customHeight="1" x14ac:dyDescent="0.25">
      <c r="A110" s="82">
        <f t="shared" si="2"/>
        <v>94</v>
      </c>
      <c r="B110" s="170">
        <v>44289</v>
      </c>
      <c r="C110" s="160" t="s">
        <v>380</v>
      </c>
      <c r="D110" s="84" t="s">
        <v>258</v>
      </c>
      <c r="E110" s="86" t="s">
        <v>531</v>
      </c>
      <c r="F110" s="206">
        <v>190</v>
      </c>
      <c r="G110" s="260">
        <v>6000</v>
      </c>
      <c r="H110" s="260">
        <v>6000</v>
      </c>
      <c r="I110" s="88">
        <f t="shared" si="3"/>
        <v>1140000</v>
      </c>
      <c r="L110" s="77"/>
    </row>
    <row r="111" spans="1:12" s="76" customFormat="1" ht="31.5" x14ac:dyDescent="0.25">
      <c r="A111" s="82">
        <f t="shared" si="2"/>
        <v>95</v>
      </c>
      <c r="B111" s="170">
        <v>44289</v>
      </c>
      <c r="C111" s="160" t="s">
        <v>381</v>
      </c>
      <c r="D111" s="84" t="s">
        <v>258</v>
      </c>
      <c r="E111" s="86" t="s">
        <v>581</v>
      </c>
      <c r="F111" s="206">
        <v>181</v>
      </c>
      <c r="G111" s="260">
        <v>6000</v>
      </c>
      <c r="H111" s="260">
        <v>6000</v>
      </c>
      <c r="I111" s="88">
        <f t="shared" si="3"/>
        <v>1086000</v>
      </c>
      <c r="L111" s="77"/>
    </row>
    <row r="112" spans="1:12" s="76" customFormat="1" ht="31.5" x14ac:dyDescent="0.25">
      <c r="A112" s="82">
        <f t="shared" si="2"/>
        <v>96</v>
      </c>
      <c r="B112" s="170">
        <v>44289</v>
      </c>
      <c r="C112" s="160" t="s">
        <v>382</v>
      </c>
      <c r="D112" s="84" t="s">
        <v>258</v>
      </c>
      <c r="E112" s="86" t="s">
        <v>582</v>
      </c>
      <c r="F112" s="161">
        <v>100</v>
      </c>
      <c r="G112" s="260">
        <v>11000</v>
      </c>
      <c r="H112" s="260">
        <v>11000</v>
      </c>
      <c r="I112" s="88">
        <f t="shared" si="3"/>
        <v>1100000</v>
      </c>
      <c r="L112" s="77"/>
    </row>
    <row r="113" spans="1:12" s="76" customFormat="1" ht="31.5" x14ac:dyDescent="0.25">
      <c r="A113" s="82">
        <f t="shared" si="2"/>
        <v>97</v>
      </c>
      <c r="B113" s="170">
        <v>44289</v>
      </c>
      <c r="C113" s="160" t="s">
        <v>383</v>
      </c>
      <c r="D113" s="84" t="s">
        <v>258</v>
      </c>
      <c r="E113" s="86" t="s">
        <v>583</v>
      </c>
      <c r="F113" s="161">
        <v>100</v>
      </c>
      <c r="G113" s="260">
        <v>11000</v>
      </c>
      <c r="H113" s="260">
        <v>11000</v>
      </c>
      <c r="I113" s="88">
        <f t="shared" si="3"/>
        <v>1100000</v>
      </c>
      <c r="L113" s="77"/>
    </row>
    <row r="114" spans="1:12" s="76" customFormat="1" ht="18" customHeight="1" x14ac:dyDescent="0.25">
      <c r="A114" s="82">
        <f t="shared" si="2"/>
        <v>98</v>
      </c>
      <c r="B114" s="170">
        <v>44289</v>
      </c>
      <c r="C114" s="160" t="s">
        <v>384</v>
      </c>
      <c r="D114" s="84" t="s">
        <v>258</v>
      </c>
      <c r="E114" s="86" t="s">
        <v>584</v>
      </c>
      <c r="F114" s="161">
        <v>334</v>
      </c>
      <c r="G114" s="260">
        <v>8000</v>
      </c>
      <c r="H114" s="260">
        <v>8000</v>
      </c>
      <c r="I114" s="88">
        <f t="shared" si="3"/>
        <v>2672000</v>
      </c>
      <c r="L114" s="77"/>
    </row>
    <row r="115" spans="1:12" s="76" customFormat="1" ht="18" customHeight="1" x14ac:dyDescent="0.25">
      <c r="A115" s="82">
        <f t="shared" si="2"/>
        <v>99</v>
      </c>
      <c r="B115" s="170">
        <v>44289</v>
      </c>
      <c r="C115" s="160" t="s">
        <v>385</v>
      </c>
      <c r="D115" s="84" t="s">
        <v>258</v>
      </c>
      <c r="E115" s="86" t="s">
        <v>531</v>
      </c>
      <c r="F115" s="206">
        <v>191</v>
      </c>
      <c r="G115" s="260">
        <v>6000</v>
      </c>
      <c r="H115" s="260">
        <v>6000</v>
      </c>
      <c r="I115" s="88">
        <f t="shared" si="3"/>
        <v>1146000</v>
      </c>
      <c r="L115" s="77"/>
    </row>
    <row r="116" spans="1:12" s="76" customFormat="1" ht="31.5" x14ac:dyDescent="0.25">
      <c r="A116" s="82">
        <f t="shared" si="2"/>
        <v>100</v>
      </c>
      <c r="B116" s="170">
        <v>44290</v>
      </c>
      <c r="C116" s="160" t="s">
        <v>386</v>
      </c>
      <c r="D116" s="84" t="s">
        <v>258</v>
      </c>
      <c r="E116" s="86" t="s">
        <v>585</v>
      </c>
      <c r="F116" s="161">
        <v>740</v>
      </c>
      <c r="G116" s="260">
        <v>5000</v>
      </c>
      <c r="H116" s="260">
        <v>5000</v>
      </c>
      <c r="I116" s="88">
        <f t="shared" si="3"/>
        <v>3700000</v>
      </c>
      <c r="L116" s="77"/>
    </row>
    <row r="117" spans="1:12" s="76" customFormat="1" ht="31.5" x14ac:dyDescent="0.25">
      <c r="A117" s="82">
        <f t="shared" si="2"/>
        <v>101</v>
      </c>
      <c r="B117" s="170">
        <v>44290</v>
      </c>
      <c r="C117" s="160" t="s">
        <v>387</v>
      </c>
      <c r="D117" s="84" t="s">
        <v>258</v>
      </c>
      <c r="E117" s="86" t="s">
        <v>586</v>
      </c>
      <c r="F117" s="161">
        <v>461</v>
      </c>
      <c r="G117" s="260">
        <v>7000</v>
      </c>
      <c r="H117" s="260">
        <v>7000</v>
      </c>
      <c r="I117" s="88">
        <f t="shared" si="3"/>
        <v>3227000</v>
      </c>
      <c r="L117" s="77"/>
    </row>
    <row r="118" spans="1:12" s="76" customFormat="1" ht="31.5" x14ac:dyDescent="0.25">
      <c r="A118" s="82">
        <f t="shared" si="2"/>
        <v>102</v>
      </c>
      <c r="B118" s="170">
        <v>44291</v>
      </c>
      <c r="C118" s="160" t="s">
        <v>388</v>
      </c>
      <c r="D118" s="84" t="s">
        <v>258</v>
      </c>
      <c r="E118" s="86" t="s">
        <v>587</v>
      </c>
      <c r="F118" s="161">
        <v>219</v>
      </c>
      <c r="G118" s="260">
        <v>8000</v>
      </c>
      <c r="H118" s="260">
        <v>8000</v>
      </c>
      <c r="I118" s="88">
        <f t="shared" si="3"/>
        <v>1752000</v>
      </c>
      <c r="L118" s="77"/>
    </row>
    <row r="119" spans="1:12" s="76" customFormat="1" ht="31.5" x14ac:dyDescent="0.25">
      <c r="A119" s="82">
        <f t="shared" si="2"/>
        <v>103</v>
      </c>
      <c r="B119" s="170">
        <v>44291</v>
      </c>
      <c r="C119" s="160" t="s">
        <v>389</v>
      </c>
      <c r="D119" s="84" t="s">
        <v>258</v>
      </c>
      <c r="E119" s="86" t="s">
        <v>588</v>
      </c>
      <c r="F119" s="161">
        <v>100</v>
      </c>
      <c r="G119" s="260">
        <v>11000</v>
      </c>
      <c r="H119" s="260">
        <v>11000</v>
      </c>
      <c r="I119" s="88">
        <f t="shared" si="3"/>
        <v>1100000</v>
      </c>
      <c r="L119" s="77"/>
    </row>
    <row r="120" spans="1:12" s="76" customFormat="1" ht="31.5" x14ac:dyDescent="0.25">
      <c r="A120" s="82">
        <f t="shared" si="2"/>
        <v>104</v>
      </c>
      <c r="B120" s="170">
        <v>44292</v>
      </c>
      <c r="C120" s="160" t="s">
        <v>390</v>
      </c>
      <c r="D120" s="84" t="s">
        <v>258</v>
      </c>
      <c r="E120" s="86" t="s">
        <v>537</v>
      </c>
      <c r="F120" s="161">
        <v>337</v>
      </c>
      <c r="G120" s="260">
        <v>9000</v>
      </c>
      <c r="H120" s="260">
        <v>9000</v>
      </c>
      <c r="I120" s="88">
        <f t="shared" si="3"/>
        <v>3033000</v>
      </c>
      <c r="L120" s="77"/>
    </row>
    <row r="121" spans="1:12" s="76" customFormat="1" ht="31.5" x14ac:dyDescent="0.25">
      <c r="A121" s="82">
        <f t="shared" si="2"/>
        <v>105</v>
      </c>
      <c r="B121" s="170">
        <v>44292</v>
      </c>
      <c r="C121" s="160" t="s">
        <v>391</v>
      </c>
      <c r="D121" s="84" t="s">
        <v>258</v>
      </c>
      <c r="E121" s="86" t="s">
        <v>533</v>
      </c>
      <c r="F121" s="161">
        <v>340</v>
      </c>
      <c r="G121" s="260">
        <v>9000</v>
      </c>
      <c r="H121" s="260">
        <v>9000</v>
      </c>
      <c r="I121" s="88">
        <f t="shared" si="3"/>
        <v>3060000</v>
      </c>
      <c r="L121" s="77"/>
    </row>
    <row r="122" spans="1:12" s="76" customFormat="1" ht="31.5" x14ac:dyDescent="0.25">
      <c r="A122" s="82">
        <f t="shared" si="2"/>
        <v>106</v>
      </c>
      <c r="B122" s="170">
        <v>44292</v>
      </c>
      <c r="C122" s="160" t="s">
        <v>392</v>
      </c>
      <c r="D122" s="84" t="s">
        <v>258</v>
      </c>
      <c r="E122" s="86" t="s">
        <v>539</v>
      </c>
      <c r="F122" s="161">
        <v>180</v>
      </c>
      <c r="G122" s="260">
        <v>9000</v>
      </c>
      <c r="H122" s="260">
        <v>9000</v>
      </c>
      <c r="I122" s="88">
        <f t="shared" si="3"/>
        <v>1620000</v>
      </c>
      <c r="L122" s="77"/>
    </row>
    <row r="123" spans="1:12" s="76" customFormat="1" ht="19.5" customHeight="1" x14ac:dyDescent="0.25">
      <c r="A123" s="82">
        <f t="shared" si="2"/>
        <v>107</v>
      </c>
      <c r="B123" s="170">
        <v>44292</v>
      </c>
      <c r="C123" s="160" t="s">
        <v>393</v>
      </c>
      <c r="D123" s="84" t="s">
        <v>258</v>
      </c>
      <c r="E123" s="86" t="s">
        <v>540</v>
      </c>
      <c r="F123" s="161">
        <v>252</v>
      </c>
      <c r="G123" s="260">
        <v>9000</v>
      </c>
      <c r="H123" s="260">
        <v>9000</v>
      </c>
      <c r="I123" s="88">
        <f t="shared" si="3"/>
        <v>2268000</v>
      </c>
      <c r="L123" s="77"/>
    </row>
    <row r="124" spans="1:12" s="76" customFormat="1" ht="31.5" x14ac:dyDescent="0.25">
      <c r="A124" s="82">
        <f t="shared" si="2"/>
        <v>108</v>
      </c>
      <c r="B124" s="170">
        <v>44292</v>
      </c>
      <c r="C124" s="160" t="s">
        <v>394</v>
      </c>
      <c r="D124" s="84" t="s">
        <v>258</v>
      </c>
      <c r="E124" s="86" t="s">
        <v>589</v>
      </c>
      <c r="F124" s="161">
        <v>543</v>
      </c>
      <c r="G124" s="260">
        <v>7000</v>
      </c>
      <c r="H124" s="260">
        <v>7000</v>
      </c>
      <c r="I124" s="88">
        <f t="shared" si="3"/>
        <v>3801000</v>
      </c>
      <c r="L124" s="77"/>
    </row>
    <row r="125" spans="1:12" s="76" customFormat="1" ht="31.5" x14ac:dyDescent="0.25">
      <c r="A125" s="82">
        <f t="shared" si="2"/>
        <v>109</v>
      </c>
      <c r="B125" s="170">
        <v>44293</v>
      </c>
      <c r="C125" s="160" t="s">
        <v>399</v>
      </c>
      <c r="D125" s="84" t="s">
        <v>258</v>
      </c>
      <c r="E125" s="86" t="s">
        <v>527</v>
      </c>
      <c r="F125" s="161">
        <v>114</v>
      </c>
      <c r="G125" s="260">
        <v>9000</v>
      </c>
      <c r="H125" s="260">
        <v>9000</v>
      </c>
      <c r="I125" s="88">
        <f t="shared" si="3"/>
        <v>1026000</v>
      </c>
      <c r="L125" s="77"/>
    </row>
    <row r="126" spans="1:12" s="76" customFormat="1" ht="18" customHeight="1" x14ac:dyDescent="0.25">
      <c r="A126" s="82">
        <f t="shared" si="2"/>
        <v>110</v>
      </c>
      <c r="B126" s="170">
        <v>44293</v>
      </c>
      <c r="C126" s="160" t="s">
        <v>400</v>
      </c>
      <c r="D126" s="84" t="s">
        <v>258</v>
      </c>
      <c r="E126" s="86" t="s">
        <v>528</v>
      </c>
      <c r="F126" s="161">
        <v>100</v>
      </c>
      <c r="G126" s="260">
        <v>9000</v>
      </c>
      <c r="H126" s="260">
        <v>9000</v>
      </c>
      <c r="I126" s="88">
        <f t="shared" si="3"/>
        <v>900000</v>
      </c>
      <c r="L126" s="77"/>
    </row>
    <row r="127" spans="1:12" s="76" customFormat="1" ht="31.5" x14ac:dyDescent="0.25">
      <c r="A127" s="82">
        <f t="shared" si="2"/>
        <v>111</v>
      </c>
      <c r="B127" s="170">
        <v>44293</v>
      </c>
      <c r="C127" s="160" t="s">
        <v>401</v>
      </c>
      <c r="D127" s="84" t="s">
        <v>258</v>
      </c>
      <c r="E127" s="86" t="s">
        <v>530</v>
      </c>
      <c r="F127" s="161">
        <v>100</v>
      </c>
      <c r="G127" s="260">
        <v>7800</v>
      </c>
      <c r="H127" s="260">
        <v>7800</v>
      </c>
      <c r="I127" s="88">
        <f t="shared" si="3"/>
        <v>780000</v>
      </c>
      <c r="L127" s="77"/>
    </row>
    <row r="128" spans="1:12" s="76" customFormat="1" ht="31.5" x14ac:dyDescent="0.25">
      <c r="A128" s="82">
        <f t="shared" si="2"/>
        <v>112</v>
      </c>
      <c r="B128" s="170">
        <v>44293</v>
      </c>
      <c r="C128" s="160" t="s">
        <v>402</v>
      </c>
      <c r="D128" s="84" t="s">
        <v>258</v>
      </c>
      <c r="E128" s="86" t="s">
        <v>550</v>
      </c>
      <c r="F128" s="161">
        <v>100</v>
      </c>
      <c r="G128" s="260">
        <v>6000</v>
      </c>
      <c r="H128" s="260">
        <v>6000</v>
      </c>
      <c r="I128" s="88">
        <f t="shared" si="3"/>
        <v>600000</v>
      </c>
      <c r="L128" s="77"/>
    </row>
    <row r="129" spans="1:12" s="76" customFormat="1" ht="31.5" x14ac:dyDescent="0.25">
      <c r="A129" s="82">
        <f t="shared" si="2"/>
        <v>113</v>
      </c>
      <c r="B129" s="170">
        <v>44293</v>
      </c>
      <c r="C129" s="160" t="s">
        <v>403</v>
      </c>
      <c r="D129" s="84" t="s">
        <v>258</v>
      </c>
      <c r="E129" s="86" t="s">
        <v>543</v>
      </c>
      <c r="F129" s="161">
        <v>151</v>
      </c>
      <c r="G129" s="260">
        <v>5000</v>
      </c>
      <c r="H129" s="260">
        <v>5000</v>
      </c>
      <c r="I129" s="88">
        <f t="shared" si="3"/>
        <v>755000</v>
      </c>
      <c r="L129" s="77"/>
    </row>
    <row r="130" spans="1:12" s="76" customFormat="1" ht="19.5" customHeight="1" x14ac:dyDescent="0.25">
      <c r="A130" s="82">
        <f t="shared" si="2"/>
        <v>114</v>
      </c>
      <c r="B130" s="170">
        <v>44293</v>
      </c>
      <c r="C130" s="160" t="s">
        <v>404</v>
      </c>
      <c r="D130" s="84" t="s">
        <v>258</v>
      </c>
      <c r="E130" s="86" t="s">
        <v>526</v>
      </c>
      <c r="F130" s="161">
        <v>204</v>
      </c>
      <c r="G130" s="260">
        <v>10200</v>
      </c>
      <c r="H130" s="260">
        <v>10200</v>
      </c>
      <c r="I130" s="88">
        <f t="shared" si="3"/>
        <v>2080800</v>
      </c>
      <c r="L130" s="77"/>
    </row>
    <row r="131" spans="1:12" s="76" customFormat="1" ht="31.5" x14ac:dyDescent="0.25">
      <c r="A131" s="82">
        <f t="shared" si="2"/>
        <v>115</v>
      </c>
      <c r="B131" s="170">
        <v>44293</v>
      </c>
      <c r="C131" s="160" t="s">
        <v>405</v>
      </c>
      <c r="D131" s="84" t="s">
        <v>258</v>
      </c>
      <c r="E131" s="86" t="s">
        <v>549</v>
      </c>
      <c r="F131" s="161">
        <v>100</v>
      </c>
      <c r="G131" s="260">
        <v>8000</v>
      </c>
      <c r="H131" s="260">
        <v>8000</v>
      </c>
      <c r="I131" s="88">
        <f t="shared" si="3"/>
        <v>800000</v>
      </c>
      <c r="L131" s="77"/>
    </row>
    <row r="132" spans="1:12" s="76" customFormat="1" ht="18" customHeight="1" x14ac:dyDescent="0.25">
      <c r="A132" s="82">
        <f t="shared" si="2"/>
        <v>116</v>
      </c>
      <c r="B132" s="170">
        <v>44293</v>
      </c>
      <c r="C132" s="160" t="s">
        <v>406</v>
      </c>
      <c r="D132" s="84" t="s">
        <v>258</v>
      </c>
      <c r="E132" s="86" t="s">
        <v>545</v>
      </c>
      <c r="F132" s="161">
        <v>104</v>
      </c>
      <c r="G132" s="260">
        <v>11500</v>
      </c>
      <c r="H132" s="260">
        <v>11500</v>
      </c>
      <c r="I132" s="88">
        <f t="shared" si="3"/>
        <v>1196000</v>
      </c>
      <c r="L132" s="77"/>
    </row>
    <row r="133" spans="1:12" s="76" customFormat="1" ht="18" customHeight="1" x14ac:dyDescent="0.25">
      <c r="A133" s="82">
        <f t="shared" si="2"/>
        <v>117</v>
      </c>
      <c r="B133" s="170">
        <v>44293</v>
      </c>
      <c r="C133" s="160" t="s">
        <v>407</v>
      </c>
      <c r="D133" s="84" t="s">
        <v>258</v>
      </c>
      <c r="E133" s="86" t="s">
        <v>551</v>
      </c>
      <c r="F133" s="161">
        <v>100</v>
      </c>
      <c r="G133" s="260">
        <v>8500</v>
      </c>
      <c r="H133" s="260">
        <v>8500</v>
      </c>
      <c r="I133" s="88">
        <f t="shared" si="3"/>
        <v>850000</v>
      </c>
      <c r="L133" s="77"/>
    </row>
    <row r="134" spans="1:12" s="76" customFormat="1" ht="31.5" x14ac:dyDescent="0.25">
      <c r="A134" s="82">
        <f t="shared" si="2"/>
        <v>118</v>
      </c>
      <c r="B134" s="170">
        <v>44293</v>
      </c>
      <c r="C134" s="160" t="s">
        <v>408</v>
      </c>
      <c r="D134" s="84" t="s">
        <v>258</v>
      </c>
      <c r="E134" s="86" t="s">
        <v>525</v>
      </c>
      <c r="F134" s="161">
        <v>276</v>
      </c>
      <c r="G134" s="260">
        <v>5500</v>
      </c>
      <c r="H134" s="260">
        <v>5500</v>
      </c>
      <c r="I134" s="88">
        <f t="shared" si="3"/>
        <v>1518000</v>
      </c>
      <c r="L134" s="77"/>
    </row>
    <row r="135" spans="1:12" s="76" customFormat="1" ht="31.5" x14ac:dyDescent="0.25">
      <c r="A135" s="82">
        <f t="shared" si="2"/>
        <v>119</v>
      </c>
      <c r="B135" s="170">
        <v>44293</v>
      </c>
      <c r="C135" s="160" t="s">
        <v>409</v>
      </c>
      <c r="D135" s="84" t="s">
        <v>258</v>
      </c>
      <c r="E135" s="86" t="s">
        <v>546</v>
      </c>
      <c r="F135" s="161">
        <v>100</v>
      </c>
      <c r="G135" s="260">
        <v>11000</v>
      </c>
      <c r="H135" s="260">
        <v>11000</v>
      </c>
      <c r="I135" s="88">
        <f t="shared" si="3"/>
        <v>1100000</v>
      </c>
      <c r="L135" s="77"/>
    </row>
    <row r="136" spans="1:12" s="76" customFormat="1" ht="31.5" x14ac:dyDescent="0.25">
      <c r="A136" s="82">
        <f t="shared" si="2"/>
        <v>120</v>
      </c>
      <c r="B136" s="170">
        <v>44293</v>
      </c>
      <c r="C136" s="160" t="s">
        <v>410</v>
      </c>
      <c r="D136" s="84" t="s">
        <v>258</v>
      </c>
      <c r="E136" s="86" t="s">
        <v>524</v>
      </c>
      <c r="F136" s="161">
        <v>100</v>
      </c>
      <c r="G136" s="260">
        <v>5000</v>
      </c>
      <c r="H136" s="260">
        <v>5000</v>
      </c>
      <c r="I136" s="88">
        <f t="shared" si="3"/>
        <v>500000</v>
      </c>
      <c r="L136" s="77"/>
    </row>
    <row r="137" spans="1:12" s="76" customFormat="1" ht="18" customHeight="1" x14ac:dyDescent="0.25">
      <c r="A137" s="82">
        <f t="shared" si="2"/>
        <v>121</v>
      </c>
      <c r="B137" s="170">
        <v>44293</v>
      </c>
      <c r="C137" s="160" t="s">
        <v>411</v>
      </c>
      <c r="D137" s="84" t="s">
        <v>258</v>
      </c>
      <c r="E137" s="86" t="s">
        <v>541</v>
      </c>
      <c r="F137" s="161">
        <v>100</v>
      </c>
      <c r="G137" s="260">
        <v>9000</v>
      </c>
      <c r="H137" s="260">
        <v>9000</v>
      </c>
      <c r="I137" s="88">
        <f t="shared" si="3"/>
        <v>900000</v>
      </c>
      <c r="L137" s="77"/>
    </row>
    <row r="138" spans="1:12" s="76" customFormat="1" ht="31.5" x14ac:dyDescent="0.25">
      <c r="A138" s="82">
        <f t="shared" si="2"/>
        <v>122</v>
      </c>
      <c r="B138" s="170">
        <v>44293</v>
      </c>
      <c r="C138" s="160" t="s">
        <v>412</v>
      </c>
      <c r="D138" s="84" t="s">
        <v>258</v>
      </c>
      <c r="E138" s="86" t="s">
        <v>547</v>
      </c>
      <c r="F138" s="161">
        <v>100</v>
      </c>
      <c r="G138" s="260">
        <v>10800</v>
      </c>
      <c r="H138" s="260">
        <v>10800</v>
      </c>
      <c r="I138" s="88">
        <f t="shared" si="3"/>
        <v>1080000</v>
      </c>
      <c r="L138" s="77"/>
    </row>
    <row r="139" spans="1:12" s="76" customFormat="1" ht="31.5" x14ac:dyDescent="0.25">
      <c r="A139" s="82">
        <f t="shared" si="2"/>
        <v>123</v>
      </c>
      <c r="B139" s="170">
        <v>44294</v>
      </c>
      <c r="C139" s="160" t="s">
        <v>413</v>
      </c>
      <c r="D139" s="84" t="s">
        <v>258</v>
      </c>
      <c r="E139" s="86" t="s">
        <v>565</v>
      </c>
      <c r="F139" s="161">
        <v>100</v>
      </c>
      <c r="G139" s="260">
        <v>12000</v>
      </c>
      <c r="H139" s="260">
        <v>12000</v>
      </c>
      <c r="I139" s="88">
        <f t="shared" si="3"/>
        <v>1200000</v>
      </c>
      <c r="L139" s="77"/>
    </row>
    <row r="140" spans="1:12" s="76" customFormat="1" ht="18" customHeight="1" x14ac:dyDescent="0.25">
      <c r="A140" s="82">
        <f t="shared" si="2"/>
        <v>124</v>
      </c>
      <c r="B140" s="170">
        <v>44294</v>
      </c>
      <c r="C140" s="160" t="s">
        <v>414</v>
      </c>
      <c r="D140" s="84" t="s">
        <v>258</v>
      </c>
      <c r="E140" s="86" t="s">
        <v>578</v>
      </c>
      <c r="F140" s="161">
        <v>100</v>
      </c>
      <c r="G140" s="260">
        <v>7000</v>
      </c>
      <c r="H140" s="260">
        <v>7000</v>
      </c>
      <c r="I140" s="88">
        <f t="shared" si="3"/>
        <v>700000</v>
      </c>
      <c r="L140" s="77"/>
    </row>
    <row r="141" spans="1:12" s="76" customFormat="1" ht="18" customHeight="1" x14ac:dyDescent="0.25">
      <c r="A141" s="82">
        <f t="shared" si="2"/>
        <v>125</v>
      </c>
      <c r="B141" s="170">
        <v>44294</v>
      </c>
      <c r="C141" s="160" t="s">
        <v>415</v>
      </c>
      <c r="D141" s="84" t="s">
        <v>258</v>
      </c>
      <c r="E141" s="86" t="s">
        <v>576</v>
      </c>
      <c r="F141" s="161">
        <v>100</v>
      </c>
      <c r="G141" s="260">
        <v>6000</v>
      </c>
      <c r="H141" s="260">
        <v>6000</v>
      </c>
      <c r="I141" s="88">
        <f t="shared" si="3"/>
        <v>600000</v>
      </c>
      <c r="L141" s="77"/>
    </row>
    <row r="142" spans="1:12" s="76" customFormat="1" ht="31.5" x14ac:dyDescent="0.25">
      <c r="A142" s="82">
        <f t="shared" si="2"/>
        <v>126</v>
      </c>
      <c r="B142" s="170">
        <v>44294</v>
      </c>
      <c r="C142" s="160" t="s">
        <v>416</v>
      </c>
      <c r="D142" s="84" t="s">
        <v>258</v>
      </c>
      <c r="E142" s="86" t="s">
        <v>712</v>
      </c>
      <c r="F142" s="161">
        <v>100</v>
      </c>
      <c r="G142" s="260">
        <v>6000</v>
      </c>
      <c r="H142" s="260">
        <v>6000</v>
      </c>
      <c r="I142" s="88">
        <f t="shared" si="3"/>
        <v>600000</v>
      </c>
      <c r="L142" s="77"/>
    </row>
    <row r="143" spans="1:12" s="76" customFormat="1" ht="31.5" x14ac:dyDescent="0.25">
      <c r="A143" s="82">
        <f t="shared" si="2"/>
        <v>127</v>
      </c>
      <c r="B143" s="170">
        <v>44294</v>
      </c>
      <c r="C143" s="160" t="s">
        <v>417</v>
      </c>
      <c r="D143" s="84" t="s">
        <v>258</v>
      </c>
      <c r="E143" s="86" t="s">
        <v>574</v>
      </c>
      <c r="F143" s="161">
        <v>100</v>
      </c>
      <c r="G143" s="260">
        <v>7000</v>
      </c>
      <c r="H143" s="260">
        <v>7000</v>
      </c>
      <c r="I143" s="88">
        <f t="shared" si="3"/>
        <v>700000</v>
      </c>
      <c r="L143" s="77"/>
    </row>
    <row r="144" spans="1:12" s="76" customFormat="1" ht="31.5" x14ac:dyDescent="0.25">
      <c r="A144" s="82">
        <f t="shared" si="2"/>
        <v>128</v>
      </c>
      <c r="B144" s="170">
        <v>44294</v>
      </c>
      <c r="C144" s="160" t="s">
        <v>418</v>
      </c>
      <c r="D144" s="84" t="s">
        <v>258</v>
      </c>
      <c r="E144" s="86" t="s">
        <v>575</v>
      </c>
      <c r="F144" s="161">
        <v>100</v>
      </c>
      <c r="G144" s="260">
        <v>9000</v>
      </c>
      <c r="H144" s="260">
        <v>9000</v>
      </c>
      <c r="I144" s="88">
        <f t="shared" si="3"/>
        <v>900000</v>
      </c>
      <c r="L144" s="77"/>
    </row>
    <row r="145" spans="1:12" s="76" customFormat="1" ht="31.5" x14ac:dyDescent="0.25">
      <c r="A145" s="82">
        <f t="shared" si="2"/>
        <v>129</v>
      </c>
      <c r="B145" s="170">
        <v>44294</v>
      </c>
      <c r="C145" s="160" t="s">
        <v>419</v>
      </c>
      <c r="D145" s="84" t="s">
        <v>258</v>
      </c>
      <c r="E145" s="86" t="s">
        <v>571</v>
      </c>
      <c r="F145" s="161">
        <v>100</v>
      </c>
      <c r="G145" s="260">
        <v>9000</v>
      </c>
      <c r="H145" s="260">
        <v>9000</v>
      </c>
      <c r="I145" s="88">
        <f t="shared" si="3"/>
        <v>900000</v>
      </c>
      <c r="L145" s="77"/>
    </row>
    <row r="146" spans="1:12" s="76" customFormat="1" ht="18" customHeight="1" x14ac:dyDescent="0.25">
      <c r="A146" s="82">
        <f t="shared" si="2"/>
        <v>130</v>
      </c>
      <c r="B146" s="170">
        <v>44294</v>
      </c>
      <c r="C146" s="160" t="s">
        <v>420</v>
      </c>
      <c r="D146" s="84" t="s">
        <v>258</v>
      </c>
      <c r="E146" s="86" t="s">
        <v>569</v>
      </c>
      <c r="F146" s="161">
        <v>100</v>
      </c>
      <c r="G146" s="260">
        <v>6000</v>
      </c>
      <c r="H146" s="260">
        <v>6000</v>
      </c>
      <c r="I146" s="88">
        <f t="shared" si="3"/>
        <v>600000</v>
      </c>
      <c r="L146" s="77"/>
    </row>
    <row r="147" spans="1:12" s="76" customFormat="1" ht="31.5" x14ac:dyDescent="0.25">
      <c r="A147" s="82">
        <f t="shared" ref="A147:A163" si="4">A146+1</f>
        <v>131</v>
      </c>
      <c r="B147" s="170">
        <v>44294</v>
      </c>
      <c r="C147" s="160" t="s">
        <v>421</v>
      </c>
      <c r="D147" s="84" t="s">
        <v>258</v>
      </c>
      <c r="E147" s="86" t="s">
        <v>570</v>
      </c>
      <c r="F147" s="161">
        <v>100</v>
      </c>
      <c r="G147" s="260">
        <v>6000</v>
      </c>
      <c r="H147" s="260">
        <v>6000</v>
      </c>
      <c r="I147" s="88">
        <f t="shared" ref="I147:I163" si="5">F147*G147</f>
        <v>600000</v>
      </c>
      <c r="L147" s="77"/>
    </row>
    <row r="148" spans="1:12" s="76" customFormat="1" ht="31.5" x14ac:dyDescent="0.25">
      <c r="A148" s="82">
        <f t="shared" si="4"/>
        <v>132</v>
      </c>
      <c r="B148" s="170">
        <v>44294</v>
      </c>
      <c r="C148" s="160" t="s">
        <v>422</v>
      </c>
      <c r="D148" s="84" t="s">
        <v>258</v>
      </c>
      <c r="E148" s="86" t="s">
        <v>577</v>
      </c>
      <c r="F148" s="161">
        <v>100</v>
      </c>
      <c r="G148" s="260">
        <v>7000</v>
      </c>
      <c r="H148" s="260">
        <v>7000</v>
      </c>
      <c r="I148" s="88">
        <f t="shared" si="5"/>
        <v>700000</v>
      </c>
      <c r="L148" s="77"/>
    </row>
    <row r="149" spans="1:12" s="76" customFormat="1" ht="31.5" x14ac:dyDescent="0.25">
      <c r="A149" s="82">
        <f t="shared" si="4"/>
        <v>133</v>
      </c>
      <c r="B149" s="170">
        <v>44294</v>
      </c>
      <c r="C149" s="160" t="s">
        <v>423</v>
      </c>
      <c r="D149" s="84" t="s">
        <v>258</v>
      </c>
      <c r="E149" s="86" t="s">
        <v>585</v>
      </c>
      <c r="F149" s="161">
        <v>100</v>
      </c>
      <c r="G149" s="260">
        <v>5000</v>
      </c>
      <c r="H149" s="260">
        <v>5000</v>
      </c>
      <c r="I149" s="88">
        <f t="shared" si="5"/>
        <v>500000</v>
      </c>
      <c r="L149" s="77"/>
    </row>
    <row r="150" spans="1:12" s="76" customFormat="1" ht="31.5" x14ac:dyDescent="0.25">
      <c r="A150" s="82">
        <f t="shared" si="4"/>
        <v>134</v>
      </c>
      <c r="B150" s="170">
        <v>44294</v>
      </c>
      <c r="C150" s="160" t="s">
        <v>424</v>
      </c>
      <c r="D150" s="84" t="s">
        <v>258</v>
      </c>
      <c r="E150" s="86" t="s">
        <v>586</v>
      </c>
      <c r="F150" s="161">
        <v>100</v>
      </c>
      <c r="G150" s="260">
        <v>8000</v>
      </c>
      <c r="H150" s="260">
        <v>8000</v>
      </c>
      <c r="I150" s="88">
        <f t="shared" si="5"/>
        <v>800000</v>
      </c>
      <c r="L150" s="77"/>
    </row>
    <row r="151" spans="1:12" s="76" customFormat="1" ht="19.5" customHeight="1" x14ac:dyDescent="0.25">
      <c r="A151" s="82">
        <f t="shared" si="4"/>
        <v>135</v>
      </c>
      <c r="B151" s="170">
        <v>44294</v>
      </c>
      <c r="C151" s="160" t="s">
        <v>431</v>
      </c>
      <c r="D151" s="84" t="s">
        <v>258</v>
      </c>
      <c r="E151" s="86" t="s">
        <v>558</v>
      </c>
      <c r="F151" s="161">
        <v>100</v>
      </c>
      <c r="G151" s="260">
        <v>14000</v>
      </c>
      <c r="H151" s="260">
        <v>14000</v>
      </c>
      <c r="I151" s="88">
        <f t="shared" si="5"/>
        <v>1400000</v>
      </c>
      <c r="L151" s="77"/>
    </row>
    <row r="152" spans="1:12" s="76" customFormat="1" ht="19.5" customHeight="1" x14ac:dyDescent="0.25">
      <c r="A152" s="82">
        <f t="shared" si="4"/>
        <v>136</v>
      </c>
      <c r="B152" s="170">
        <v>44294</v>
      </c>
      <c r="C152" s="160" t="s">
        <v>432</v>
      </c>
      <c r="D152" s="84" t="s">
        <v>258</v>
      </c>
      <c r="E152" s="86" t="s">
        <v>554</v>
      </c>
      <c r="F152" s="161">
        <v>100</v>
      </c>
      <c r="G152" s="260">
        <v>9000</v>
      </c>
      <c r="H152" s="260">
        <v>9000</v>
      </c>
      <c r="I152" s="88">
        <f t="shared" si="5"/>
        <v>900000</v>
      </c>
      <c r="L152" s="77"/>
    </row>
    <row r="153" spans="1:12" s="76" customFormat="1" ht="31.5" x14ac:dyDescent="0.25">
      <c r="A153" s="82">
        <f t="shared" si="4"/>
        <v>137</v>
      </c>
      <c r="B153" s="170">
        <v>44294</v>
      </c>
      <c r="C153" s="160" t="s">
        <v>433</v>
      </c>
      <c r="D153" s="84" t="s">
        <v>258</v>
      </c>
      <c r="E153" s="86" t="s">
        <v>552</v>
      </c>
      <c r="F153" s="161">
        <v>100</v>
      </c>
      <c r="G153" s="260">
        <v>7500</v>
      </c>
      <c r="H153" s="260">
        <v>7500</v>
      </c>
      <c r="I153" s="88">
        <f t="shared" si="5"/>
        <v>750000</v>
      </c>
      <c r="L153" s="77"/>
    </row>
    <row r="154" spans="1:12" s="76" customFormat="1" ht="21" customHeight="1" x14ac:dyDescent="0.25">
      <c r="A154" s="82">
        <f t="shared" si="4"/>
        <v>138</v>
      </c>
      <c r="B154" s="170">
        <v>44294</v>
      </c>
      <c r="C154" s="160" t="s">
        <v>434</v>
      </c>
      <c r="D154" s="84" t="s">
        <v>258</v>
      </c>
      <c r="E154" s="86" t="s">
        <v>548</v>
      </c>
      <c r="F154" s="161">
        <v>100</v>
      </c>
      <c r="G154" s="260">
        <v>9000</v>
      </c>
      <c r="H154" s="260">
        <v>9000</v>
      </c>
      <c r="I154" s="88">
        <f t="shared" si="5"/>
        <v>900000</v>
      </c>
      <c r="L154" s="77"/>
    </row>
    <row r="155" spans="1:12" s="76" customFormat="1" ht="31.5" x14ac:dyDescent="0.25">
      <c r="A155" s="82">
        <f t="shared" si="4"/>
        <v>139</v>
      </c>
      <c r="B155" s="170">
        <v>44294</v>
      </c>
      <c r="C155" s="160" t="s">
        <v>435</v>
      </c>
      <c r="D155" s="84" t="s">
        <v>258</v>
      </c>
      <c r="E155" s="86" t="s">
        <v>560</v>
      </c>
      <c r="F155" s="161">
        <v>100</v>
      </c>
      <c r="G155" s="260">
        <v>13200</v>
      </c>
      <c r="H155" s="260">
        <v>13200</v>
      </c>
      <c r="I155" s="88">
        <f t="shared" si="5"/>
        <v>1320000</v>
      </c>
      <c r="L155" s="77"/>
    </row>
    <row r="156" spans="1:12" s="76" customFormat="1" ht="31.5" x14ac:dyDescent="0.25">
      <c r="A156" s="82">
        <f t="shared" si="4"/>
        <v>140</v>
      </c>
      <c r="B156" s="170">
        <v>44294</v>
      </c>
      <c r="C156" s="160" t="s">
        <v>436</v>
      </c>
      <c r="D156" s="84" t="s">
        <v>258</v>
      </c>
      <c r="E156" s="86" t="s">
        <v>544</v>
      </c>
      <c r="F156" s="161">
        <v>100</v>
      </c>
      <c r="G156" s="260">
        <v>9000</v>
      </c>
      <c r="H156" s="260">
        <v>9000</v>
      </c>
      <c r="I156" s="88">
        <f t="shared" si="5"/>
        <v>900000</v>
      </c>
      <c r="L156" s="77"/>
    </row>
    <row r="157" spans="1:12" s="76" customFormat="1" ht="31.5" x14ac:dyDescent="0.25">
      <c r="A157" s="82">
        <f t="shared" si="4"/>
        <v>141</v>
      </c>
      <c r="B157" s="170">
        <v>44294</v>
      </c>
      <c r="C157" s="160" t="s">
        <v>437</v>
      </c>
      <c r="D157" s="84" t="s">
        <v>258</v>
      </c>
      <c r="E157" s="86" t="s">
        <v>542</v>
      </c>
      <c r="F157" s="161">
        <v>100</v>
      </c>
      <c r="G157" s="260">
        <v>14000</v>
      </c>
      <c r="H157" s="260">
        <v>14000</v>
      </c>
      <c r="I157" s="88">
        <f t="shared" si="5"/>
        <v>1400000</v>
      </c>
      <c r="L157" s="77"/>
    </row>
    <row r="158" spans="1:12" s="76" customFormat="1" ht="31.5" x14ac:dyDescent="0.25">
      <c r="A158" s="82">
        <f t="shared" si="4"/>
        <v>142</v>
      </c>
      <c r="B158" s="170">
        <v>44294</v>
      </c>
      <c r="C158" s="160" t="s">
        <v>438</v>
      </c>
      <c r="D158" s="84" t="s">
        <v>258</v>
      </c>
      <c r="E158" s="86" t="s">
        <v>555</v>
      </c>
      <c r="F158" s="161">
        <v>100</v>
      </c>
      <c r="G158" s="260">
        <v>10200</v>
      </c>
      <c r="H158" s="260">
        <v>10200</v>
      </c>
      <c r="I158" s="88">
        <f t="shared" si="5"/>
        <v>1020000</v>
      </c>
      <c r="L158" s="77"/>
    </row>
    <row r="159" spans="1:12" s="76" customFormat="1" ht="31.5" x14ac:dyDescent="0.25">
      <c r="A159" s="82">
        <f t="shared" si="4"/>
        <v>143</v>
      </c>
      <c r="B159" s="170">
        <v>44294</v>
      </c>
      <c r="C159" s="160" t="s">
        <v>439</v>
      </c>
      <c r="D159" s="84" t="s">
        <v>258</v>
      </c>
      <c r="E159" s="86" t="s">
        <v>553</v>
      </c>
      <c r="F159" s="161">
        <v>100</v>
      </c>
      <c r="G159" s="260">
        <v>14400</v>
      </c>
      <c r="H159" s="260">
        <v>14400</v>
      </c>
      <c r="I159" s="88">
        <f t="shared" si="5"/>
        <v>1440000</v>
      </c>
      <c r="L159" s="77"/>
    </row>
    <row r="160" spans="1:12" s="76" customFormat="1" ht="31.5" x14ac:dyDescent="0.25">
      <c r="A160" s="82">
        <f t="shared" si="4"/>
        <v>144</v>
      </c>
      <c r="B160" s="170">
        <v>44295</v>
      </c>
      <c r="C160" s="160" t="s">
        <v>440</v>
      </c>
      <c r="D160" s="84" t="s">
        <v>258</v>
      </c>
      <c r="E160" s="86" t="s">
        <v>561</v>
      </c>
      <c r="F160" s="161">
        <v>260</v>
      </c>
      <c r="G160" s="260">
        <v>5000</v>
      </c>
      <c r="H160" s="260">
        <v>5000</v>
      </c>
      <c r="I160" s="88">
        <f t="shared" si="5"/>
        <v>1300000</v>
      </c>
      <c r="L160" s="77"/>
    </row>
    <row r="161" spans="1:12" s="76" customFormat="1" ht="19.5" customHeight="1" x14ac:dyDescent="0.25">
      <c r="A161" s="82">
        <f t="shared" si="4"/>
        <v>145</v>
      </c>
      <c r="B161" s="170">
        <v>44295</v>
      </c>
      <c r="C161" s="160" t="s">
        <v>441</v>
      </c>
      <c r="D161" s="84" t="s">
        <v>258</v>
      </c>
      <c r="E161" s="86" t="s">
        <v>572</v>
      </c>
      <c r="F161" s="161">
        <v>100</v>
      </c>
      <c r="G161" s="260">
        <v>6000</v>
      </c>
      <c r="H161" s="260">
        <v>6000</v>
      </c>
      <c r="I161" s="88">
        <f t="shared" si="5"/>
        <v>600000</v>
      </c>
      <c r="L161" s="77"/>
    </row>
    <row r="162" spans="1:12" s="76" customFormat="1" ht="19.5" customHeight="1" x14ac:dyDescent="0.25">
      <c r="A162" s="82">
        <f t="shared" si="4"/>
        <v>146</v>
      </c>
      <c r="B162" s="170">
        <v>44295</v>
      </c>
      <c r="C162" s="160" t="s">
        <v>442</v>
      </c>
      <c r="D162" s="84" t="s">
        <v>258</v>
      </c>
      <c r="E162" s="86" t="s">
        <v>540</v>
      </c>
      <c r="F162" s="161">
        <v>100</v>
      </c>
      <c r="G162" s="260">
        <v>9000</v>
      </c>
      <c r="H162" s="260">
        <v>9000</v>
      </c>
      <c r="I162" s="88">
        <f t="shared" si="5"/>
        <v>900000</v>
      </c>
      <c r="L162" s="77"/>
    </row>
    <row r="163" spans="1:12" s="76" customFormat="1" ht="31.5" x14ac:dyDescent="0.25">
      <c r="A163" s="82">
        <f t="shared" si="4"/>
        <v>147</v>
      </c>
      <c r="B163" s="170">
        <v>44295</v>
      </c>
      <c r="C163" s="160" t="s">
        <v>443</v>
      </c>
      <c r="D163" s="84" t="s">
        <v>258</v>
      </c>
      <c r="E163" s="86" t="s">
        <v>536</v>
      </c>
      <c r="F163" s="161">
        <v>100</v>
      </c>
      <c r="G163" s="260">
        <v>7000</v>
      </c>
      <c r="H163" s="260">
        <v>7000</v>
      </c>
      <c r="I163" s="88">
        <f t="shared" si="5"/>
        <v>700000</v>
      </c>
      <c r="L163" s="77"/>
    </row>
    <row r="164" spans="1:12" ht="36" customHeight="1" thickBot="1" x14ac:dyDescent="0.3">
      <c r="A164" s="239" t="s">
        <v>18</v>
      </c>
      <c r="B164" s="240"/>
      <c r="C164" s="240"/>
      <c r="D164" s="240"/>
      <c r="E164" s="240"/>
      <c r="F164" s="240"/>
      <c r="G164" s="240"/>
      <c r="H164" s="241"/>
      <c r="I164" s="89">
        <f>SUM(I17:I163)</f>
        <v>248841300</v>
      </c>
    </row>
    <row r="165" spans="1:12" ht="18.75" customHeight="1" x14ac:dyDescent="0.25">
      <c r="A165" s="242"/>
      <c r="B165" s="242"/>
      <c r="C165" s="242"/>
      <c r="D165" s="242"/>
      <c r="E165" s="90"/>
      <c r="G165" s="91"/>
      <c r="H165" s="91"/>
      <c r="I165" s="92"/>
    </row>
    <row r="166" spans="1:12" ht="18.75" customHeight="1" x14ac:dyDescent="0.25">
      <c r="A166" s="201"/>
      <c r="B166" s="201"/>
      <c r="C166" s="201"/>
      <c r="D166" s="201"/>
      <c r="E166" s="90"/>
      <c r="G166" s="94" t="s">
        <v>714</v>
      </c>
      <c r="H166" s="91"/>
      <c r="I166" s="95">
        <v>56000000</v>
      </c>
    </row>
    <row r="167" spans="1:12" ht="23.25" customHeight="1" x14ac:dyDescent="0.25">
      <c r="A167" s="93"/>
      <c r="B167" s="93"/>
      <c r="D167" s="93"/>
      <c r="E167" s="93"/>
      <c r="G167" s="94" t="s">
        <v>19</v>
      </c>
      <c r="H167" s="94"/>
      <c r="I167" s="95">
        <v>0</v>
      </c>
    </row>
    <row r="168" spans="1:12" ht="23.25" customHeight="1" thickBot="1" x14ac:dyDescent="0.3">
      <c r="A168" s="202"/>
      <c r="B168" s="202"/>
      <c r="D168" s="202"/>
      <c r="E168" s="202"/>
      <c r="G168" s="97" t="s">
        <v>127</v>
      </c>
      <c r="H168" s="97"/>
      <c r="I168" s="98">
        <v>0</v>
      </c>
    </row>
    <row r="169" spans="1:12" ht="29.25" customHeight="1" x14ac:dyDescent="0.25">
      <c r="A169" s="74"/>
      <c r="B169" s="74"/>
      <c r="D169" s="74"/>
      <c r="E169" s="99"/>
      <c r="G169" s="100" t="s">
        <v>26</v>
      </c>
      <c r="H169" s="101"/>
      <c r="I169" s="102">
        <f>I164-I166</f>
        <v>192841300</v>
      </c>
    </row>
    <row r="170" spans="1:12" ht="11.25" customHeight="1" x14ac:dyDescent="0.25">
      <c r="A170" s="74"/>
      <c r="B170" s="74"/>
      <c r="D170" s="74"/>
      <c r="E170" s="99"/>
      <c r="G170" s="101"/>
      <c r="H170" s="101"/>
      <c r="I170" s="103"/>
    </row>
    <row r="171" spans="1:12" ht="18.75" x14ac:dyDescent="0.25">
      <c r="A171" s="104" t="s">
        <v>715</v>
      </c>
      <c r="B171" s="99"/>
      <c r="D171" s="74"/>
      <c r="E171" s="99"/>
      <c r="G171" s="101"/>
      <c r="H171" s="101"/>
      <c r="I171" s="103"/>
    </row>
    <row r="172" spans="1:12" ht="15.75" x14ac:dyDescent="0.25">
      <c r="A172" s="74"/>
      <c r="B172" s="74"/>
      <c r="D172" s="74"/>
      <c r="E172" s="99"/>
      <c r="G172" s="101"/>
      <c r="H172" s="101"/>
      <c r="I172" s="103"/>
    </row>
    <row r="173" spans="1:12" ht="18.75" x14ac:dyDescent="0.3">
      <c r="A173" s="105" t="s">
        <v>20</v>
      </c>
      <c r="B173" s="106"/>
      <c r="D173" s="106"/>
      <c r="E173" s="74"/>
      <c r="G173" s="75"/>
      <c r="H173" s="75"/>
      <c r="I173" s="74"/>
    </row>
    <row r="174" spans="1:12" ht="18.75" x14ac:dyDescent="0.3">
      <c r="A174" s="107" t="s">
        <v>21</v>
      </c>
      <c r="B174" s="99"/>
      <c r="D174" s="99"/>
      <c r="E174" s="74"/>
      <c r="G174" s="75"/>
      <c r="H174" s="75"/>
      <c r="I174" s="74"/>
      <c r="L174" s="108"/>
    </row>
    <row r="175" spans="1:12" ht="18.75" x14ac:dyDescent="0.3">
      <c r="A175" s="107" t="s">
        <v>32</v>
      </c>
      <c r="B175" s="99"/>
      <c r="D175" s="74"/>
      <c r="E175" s="74"/>
      <c r="G175" s="75"/>
      <c r="H175" s="75"/>
      <c r="I175" s="74"/>
    </row>
    <row r="176" spans="1:12" ht="18.75" x14ac:dyDescent="0.3">
      <c r="A176" s="109" t="s">
        <v>33</v>
      </c>
      <c r="B176" s="110"/>
      <c r="D176" s="110"/>
      <c r="E176" s="74"/>
      <c r="G176" s="75"/>
      <c r="H176" s="75"/>
      <c r="I176" s="74"/>
    </row>
    <row r="177" spans="1:9" ht="18.75" x14ac:dyDescent="0.3">
      <c r="A177" s="111" t="s">
        <v>34</v>
      </c>
      <c r="B177" s="112"/>
      <c r="D177" s="113"/>
      <c r="E177" s="74"/>
      <c r="G177" s="75"/>
      <c r="H177" s="75"/>
      <c r="I177" s="74"/>
    </row>
    <row r="178" spans="1:9" ht="15.75" x14ac:dyDescent="0.25">
      <c r="A178" s="112"/>
      <c r="B178" s="112"/>
      <c r="D178" s="114"/>
      <c r="E178" s="74"/>
      <c r="G178" s="75"/>
      <c r="H178" s="75"/>
      <c r="I178" s="74"/>
    </row>
    <row r="179" spans="1:9" ht="15.75" x14ac:dyDescent="0.25">
      <c r="A179" s="74"/>
      <c r="B179" s="74"/>
      <c r="D179" s="74"/>
      <c r="E179" s="74"/>
      <c r="G179" s="115" t="s">
        <v>36</v>
      </c>
      <c r="H179" s="231" t="str">
        <f>I13</f>
        <v xml:space="preserve"> 19 Mei  2021</v>
      </c>
      <c r="I179" s="231"/>
    </row>
    <row r="180" spans="1:9" ht="15.75" x14ac:dyDescent="0.25">
      <c r="A180" s="74"/>
      <c r="B180" s="74"/>
      <c r="D180" s="74"/>
      <c r="E180" s="74"/>
      <c r="G180" s="75"/>
      <c r="H180" s="75"/>
      <c r="I180" s="74"/>
    </row>
    <row r="181" spans="1:9" ht="15.75" x14ac:dyDescent="0.25">
      <c r="A181" s="74"/>
      <c r="B181" s="74"/>
      <c r="D181" s="74"/>
      <c r="E181" s="74"/>
      <c r="G181" s="75"/>
      <c r="H181" s="75"/>
      <c r="I181" s="74"/>
    </row>
    <row r="182" spans="1:9" ht="15.75" x14ac:dyDescent="0.25">
      <c r="A182" s="74"/>
      <c r="B182" s="74"/>
      <c r="D182" s="74"/>
      <c r="E182" s="74"/>
      <c r="G182" s="75"/>
      <c r="H182" s="75"/>
      <c r="I182" s="74"/>
    </row>
    <row r="183" spans="1:9" ht="15.75" x14ac:dyDescent="0.25">
      <c r="A183" s="74"/>
      <c r="B183" s="74"/>
      <c r="D183" s="74"/>
      <c r="E183" s="74"/>
      <c r="G183" s="75"/>
      <c r="H183" s="75"/>
      <c r="I183" s="74"/>
    </row>
    <row r="184" spans="1:9" ht="15.75" x14ac:dyDescent="0.25">
      <c r="A184" s="74"/>
      <c r="B184" s="74"/>
      <c r="D184" s="74"/>
      <c r="E184" s="74"/>
      <c r="G184" s="75"/>
      <c r="H184" s="75"/>
      <c r="I184" s="74"/>
    </row>
    <row r="185" spans="1:9" ht="15.75" x14ac:dyDescent="0.25">
      <c r="A185" s="74"/>
      <c r="B185" s="74"/>
      <c r="D185" s="74"/>
      <c r="E185" s="74"/>
      <c r="G185" s="75"/>
      <c r="H185" s="75"/>
      <c r="I185" s="74"/>
    </row>
    <row r="186" spans="1:9" ht="15.75" x14ac:dyDescent="0.25">
      <c r="A186" s="74"/>
      <c r="B186" s="74"/>
      <c r="D186" s="74"/>
      <c r="E186" s="74"/>
      <c r="G186" s="75"/>
      <c r="H186" s="75"/>
      <c r="I186" s="74"/>
    </row>
    <row r="187" spans="1:9" ht="15.75" x14ac:dyDescent="0.25">
      <c r="A187" s="23"/>
      <c r="B187" s="23"/>
      <c r="D187" s="23"/>
      <c r="E187" s="23"/>
      <c r="G187" s="222" t="s">
        <v>285</v>
      </c>
      <c r="H187" s="222"/>
      <c r="I187" s="222"/>
    </row>
    <row r="188" spans="1:9" ht="15.75" x14ac:dyDescent="0.25">
      <c r="A188" s="23"/>
      <c r="B188" s="23"/>
      <c r="D188" s="23"/>
      <c r="E188" s="23"/>
      <c r="G188" s="116"/>
      <c r="H188" s="116"/>
      <c r="I188" s="23"/>
    </row>
    <row r="189" spans="1:9" ht="15.75" x14ac:dyDescent="0.25">
      <c r="A189" s="23"/>
      <c r="B189" s="23"/>
      <c r="D189" s="23"/>
      <c r="E189" s="23"/>
      <c r="G189" s="116"/>
      <c r="H189" s="116"/>
      <c r="I189" s="23"/>
    </row>
    <row r="190" spans="1:9" ht="15.75" x14ac:dyDescent="0.25">
      <c r="A190" s="23"/>
      <c r="B190" s="23"/>
      <c r="D190" s="23"/>
      <c r="E190" s="23"/>
      <c r="G190" s="116"/>
      <c r="H190" s="116"/>
      <c r="I190" s="23"/>
    </row>
    <row r="191" spans="1:9" ht="15.75" x14ac:dyDescent="0.25">
      <c r="A191" s="23"/>
      <c r="B191" s="23"/>
      <c r="D191" s="23"/>
      <c r="E191" s="23"/>
      <c r="G191" s="116"/>
      <c r="H191" s="116"/>
      <c r="I191" s="23"/>
    </row>
    <row r="192" spans="1:9" ht="15.75" x14ac:dyDescent="0.25">
      <c r="A192" s="23"/>
      <c r="B192" s="23"/>
      <c r="D192" s="23"/>
      <c r="E192" s="23"/>
      <c r="G192" s="116"/>
      <c r="H192" s="116"/>
      <c r="I192" s="23"/>
    </row>
    <row r="193" spans="1:9" ht="15.75" x14ac:dyDescent="0.25">
      <c r="A193" s="23"/>
      <c r="B193" s="23"/>
      <c r="D193" s="23"/>
      <c r="E193" s="23"/>
      <c r="G193" s="116"/>
      <c r="H193" s="116"/>
      <c r="I193" s="23"/>
    </row>
    <row r="194" spans="1:9" ht="15.75" x14ac:dyDescent="0.25">
      <c r="A194" s="23"/>
      <c r="B194" s="23"/>
      <c r="D194" s="23"/>
      <c r="E194" s="23"/>
      <c r="G194" s="116"/>
      <c r="H194" s="116"/>
      <c r="I194" s="23"/>
    </row>
    <row r="195" spans="1:9" ht="15.75" x14ac:dyDescent="0.25">
      <c r="A195" s="23"/>
      <c r="B195" s="23"/>
      <c r="D195" s="23"/>
      <c r="E195" s="23"/>
      <c r="G195" s="116"/>
      <c r="H195" s="116"/>
      <c r="I195" s="23"/>
    </row>
  </sheetData>
  <autoFilter ref="A16:I164">
    <filterColumn colId="6" showButton="0"/>
  </autoFilter>
  <mergeCells count="153">
    <mergeCell ref="G21:H21"/>
    <mergeCell ref="G22:H22"/>
    <mergeCell ref="G23:H23"/>
    <mergeCell ref="G24:H24"/>
    <mergeCell ref="G25:H25"/>
    <mergeCell ref="G26:H26"/>
    <mergeCell ref="A10:I10"/>
    <mergeCell ref="G16:H16"/>
    <mergeCell ref="G17:H17"/>
    <mergeCell ref="G18:H18"/>
    <mergeCell ref="G19:H19"/>
    <mergeCell ref="G20:H20"/>
    <mergeCell ref="G33:H33"/>
    <mergeCell ref="G34:H34"/>
    <mergeCell ref="G35:H35"/>
    <mergeCell ref="G36:H36"/>
    <mergeCell ref="G37:H37"/>
    <mergeCell ref="G38:H38"/>
    <mergeCell ref="G27:H27"/>
    <mergeCell ref="G28:H28"/>
    <mergeCell ref="G29:H29"/>
    <mergeCell ref="G30:H30"/>
    <mergeCell ref="G31:H31"/>
    <mergeCell ref="G32:H32"/>
    <mergeCell ref="G45:H45"/>
    <mergeCell ref="G46:H46"/>
    <mergeCell ref="G47:H47"/>
    <mergeCell ref="G48:H48"/>
    <mergeCell ref="G49:H49"/>
    <mergeCell ref="G50:H50"/>
    <mergeCell ref="G39:H39"/>
    <mergeCell ref="G40:H40"/>
    <mergeCell ref="G41:H41"/>
    <mergeCell ref="G42:H42"/>
    <mergeCell ref="G43:H43"/>
    <mergeCell ref="G44:H44"/>
    <mergeCell ref="G57:H57"/>
    <mergeCell ref="G58:H58"/>
    <mergeCell ref="G59:H59"/>
    <mergeCell ref="G60:H60"/>
    <mergeCell ref="G61:H61"/>
    <mergeCell ref="G62:H62"/>
    <mergeCell ref="G51:H51"/>
    <mergeCell ref="G52:H52"/>
    <mergeCell ref="G53:H53"/>
    <mergeCell ref="G54:H54"/>
    <mergeCell ref="G55:H55"/>
    <mergeCell ref="G56:H56"/>
    <mergeCell ref="G69:H69"/>
    <mergeCell ref="G70:H70"/>
    <mergeCell ref="G71:H71"/>
    <mergeCell ref="G72:H72"/>
    <mergeCell ref="G73:H73"/>
    <mergeCell ref="G74:H74"/>
    <mergeCell ref="G63:H63"/>
    <mergeCell ref="G64:H64"/>
    <mergeCell ref="G65:H65"/>
    <mergeCell ref="G66:H66"/>
    <mergeCell ref="G67:H67"/>
    <mergeCell ref="G68:H68"/>
    <mergeCell ref="G81:H81"/>
    <mergeCell ref="G82:H82"/>
    <mergeCell ref="G83:H83"/>
    <mergeCell ref="G84:H84"/>
    <mergeCell ref="G85:H85"/>
    <mergeCell ref="G86:H86"/>
    <mergeCell ref="G75:H75"/>
    <mergeCell ref="G76:H76"/>
    <mergeCell ref="G77:H77"/>
    <mergeCell ref="G78:H78"/>
    <mergeCell ref="G79:H79"/>
    <mergeCell ref="G80:H80"/>
    <mergeCell ref="G93:H93"/>
    <mergeCell ref="G94:H94"/>
    <mergeCell ref="G95:H95"/>
    <mergeCell ref="G96:H96"/>
    <mergeCell ref="G97:H97"/>
    <mergeCell ref="G98:H98"/>
    <mergeCell ref="G87:H87"/>
    <mergeCell ref="G88:H88"/>
    <mergeCell ref="G89:H89"/>
    <mergeCell ref="G90:H90"/>
    <mergeCell ref="G91:H91"/>
    <mergeCell ref="G92:H92"/>
    <mergeCell ref="G105:H105"/>
    <mergeCell ref="G106:H106"/>
    <mergeCell ref="G107:H107"/>
    <mergeCell ref="G108:H108"/>
    <mergeCell ref="G109:H109"/>
    <mergeCell ref="G110:H110"/>
    <mergeCell ref="G99:H99"/>
    <mergeCell ref="G100:H100"/>
    <mergeCell ref="G101:H101"/>
    <mergeCell ref="G102:H102"/>
    <mergeCell ref="G103:H103"/>
    <mergeCell ref="G104:H104"/>
    <mergeCell ref="G117:H117"/>
    <mergeCell ref="G118:H118"/>
    <mergeCell ref="G119:H119"/>
    <mergeCell ref="G120:H120"/>
    <mergeCell ref="G121:H121"/>
    <mergeCell ref="G122:H122"/>
    <mergeCell ref="G111:H111"/>
    <mergeCell ref="G112:H112"/>
    <mergeCell ref="G113:H113"/>
    <mergeCell ref="G114:H114"/>
    <mergeCell ref="G115:H115"/>
    <mergeCell ref="G116:H116"/>
    <mergeCell ref="G129:H129"/>
    <mergeCell ref="G130:H130"/>
    <mergeCell ref="G131:H131"/>
    <mergeCell ref="G132:H132"/>
    <mergeCell ref="G133:H133"/>
    <mergeCell ref="G134:H134"/>
    <mergeCell ref="G123:H123"/>
    <mergeCell ref="G124:H124"/>
    <mergeCell ref="G125:H125"/>
    <mergeCell ref="G126:H126"/>
    <mergeCell ref="G127:H127"/>
    <mergeCell ref="G128:H128"/>
    <mergeCell ref="G141:H141"/>
    <mergeCell ref="G142:H142"/>
    <mergeCell ref="G143:H143"/>
    <mergeCell ref="G144:H144"/>
    <mergeCell ref="G145:H145"/>
    <mergeCell ref="G146:H146"/>
    <mergeCell ref="G135:H135"/>
    <mergeCell ref="G136:H136"/>
    <mergeCell ref="G137:H137"/>
    <mergeCell ref="G138:H138"/>
    <mergeCell ref="G139:H139"/>
    <mergeCell ref="G140:H140"/>
    <mergeCell ref="G153:H153"/>
    <mergeCell ref="G154:H154"/>
    <mergeCell ref="G155:H155"/>
    <mergeCell ref="G156:H156"/>
    <mergeCell ref="G157:H157"/>
    <mergeCell ref="G158:H158"/>
    <mergeCell ref="G147:H147"/>
    <mergeCell ref="G148:H148"/>
    <mergeCell ref="G149:H149"/>
    <mergeCell ref="G150:H150"/>
    <mergeCell ref="G151:H151"/>
    <mergeCell ref="G152:H152"/>
    <mergeCell ref="A165:D165"/>
    <mergeCell ref="H179:I179"/>
    <mergeCell ref="G187:I187"/>
    <mergeCell ref="G159:H159"/>
    <mergeCell ref="G160:H160"/>
    <mergeCell ref="G161:H161"/>
    <mergeCell ref="G162:H162"/>
    <mergeCell ref="G163:H163"/>
    <mergeCell ref="A164:H164"/>
  </mergeCells>
  <printOptions horizontalCentered="1"/>
  <pageMargins left="0.23622047244094499" right="3.9370078740157501E-2" top="0.59055118110236204" bottom="0.27559055118110198" header="0.31496062992126" footer="0.31496062992126"/>
  <pageSetup paperSize="9" scale="75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4"/>
  <sheetViews>
    <sheetView topLeftCell="A163" zoomScale="86" zoomScaleNormal="86" workbookViewId="0">
      <selection activeCell="I176" sqref="I176"/>
    </sheetView>
  </sheetViews>
  <sheetFormatPr defaultRowHeight="15" x14ac:dyDescent="0.25"/>
  <cols>
    <col min="1" max="1" width="4.85546875" customWidth="1"/>
    <col min="2" max="2" width="12.85546875" customWidth="1"/>
    <col min="3" max="3" width="18" customWidth="1"/>
    <col min="4" max="4" width="20.7109375" customWidth="1"/>
    <col min="5" max="5" width="24.140625" customWidth="1"/>
    <col min="6" max="6" width="9" customWidth="1"/>
    <col min="7" max="7" width="14" style="69" customWidth="1"/>
    <col min="8" max="8" width="2.140625" style="69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67" t="s">
        <v>0</v>
      </c>
      <c r="B2" s="68"/>
      <c r="C2" s="23"/>
    </row>
    <row r="3" spans="1:12" x14ac:dyDescent="0.25">
      <c r="A3" s="70" t="s">
        <v>29</v>
      </c>
      <c r="B3" s="71"/>
      <c r="C3" s="71"/>
    </row>
    <row r="4" spans="1:12" x14ac:dyDescent="0.25">
      <c r="A4" s="70" t="s">
        <v>1</v>
      </c>
      <c r="B4" s="71"/>
      <c r="C4" s="71"/>
    </row>
    <row r="5" spans="1:12" x14ac:dyDescent="0.25">
      <c r="A5" s="70" t="s">
        <v>2</v>
      </c>
      <c r="B5" s="71"/>
      <c r="C5" s="71"/>
    </row>
    <row r="6" spans="1:12" x14ac:dyDescent="0.25">
      <c r="A6" s="70" t="s">
        <v>3</v>
      </c>
      <c r="B6" s="71"/>
      <c r="C6" s="71"/>
    </row>
    <row r="7" spans="1:12" x14ac:dyDescent="0.25">
      <c r="A7" s="70" t="s">
        <v>4</v>
      </c>
      <c r="B7" s="71"/>
      <c r="C7" s="71"/>
    </row>
    <row r="8" spans="1:12" x14ac:dyDescent="0.25">
      <c r="A8" s="71"/>
      <c r="B8" s="71"/>
      <c r="C8" s="71"/>
    </row>
    <row r="9" spans="1:12" ht="15.75" thickBot="1" x14ac:dyDescent="0.3">
      <c r="A9" s="72"/>
      <c r="B9" s="72"/>
      <c r="C9" s="72"/>
      <c r="D9" s="72"/>
      <c r="E9" s="72"/>
      <c r="F9" s="72"/>
      <c r="G9" s="73"/>
      <c r="H9" s="73"/>
      <c r="I9" s="72"/>
    </row>
    <row r="10" spans="1:12" ht="24" thickBot="1" x14ac:dyDescent="0.4">
      <c r="A10" s="232" t="s">
        <v>5</v>
      </c>
      <c r="B10" s="233"/>
      <c r="C10" s="233"/>
      <c r="D10" s="233"/>
      <c r="E10" s="233"/>
      <c r="F10" s="233"/>
      <c r="G10" s="233"/>
      <c r="H10" s="233"/>
      <c r="I10" s="234"/>
    </row>
    <row r="12" spans="1:12" ht="23.25" customHeight="1" x14ac:dyDescent="0.25">
      <c r="A12" s="74" t="s">
        <v>6</v>
      </c>
      <c r="B12" s="74" t="s">
        <v>120</v>
      </c>
      <c r="C12" s="74"/>
      <c r="D12" s="74"/>
      <c r="E12" s="74"/>
      <c r="F12" s="74"/>
      <c r="G12" s="75" t="s">
        <v>7</v>
      </c>
      <c r="H12" s="200" t="s">
        <v>8</v>
      </c>
      <c r="I12" s="204" t="s">
        <v>711</v>
      </c>
    </row>
    <row r="13" spans="1:12" ht="23.25" customHeight="1" x14ac:dyDescent="0.25">
      <c r="A13" s="74"/>
      <c r="B13" s="74"/>
      <c r="C13" s="74"/>
      <c r="D13" s="74"/>
      <c r="E13" s="74"/>
      <c r="F13" s="74"/>
      <c r="G13" s="75" t="s">
        <v>9</v>
      </c>
      <c r="H13" s="200" t="s">
        <v>8</v>
      </c>
      <c r="I13" s="205" t="s">
        <v>283</v>
      </c>
    </row>
    <row r="14" spans="1:12" ht="23.25" customHeight="1" x14ac:dyDescent="0.25">
      <c r="A14" s="74" t="s">
        <v>11</v>
      </c>
      <c r="B14" s="74" t="s">
        <v>121</v>
      </c>
      <c r="C14" s="74"/>
      <c r="D14" s="74"/>
      <c r="E14" s="74"/>
      <c r="F14" s="74"/>
      <c r="G14" s="75" t="s">
        <v>676</v>
      </c>
      <c r="H14" s="75" t="s">
        <v>8</v>
      </c>
      <c r="I14" s="74" t="s">
        <v>708</v>
      </c>
    </row>
    <row r="15" spans="1:12" ht="27.75" customHeight="1" thickBot="1" x14ac:dyDescent="0.3">
      <c r="A15" s="76"/>
      <c r="B15" s="76"/>
      <c r="C15" s="76"/>
      <c r="D15" s="76"/>
      <c r="E15" s="76"/>
      <c r="F15" s="76"/>
      <c r="G15" s="77"/>
      <c r="H15" s="77"/>
      <c r="I15" s="76"/>
    </row>
    <row r="16" spans="1:12" ht="43.5" customHeight="1" x14ac:dyDescent="0.25">
      <c r="A16" s="78" t="s">
        <v>12</v>
      </c>
      <c r="B16" s="79" t="s">
        <v>122</v>
      </c>
      <c r="C16" s="80" t="s">
        <v>25</v>
      </c>
      <c r="D16" s="79" t="s">
        <v>123</v>
      </c>
      <c r="E16" s="79" t="s">
        <v>15</v>
      </c>
      <c r="F16" s="80" t="s">
        <v>124</v>
      </c>
      <c r="G16" s="235" t="s">
        <v>16</v>
      </c>
      <c r="H16" s="236"/>
      <c r="I16" s="81" t="s">
        <v>17</v>
      </c>
      <c r="L16" s="69"/>
    </row>
    <row r="17" spans="1:12" s="76" customFormat="1" ht="31.5" x14ac:dyDescent="0.25">
      <c r="A17" s="82">
        <v>1</v>
      </c>
      <c r="B17" s="170">
        <v>44281</v>
      </c>
      <c r="C17" s="160" t="s">
        <v>287</v>
      </c>
      <c r="D17" s="84" t="s">
        <v>258</v>
      </c>
      <c r="E17" s="86" t="s">
        <v>524</v>
      </c>
      <c r="F17" s="161">
        <v>219</v>
      </c>
      <c r="G17" s="260">
        <v>5000</v>
      </c>
      <c r="H17" s="260">
        <v>5000</v>
      </c>
      <c r="I17" s="88">
        <f>F17*G17</f>
        <v>1095000</v>
      </c>
      <c r="L17" s="77"/>
    </row>
    <row r="18" spans="1:12" s="76" customFormat="1" ht="31.5" x14ac:dyDescent="0.25">
      <c r="A18" s="82">
        <f>A17+1</f>
        <v>2</v>
      </c>
      <c r="B18" s="170">
        <v>44281</v>
      </c>
      <c r="C18" s="160" t="s">
        <v>288</v>
      </c>
      <c r="D18" s="84" t="s">
        <v>258</v>
      </c>
      <c r="E18" s="86" t="s">
        <v>525</v>
      </c>
      <c r="F18" s="161">
        <v>204</v>
      </c>
      <c r="G18" s="260">
        <v>5500</v>
      </c>
      <c r="H18" s="260">
        <v>5500</v>
      </c>
      <c r="I18" s="88">
        <f>F18*G18</f>
        <v>1122000</v>
      </c>
      <c r="L18" s="77"/>
    </row>
    <row r="19" spans="1:12" s="76" customFormat="1" ht="15.75" x14ac:dyDescent="0.25">
      <c r="A19" s="82">
        <f t="shared" ref="A19:A82" si="0">A18+1</f>
        <v>3</v>
      </c>
      <c r="B19" s="170">
        <v>44281</v>
      </c>
      <c r="C19" s="160" t="s">
        <v>289</v>
      </c>
      <c r="D19" s="84" t="s">
        <v>258</v>
      </c>
      <c r="E19" s="86" t="s">
        <v>526</v>
      </c>
      <c r="F19" s="161">
        <v>212</v>
      </c>
      <c r="G19" s="260">
        <v>10200</v>
      </c>
      <c r="H19" s="260">
        <v>10200</v>
      </c>
      <c r="I19" s="88">
        <f t="shared" ref="I19:I82" si="1">F19*G19</f>
        <v>2162400</v>
      </c>
      <c r="L19" s="77"/>
    </row>
    <row r="20" spans="1:12" s="76" customFormat="1" ht="31.5" x14ac:dyDescent="0.25">
      <c r="A20" s="82">
        <f t="shared" si="0"/>
        <v>4</v>
      </c>
      <c r="B20" s="170">
        <v>44281</v>
      </c>
      <c r="C20" s="160" t="s">
        <v>290</v>
      </c>
      <c r="D20" s="84" t="s">
        <v>258</v>
      </c>
      <c r="E20" s="86" t="s">
        <v>527</v>
      </c>
      <c r="F20" s="161">
        <v>303</v>
      </c>
      <c r="G20" s="260">
        <v>9000</v>
      </c>
      <c r="H20" s="260">
        <v>9000</v>
      </c>
      <c r="I20" s="88">
        <f t="shared" si="1"/>
        <v>2727000</v>
      </c>
      <c r="L20" s="77"/>
    </row>
    <row r="21" spans="1:12" s="76" customFormat="1" ht="18" customHeight="1" x14ac:dyDescent="0.25">
      <c r="A21" s="82">
        <f t="shared" si="0"/>
        <v>5</v>
      </c>
      <c r="B21" s="170">
        <v>44281</v>
      </c>
      <c r="C21" s="160" t="s">
        <v>291</v>
      </c>
      <c r="D21" s="84" t="s">
        <v>258</v>
      </c>
      <c r="E21" s="86" t="s">
        <v>528</v>
      </c>
      <c r="F21" s="206">
        <v>293</v>
      </c>
      <c r="G21" s="260">
        <v>9000</v>
      </c>
      <c r="H21" s="260">
        <v>9000</v>
      </c>
      <c r="I21" s="88">
        <f t="shared" si="1"/>
        <v>2637000</v>
      </c>
      <c r="L21" s="77"/>
    </row>
    <row r="22" spans="1:12" s="76" customFormat="1" ht="18" customHeight="1" x14ac:dyDescent="0.25">
      <c r="A22" s="82">
        <f t="shared" si="0"/>
        <v>6</v>
      </c>
      <c r="B22" s="170">
        <v>44281</v>
      </c>
      <c r="C22" s="160" t="s">
        <v>292</v>
      </c>
      <c r="D22" s="84" t="s">
        <v>258</v>
      </c>
      <c r="E22" s="86" t="s">
        <v>529</v>
      </c>
      <c r="F22" s="206">
        <v>391</v>
      </c>
      <c r="G22" s="260">
        <v>11000</v>
      </c>
      <c r="H22" s="260">
        <v>11000</v>
      </c>
      <c r="I22" s="88">
        <f t="shared" si="1"/>
        <v>4301000</v>
      </c>
      <c r="L22" s="77"/>
    </row>
    <row r="23" spans="1:12" s="76" customFormat="1" ht="31.5" x14ac:dyDescent="0.25">
      <c r="A23" s="82">
        <f t="shared" si="0"/>
        <v>7</v>
      </c>
      <c r="B23" s="170">
        <v>44281</v>
      </c>
      <c r="C23" s="160" t="s">
        <v>293</v>
      </c>
      <c r="D23" s="84" t="s">
        <v>258</v>
      </c>
      <c r="E23" s="86" t="s">
        <v>530</v>
      </c>
      <c r="F23" s="206">
        <v>105</v>
      </c>
      <c r="G23" s="260">
        <v>7800</v>
      </c>
      <c r="H23" s="260">
        <v>7800</v>
      </c>
      <c r="I23" s="88">
        <f t="shared" si="1"/>
        <v>819000</v>
      </c>
      <c r="L23" s="77"/>
    </row>
    <row r="24" spans="1:12" s="76" customFormat="1" ht="18" customHeight="1" x14ac:dyDescent="0.25">
      <c r="A24" s="82">
        <f t="shared" si="0"/>
        <v>8</v>
      </c>
      <c r="B24" s="170">
        <v>44282</v>
      </c>
      <c r="C24" s="160" t="s">
        <v>294</v>
      </c>
      <c r="D24" s="84" t="s">
        <v>258</v>
      </c>
      <c r="E24" s="86" t="s">
        <v>531</v>
      </c>
      <c r="F24" s="206">
        <v>378</v>
      </c>
      <c r="G24" s="260">
        <v>6000</v>
      </c>
      <c r="H24" s="260">
        <v>6000</v>
      </c>
      <c r="I24" s="88">
        <f t="shared" si="1"/>
        <v>2268000</v>
      </c>
      <c r="L24" s="77"/>
    </row>
    <row r="25" spans="1:12" s="76" customFormat="1" ht="31.5" x14ac:dyDescent="0.25">
      <c r="A25" s="82">
        <f t="shared" si="0"/>
        <v>9</v>
      </c>
      <c r="B25" s="170">
        <v>44282</v>
      </c>
      <c r="C25" s="160" t="s">
        <v>295</v>
      </c>
      <c r="D25" s="84" t="s">
        <v>258</v>
      </c>
      <c r="E25" s="86" t="s">
        <v>532</v>
      </c>
      <c r="F25" s="206">
        <v>288</v>
      </c>
      <c r="G25" s="260">
        <v>8000</v>
      </c>
      <c r="H25" s="260">
        <v>8000</v>
      </c>
      <c r="I25" s="88">
        <f t="shared" si="1"/>
        <v>2304000</v>
      </c>
      <c r="L25" s="77"/>
    </row>
    <row r="26" spans="1:12" s="76" customFormat="1" ht="31.5" x14ac:dyDescent="0.25">
      <c r="A26" s="82">
        <f t="shared" si="0"/>
        <v>10</v>
      </c>
      <c r="B26" s="170">
        <v>44282</v>
      </c>
      <c r="C26" s="160" t="s">
        <v>296</v>
      </c>
      <c r="D26" s="84" t="s">
        <v>258</v>
      </c>
      <c r="E26" s="86" t="s">
        <v>533</v>
      </c>
      <c r="F26" s="206">
        <v>375</v>
      </c>
      <c r="G26" s="260">
        <v>9000</v>
      </c>
      <c r="H26" s="260">
        <v>9000</v>
      </c>
      <c r="I26" s="88">
        <f t="shared" si="1"/>
        <v>3375000</v>
      </c>
      <c r="L26" s="77"/>
    </row>
    <row r="27" spans="1:12" s="76" customFormat="1" ht="31.5" x14ac:dyDescent="0.25">
      <c r="A27" s="82">
        <f t="shared" si="0"/>
        <v>11</v>
      </c>
      <c r="B27" s="170">
        <v>44282</v>
      </c>
      <c r="C27" s="160" t="s">
        <v>297</v>
      </c>
      <c r="D27" s="84" t="s">
        <v>258</v>
      </c>
      <c r="E27" s="86" t="s">
        <v>534</v>
      </c>
      <c r="F27" s="206">
        <v>213</v>
      </c>
      <c r="G27" s="260">
        <v>12000</v>
      </c>
      <c r="H27" s="260">
        <v>12000</v>
      </c>
      <c r="I27" s="88">
        <f t="shared" si="1"/>
        <v>2556000</v>
      </c>
      <c r="L27" s="77"/>
    </row>
    <row r="28" spans="1:12" s="76" customFormat="1" ht="31.5" x14ac:dyDescent="0.25">
      <c r="A28" s="82">
        <f t="shared" si="0"/>
        <v>12</v>
      </c>
      <c r="B28" s="170">
        <v>44282</v>
      </c>
      <c r="C28" s="160" t="s">
        <v>298</v>
      </c>
      <c r="D28" s="84" t="s">
        <v>258</v>
      </c>
      <c r="E28" s="86" t="s">
        <v>535</v>
      </c>
      <c r="F28" s="206">
        <v>100</v>
      </c>
      <c r="G28" s="260">
        <v>14000</v>
      </c>
      <c r="H28" s="260">
        <v>14000</v>
      </c>
      <c r="I28" s="88">
        <f t="shared" si="1"/>
        <v>1400000</v>
      </c>
      <c r="L28" s="77"/>
    </row>
    <row r="29" spans="1:12" s="76" customFormat="1" ht="31.5" x14ac:dyDescent="0.25">
      <c r="A29" s="82">
        <f t="shared" si="0"/>
        <v>13</v>
      </c>
      <c r="B29" s="170">
        <v>44282</v>
      </c>
      <c r="C29" s="160" t="s">
        <v>299</v>
      </c>
      <c r="D29" s="84" t="s">
        <v>258</v>
      </c>
      <c r="E29" s="86" t="s">
        <v>536</v>
      </c>
      <c r="F29" s="206">
        <v>100</v>
      </c>
      <c r="G29" s="260">
        <v>7000</v>
      </c>
      <c r="H29" s="260">
        <v>7000</v>
      </c>
      <c r="I29" s="88">
        <f t="shared" si="1"/>
        <v>700000</v>
      </c>
      <c r="L29" s="77"/>
    </row>
    <row r="30" spans="1:12" s="76" customFormat="1" ht="31.5" x14ac:dyDescent="0.25">
      <c r="A30" s="82">
        <f t="shared" si="0"/>
        <v>14</v>
      </c>
      <c r="B30" s="170">
        <v>44282</v>
      </c>
      <c r="C30" s="160" t="s">
        <v>300</v>
      </c>
      <c r="D30" s="84" t="s">
        <v>258</v>
      </c>
      <c r="E30" s="86" t="s">
        <v>537</v>
      </c>
      <c r="F30" s="206">
        <v>156</v>
      </c>
      <c r="G30" s="260">
        <v>9000</v>
      </c>
      <c r="H30" s="260">
        <v>9000</v>
      </c>
      <c r="I30" s="88">
        <f t="shared" si="1"/>
        <v>1404000</v>
      </c>
      <c r="L30" s="77"/>
    </row>
    <row r="31" spans="1:12" s="76" customFormat="1" ht="31.5" x14ac:dyDescent="0.25">
      <c r="A31" s="82">
        <f t="shared" si="0"/>
        <v>15</v>
      </c>
      <c r="B31" s="170">
        <v>44282</v>
      </c>
      <c r="C31" s="160" t="s">
        <v>301</v>
      </c>
      <c r="D31" s="84" t="s">
        <v>258</v>
      </c>
      <c r="E31" s="86" t="s">
        <v>538</v>
      </c>
      <c r="F31" s="161">
        <v>152</v>
      </c>
      <c r="G31" s="260">
        <v>12000</v>
      </c>
      <c r="H31" s="260">
        <v>12000</v>
      </c>
      <c r="I31" s="88">
        <f t="shared" si="1"/>
        <v>1824000</v>
      </c>
      <c r="L31" s="77"/>
    </row>
    <row r="32" spans="1:12" s="76" customFormat="1" ht="31.5" x14ac:dyDescent="0.25">
      <c r="A32" s="82">
        <f t="shared" si="0"/>
        <v>16</v>
      </c>
      <c r="B32" s="170">
        <v>44282</v>
      </c>
      <c r="C32" s="160" t="s">
        <v>302</v>
      </c>
      <c r="D32" s="84" t="s">
        <v>258</v>
      </c>
      <c r="E32" s="86" t="s">
        <v>539</v>
      </c>
      <c r="F32" s="161">
        <v>100</v>
      </c>
      <c r="G32" s="260">
        <v>9000</v>
      </c>
      <c r="H32" s="260">
        <v>9000</v>
      </c>
      <c r="I32" s="88">
        <f t="shared" si="1"/>
        <v>900000</v>
      </c>
      <c r="L32" s="77"/>
    </row>
    <row r="33" spans="1:12" s="76" customFormat="1" ht="18" customHeight="1" x14ac:dyDescent="0.25">
      <c r="A33" s="82">
        <f t="shared" si="0"/>
        <v>17</v>
      </c>
      <c r="B33" s="170">
        <v>44282</v>
      </c>
      <c r="C33" s="160" t="s">
        <v>303</v>
      </c>
      <c r="D33" s="84" t="s">
        <v>258</v>
      </c>
      <c r="E33" s="86" t="s">
        <v>540</v>
      </c>
      <c r="F33" s="161">
        <v>136</v>
      </c>
      <c r="G33" s="260">
        <v>8000</v>
      </c>
      <c r="H33" s="260">
        <v>8000</v>
      </c>
      <c r="I33" s="88">
        <f t="shared" si="1"/>
        <v>1088000</v>
      </c>
      <c r="L33" s="77"/>
    </row>
    <row r="34" spans="1:12" s="76" customFormat="1" ht="18" customHeight="1" x14ac:dyDescent="0.25">
      <c r="A34" s="82">
        <f t="shared" si="0"/>
        <v>18</v>
      </c>
      <c r="B34" s="170">
        <v>44284</v>
      </c>
      <c r="C34" s="160" t="s">
        <v>304</v>
      </c>
      <c r="D34" s="84" t="s">
        <v>258</v>
      </c>
      <c r="E34" s="86" t="s">
        <v>541</v>
      </c>
      <c r="F34" s="161">
        <v>133</v>
      </c>
      <c r="G34" s="260">
        <v>9000</v>
      </c>
      <c r="H34" s="260">
        <v>9000</v>
      </c>
      <c r="I34" s="88">
        <f t="shared" si="1"/>
        <v>1197000</v>
      </c>
      <c r="L34" s="77"/>
    </row>
    <row r="35" spans="1:12" s="76" customFormat="1" ht="31.5" x14ac:dyDescent="0.25">
      <c r="A35" s="82">
        <f t="shared" si="0"/>
        <v>19</v>
      </c>
      <c r="B35" s="170">
        <v>44284</v>
      </c>
      <c r="C35" s="160" t="s">
        <v>305</v>
      </c>
      <c r="D35" s="84" t="s">
        <v>258</v>
      </c>
      <c r="E35" s="86" t="s">
        <v>542</v>
      </c>
      <c r="F35" s="161">
        <v>100</v>
      </c>
      <c r="G35" s="260">
        <v>14000</v>
      </c>
      <c r="H35" s="260">
        <v>14000</v>
      </c>
      <c r="I35" s="88">
        <f t="shared" si="1"/>
        <v>1400000</v>
      </c>
      <c r="L35" s="77"/>
    </row>
    <row r="36" spans="1:12" s="76" customFormat="1" ht="31.5" x14ac:dyDescent="0.25">
      <c r="A36" s="82">
        <f t="shared" si="0"/>
        <v>20</v>
      </c>
      <c r="B36" s="170">
        <v>44284</v>
      </c>
      <c r="C36" s="160" t="s">
        <v>306</v>
      </c>
      <c r="D36" s="84" t="s">
        <v>258</v>
      </c>
      <c r="E36" s="86" t="s">
        <v>543</v>
      </c>
      <c r="F36" s="161">
        <v>145</v>
      </c>
      <c r="G36" s="260">
        <v>5000</v>
      </c>
      <c r="H36" s="260">
        <v>5000</v>
      </c>
      <c r="I36" s="88">
        <f t="shared" si="1"/>
        <v>725000</v>
      </c>
      <c r="L36" s="77"/>
    </row>
    <row r="37" spans="1:12" s="76" customFormat="1" ht="31.5" x14ac:dyDescent="0.25">
      <c r="A37" s="82">
        <f t="shared" si="0"/>
        <v>21</v>
      </c>
      <c r="B37" s="170">
        <v>44284</v>
      </c>
      <c r="C37" s="160" t="s">
        <v>307</v>
      </c>
      <c r="D37" s="84" t="s">
        <v>258</v>
      </c>
      <c r="E37" s="86" t="s">
        <v>544</v>
      </c>
      <c r="F37" s="161">
        <v>100</v>
      </c>
      <c r="G37" s="260">
        <v>9000</v>
      </c>
      <c r="H37" s="260">
        <v>9000</v>
      </c>
      <c r="I37" s="88">
        <f t="shared" si="1"/>
        <v>900000</v>
      </c>
      <c r="L37" s="77"/>
    </row>
    <row r="38" spans="1:12" s="76" customFormat="1" ht="18" customHeight="1" x14ac:dyDescent="0.25">
      <c r="A38" s="82">
        <f t="shared" si="0"/>
        <v>22</v>
      </c>
      <c r="B38" s="170">
        <v>44284</v>
      </c>
      <c r="C38" s="160" t="s">
        <v>308</v>
      </c>
      <c r="D38" s="84" t="s">
        <v>258</v>
      </c>
      <c r="E38" s="86" t="s">
        <v>545</v>
      </c>
      <c r="F38" s="161">
        <v>100</v>
      </c>
      <c r="G38" s="260">
        <v>11500</v>
      </c>
      <c r="H38" s="260">
        <v>11500</v>
      </c>
      <c r="I38" s="88">
        <f t="shared" si="1"/>
        <v>1150000</v>
      </c>
      <c r="L38" s="77"/>
    </row>
    <row r="39" spans="1:12" s="76" customFormat="1" ht="31.5" x14ac:dyDescent="0.25">
      <c r="A39" s="82">
        <f t="shared" si="0"/>
        <v>23</v>
      </c>
      <c r="B39" s="170">
        <v>44284</v>
      </c>
      <c r="C39" s="160" t="s">
        <v>309</v>
      </c>
      <c r="D39" s="84" t="s">
        <v>258</v>
      </c>
      <c r="E39" s="86" t="s">
        <v>546</v>
      </c>
      <c r="F39" s="161">
        <v>100</v>
      </c>
      <c r="G39" s="260">
        <v>11000</v>
      </c>
      <c r="H39" s="260">
        <v>11000</v>
      </c>
      <c r="I39" s="88">
        <f t="shared" si="1"/>
        <v>1100000</v>
      </c>
      <c r="L39" s="77"/>
    </row>
    <row r="40" spans="1:12" s="76" customFormat="1" ht="31.5" x14ac:dyDescent="0.25">
      <c r="A40" s="82">
        <f t="shared" si="0"/>
        <v>24</v>
      </c>
      <c r="B40" s="170">
        <v>44284</v>
      </c>
      <c r="C40" s="160" t="s">
        <v>310</v>
      </c>
      <c r="D40" s="84" t="s">
        <v>258</v>
      </c>
      <c r="E40" s="86" t="s">
        <v>547</v>
      </c>
      <c r="F40" s="161">
        <v>100</v>
      </c>
      <c r="G40" s="260">
        <v>10800</v>
      </c>
      <c r="H40" s="260">
        <v>10800</v>
      </c>
      <c r="I40" s="88">
        <f t="shared" si="1"/>
        <v>1080000</v>
      </c>
      <c r="L40" s="77"/>
    </row>
    <row r="41" spans="1:12" s="76" customFormat="1" ht="18" customHeight="1" x14ac:dyDescent="0.25">
      <c r="A41" s="82">
        <f t="shared" si="0"/>
        <v>25</v>
      </c>
      <c r="B41" s="170">
        <v>44284</v>
      </c>
      <c r="C41" s="160" t="s">
        <v>311</v>
      </c>
      <c r="D41" s="84" t="s">
        <v>258</v>
      </c>
      <c r="E41" s="86" t="s">
        <v>548</v>
      </c>
      <c r="F41" s="161">
        <v>102</v>
      </c>
      <c r="G41" s="260">
        <v>9000</v>
      </c>
      <c r="H41" s="260">
        <v>9000</v>
      </c>
      <c r="I41" s="88">
        <f t="shared" si="1"/>
        <v>918000</v>
      </c>
      <c r="L41" s="77"/>
    </row>
    <row r="42" spans="1:12" s="76" customFormat="1" ht="31.5" x14ac:dyDescent="0.25">
      <c r="A42" s="82">
        <f t="shared" si="0"/>
        <v>26</v>
      </c>
      <c r="B42" s="170">
        <v>44284</v>
      </c>
      <c r="C42" s="160" t="s">
        <v>312</v>
      </c>
      <c r="D42" s="84" t="s">
        <v>258</v>
      </c>
      <c r="E42" s="86" t="s">
        <v>549</v>
      </c>
      <c r="F42" s="161">
        <v>100</v>
      </c>
      <c r="G42" s="260">
        <v>8000</v>
      </c>
      <c r="H42" s="260">
        <v>8000</v>
      </c>
      <c r="I42" s="88">
        <f t="shared" si="1"/>
        <v>800000</v>
      </c>
      <c r="L42" s="77"/>
    </row>
    <row r="43" spans="1:12" s="76" customFormat="1" ht="31.5" x14ac:dyDescent="0.25">
      <c r="A43" s="82">
        <f t="shared" si="0"/>
        <v>27</v>
      </c>
      <c r="B43" s="170">
        <v>44284</v>
      </c>
      <c r="C43" s="160" t="s">
        <v>313</v>
      </c>
      <c r="D43" s="84" t="s">
        <v>258</v>
      </c>
      <c r="E43" s="86" t="s">
        <v>550</v>
      </c>
      <c r="F43" s="161">
        <v>100</v>
      </c>
      <c r="G43" s="260">
        <v>6000</v>
      </c>
      <c r="H43" s="260">
        <v>6000</v>
      </c>
      <c r="I43" s="88">
        <f t="shared" si="1"/>
        <v>600000</v>
      </c>
      <c r="L43" s="77"/>
    </row>
    <row r="44" spans="1:12" s="76" customFormat="1" ht="18" customHeight="1" x14ac:dyDescent="0.25">
      <c r="A44" s="82">
        <f t="shared" si="0"/>
        <v>28</v>
      </c>
      <c r="B44" s="170">
        <v>44284</v>
      </c>
      <c r="C44" s="160" t="s">
        <v>314</v>
      </c>
      <c r="D44" s="84" t="s">
        <v>258</v>
      </c>
      <c r="E44" s="86" t="s">
        <v>551</v>
      </c>
      <c r="F44" s="161">
        <v>100</v>
      </c>
      <c r="G44" s="260">
        <v>8500</v>
      </c>
      <c r="H44" s="260">
        <v>8500</v>
      </c>
      <c r="I44" s="88">
        <f t="shared" si="1"/>
        <v>850000</v>
      </c>
      <c r="L44" s="77"/>
    </row>
    <row r="45" spans="1:12" s="76" customFormat="1" ht="31.5" x14ac:dyDescent="0.25">
      <c r="A45" s="82">
        <f t="shared" si="0"/>
        <v>29</v>
      </c>
      <c r="B45" s="170">
        <v>44284</v>
      </c>
      <c r="C45" s="160" t="s">
        <v>315</v>
      </c>
      <c r="D45" s="84" t="s">
        <v>258</v>
      </c>
      <c r="E45" s="86" t="s">
        <v>552</v>
      </c>
      <c r="F45" s="161">
        <v>100</v>
      </c>
      <c r="G45" s="260">
        <v>7500</v>
      </c>
      <c r="H45" s="260">
        <v>7500</v>
      </c>
      <c r="I45" s="88">
        <f t="shared" si="1"/>
        <v>750000</v>
      </c>
      <c r="L45" s="77"/>
    </row>
    <row r="46" spans="1:12" s="76" customFormat="1" ht="31.5" x14ac:dyDescent="0.25">
      <c r="A46" s="82">
        <f t="shared" si="0"/>
        <v>30</v>
      </c>
      <c r="B46" s="170">
        <v>44284</v>
      </c>
      <c r="C46" s="160" t="s">
        <v>316</v>
      </c>
      <c r="D46" s="84" t="s">
        <v>258</v>
      </c>
      <c r="E46" s="86" t="s">
        <v>530</v>
      </c>
      <c r="F46" s="161">
        <v>110</v>
      </c>
      <c r="G46" s="260">
        <v>7800</v>
      </c>
      <c r="H46" s="260">
        <v>7800</v>
      </c>
      <c r="I46" s="88">
        <f t="shared" si="1"/>
        <v>858000</v>
      </c>
      <c r="L46" s="77"/>
    </row>
    <row r="47" spans="1:12" s="76" customFormat="1" ht="31.5" x14ac:dyDescent="0.25">
      <c r="A47" s="82">
        <f t="shared" si="0"/>
        <v>31</v>
      </c>
      <c r="B47" s="170">
        <v>44284</v>
      </c>
      <c r="C47" s="160" t="s">
        <v>317</v>
      </c>
      <c r="D47" s="84" t="s">
        <v>258</v>
      </c>
      <c r="E47" s="86" t="s">
        <v>553</v>
      </c>
      <c r="F47" s="161">
        <v>100</v>
      </c>
      <c r="G47" s="260">
        <v>14400</v>
      </c>
      <c r="H47" s="260">
        <v>14400</v>
      </c>
      <c r="I47" s="88">
        <f t="shared" si="1"/>
        <v>1440000</v>
      </c>
      <c r="L47" s="77"/>
    </row>
    <row r="48" spans="1:12" s="76" customFormat="1" ht="15.75" x14ac:dyDescent="0.25">
      <c r="A48" s="82">
        <f t="shared" si="0"/>
        <v>32</v>
      </c>
      <c r="B48" s="170">
        <v>44284</v>
      </c>
      <c r="C48" s="160" t="s">
        <v>318</v>
      </c>
      <c r="D48" s="84" t="s">
        <v>258</v>
      </c>
      <c r="E48" s="86" t="s">
        <v>554</v>
      </c>
      <c r="F48" s="161">
        <v>122</v>
      </c>
      <c r="G48" s="260">
        <v>9000</v>
      </c>
      <c r="H48" s="260">
        <v>9000</v>
      </c>
      <c r="I48" s="88">
        <f t="shared" si="1"/>
        <v>1098000</v>
      </c>
      <c r="L48" s="77"/>
    </row>
    <row r="49" spans="1:12" s="76" customFormat="1" ht="31.5" x14ac:dyDescent="0.25">
      <c r="A49" s="82">
        <f t="shared" si="0"/>
        <v>33</v>
      </c>
      <c r="B49" s="170">
        <v>44285</v>
      </c>
      <c r="C49" s="160" t="s">
        <v>319</v>
      </c>
      <c r="D49" s="84" t="s">
        <v>258</v>
      </c>
      <c r="E49" s="86" t="s">
        <v>555</v>
      </c>
      <c r="F49" s="161">
        <v>100</v>
      </c>
      <c r="G49" s="260">
        <v>10200</v>
      </c>
      <c r="H49" s="260">
        <v>10200</v>
      </c>
      <c r="I49" s="88">
        <f t="shared" si="1"/>
        <v>1020000</v>
      </c>
      <c r="L49" s="77"/>
    </row>
    <row r="50" spans="1:12" s="76" customFormat="1" ht="31.5" x14ac:dyDescent="0.25">
      <c r="A50" s="82">
        <f t="shared" si="0"/>
        <v>34</v>
      </c>
      <c r="B50" s="170">
        <v>44285</v>
      </c>
      <c r="C50" s="160" t="s">
        <v>320</v>
      </c>
      <c r="D50" s="84" t="s">
        <v>258</v>
      </c>
      <c r="E50" s="86" t="s">
        <v>525</v>
      </c>
      <c r="F50" s="161">
        <v>413</v>
      </c>
      <c r="G50" s="260">
        <v>5500</v>
      </c>
      <c r="H50" s="260">
        <v>5500</v>
      </c>
      <c r="I50" s="88">
        <f t="shared" si="1"/>
        <v>2271500</v>
      </c>
      <c r="L50" s="77"/>
    </row>
    <row r="51" spans="1:12" s="76" customFormat="1" ht="31.5" x14ac:dyDescent="0.25">
      <c r="A51" s="82">
        <f t="shared" si="0"/>
        <v>35</v>
      </c>
      <c r="B51" s="170">
        <v>44285</v>
      </c>
      <c r="C51" s="160" t="s">
        <v>321</v>
      </c>
      <c r="D51" s="84" t="s">
        <v>258</v>
      </c>
      <c r="E51" s="86" t="s">
        <v>550</v>
      </c>
      <c r="F51" s="161">
        <v>100</v>
      </c>
      <c r="G51" s="260">
        <v>6000</v>
      </c>
      <c r="H51" s="260">
        <v>6000</v>
      </c>
      <c r="I51" s="88">
        <f t="shared" si="1"/>
        <v>600000</v>
      </c>
      <c r="L51" s="77"/>
    </row>
    <row r="52" spans="1:12" s="76" customFormat="1" ht="31.5" x14ac:dyDescent="0.25">
      <c r="A52" s="82">
        <f t="shared" si="0"/>
        <v>36</v>
      </c>
      <c r="B52" s="170">
        <v>44285</v>
      </c>
      <c r="C52" s="160" t="s">
        <v>322</v>
      </c>
      <c r="D52" s="84" t="s">
        <v>258</v>
      </c>
      <c r="E52" s="86" t="s">
        <v>530</v>
      </c>
      <c r="F52" s="161">
        <v>100</v>
      </c>
      <c r="G52" s="260">
        <v>7800</v>
      </c>
      <c r="H52" s="260">
        <v>7800</v>
      </c>
      <c r="I52" s="88">
        <f t="shared" si="1"/>
        <v>780000</v>
      </c>
      <c r="L52" s="77"/>
    </row>
    <row r="53" spans="1:12" s="76" customFormat="1" ht="31.5" x14ac:dyDescent="0.25">
      <c r="A53" s="82">
        <f t="shared" si="0"/>
        <v>37</v>
      </c>
      <c r="B53" s="170">
        <v>44285</v>
      </c>
      <c r="C53" s="160" t="s">
        <v>323</v>
      </c>
      <c r="D53" s="84" t="s">
        <v>258</v>
      </c>
      <c r="E53" s="86" t="s">
        <v>547</v>
      </c>
      <c r="F53" s="161">
        <v>100</v>
      </c>
      <c r="G53" s="260">
        <v>10800</v>
      </c>
      <c r="H53" s="260">
        <v>10800</v>
      </c>
      <c r="I53" s="88">
        <f t="shared" si="1"/>
        <v>1080000</v>
      </c>
      <c r="L53" s="77"/>
    </row>
    <row r="54" spans="1:12" s="76" customFormat="1" ht="18" customHeight="1" x14ac:dyDescent="0.25">
      <c r="A54" s="82">
        <f t="shared" si="0"/>
        <v>38</v>
      </c>
      <c r="B54" s="170">
        <v>44285</v>
      </c>
      <c r="C54" s="160" t="s">
        <v>324</v>
      </c>
      <c r="D54" s="84" t="s">
        <v>258</v>
      </c>
      <c r="E54" s="86" t="s">
        <v>526</v>
      </c>
      <c r="F54" s="161">
        <v>258</v>
      </c>
      <c r="G54" s="260">
        <v>10200</v>
      </c>
      <c r="H54" s="260">
        <v>10200</v>
      </c>
      <c r="I54" s="88">
        <f t="shared" si="1"/>
        <v>2631600</v>
      </c>
      <c r="L54" s="77"/>
    </row>
    <row r="55" spans="1:12" s="76" customFormat="1" ht="31.5" x14ac:dyDescent="0.25">
      <c r="A55" s="82">
        <f t="shared" si="0"/>
        <v>39</v>
      </c>
      <c r="B55" s="170">
        <v>44285</v>
      </c>
      <c r="C55" s="160" t="s">
        <v>325</v>
      </c>
      <c r="D55" s="84" t="s">
        <v>258</v>
      </c>
      <c r="E55" s="86" t="s">
        <v>553</v>
      </c>
      <c r="F55" s="161">
        <v>100</v>
      </c>
      <c r="G55" s="260">
        <v>14400</v>
      </c>
      <c r="H55" s="260">
        <v>14400</v>
      </c>
      <c r="I55" s="88">
        <f t="shared" si="1"/>
        <v>1440000</v>
      </c>
      <c r="L55" s="77"/>
    </row>
    <row r="56" spans="1:12" s="76" customFormat="1" ht="31.5" x14ac:dyDescent="0.25">
      <c r="A56" s="82">
        <f t="shared" si="0"/>
        <v>40</v>
      </c>
      <c r="B56" s="170">
        <v>44287</v>
      </c>
      <c r="C56" s="160" t="s">
        <v>326</v>
      </c>
      <c r="D56" s="84" t="s">
        <v>258</v>
      </c>
      <c r="E56" s="86" t="s">
        <v>524</v>
      </c>
      <c r="F56" s="161">
        <v>402</v>
      </c>
      <c r="G56" s="260">
        <v>5000</v>
      </c>
      <c r="H56" s="260">
        <v>5000</v>
      </c>
      <c r="I56" s="88">
        <f t="shared" si="1"/>
        <v>2010000</v>
      </c>
      <c r="L56" s="77"/>
    </row>
    <row r="57" spans="1:12" s="76" customFormat="1" ht="15.75" x14ac:dyDescent="0.25">
      <c r="A57" s="82">
        <f t="shared" si="0"/>
        <v>41</v>
      </c>
      <c r="B57" s="170">
        <v>44287</v>
      </c>
      <c r="C57" s="160" t="s">
        <v>327</v>
      </c>
      <c r="D57" s="84" t="s">
        <v>258</v>
      </c>
      <c r="E57" s="86" t="s">
        <v>528</v>
      </c>
      <c r="F57" s="161">
        <v>137</v>
      </c>
      <c r="G57" s="260">
        <v>9000</v>
      </c>
      <c r="H57" s="260">
        <v>9000</v>
      </c>
      <c r="I57" s="88">
        <f t="shared" si="1"/>
        <v>1233000</v>
      </c>
      <c r="L57" s="77"/>
    </row>
    <row r="58" spans="1:12" s="76" customFormat="1" ht="18" customHeight="1" x14ac:dyDescent="0.25">
      <c r="A58" s="82">
        <f t="shared" si="0"/>
        <v>42</v>
      </c>
      <c r="B58" s="170">
        <v>44287</v>
      </c>
      <c r="C58" s="160" t="s">
        <v>328</v>
      </c>
      <c r="D58" s="84" t="s">
        <v>258</v>
      </c>
      <c r="E58" s="86" t="s">
        <v>529</v>
      </c>
      <c r="F58" s="161">
        <v>503</v>
      </c>
      <c r="G58" s="260">
        <v>9000</v>
      </c>
      <c r="H58" s="260">
        <v>9000</v>
      </c>
      <c r="I58" s="88">
        <f t="shared" si="1"/>
        <v>4527000</v>
      </c>
      <c r="L58" s="77"/>
    </row>
    <row r="59" spans="1:12" s="76" customFormat="1" ht="18" customHeight="1" x14ac:dyDescent="0.25">
      <c r="A59" s="82">
        <f t="shared" si="0"/>
        <v>43</v>
      </c>
      <c r="B59" s="170">
        <v>44287</v>
      </c>
      <c r="C59" s="160" t="s">
        <v>329</v>
      </c>
      <c r="D59" s="84" t="s">
        <v>258</v>
      </c>
      <c r="E59" s="86" t="s">
        <v>541</v>
      </c>
      <c r="F59" s="161">
        <v>192</v>
      </c>
      <c r="G59" s="260">
        <v>9000</v>
      </c>
      <c r="H59" s="260">
        <v>9000</v>
      </c>
      <c r="I59" s="88">
        <f t="shared" si="1"/>
        <v>1728000</v>
      </c>
      <c r="L59" s="77"/>
    </row>
    <row r="60" spans="1:12" s="76" customFormat="1" ht="31.5" x14ac:dyDescent="0.25">
      <c r="A60" s="82">
        <f t="shared" si="0"/>
        <v>44</v>
      </c>
      <c r="B60" s="170">
        <v>44287</v>
      </c>
      <c r="C60" s="160" t="s">
        <v>330</v>
      </c>
      <c r="D60" s="84" t="s">
        <v>258</v>
      </c>
      <c r="E60" s="86" t="s">
        <v>525</v>
      </c>
      <c r="F60" s="161">
        <v>164</v>
      </c>
      <c r="G60" s="260">
        <v>5500</v>
      </c>
      <c r="H60" s="260">
        <v>5500</v>
      </c>
      <c r="I60" s="88">
        <f t="shared" si="1"/>
        <v>902000</v>
      </c>
      <c r="L60" s="77"/>
    </row>
    <row r="61" spans="1:12" s="76" customFormat="1" ht="18" customHeight="1" x14ac:dyDescent="0.25">
      <c r="A61" s="82">
        <f t="shared" si="0"/>
        <v>45</v>
      </c>
      <c r="B61" s="170">
        <v>44287</v>
      </c>
      <c r="C61" s="160" t="s">
        <v>331</v>
      </c>
      <c r="D61" s="84" t="s">
        <v>258</v>
      </c>
      <c r="E61" s="86" t="s">
        <v>554</v>
      </c>
      <c r="F61" s="161">
        <v>115</v>
      </c>
      <c r="G61" s="260">
        <v>9000</v>
      </c>
      <c r="H61" s="260">
        <v>9000</v>
      </c>
      <c r="I61" s="88">
        <f t="shared" si="1"/>
        <v>1035000</v>
      </c>
      <c r="L61" s="77"/>
    </row>
    <row r="62" spans="1:12" s="76" customFormat="1" ht="31.5" x14ac:dyDescent="0.25">
      <c r="A62" s="82">
        <f t="shared" si="0"/>
        <v>46</v>
      </c>
      <c r="B62" s="170">
        <v>44287</v>
      </c>
      <c r="C62" s="160" t="s">
        <v>332</v>
      </c>
      <c r="D62" s="84" t="s">
        <v>258</v>
      </c>
      <c r="E62" s="86" t="s">
        <v>527</v>
      </c>
      <c r="F62" s="161">
        <v>274</v>
      </c>
      <c r="G62" s="260">
        <v>9000</v>
      </c>
      <c r="H62" s="260">
        <v>9000</v>
      </c>
      <c r="I62" s="88">
        <f t="shared" si="1"/>
        <v>2466000</v>
      </c>
      <c r="L62" s="77"/>
    </row>
    <row r="63" spans="1:12" s="76" customFormat="1" ht="31.5" x14ac:dyDescent="0.25">
      <c r="A63" s="82">
        <f t="shared" si="0"/>
        <v>47</v>
      </c>
      <c r="B63" s="170">
        <v>44287</v>
      </c>
      <c r="C63" s="160" t="s">
        <v>333</v>
      </c>
      <c r="D63" s="84" t="s">
        <v>258</v>
      </c>
      <c r="E63" s="86" t="s">
        <v>542</v>
      </c>
      <c r="F63" s="161">
        <v>141</v>
      </c>
      <c r="G63" s="260">
        <v>14000</v>
      </c>
      <c r="H63" s="260">
        <v>14000</v>
      </c>
      <c r="I63" s="88">
        <f t="shared" si="1"/>
        <v>1974000</v>
      </c>
      <c r="L63" s="77"/>
    </row>
    <row r="64" spans="1:12" s="76" customFormat="1" ht="31.5" x14ac:dyDescent="0.25">
      <c r="A64" s="82">
        <f t="shared" si="0"/>
        <v>48</v>
      </c>
      <c r="B64" s="170">
        <v>44287</v>
      </c>
      <c r="C64" s="160" t="s">
        <v>334</v>
      </c>
      <c r="D64" s="84" t="s">
        <v>258</v>
      </c>
      <c r="E64" s="86" t="s">
        <v>546</v>
      </c>
      <c r="F64" s="161">
        <v>200</v>
      </c>
      <c r="G64" s="260">
        <v>11000</v>
      </c>
      <c r="H64" s="260">
        <v>11000</v>
      </c>
      <c r="I64" s="88">
        <f t="shared" si="1"/>
        <v>2200000</v>
      </c>
      <c r="L64" s="77"/>
    </row>
    <row r="65" spans="1:12" s="76" customFormat="1" ht="31.5" x14ac:dyDescent="0.25">
      <c r="A65" s="82">
        <f t="shared" si="0"/>
        <v>49</v>
      </c>
      <c r="B65" s="170">
        <v>44287</v>
      </c>
      <c r="C65" s="160" t="s">
        <v>335</v>
      </c>
      <c r="D65" s="84" t="s">
        <v>258</v>
      </c>
      <c r="E65" s="86" t="s">
        <v>530</v>
      </c>
      <c r="F65" s="161">
        <v>159</v>
      </c>
      <c r="G65" s="260">
        <v>7800</v>
      </c>
      <c r="H65" s="260">
        <v>7800</v>
      </c>
      <c r="I65" s="88">
        <f t="shared" si="1"/>
        <v>1240200</v>
      </c>
      <c r="L65" s="77"/>
    </row>
    <row r="66" spans="1:12" s="76" customFormat="1" ht="18" customHeight="1" x14ac:dyDescent="0.25">
      <c r="A66" s="82">
        <f t="shared" si="0"/>
        <v>50</v>
      </c>
      <c r="B66" s="170">
        <v>44287</v>
      </c>
      <c r="C66" s="160" t="s">
        <v>336</v>
      </c>
      <c r="D66" s="84" t="s">
        <v>258</v>
      </c>
      <c r="E66" s="86" t="s">
        <v>526</v>
      </c>
      <c r="F66" s="161">
        <v>179</v>
      </c>
      <c r="G66" s="260">
        <v>10200</v>
      </c>
      <c r="H66" s="260">
        <v>10200</v>
      </c>
      <c r="I66" s="88">
        <f t="shared" si="1"/>
        <v>1825800</v>
      </c>
      <c r="L66" s="77"/>
    </row>
    <row r="67" spans="1:12" s="76" customFormat="1" ht="31.5" x14ac:dyDescent="0.25">
      <c r="A67" s="82">
        <f t="shared" si="0"/>
        <v>51</v>
      </c>
      <c r="B67" s="170">
        <v>44287</v>
      </c>
      <c r="C67" s="160" t="s">
        <v>337</v>
      </c>
      <c r="D67" s="84" t="s">
        <v>258</v>
      </c>
      <c r="E67" s="86" t="s">
        <v>550</v>
      </c>
      <c r="F67" s="161">
        <v>110</v>
      </c>
      <c r="G67" s="260">
        <v>6000</v>
      </c>
      <c r="H67" s="260">
        <v>6000</v>
      </c>
      <c r="I67" s="88">
        <f t="shared" si="1"/>
        <v>660000</v>
      </c>
      <c r="L67" s="77"/>
    </row>
    <row r="68" spans="1:12" s="76" customFormat="1" ht="18" customHeight="1" x14ac:dyDescent="0.25">
      <c r="A68" s="82">
        <f t="shared" si="0"/>
        <v>52</v>
      </c>
      <c r="B68" s="170">
        <v>44287</v>
      </c>
      <c r="C68" s="160" t="s">
        <v>338</v>
      </c>
      <c r="D68" s="84" t="s">
        <v>258</v>
      </c>
      <c r="E68" s="86" t="s">
        <v>556</v>
      </c>
      <c r="F68" s="161">
        <v>399</v>
      </c>
      <c r="G68" s="260">
        <v>17000</v>
      </c>
      <c r="H68" s="260">
        <v>17000</v>
      </c>
      <c r="I68" s="88">
        <f t="shared" si="1"/>
        <v>6783000</v>
      </c>
      <c r="L68" s="77"/>
    </row>
    <row r="69" spans="1:12" s="76" customFormat="1" ht="31.5" x14ac:dyDescent="0.25">
      <c r="A69" s="82">
        <f t="shared" si="0"/>
        <v>53</v>
      </c>
      <c r="B69" s="170">
        <v>44287</v>
      </c>
      <c r="C69" s="160" t="s">
        <v>339</v>
      </c>
      <c r="D69" s="84" t="s">
        <v>258</v>
      </c>
      <c r="E69" s="86" t="s">
        <v>557</v>
      </c>
      <c r="F69" s="161">
        <v>209</v>
      </c>
      <c r="G69" s="260">
        <v>9000</v>
      </c>
      <c r="H69" s="260">
        <v>9000</v>
      </c>
      <c r="I69" s="88">
        <f t="shared" si="1"/>
        <v>1881000</v>
      </c>
      <c r="L69" s="77"/>
    </row>
    <row r="70" spans="1:12" s="76" customFormat="1" ht="31.5" x14ac:dyDescent="0.25">
      <c r="A70" s="82">
        <f t="shared" si="0"/>
        <v>54</v>
      </c>
      <c r="B70" s="170">
        <v>44287</v>
      </c>
      <c r="C70" s="160" t="s">
        <v>340</v>
      </c>
      <c r="D70" s="84" t="s">
        <v>258</v>
      </c>
      <c r="E70" s="86" t="s">
        <v>544</v>
      </c>
      <c r="F70" s="161">
        <v>100</v>
      </c>
      <c r="G70" s="260">
        <v>9000</v>
      </c>
      <c r="H70" s="260">
        <v>9000</v>
      </c>
      <c r="I70" s="88">
        <f t="shared" si="1"/>
        <v>900000</v>
      </c>
      <c r="L70" s="77"/>
    </row>
    <row r="71" spans="1:12" s="76" customFormat="1" ht="18" customHeight="1" x14ac:dyDescent="0.25">
      <c r="A71" s="82">
        <f t="shared" si="0"/>
        <v>55</v>
      </c>
      <c r="B71" s="170">
        <v>44287</v>
      </c>
      <c r="C71" s="160" t="s">
        <v>341</v>
      </c>
      <c r="D71" s="84" t="s">
        <v>258</v>
      </c>
      <c r="E71" s="86" t="s">
        <v>548</v>
      </c>
      <c r="F71" s="161">
        <v>100</v>
      </c>
      <c r="G71" s="260">
        <v>9000</v>
      </c>
      <c r="H71" s="260">
        <v>9000</v>
      </c>
      <c r="I71" s="88">
        <f t="shared" si="1"/>
        <v>900000</v>
      </c>
      <c r="L71" s="77"/>
    </row>
    <row r="72" spans="1:12" s="76" customFormat="1" ht="18" customHeight="1" x14ac:dyDescent="0.25">
      <c r="A72" s="82">
        <f t="shared" si="0"/>
        <v>56</v>
      </c>
      <c r="B72" s="170">
        <v>44287</v>
      </c>
      <c r="C72" s="160" t="s">
        <v>342</v>
      </c>
      <c r="D72" s="84" t="s">
        <v>258</v>
      </c>
      <c r="E72" s="86" t="s">
        <v>545</v>
      </c>
      <c r="F72" s="161">
        <v>100</v>
      </c>
      <c r="G72" s="260">
        <v>11500</v>
      </c>
      <c r="H72" s="260">
        <v>11500</v>
      </c>
      <c r="I72" s="88">
        <f t="shared" si="1"/>
        <v>1150000</v>
      </c>
      <c r="L72" s="77"/>
    </row>
    <row r="73" spans="1:12" s="76" customFormat="1" ht="18" customHeight="1" x14ac:dyDescent="0.25">
      <c r="A73" s="82">
        <f t="shared" si="0"/>
        <v>57</v>
      </c>
      <c r="B73" s="170">
        <v>44287</v>
      </c>
      <c r="C73" s="160" t="s">
        <v>343</v>
      </c>
      <c r="D73" s="84" t="s">
        <v>258</v>
      </c>
      <c r="E73" s="86" t="s">
        <v>558</v>
      </c>
      <c r="F73" s="161">
        <v>100</v>
      </c>
      <c r="G73" s="260">
        <v>14000</v>
      </c>
      <c r="H73" s="260">
        <v>14000</v>
      </c>
      <c r="I73" s="88">
        <f t="shared" si="1"/>
        <v>1400000</v>
      </c>
      <c r="L73" s="77"/>
    </row>
    <row r="74" spans="1:12" s="76" customFormat="1" ht="31.5" x14ac:dyDescent="0.25">
      <c r="A74" s="82">
        <f t="shared" si="0"/>
        <v>58</v>
      </c>
      <c r="B74" s="170">
        <v>44287</v>
      </c>
      <c r="C74" s="160" t="s">
        <v>344</v>
      </c>
      <c r="D74" s="84" t="s">
        <v>258</v>
      </c>
      <c r="E74" s="86" t="s">
        <v>555</v>
      </c>
      <c r="F74" s="161">
        <v>100</v>
      </c>
      <c r="G74" s="260">
        <v>10200</v>
      </c>
      <c r="H74" s="260">
        <v>10200</v>
      </c>
      <c r="I74" s="88">
        <f t="shared" si="1"/>
        <v>1020000</v>
      </c>
      <c r="L74" s="77"/>
    </row>
    <row r="75" spans="1:12" s="76" customFormat="1" ht="31.5" x14ac:dyDescent="0.25">
      <c r="A75" s="82">
        <f t="shared" si="0"/>
        <v>59</v>
      </c>
      <c r="B75" s="170">
        <v>44287</v>
      </c>
      <c r="C75" s="160" t="s">
        <v>345</v>
      </c>
      <c r="D75" s="84" t="s">
        <v>258</v>
      </c>
      <c r="E75" s="86" t="s">
        <v>547</v>
      </c>
      <c r="F75" s="161">
        <v>100</v>
      </c>
      <c r="G75" s="260">
        <v>10800</v>
      </c>
      <c r="H75" s="260">
        <v>10800</v>
      </c>
      <c r="I75" s="88">
        <f t="shared" si="1"/>
        <v>1080000</v>
      </c>
      <c r="L75" s="77"/>
    </row>
    <row r="76" spans="1:12" s="76" customFormat="1" ht="31.5" x14ac:dyDescent="0.25">
      <c r="A76" s="82">
        <f t="shared" si="0"/>
        <v>60</v>
      </c>
      <c r="B76" s="170">
        <v>44287</v>
      </c>
      <c r="C76" s="160" t="s">
        <v>346</v>
      </c>
      <c r="D76" s="84" t="s">
        <v>258</v>
      </c>
      <c r="E76" s="86" t="s">
        <v>553</v>
      </c>
      <c r="F76" s="161">
        <v>100</v>
      </c>
      <c r="G76" s="260">
        <v>14400</v>
      </c>
      <c r="H76" s="260">
        <v>14400</v>
      </c>
      <c r="I76" s="88">
        <f t="shared" si="1"/>
        <v>1440000</v>
      </c>
      <c r="L76" s="77"/>
    </row>
    <row r="77" spans="1:12" s="76" customFormat="1" ht="20.25" customHeight="1" x14ac:dyDescent="0.25">
      <c r="A77" s="82">
        <f t="shared" si="0"/>
        <v>61</v>
      </c>
      <c r="B77" s="170">
        <v>44287</v>
      </c>
      <c r="C77" s="160" t="s">
        <v>347</v>
      </c>
      <c r="D77" s="84" t="s">
        <v>258</v>
      </c>
      <c r="E77" s="86" t="s">
        <v>559</v>
      </c>
      <c r="F77" s="161">
        <v>100</v>
      </c>
      <c r="G77" s="260">
        <v>22200</v>
      </c>
      <c r="H77" s="260">
        <v>22200</v>
      </c>
      <c r="I77" s="88">
        <f t="shared" si="1"/>
        <v>2220000</v>
      </c>
      <c r="L77" s="77"/>
    </row>
    <row r="78" spans="1:12" s="76" customFormat="1" ht="18" customHeight="1" x14ac:dyDescent="0.25">
      <c r="A78" s="82">
        <f t="shared" si="0"/>
        <v>62</v>
      </c>
      <c r="B78" s="170">
        <v>44287</v>
      </c>
      <c r="C78" s="160" t="s">
        <v>348</v>
      </c>
      <c r="D78" s="84" t="s">
        <v>258</v>
      </c>
      <c r="E78" s="86" t="s">
        <v>551</v>
      </c>
      <c r="F78" s="161">
        <v>100</v>
      </c>
      <c r="G78" s="260">
        <v>8500</v>
      </c>
      <c r="H78" s="260">
        <v>8500</v>
      </c>
      <c r="I78" s="88">
        <f t="shared" si="1"/>
        <v>850000</v>
      </c>
      <c r="L78" s="77"/>
    </row>
    <row r="79" spans="1:12" s="76" customFormat="1" ht="31.5" x14ac:dyDescent="0.25">
      <c r="A79" s="82">
        <f t="shared" si="0"/>
        <v>63</v>
      </c>
      <c r="B79" s="170">
        <v>44287</v>
      </c>
      <c r="C79" s="160" t="s">
        <v>349</v>
      </c>
      <c r="D79" s="84" t="s">
        <v>258</v>
      </c>
      <c r="E79" s="86" t="s">
        <v>549</v>
      </c>
      <c r="F79" s="161">
        <v>100</v>
      </c>
      <c r="G79" s="260">
        <v>8000</v>
      </c>
      <c r="H79" s="260">
        <v>8000</v>
      </c>
      <c r="I79" s="88">
        <f t="shared" si="1"/>
        <v>800000</v>
      </c>
      <c r="L79" s="77"/>
    </row>
    <row r="80" spans="1:12" s="76" customFormat="1" ht="18.75" customHeight="1" x14ac:dyDescent="0.25">
      <c r="A80" s="82">
        <f t="shared" si="0"/>
        <v>64</v>
      </c>
      <c r="B80" s="170">
        <v>44287</v>
      </c>
      <c r="C80" s="160" t="s">
        <v>350</v>
      </c>
      <c r="D80" s="84" t="s">
        <v>258</v>
      </c>
      <c r="E80" s="86" t="s">
        <v>545</v>
      </c>
      <c r="F80" s="161">
        <v>184</v>
      </c>
      <c r="G80" s="260">
        <v>11500</v>
      </c>
      <c r="H80" s="260">
        <v>11500</v>
      </c>
      <c r="I80" s="88">
        <f t="shared" si="1"/>
        <v>2116000</v>
      </c>
      <c r="L80" s="77"/>
    </row>
    <row r="81" spans="1:12" s="76" customFormat="1" ht="31.5" x14ac:dyDescent="0.25">
      <c r="A81" s="82">
        <f t="shared" si="0"/>
        <v>65</v>
      </c>
      <c r="B81" s="170">
        <v>44287</v>
      </c>
      <c r="C81" s="160" t="s">
        <v>351</v>
      </c>
      <c r="D81" s="84" t="s">
        <v>258</v>
      </c>
      <c r="E81" s="86" t="s">
        <v>560</v>
      </c>
      <c r="F81" s="161">
        <v>100</v>
      </c>
      <c r="G81" s="260">
        <v>13200</v>
      </c>
      <c r="H81" s="260">
        <v>13200</v>
      </c>
      <c r="I81" s="88">
        <f t="shared" si="1"/>
        <v>1320000</v>
      </c>
      <c r="L81" s="77"/>
    </row>
    <row r="82" spans="1:12" s="76" customFormat="1" ht="31.5" x14ac:dyDescent="0.25">
      <c r="A82" s="82">
        <f t="shared" si="0"/>
        <v>66</v>
      </c>
      <c r="B82" s="170">
        <v>44287</v>
      </c>
      <c r="C82" s="160" t="s">
        <v>352</v>
      </c>
      <c r="D82" s="84" t="s">
        <v>258</v>
      </c>
      <c r="E82" s="86" t="s">
        <v>543</v>
      </c>
      <c r="F82" s="161">
        <v>385</v>
      </c>
      <c r="G82" s="260">
        <v>5000</v>
      </c>
      <c r="H82" s="260">
        <v>5000</v>
      </c>
      <c r="I82" s="88">
        <f t="shared" si="1"/>
        <v>1925000</v>
      </c>
      <c r="L82" s="77"/>
    </row>
    <row r="83" spans="1:12" s="76" customFormat="1" ht="31.5" x14ac:dyDescent="0.25">
      <c r="A83" s="82">
        <f t="shared" ref="A83:A146" si="2">A82+1</f>
        <v>67</v>
      </c>
      <c r="B83" s="170">
        <v>44287</v>
      </c>
      <c r="C83" s="160" t="s">
        <v>353</v>
      </c>
      <c r="D83" s="84" t="s">
        <v>258</v>
      </c>
      <c r="E83" s="86" t="s">
        <v>552</v>
      </c>
      <c r="F83" s="161">
        <v>100</v>
      </c>
      <c r="G83" s="260">
        <v>7500</v>
      </c>
      <c r="H83" s="260">
        <v>7500</v>
      </c>
      <c r="I83" s="88">
        <f t="shared" ref="I83:I146" si="3">F83*G83</f>
        <v>750000</v>
      </c>
      <c r="L83" s="77"/>
    </row>
    <row r="84" spans="1:12" s="76" customFormat="1" ht="19.5" customHeight="1" x14ac:dyDescent="0.25">
      <c r="A84" s="82">
        <f t="shared" si="2"/>
        <v>68</v>
      </c>
      <c r="B84" s="170">
        <v>44287</v>
      </c>
      <c r="C84" s="160" t="s">
        <v>354</v>
      </c>
      <c r="D84" s="84" t="s">
        <v>258</v>
      </c>
      <c r="E84" s="86" t="s">
        <v>561</v>
      </c>
      <c r="F84" s="161">
        <v>755</v>
      </c>
      <c r="G84" s="260">
        <v>5000</v>
      </c>
      <c r="H84" s="260">
        <v>5000</v>
      </c>
      <c r="I84" s="88">
        <f t="shared" si="3"/>
        <v>3775000</v>
      </c>
      <c r="L84" s="77"/>
    </row>
    <row r="85" spans="1:12" s="76" customFormat="1" ht="31.5" x14ac:dyDescent="0.25">
      <c r="A85" s="82">
        <f t="shared" si="2"/>
        <v>69</v>
      </c>
      <c r="B85" s="170">
        <v>44287</v>
      </c>
      <c r="C85" s="160" t="s">
        <v>355</v>
      </c>
      <c r="D85" s="84" t="s">
        <v>258</v>
      </c>
      <c r="E85" s="86" t="s">
        <v>562</v>
      </c>
      <c r="F85" s="161">
        <v>638</v>
      </c>
      <c r="G85" s="260">
        <v>5000</v>
      </c>
      <c r="H85" s="260">
        <v>5000</v>
      </c>
      <c r="I85" s="88">
        <f t="shared" si="3"/>
        <v>3190000</v>
      </c>
      <c r="L85" s="77"/>
    </row>
    <row r="86" spans="1:12" s="76" customFormat="1" ht="31.5" x14ac:dyDescent="0.25">
      <c r="A86" s="82">
        <f t="shared" si="2"/>
        <v>70</v>
      </c>
      <c r="B86" s="170">
        <v>44287</v>
      </c>
      <c r="C86" s="160" t="s">
        <v>356</v>
      </c>
      <c r="D86" s="84" t="s">
        <v>258</v>
      </c>
      <c r="E86" s="86" t="s">
        <v>563</v>
      </c>
      <c r="F86" s="161">
        <v>139</v>
      </c>
      <c r="G86" s="260">
        <v>10000</v>
      </c>
      <c r="H86" s="260">
        <v>10000</v>
      </c>
      <c r="I86" s="88">
        <f t="shared" si="3"/>
        <v>1390000</v>
      </c>
      <c r="L86" s="77"/>
    </row>
    <row r="87" spans="1:12" s="76" customFormat="1" ht="18" customHeight="1" x14ac:dyDescent="0.25">
      <c r="A87" s="82">
        <f t="shared" si="2"/>
        <v>71</v>
      </c>
      <c r="B87" s="170">
        <v>44287</v>
      </c>
      <c r="C87" s="160" t="s">
        <v>357</v>
      </c>
      <c r="D87" s="84" t="s">
        <v>258</v>
      </c>
      <c r="E87" s="86" t="s">
        <v>564</v>
      </c>
      <c r="F87" s="161">
        <v>157</v>
      </c>
      <c r="G87" s="260">
        <v>10000</v>
      </c>
      <c r="H87" s="260">
        <v>10000</v>
      </c>
      <c r="I87" s="88">
        <f t="shared" si="3"/>
        <v>1570000</v>
      </c>
      <c r="L87" s="77"/>
    </row>
    <row r="88" spans="1:12" s="76" customFormat="1" ht="31.5" x14ac:dyDescent="0.25">
      <c r="A88" s="82">
        <f t="shared" si="2"/>
        <v>72</v>
      </c>
      <c r="B88" s="170">
        <v>44287</v>
      </c>
      <c r="C88" s="160" t="s">
        <v>358</v>
      </c>
      <c r="D88" s="84" t="s">
        <v>258</v>
      </c>
      <c r="E88" s="86" t="s">
        <v>565</v>
      </c>
      <c r="F88" s="161">
        <v>591</v>
      </c>
      <c r="G88" s="260">
        <v>12000</v>
      </c>
      <c r="H88" s="260">
        <v>12000</v>
      </c>
      <c r="I88" s="88">
        <f t="shared" si="3"/>
        <v>7092000</v>
      </c>
      <c r="L88" s="77"/>
    </row>
    <row r="89" spans="1:12" s="76" customFormat="1" ht="18" customHeight="1" x14ac:dyDescent="0.25">
      <c r="A89" s="82">
        <f t="shared" si="2"/>
        <v>73</v>
      </c>
      <c r="B89" s="170">
        <v>44287</v>
      </c>
      <c r="C89" s="160" t="s">
        <v>359</v>
      </c>
      <c r="D89" s="84" t="s">
        <v>258</v>
      </c>
      <c r="E89" s="86" t="s">
        <v>566</v>
      </c>
      <c r="F89" s="161">
        <v>437</v>
      </c>
      <c r="G89" s="260">
        <v>6000</v>
      </c>
      <c r="H89" s="260">
        <v>6000</v>
      </c>
      <c r="I89" s="88">
        <f t="shared" si="3"/>
        <v>2622000</v>
      </c>
      <c r="L89" s="77"/>
    </row>
    <row r="90" spans="1:12" s="76" customFormat="1" ht="18" customHeight="1" x14ac:dyDescent="0.25">
      <c r="A90" s="82">
        <f t="shared" si="2"/>
        <v>74</v>
      </c>
      <c r="B90" s="170">
        <v>44287</v>
      </c>
      <c r="C90" s="160" t="s">
        <v>360</v>
      </c>
      <c r="D90" s="84" t="s">
        <v>258</v>
      </c>
      <c r="E90" s="86" t="s">
        <v>567</v>
      </c>
      <c r="F90" s="161">
        <v>390</v>
      </c>
      <c r="G90" s="260">
        <v>10000</v>
      </c>
      <c r="H90" s="260">
        <v>10000</v>
      </c>
      <c r="I90" s="88">
        <f t="shared" si="3"/>
        <v>3900000</v>
      </c>
      <c r="L90" s="77"/>
    </row>
    <row r="91" spans="1:12" s="76" customFormat="1" ht="31.5" x14ac:dyDescent="0.25">
      <c r="A91" s="82">
        <f t="shared" si="2"/>
        <v>75</v>
      </c>
      <c r="B91" s="170">
        <v>44287</v>
      </c>
      <c r="C91" s="160" t="s">
        <v>361</v>
      </c>
      <c r="D91" s="84" t="s">
        <v>258</v>
      </c>
      <c r="E91" s="86" t="s">
        <v>568</v>
      </c>
      <c r="F91" s="161">
        <v>372</v>
      </c>
      <c r="G91" s="260">
        <v>8000</v>
      </c>
      <c r="H91" s="260">
        <v>8000</v>
      </c>
      <c r="I91" s="88">
        <f t="shared" si="3"/>
        <v>2976000</v>
      </c>
      <c r="L91" s="77"/>
    </row>
    <row r="92" spans="1:12" s="76" customFormat="1" ht="18" customHeight="1" x14ac:dyDescent="0.25">
      <c r="A92" s="82">
        <f t="shared" si="2"/>
        <v>76</v>
      </c>
      <c r="B92" s="170">
        <v>44287</v>
      </c>
      <c r="C92" s="160" t="s">
        <v>362</v>
      </c>
      <c r="D92" s="84" t="s">
        <v>258</v>
      </c>
      <c r="E92" s="86" t="s">
        <v>569</v>
      </c>
      <c r="F92" s="161">
        <v>484</v>
      </c>
      <c r="G92" s="260">
        <v>5000</v>
      </c>
      <c r="H92" s="260">
        <v>5000</v>
      </c>
      <c r="I92" s="88">
        <f t="shared" si="3"/>
        <v>2420000</v>
      </c>
      <c r="L92" s="77"/>
    </row>
    <row r="93" spans="1:12" s="76" customFormat="1" ht="31.5" x14ac:dyDescent="0.25">
      <c r="A93" s="82">
        <f t="shared" si="2"/>
        <v>77</v>
      </c>
      <c r="B93" s="170">
        <v>44288</v>
      </c>
      <c r="C93" s="160" t="s">
        <v>363</v>
      </c>
      <c r="D93" s="84" t="s">
        <v>258</v>
      </c>
      <c r="E93" s="86" t="s">
        <v>570</v>
      </c>
      <c r="F93" s="161">
        <v>359</v>
      </c>
      <c r="G93" s="260">
        <v>6000</v>
      </c>
      <c r="H93" s="260">
        <v>6000</v>
      </c>
      <c r="I93" s="88">
        <f t="shared" si="3"/>
        <v>2154000</v>
      </c>
      <c r="L93" s="77"/>
    </row>
    <row r="94" spans="1:12" s="76" customFormat="1" ht="31.5" x14ac:dyDescent="0.25">
      <c r="A94" s="82">
        <f t="shared" si="2"/>
        <v>78</v>
      </c>
      <c r="B94" s="170">
        <v>44288</v>
      </c>
      <c r="C94" s="160" t="s">
        <v>364</v>
      </c>
      <c r="D94" s="84" t="s">
        <v>258</v>
      </c>
      <c r="E94" s="86" t="s">
        <v>571</v>
      </c>
      <c r="F94" s="161">
        <v>334</v>
      </c>
      <c r="G94" s="260">
        <v>9000</v>
      </c>
      <c r="H94" s="260">
        <v>9000</v>
      </c>
      <c r="I94" s="88">
        <f t="shared" si="3"/>
        <v>3006000</v>
      </c>
      <c r="L94" s="77"/>
    </row>
    <row r="95" spans="1:12" s="76" customFormat="1" ht="18" customHeight="1" x14ac:dyDescent="0.25">
      <c r="A95" s="82">
        <f t="shared" si="2"/>
        <v>79</v>
      </c>
      <c r="B95" s="170">
        <v>44288</v>
      </c>
      <c r="C95" s="160" t="s">
        <v>365</v>
      </c>
      <c r="D95" s="84" t="s">
        <v>258</v>
      </c>
      <c r="E95" s="86" t="s">
        <v>572</v>
      </c>
      <c r="F95" s="161">
        <v>293</v>
      </c>
      <c r="G95" s="260">
        <v>6000</v>
      </c>
      <c r="H95" s="260">
        <v>6000</v>
      </c>
      <c r="I95" s="88">
        <f t="shared" si="3"/>
        <v>1758000</v>
      </c>
      <c r="L95" s="77"/>
    </row>
    <row r="96" spans="1:12" s="76" customFormat="1" ht="31.5" x14ac:dyDescent="0.25">
      <c r="A96" s="82">
        <f t="shared" si="2"/>
        <v>80</v>
      </c>
      <c r="B96" s="170">
        <v>44288</v>
      </c>
      <c r="C96" s="160" t="s">
        <v>366</v>
      </c>
      <c r="D96" s="84" t="s">
        <v>258</v>
      </c>
      <c r="E96" s="86" t="s">
        <v>573</v>
      </c>
      <c r="F96" s="161">
        <v>275</v>
      </c>
      <c r="G96" s="260">
        <v>6000</v>
      </c>
      <c r="H96" s="260">
        <v>6000</v>
      </c>
      <c r="I96" s="88">
        <f t="shared" si="3"/>
        <v>1650000</v>
      </c>
      <c r="L96" s="77"/>
    </row>
    <row r="97" spans="1:12" s="76" customFormat="1" ht="31.5" x14ac:dyDescent="0.25">
      <c r="A97" s="82">
        <f t="shared" si="2"/>
        <v>81</v>
      </c>
      <c r="B97" s="170">
        <v>44288</v>
      </c>
      <c r="C97" s="160" t="s">
        <v>367</v>
      </c>
      <c r="D97" s="84" t="s">
        <v>258</v>
      </c>
      <c r="E97" s="86" t="s">
        <v>574</v>
      </c>
      <c r="F97" s="161">
        <v>382</v>
      </c>
      <c r="G97" s="260">
        <v>7000</v>
      </c>
      <c r="H97" s="260">
        <v>7000</v>
      </c>
      <c r="I97" s="88">
        <f t="shared" si="3"/>
        <v>2674000</v>
      </c>
      <c r="L97" s="77"/>
    </row>
    <row r="98" spans="1:12" s="76" customFormat="1" ht="31.5" x14ac:dyDescent="0.25">
      <c r="A98" s="82">
        <f t="shared" si="2"/>
        <v>82</v>
      </c>
      <c r="B98" s="170">
        <v>44288</v>
      </c>
      <c r="C98" s="160" t="s">
        <v>368</v>
      </c>
      <c r="D98" s="84" t="s">
        <v>258</v>
      </c>
      <c r="E98" s="86" t="s">
        <v>575</v>
      </c>
      <c r="F98" s="161">
        <v>287</v>
      </c>
      <c r="G98" s="260">
        <v>9000</v>
      </c>
      <c r="H98" s="260">
        <v>9000</v>
      </c>
      <c r="I98" s="88">
        <f t="shared" si="3"/>
        <v>2583000</v>
      </c>
      <c r="L98" s="77"/>
    </row>
    <row r="99" spans="1:12" s="76" customFormat="1" ht="18" customHeight="1" x14ac:dyDescent="0.25">
      <c r="A99" s="82">
        <f t="shared" si="2"/>
        <v>83</v>
      </c>
      <c r="B99" s="170">
        <v>44288</v>
      </c>
      <c r="C99" s="160" t="s">
        <v>369</v>
      </c>
      <c r="D99" s="84" t="s">
        <v>258</v>
      </c>
      <c r="E99" s="86" t="s">
        <v>576</v>
      </c>
      <c r="F99" s="161">
        <v>633</v>
      </c>
      <c r="G99" s="260">
        <v>6000</v>
      </c>
      <c r="H99" s="260">
        <v>6000</v>
      </c>
      <c r="I99" s="88">
        <f t="shared" si="3"/>
        <v>3798000</v>
      </c>
      <c r="L99" s="77"/>
    </row>
    <row r="100" spans="1:12" s="76" customFormat="1" ht="31.5" x14ac:dyDescent="0.25">
      <c r="A100" s="82">
        <f t="shared" si="2"/>
        <v>84</v>
      </c>
      <c r="B100" s="170">
        <v>44288</v>
      </c>
      <c r="C100" s="160" t="s">
        <v>370</v>
      </c>
      <c r="D100" s="84" t="s">
        <v>258</v>
      </c>
      <c r="E100" s="86" t="s">
        <v>577</v>
      </c>
      <c r="F100" s="161">
        <v>481</v>
      </c>
      <c r="G100" s="260">
        <v>7000</v>
      </c>
      <c r="H100" s="260">
        <v>7000</v>
      </c>
      <c r="I100" s="88">
        <f t="shared" si="3"/>
        <v>3367000</v>
      </c>
      <c r="L100" s="77"/>
    </row>
    <row r="101" spans="1:12" s="76" customFormat="1" ht="18" customHeight="1" x14ac:dyDescent="0.25">
      <c r="A101" s="82">
        <f t="shared" si="2"/>
        <v>85</v>
      </c>
      <c r="B101" s="170">
        <v>44288</v>
      </c>
      <c r="C101" s="160" t="s">
        <v>371</v>
      </c>
      <c r="D101" s="84" t="s">
        <v>258</v>
      </c>
      <c r="E101" s="86" t="s">
        <v>578</v>
      </c>
      <c r="F101" s="161">
        <v>282</v>
      </c>
      <c r="G101" s="260">
        <v>7000</v>
      </c>
      <c r="H101" s="260">
        <v>7000</v>
      </c>
      <c r="I101" s="88">
        <f t="shared" si="3"/>
        <v>1974000</v>
      </c>
      <c r="L101" s="77"/>
    </row>
    <row r="102" spans="1:12" s="76" customFormat="1" ht="31.5" x14ac:dyDescent="0.25">
      <c r="A102" s="82">
        <f t="shared" si="2"/>
        <v>86</v>
      </c>
      <c r="B102" s="170">
        <v>44288</v>
      </c>
      <c r="C102" s="160" t="s">
        <v>372</v>
      </c>
      <c r="D102" s="84" t="s">
        <v>258</v>
      </c>
      <c r="E102" s="86" t="s">
        <v>579</v>
      </c>
      <c r="F102" s="161">
        <v>568</v>
      </c>
      <c r="G102" s="260">
        <v>4000</v>
      </c>
      <c r="H102" s="260">
        <v>4000</v>
      </c>
      <c r="I102" s="88">
        <f t="shared" si="3"/>
        <v>2272000</v>
      </c>
      <c r="L102" s="77"/>
    </row>
    <row r="103" spans="1:12" s="76" customFormat="1" ht="31.5" x14ac:dyDescent="0.25">
      <c r="A103" s="82">
        <f t="shared" si="2"/>
        <v>87</v>
      </c>
      <c r="B103" s="170">
        <v>44289</v>
      </c>
      <c r="C103" s="160" t="s">
        <v>373</v>
      </c>
      <c r="D103" s="84" t="s">
        <v>258</v>
      </c>
      <c r="E103" s="86" t="s">
        <v>580</v>
      </c>
      <c r="F103" s="161">
        <v>100</v>
      </c>
      <c r="G103" s="260">
        <v>6000</v>
      </c>
      <c r="H103" s="260">
        <v>6000</v>
      </c>
      <c r="I103" s="88">
        <f t="shared" si="3"/>
        <v>600000</v>
      </c>
      <c r="L103" s="77"/>
    </row>
    <row r="104" spans="1:12" s="76" customFormat="1" ht="32.25" customHeight="1" x14ac:dyDescent="0.25">
      <c r="A104" s="82">
        <f t="shared" si="2"/>
        <v>88</v>
      </c>
      <c r="B104" s="170">
        <v>44289</v>
      </c>
      <c r="C104" s="160" t="s">
        <v>374</v>
      </c>
      <c r="D104" s="84" t="s">
        <v>258</v>
      </c>
      <c r="E104" s="86" t="s">
        <v>531</v>
      </c>
      <c r="F104" s="206">
        <v>386</v>
      </c>
      <c r="G104" s="260">
        <v>8000</v>
      </c>
      <c r="H104" s="260">
        <v>8000</v>
      </c>
      <c r="I104" s="88">
        <f t="shared" si="3"/>
        <v>3088000</v>
      </c>
      <c r="L104" s="77"/>
    </row>
    <row r="105" spans="1:12" s="76" customFormat="1" ht="18" customHeight="1" x14ac:dyDescent="0.25">
      <c r="A105" s="82">
        <f t="shared" si="2"/>
        <v>89</v>
      </c>
      <c r="B105" s="170">
        <v>44289</v>
      </c>
      <c r="C105" s="160" t="s">
        <v>375</v>
      </c>
      <c r="D105" s="84" t="s">
        <v>258</v>
      </c>
      <c r="E105" s="86" t="s">
        <v>531</v>
      </c>
      <c r="F105" s="206">
        <v>526</v>
      </c>
      <c r="G105" s="260">
        <v>6000</v>
      </c>
      <c r="H105" s="260">
        <v>6000</v>
      </c>
      <c r="I105" s="88">
        <f t="shared" si="3"/>
        <v>3156000</v>
      </c>
      <c r="L105" s="77"/>
    </row>
    <row r="106" spans="1:12" s="76" customFormat="1" ht="31.5" x14ac:dyDescent="0.25">
      <c r="A106" s="82">
        <f t="shared" si="2"/>
        <v>90</v>
      </c>
      <c r="B106" s="170">
        <v>44289</v>
      </c>
      <c r="C106" s="160" t="s">
        <v>376</v>
      </c>
      <c r="D106" s="84" t="s">
        <v>258</v>
      </c>
      <c r="E106" s="86" t="s">
        <v>580</v>
      </c>
      <c r="F106" s="206">
        <v>904</v>
      </c>
      <c r="G106" s="260">
        <v>6000</v>
      </c>
      <c r="H106" s="260">
        <v>6000</v>
      </c>
      <c r="I106" s="88">
        <f t="shared" si="3"/>
        <v>5424000</v>
      </c>
      <c r="L106" s="77"/>
    </row>
    <row r="107" spans="1:12" s="76" customFormat="1" ht="31.5" x14ac:dyDescent="0.25">
      <c r="A107" s="82">
        <f t="shared" si="2"/>
        <v>91</v>
      </c>
      <c r="B107" s="170">
        <v>44289</v>
      </c>
      <c r="C107" s="160" t="s">
        <v>377</v>
      </c>
      <c r="D107" s="84" t="s">
        <v>258</v>
      </c>
      <c r="E107" s="86" t="s">
        <v>535</v>
      </c>
      <c r="F107" s="206">
        <v>133</v>
      </c>
      <c r="G107" s="260">
        <v>14000</v>
      </c>
      <c r="H107" s="260">
        <v>14000</v>
      </c>
      <c r="I107" s="88">
        <f t="shared" si="3"/>
        <v>1862000</v>
      </c>
      <c r="L107" s="77"/>
    </row>
    <row r="108" spans="1:12" s="76" customFormat="1" ht="31.5" x14ac:dyDescent="0.25">
      <c r="A108" s="82">
        <f t="shared" si="2"/>
        <v>92</v>
      </c>
      <c r="B108" s="170">
        <v>44289</v>
      </c>
      <c r="C108" s="160" t="s">
        <v>378</v>
      </c>
      <c r="D108" s="84" t="s">
        <v>258</v>
      </c>
      <c r="E108" s="86" t="s">
        <v>536</v>
      </c>
      <c r="F108" s="206">
        <v>300</v>
      </c>
      <c r="G108" s="260">
        <v>7000</v>
      </c>
      <c r="H108" s="260">
        <v>7000</v>
      </c>
      <c r="I108" s="88">
        <f t="shared" si="3"/>
        <v>2100000</v>
      </c>
      <c r="L108" s="77"/>
    </row>
    <row r="109" spans="1:12" s="76" customFormat="1" ht="31.5" x14ac:dyDescent="0.25">
      <c r="A109" s="82">
        <f t="shared" si="2"/>
        <v>93</v>
      </c>
      <c r="B109" s="170">
        <v>44289</v>
      </c>
      <c r="C109" s="160" t="s">
        <v>379</v>
      </c>
      <c r="D109" s="84" t="s">
        <v>258</v>
      </c>
      <c r="E109" s="86" t="s">
        <v>534</v>
      </c>
      <c r="F109" s="206">
        <v>376</v>
      </c>
      <c r="G109" s="260">
        <v>12000</v>
      </c>
      <c r="H109" s="260">
        <v>12000</v>
      </c>
      <c r="I109" s="88">
        <f t="shared" si="3"/>
        <v>4512000</v>
      </c>
      <c r="L109" s="77"/>
    </row>
    <row r="110" spans="1:12" s="76" customFormat="1" ht="18" customHeight="1" x14ac:dyDescent="0.25">
      <c r="A110" s="82">
        <f t="shared" si="2"/>
        <v>94</v>
      </c>
      <c r="B110" s="170">
        <v>44289</v>
      </c>
      <c r="C110" s="160" t="s">
        <v>380</v>
      </c>
      <c r="D110" s="84" t="s">
        <v>258</v>
      </c>
      <c r="E110" s="86" t="s">
        <v>531</v>
      </c>
      <c r="F110" s="206">
        <v>190</v>
      </c>
      <c r="G110" s="260">
        <v>6000</v>
      </c>
      <c r="H110" s="260">
        <v>6000</v>
      </c>
      <c r="I110" s="88">
        <f t="shared" si="3"/>
        <v>1140000</v>
      </c>
      <c r="L110" s="77"/>
    </row>
    <row r="111" spans="1:12" s="76" customFormat="1" ht="31.5" x14ac:dyDescent="0.25">
      <c r="A111" s="82">
        <f t="shared" si="2"/>
        <v>95</v>
      </c>
      <c r="B111" s="170">
        <v>44289</v>
      </c>
      <c r="C111" s="160" t="s">
        <v>381</v>
      </c>
      <c r="D111" s="84" t="s">
        <v>258</v>
      </c>
      <c r="E111" s="86" t="s">
        <v>581</v>
      </c>
      <c r="F111" s="206">
        <v>181</v>
      </c>
      <c r="G111" s="260">
        <v>6000</v>
      </c>
      <c r="H111" s="260">
        <v>6000</v>
      </c>
      <c r="I111" s="88">
        <f t="shared" si="3"/>
        <v>1086000</v>
      </c>
      <c r="L111" s="77"/>
    </row>
    <row r="112" spans="1:12" s="76" customFormat="1" ht="31.5" x14ac:dyDescent="0.25">
      <c r="A112" s="82">
        <f t="shared" si="2"/>
        <v>96</v>
      </c>
      <c r="B112" s="170">
        <v>44289</v>
      </c>
      <c r="C112" s="160" t="s">
        <v>382</v>
      </c>
      <c r="D112" s="84" t="s">
        <v>258</v>
      </c>
      <c r="E112" s="86" t="s">
        <v>582</v>
      </c>
      <c r="F112" s="161">
        <v>100</v>
      </c>
      <c r="G112" s="260">
        <v>11000</v>
      </c>
      <c r="H112" s="260">
        <v>11000</v>
      </c>
      <c r="I112" s="88">
        <f t="shared" si="3"/>
        <v>1100000</v>
      </c>
      <c r="L112" s="77"/>
    </row>
    <row r="113" spans="1:12" s="76" customFormat="1" ht="31.5" x14ac:dyDescent="0.25">
      <c r="A113" s="82">
        <f t="shared" si="2"/>
        <v>97</v>
      </c>
      <c r="B113" s="170">
        <v>44289</v>
      </c>
      <c r="C113" s="160" t="s">
        <v>383</v>
      </c>
      <c r="D113" s="84" t="s">
        <v>258</v>
      </c>
      <c r="E113" s="86" t="s">
        <v>583</v>
      </c>
      <c r="F113" s="161">
        <v>100</v>
      </c>
      <c r="G113" s="260">
        <v>11000</v>
      </c>
      <c r="H113" s="260">
        <v>11000</v>
      </c>
      <c r="I113" s="88">
        <f t="shared" si="3"/>
        <v>1100000</v>
      </c>
      <c r="L113" s="77"/>
    </row>
    <row r="114" spans="1:12" s="76" customFormat="1" ht="18" customHeight="1" x14ac:dyDescent="0.25">
      <c r="A114" s="82">
        <f t="shared" si="2"/>
        <v>98</v>
      </c>
      <c r="B114" s="170">
        <v>44289</v>
      </c>
      <c r="C114" s="160" t="s">
        <v>384</v>
      </c>
      <c r="D114" s="84" t="s">
        <v>258</v>
      </c>
      <c r="E114" s="86" t="s">
        <v>584</v>
      </c>
      <c r="F114" s="161">
        <v>334</v>
      </c>
      <c r="G114" s="260">
        <v>8000</v>
      </c>
      <c r="H114" s="260">
        <v>8000</v>
      </c>
      <c r="I114" s="88">
        <f t="shared" si="3"/>
        <v>2672000</v>
      </c>
      <c r="L114" s="77"/>
    </row>
    <row r="115" spans="1:12" s="76" customFormat="1" ht="18" customHeight="1" x14ac:dyDescent="0.25">
      <c r="A115" s="82">
        <f t="shared" si="2"/>
        <v>99</v>
      </c>
      <c r="B115" s="170">
        <v>44289</v>
      </c>
      <c r="C115" s="160" t="s">
        <v>385</v>
      </c>
      <c r="D115" s="84" t="s">
        <v>258</v>
      </c>
      <c r="E115" s="86" t="s">
        <v>531</v>
      </c>
      <c r="F115" s="206">
        <v>191</v>
      </c>
      <c r="G115" s="260">
        <v>6000</v>
      </c>
      <c r="H115" s="260">
        <v>6000</v>
      </c>
      <c r="I115" s="88">
        <f t="shared" si="3"/>
        <v>1146000</v>
      </c>
      <c r="L115" s="77"/>
    </row>
    <row r="116" spans="1:12" s="76" customFormat="1" ht="31.5" x14ac:dyDescent="0.25">
      <c r="A116" s="82">
        <f t="shared" si="2"/>
        <v>100</v>
      </c>
      <c r="B116" s="170">
        <v>44290</v>
      </c>
      <c r="C116" s="160" t="s">
        <v>386</v>
      </c>
      <c r="D116" s="84" t="s">
        <v>258</v>
      </c>
      <c r="E116" s="86" t="s">
        <v>585</v>
      </c>
      <c r="F116" s="161">
        <v>740</v>
      </c>
      <c r="G116" s="260">
        <v>5000</v>
      </c>
      <c r="H116" s="260">
        <v>5000</v>
      </c>
      <c r="I116" s="88">
        <f t="shared" si="3"/>
        <v>3700000</v>
      </c>
      <c r="L116" s="77"/>
    </row>
    <row r="117" spans="1:12" s="76" customFormat="1" ht="31.5" x14ac:dyDescent="0.25">
      <c r="A117" s="82">
        <f t="shared" si="2"/>
        <v>101</v>
      </c>
      <c r="B117" s="170">
        <v>44290</v>
      </c>
      <c r="C117" s="160" t="s">
        <v>387</v>
      </c>
      <c r="D117" s="84" t="s">
        <v>258</v>
      </c>
      <c r="E117" s="86" t="s">
        <v>586</v>
      </c>
      <c r="F117" s="161">
        <v>461</v>
      </c>
      <c r="G117" s="260">
        <v>7000</v>
      </c>
      <c r="H117" s="260">
        <v>7000</v>
      </c>
      <c r="I117" s="88">
        <f t="shared" si="3"/>
        <v>3227000</v>
      </c>
      <c r="L117" s="77"/>
    </row>
    <row r="118" spans="1:12" s="76" customFormat="1" ht="31.5" x14ac:dyDescent="0.25">
      <c r="A118" s="82">
        <f t="shared" si="2"/>
        <v>102</v>
      </c>
      <c r="B118" s="170">
        <v>44291</v>
      </c>
      <c r="C118" s="160" t="s">
        <v>388</v>
      </c>
      <c r="D118" s="84" t="s">
        <v>258</v>
      </c>
      <c r="E118" s="86" t="s">
        <v>587</v>
      </c>
      <c r="F118" s="161">
        <v>219</v>
      </c>
      <c r="G118" s="260">
        <v>8000</v>
      </c>
      <c r="H118" s="260">
        <v>8000</v>
      </c>
      <c r="I118" s="88">
        <f t="shared" si="3"/>
        <v>1752000</v>
      </c>
      <c r="L118" s="77"/>
    </row>
    <row r="119" spans="1:12" s="76" customFormat="1" ht="31.5" x14ac:dyDescent="0.25">
      <c r="A119" s="82">
        <f t="shared" si="2"/>
        <v>103</v>
      </c>
      <c r="B119" s="170">
        <v>44291</v>
      </c>
      <c r="C119" s="160" t="s">
        <v>389</v>
      </c>
      <c r="D119" s="84" t="s">
        <v>258</v>
      </c>
      <c r="E119" s="86" t="s">
        <v>588</v>
      </c>
      <c r="F119" s="161">
        <v>100</v>
      </c>
      <c r="G119" s="260">
        <v>11000</v>
      </c>
      <c r="H119" s="260">
        <v>11000</v>
      </c>
      <c r="I119" s="88">
        <f t="shared" si="3"/>
        <v>1100000</v>
      </c>
      <c r="L119" s="77"/>
    </row>
    <row r="120" spans="1:12" s="76" customFormat="1" ht="31.5" x14ac:dyDescent="0.25">
      <c r="A120" s="82">
        <f t="shared" si="2"/>
        <v>104</v>
      </c>
      <c r="B120" s="170">
        <v>44292</v>
      </c>
      <c r="C120" s="160" t="s">
        <v>390</v>
      </c>
      <c r="D120" s="84" t="s">
        <v>258</v>
      </c>
      <c r="E120" s="86" t="s">
        <v>537</v>
      </c>
      <c r="F120" s="161">
        <v>337</v>
      </c>
      <c r="G120" s="260">
        <v>9000</v>
      </c>
      <c r="H120" s="260">
        <v>9000</v>
      </c>
      <c r="I120" s="88">
        <f t="shared" si="3"/>
        <v>3033000</v>
      </c>
      <c r="L120" s="77"/>
    </row>
    <row r="121" spans="1:12" s="76" customFormat="1" ht="31.5" x14ac:dyDescent="0.25">
      <c r="A121" s="82">
        <f t="shared" si="2"/>
        <v>105</v>
      </c>
      <c r="B121" s="170">
        <v>44292</v>
      </c>
      <c r="C121" s="160" t="s">
        <v>391</v>
      </c>
      <c r="D121" s="84" t="s">
        <v>258</v>
      </c>
      <c r="E121" s="86" t="s">
        <v>533</v>
      </c>
      <c r="F121" s="161">
        <v>340</v>
      </c>
      <c r="G121" s="260">
        <v>9000</v>
      </c>
      <c r="H121" s="260">
        <v>9000</v>
      </c>
      <c r="I121" s="88">
        <f t="shared" si="3"/>
        <v>3060000</v>
      </c>
      <c r="L121" s="77"/>
    </row>
    <row r="122" spans="1:12" s="76" customFormat="1" ht="31.5" x14ac:dyDescent="0.25">
      <c r="A122" s="82">
        <f t="shared" si="2"/>
        <v>106</v>
      </c>
      <c r="B122" s="170">
        <v>44292</v>
      </c>
      <c r="C122" s="160" t="s">
        <v>392</v>
      </c>
      <c r="D122" s="84" t="s">
        <v>258</v>
      </c>
      <c r="E122" s="86" t="s">
        <v>539</v>
      </c>
      <c r="F122" s="161">
        <v>180</v>
      </c>
      <c r="G122" s="260">
        <v>9000</v>
      </c>
      <c r="H122" s="260">
        <v>9000</v>
      </c>
      <c r="I122" s="88">
        <f t="shared" si="3"/>
        <v>1620000</v>
      </c>
      <c r="L122" s="77"/>
    </row>
    <row r="123" spans="1:12" s="76" customFormat="1" ht="19.5" customHeight="1" x14ac:dyDescent="0.25">
      <c r="A123" s="82">
        <f t="shared" si="2"/>
        <v>107</v>
      </c>
      <c r="B123" s="170">
        <v>44292</v>
      </c>
      <c r="C123" s="160" t="s">
        <v>393</v>
      </c>
      <c r="D123" s="84" t="s">
        <v>258</v>
      </c>
      <c r="E123" s="86" t="s">
        <v>540</v>
      </c>
      <c r="F123" s="161">
        <v>252</v>
      </c>
      <c r="G123" s="260">
        <v>9000</v>
      </c>
      <c r="H123" s="260">
        <v>9000</v>
      </c>
      <c r="I123" s="88">
        <f t="shared" si="3"/>
        <v>2268000</v>
      </c>
      <c r="L123" s="77"/>
    </row>
    <row r="124" spans="1:12" s="76" customFormat="1" ht="31.5" x14ac:dyDescent="0.25">
      <c r="A124" s="82">
        <f t="shared" si="2"/>
        <v>108</v>
      </c>
      <c r="B124" s="170">
        <v>44292</v>
      </c>
      <c r="C124" s="160" t="s">
        <v>394</v>
      </c>
      <c r="D124" s="84" t="s">
        <v>258</v>
      </c>
      <c r="E124" s="86" t="s">
        <v>589</v>
      </c>
      <c r="F124" s="161">
        <v>543</v>
      </c>
      <c r="G124" s="260">
        <v>7000</v>
      </c>
      <c r="H124" s="260">
        <v>7000</v>
      </c>
      <c r="I124" s="88">
        <f t="shared" si="3"/>
        <v>3801000</v>
      </c>
      <c r="L124" s="77"/>
    </row>
    <row r="125" spans="1:12" s="76" customFormat="1" ht="31.5" x14ac:dyDescent="0.25">
      <c r="A125" s="82">
        <f t="shared" si="2"/>
        <v>109</v>
      </c>
      <c r="B125" s="170">
        <v>44293</v>
      </c>
      <c r="C125" s="160" t="s">
        <v>399</v>
      </c>
      <c r="D125" s="84" t="s">
        <v>258</v>
      </c>
      <c r="E125" s="86" t="s">
        <v>527</v>
      </c>
      <c r="F125" s="161">
        <v>114</v>
      </c>
      <c r="G125" s="260">
        <v>9000</v>
      </c>
      <c r="H125" s="260">
        <v>9000</v>
      </c>
      <c r="I125" s="88">
        <f t="shared" si="3"/>
        <v>1026000</v>
      </c>
      <c r="L125" s="77"/>
    </row>
    <row r="126" spans="1:12" s="76" customFormat="1" ht="18" customHeight="1" x14ac:dyDescent="0.25">
      <c r="A126" s="82">
        <f t="shared" si="2"/>
        <v>110</v>
      </c>
      <c r="B126" s="170">
        <v>44293</v>
      </c>
      <c r="C126" s="160" t="s">
        <v>400</v>
      </c>
      <c r="D126" s="84" t="s">
        <v>258</v>
      </c>
      <c r="E126" s="86" t="s">
        <v>528</v>
      </c>
      <c r="F126" s="161">
        <v>100</v>
      </c>
      <c r="G126" s="260">
        <v>9000</v>
      </c>
      <c r="H126" s="260">
        <v>9000</v>
      </c>
      <c r="I126" s="88">
        <f t="shared" si="3"/>
        <v>900000</v>
      </c>
      <c r="L126" s="77"/>
    </row>
    <row r="127" spans="1:12" s="76" customFormat="1" ht="31.5" x14ac:dyDescent="0.25">
      <c r="A127" s="82">
        <f t="shared" si="2"/>
        <v>111</v>
      </c>
      <c r="B127" s="170">
        <v>44293</v>
      </c>
      <c r="C127" s="160" t="s">
        <v>401</v>
      </c>
      <c r="D127" s="84" t="s">
        <v>258</v>
      </c>
      <c r="E127" s="86" t="s">
        <v>530</v>
      </c>
      <c r="F127" s="161">
        <v>100</v>
      </c>
      <c r="G127" s="260">
        <v>7800</v>
      </c>
      <c r="H127" s="260">
        <v>7800</v>
      </c>
      <c r="I127" s="88">
        <f t="shared" si="3"/>
        <v>780000</v>
      </c>
      <c r="L127" s="77"/>
    </row>
    <row r="128" spans="1:12" s="76" customFormat="1" ht="31.5" x14ac:dyDescent="0.25">
      <c r="A128" s="82">
        <f t="shared" si="2"/>
        <v>112</v>
      </c>
      <c r="B128" s="170">
        <v>44293</v>
      </c>
      <c r="C128" s="160" t="s">
        <v>402</v>
      </c>
      <c r="D128" s="84" t="s">
        <v>258</v>
      </c>
      <c r="E128" s="86" t="s">
        <v>550</v>
      </c>
      <c r="F128" s="161">
        <v>100</v>
      </c>
      <c r="G128" s="260">
        <v>6000</v>
      </c>
      <c r="H128" s="260">
        <v>6000</v>
      </c>
      <c r="I128" s="88">
        <f t="shared" si="3"/>
        <v>600000</v>
      </c>
      <c r="L128" s="77"/>
    </row>
    <row r="129" spans="1:12" s="76" customFormat="1" ht="31.5" x14ac:dyDescent="0.25">
      <c r="A129" s="82">
        <f t="shared" si="2"/>
        <v>113</v>
      </c>
      <c r="B129" s="170">
        <v>44293</v>
      </c>
      <c r="C129" s="160" t="s">
        <v>403</v>
      </c>
      <c r="D129" s="84" t="s">
        <v>258</v>
      </c>
      <c r="E129" s="86" t="s">
        <v>543</v>
      </c>
      <c r="F129" s="161">
        <v>151</v>
      </c>
      <c r="G129" s="260">
        <v>5000</v>
      </c>
      <c r="H129" s="260">
        <v>5000</v>
      </c>
      <c r="I129" s="88">
        <f t="shared" si="3"/>
        <v>755000</v>
      </c>
      <c r="L129" s="77"/>
    </row>
    <row r="130" spans="1:12" s="76" customFormat="1" ht="19.5" customHeight="1" x14ac:dyDescent="0.25">
      <c r="A130" s="82">
        <f t="shared" si="2"/>
        <v>114</v>
      </c>
      <c r="B130" s="170">
        <v>44293</v>
      </c>
      <c r="C130" s="160" t="s">
        <v>404</v>
      </c>
      <c r="D130" s="84" t="s">
        <v>258</v>
      </c>
      <c r="E130" s="86" t="s">
        <v>526</v>
      </c>
      <c r="F130" s="161">
        <v>204</v>
      </c>
      <c r="G130" s="260">
        <v>10200</v>
      </c>
      <c r="H130" s="260">
        <v>10200</v>
      </c>
      <c r="I130" s="88">
        <f t="shared" si="3"/>
        <v>2080800</v>
      </c>
      <c r="L130" s="77"/>
    </row>
    <row r="131" spans="1:12" s="76" customFormat="1" ht="31.5" x14ac:dyDescent="0.25">
      <c r="A131" s="82">
        <f t="shared" si="2"/>
        <v>115</v>
      </c>
      <c r="B131" s="170">
        <v>44293</v>
      </c>
      <c r="C131" s="160" t="s">
        <v>405</v>
      </c>
      <c r="D131" s="84" t="s">
        <v>258</v>
      </c>
      <c r="E131" s="86" t="s">
        <v>549</v>
      </c>
      <c r="F131" s="161">
        <v>100</v>
      </c>
      <c r="G131" s="260">
        <v>8000</v>
      </c>
      <c r="H131" s="260">
        <v>8000</v>
      </c>
      <c r="I131" s="88">
        <f t="shared" si="3"/>
        <v>800000</v>
      </c>
      <c r="L131" s="77"/>
    </row>
    <row r="132" spans="1:12" s="76" customFormat="1" ht="18" customHeight="1" x14ac:dyDescent="0.25">
      <c r="A132" s="82">
        <f t="shared" si="2"/>
        <v>116</v>
      </c>
      <c r="B132" s="170">
        <v>44293</v>
      </c>
      <c r="C132" s="160" t="s">
        <v>406</v>
      </c>
      <c r="D132" s="84" t="s">
        <v>258</v>
      </c>
      <c r="E132" s="86" t="s">
        <v>545</v>
      </c>
      <c r="F132" s="161">
        <v>104</v>
      </c>
      <c r="G132" s="260">
        <v>11500</v>
      </c>
      <c r="H132" s="260">
        <v>11500</v>
      </c>
      <c r="I132" s="88">
        <f t="shared" si="3"/>
        <v>1196000</v>
      </c>
      <c r="L132" s="77"/>
    </row>
    <row r="133" spans="1:12" s="76" customFormat="1" ht="18" customHeight="1" x14ac:dyDescent="0.25">
      <c r="A133" s="82">
        <f t="shared" si="2"/>
        <v>117</v>
      </c>
      <c r="B133" s="170">
        <v>44293</v>
      </c>
      <c r="C133" s="160" t="s">
        <v>407</v>
      </c>
      <c r="D133" s="84" t="s">
        <v>258</v>
      </c>
      <c r="E133" s="86" t="s">
        <v>551</v>
      </c>
      <c r="F133" s="161">
        <v>100</v>
      </c>
      <c r="G133" s="260">
        <v>8500</v>
      </c>
      <c r="H133" s="260">
        <v>8500</v>
      </c>
      <c r="I133" s="88">
        <f t="shared" si="3"/>
        <v>850000</v>
      </c>
      <c r="L133" s="77"/>
    </row>
    <row r="134" spans="1:12" s="76" customFormat="1" ht="31.5" x14ac:dyDescent="0.25">
      <c r="A134" s="82">
        <f t="shared" si="2"/>
        <v>118</v>
      </c>
      <c r="B134" s="170">
        <v>44293</v>
      </c>
      <c r="C134" s="160" t="s">
        <v>408</v>
      </c>
      <c r="D134" s="84" t="s">
        <v>258</v>
      </c>
      <c r="E134" s="86" t="s">
        <v>525</v>
      </c>
      <c r="F134" s="161">
        <v>276</v>
      </c>
      <c r="G134" s="260">
        <v>5500</v>
      </c>
      <c r="H134" s="260">
        <v>5500</v>
      </c>
      <c r="I134" s="88">
        <f t="shared" si="3"/>
        <v>1518000</v>
      </c>
      <c r="L134" s="77"/>
    </row>
    <row r="135" spans="1:12" s="76" customFormat="1" ht="31.5" x14ac:dyDescent="0.25">
      <c r="A135" s="82">
        <f t="shared" si="2"/>
        <v>119</v>
      </c>
      <c r="B135" s="170">
        <v>44293</v>
      </c>
      <c r="C135" s="160" t="s">
        <v>409</v>
      </c>
      <c r="D135" s="84" t="s">
        <v>258</v>
      </c>
      <c r="E135" s="86" t="s">
        <v>546</v>
      </c>
      <c r="F135" s="161">
        <v>100</v>
      </c>
      <c r="G135" s="260">
        <v>11000</v>
      </c>
      <c r="H135" s="260">
        <v>11000</v>
      </c>
      <c r="I135" s="88">
        <f t="shared" si="3"/>
        <v>1100000</v>
      </c>
      <c r="L135" s="77"/>
    </row>
    <row r="136" spans="1:12" s="76" customFormat="1" ht="31.5" x14ac:dyDescent="0.25">
      <c r="A136" s="82">
        <f t="shared" si="2"/>
        <v>120</v>
      </c>
      <c r="B136" s="170">
        <v>44293</v>
      </c>
      <c r="C136" s="160" t="s">
        <v>410</v>
      </c>
      <c r="D136" s="84" t="s">
        <v>258</v>
      </c>
      <c r="E136" s="86" t="s">
        <v>524</v>
      </c>
      <c r="F136" s="161">
        <v>100</v>
      </c>
      <c r="G136" s="260">
        <v>5000</v>
      </c>
      <c r="H136" s="260">
        <v>5000</v>
      </c>
      <c r="I136" s="88">
        <f t="shared" si="3"/>
        <v>500000</v>
      </c>
      <c r="L136" s="77"/>
    </row>
    <row r="137" spans="1:12" s="76" customFormat="1" ht="18" customHeight="1" x14ac:dyDescent="0.25">
      <c r="A137" s="82">
        <f t="shared" si="2"/>
        <v>121</v>
      </c>
      <c r="B137" s="170">
        <v>44293</v>
      </c>
      <c r="C137" s="160" t="s">
        <v>411</v>
      </c>
      <c r="D137" s="84" t="s">
        <v>258</v>
      </c>
      <c r="E137" s="86" t="s">
        <v>541</v>
      </c>
      <c r="F137" s="161">
        <v>100</v>
      </c>
      <c r="G137" s="260">
        <v>9000</v>
      </c>
      <c r="H137" s="260">
        <v>9000</v>
      </c>
      <c r="I137" s="88">
        <f t="shared" si="3"/>
        <v>900000</v>
      </c>
      <c r="L137" s="77"/>
    </row>
    <row r="138" spans="1:12" s="76" customFormat="1" ht="31.5" x14ac:dyDescent="0.25">
      <c r="A138" s="82">
        <f t="shared" si="2"/>
        <v>122</v>
      </c>
      <c r="B138" s="170">
        <v>44293</v>
      </c>
      <c r="C138" s="160" t="s">
        <v>412</v>
      </c>
      <c r="D138" s="84" t="s">
        <v>258</v>
      </c>
      <c r="E138" s="86" t="s">
        <v>547</v>
      </c>
      <c r="F138" s="161">
        <v>100</v>
      </c>
      <c r="G138" s="260">
        <v>10800</v>
      </c>
      <c r="H138" s="260">
        <v>10800</v>
      </c>
      <c r="I138" s="88">
        <f t="shared" si="3"/>
        <v>1080000</v>
      </c>
      <c r="L138" s="77"/>
    </row>
    <row r="139" spans="1:12" s="76" customFormat="1" ht="31.5" x14ac:dyDescent="0.25">
      <c r="A139" s="82">
        <f t="shared" si="2"/>
        <v>123</v>
      </c>
      <c r="B139" s="170">
        <v>44294</v>
      </c>
      <c r="C139" s="160" t="s">
        <v>413</v>
      </c>
      <c r="D139" s="84" t="s">
        <v>258</v>
      </c>
      <c r="E139" s="86" t="s">
        <v>565</v>
      </c>
      <c r="F139" s="161">
        <v>100</v>
      </c>
      <c r="G139" s="260">
        <v>12000</v>
      </c>
      <c r="H139" s="260">
        <v>12000</v>
      </c>
      <c r="I139" s="88">
        <f t="shared" si="3"/>
        <v>1200000</v>
      </c>
      <c r="L139" s="77"/>
    </row>
    <row r="140" spans="1:12" s="76" customFormat="1" ht="18" customHeight="1" x14ac:dyDescent="0.25">
      <c r="A140" s="82">
        <f t="shared" si="2"/>
        <v>124</v>
      </c>
      <c r="B140" s="170">
        <v>44294</v>
      </c>
      <c r="C140" s="160" t="s">
        <v>414</v>
      </c>
      <c r="D140" s="84" t="s">
        <v>258</v>
      </c>
      <c r="E140" s="86" t="s">
        <v>578</v>
      </c>
      <c r="F140" s="161">
        <v>100</v>
      </c>
      <c r="G140" s="260">
        <v>7000</v>
      </c>
      <c r="H140" s="260">
        <v>7000</v>
      </c>
      <c r="I140" s="88">
        <f t="shared" si="3"/>
        <v>700000</v>
      </c>
      <c r="L140" s="77"/>
    </row>
    <row r="141" spans="1:12" s="76" customFormat="1" ht="18" customHeight="1" x14ac:dyDescent="0.25">
      <c r="A141" s="82">
        <f t="shared" si="2"/>
        <v>125</v>
      </c>
      <c r="B141" s="170">
        <v>44294</v>
      </c>
      <c r="C141" s="160" t="s">
        <v>415</v>
      </c>
      <c r="D141" s="84" t="s">
        <v>258</v>
      </c>
      <c r="E141" s="86" t="s">
        <v>576</v>
      </c>
      <c r="F141" s="161">
        <v>100</v>
      </c>
      <c r="G141" s="260">
        <v>6000</v>
      </c>
      <c r="H141" s="260">
        <v>6000</v>
      </c>
      <c r="I141" s="88">
        <f t="shared" si="3"/>
        <v>600000</v>
      </c>
      <c r="L141" s="77"/>
    </row>
    <row r="142" spans="1:12" s="76" customFormat="1" ht="31.5" x14ac:dyDescent="0.25">
      <c r="A142" s="82">
        <f t="shared" si="2"/>
        <v>126</v>
      </c>
      <c r="B142" s="170">
        <v>44294</v>
      </c>
      <c r="C142" s="160" t="s">
        <v>416</v>
      </c>
      <c r="D142" s="84" t="s">
        <v>258</v>
      </c>
      <c r="E142" s="86" t="s">
        <v>712</v>
      </c>
      <c r="F142" s="161">
        <v>100</v>
      </c>
      <c r="G142" s="260">
        <v>6000</v>
      </c>
      <c r="H142" s="260">
        <v>6000</v>
      </c>
      <c r="I142" s="88">
        <f t="shared" si="3"/>
        <v>600000</v>
      </c>
      <c r="L142" s="77"/>
    </row>
    <row r="143" spans="1:12" s="76" customFormat="1" ht="31.5" x14ac:dyDescent="0.25">
      <c r="A143" s="82">
        <f t="shared" si="2"/>
        <v>127</v>
      </c>
      <c r="B143" s="170">
        <v>44294</v>
      </c>
      <c r="C143" s="160" t="s">
        <v>417</v>
      </c>
      <c r="D143" s="84" t="s">
        <v>258</v>
      </c>
      <c r="E143" s="86" t="s">
        <v>574</v>
      </c>
      <c r="F143" s="161">
        <v>100</v>
      </c>
      <c r="G143" s="260">
        <v>7000</v>
      </c>
      <c r="H143" s="260">
        <v>7000</v>
      </c>
      <c r="I143" s="88">
        <f t="shared" si="3"/>
        <v>700000</v>
      </c>
      <c r="L143" s="77"/>
    </row>
    <row r="144" spans="1:12" s="76" customFormat="1" ht="31.5" x14ac:dyDescent="0.25">
      <c r="A144" s="82">
        <f t="shared" si="2"/>
        <v>128</v>
      </c>
      <c r="B144" s="170">
        <v>44294</v>
      </c>
      <c r="C144" s="160" t="s">
        <v>418</v>
      </c>
      <c r="D144" s="84" t="s">
        <v>258</v>
      </c>
      <c r="E144" s="86" t="s">
        <v>575</v>
      </c>
      <c r="F144" s="161">
        <v>100</v>
      </c>
      <c r="G144" s="260">
        <v>9000</v>
      </c>
      <c r="H144" s="260">
        <v>9000</v>
      </c>
      <c r="I144" s="88">
        <f t="shared" si="3"/>
        <v>900000</v>
      </c>
      <c r="L144" s="77"/>
    </row>
    <row r="145" spans="1:12" s="76" customFormat="1" ht="31.5" x14ac:dyDescent="0.25">
      <c r="A145" s="82">
        <f t="shared" si="2"/>
        <v>129</v>
      </c>
      <c r="B145" s="170">
        <v>44294</v>
      </c>
      <c r="C145" s="160" t="s">
        <v>419</v>
      </c>
      <c r="D145" s="84" t="s">
        <v>258</v>
      </c>
      <c r="E145" s="86" t="s">
        <v>571</v>
      </c>
      <c r="F145" s="161">
        <v>100</v>
      </c>
      <c r="G145" s="260">
        <v>9000</v>
      </c>
      <c r="H145" s="260">
        <v>9000</v>
      </c>
      <c r="I145" s="88">
        <f t="shared" si="3"/>
        <v>900000</v>
      </c>
      <c r="L145" s="77"/>
    </row>
    <row r="146" spans="1:12" s="76" customFormat="1" ht="18" customHeight="1" x14ac:dyDescent="0.25">
      <c r="A146" s="82">
        <f t="shared" si="2"/>
        <v>130</v>
      </c>
      <c r="B146" s="170">
        <v>44294</v>
      </c>
      <c r="C146" s="160" t="s">
        <v>420</v>
      </c>
      <c r="D146" s="84" t="s">
        <v>258</v>
      </c>
      <c r="E146" s="86" t="s">
        <v>569</v>
      </c>
      <c r="F146" s="161">
        <v>100</v>
      </c>
      <c r="G146" s="260">
        <v>6000</v>
      </c>
      <c r="H146" s="260">
        <v>6000</v>
      </c>
      <c r="I146" s="88">
        <f t="shared" si="3"/>
        <v>600000</v>
      </c>
      <c r="L146" s="77"/>
    </row>
    <row r="147" spans="1:12" s="76" customFormat="1" ht="31.5" x14ac:dyDescent="0.25">
      <c r="A147" s="82">
        <f t="shared" ref="A147:A163" si="4">A146+1</f>
        <v>131</v>
      </c>
      <c r="B147" s="170">
        <v>44294</v>
      </c>
      <c r="C147" s="160" t="s">
        <v>421</v>
      </c>
      <c r="D147" s="84" t="s">
        <v>258</v>
      </c>
      <c r="E147" s="86" t="s">
        <v>570</v>
      </c>
      <c r="F147" s="161">
        <v>100</v>
      </c>
      <c r="G147" s="260">
        <v>6000</v>
      </c>
      <c r="H147" s="260">
        <v>6000</v>
      </c>
      <c r="I147" s="88">
        <f t="shared" ref="I147:I163" si="5">F147*G147</f>
        <v>600000</v>
      </c>
      <c r="L147" s="77"/>
    </row>
    <row r="148" spans="1:12" s="76" customFormat="1" ht="31.5" x14ac:dyDescent="0.25">
      <c r="A148" s="82">
        <f t="shared" si="4"/>
        <v>132</v>
      </c>
      <c r="B148" s="170">
        <v>44294</v>
      </c>
      <c r="C148" s="160" t="s">
        <v>422</v>
      </c>
      <c r="D148" s="84" t="s">
        <v>258</v>
      </c>
      <c r="E148" s="86" t="s">
        <v>577</v>
      </c>
      <c r="F148" s="161">
        <v>100</v>
      </c>
      <c r="G148" s="260">
        <v>7000</v>
      </c>
      <c r="H148" s="260">
        <v>7000</v>
      </c>
      <c r="I148" s="88">
        <f t="shared" si="5"/>
        <v>700000</v>
      </c>
      <c r="L148" s="77"/>
    </row>
    <row r="149" spans="1:12" s="76" customFormat="1" ht="31.5" x14ac:dyDescent="0.25">
      <c r="A149" s="82">
        <f t="shared" si="4"/>
        <v>133</v>
      </c>
      <c r="B149" s="170">
        <v>44294</v>
      </c>
      <c r="C149" s="160" t="s">
        <v>423</v>
      </c>
      <c r="D149" s="84" t="s">
        <v>258</v>
      </c>
      <c r="E149" s="86" t="s">
        <v>585</v>
      </c>
      <c r="F149" s="161">
        <v>100</v>
      </c>
      <c r="G149" s="260">
        <v>5000</v>
      </c>
      <c r="H149" s="260">
        <v>5000</v>
      </c>
      <c r="I149" s="88">
        <f t="shared" si="5"/>
        <v>500000</v>
      </c>
      <c r="L149" s="77"/>
    </row>
    <row r="150" spans="1:12" s="76" customFormat="1" ht="31.5" x14ac:dyDescent="0.25">
      <c r="A150" s="82">
        <f t="shared" si="4"/>
        <v>134</v>
      </c>
      <c r="B150" s="170">
        <v>44294</v>
      </c>
      <c r="C150" s="160" t="s">
        <v>424</v>
      </c>
      <c r="D150" s="84" t="s">
        <v>258</v>
      </c>
      <c r="E150" s="86" t="s">
        <v>586</v>
      </c>
      <c r="F150" s="161">
        <v>100</v>
      </c>
      <c r="G150" s="260">
        <v>8000</v>
      </c>
      <c r="H150" s="260">
        <v>8000</v>
      </c>
      <c r="I150" s="88">
        <f t="shared" si="5"/>
        <v>800000</v>
      </c>
      <c r="L150" s="77"/>
    </row>
    <row r="151" spans="1:12" s="76" customFormat="1" ht="19.5" customHeight="1" x14ac:dyDescent="0.25">
      <c r="A151" s="82">
        <f t="shared" si="4"/>
        <v>135</v>
      </c>
      <c r="B151" s="170">
        <v>44294</v>
      </c>
      <c r="C151" s="160" t="s">
        <v>431</v>
      </c>
      <c r="D151" s="84" t="s">
        <v>258</v>
      </c>
      <c r="E151" s="86" t="s">
        <v>558</v>
      </c>
      <c r="F151" s="161">
        <v>100</v>
      </c>
      <c r="G151" s="260">
        <v>14000</v>
      </c>
      <c r="H151" s="260">
        <v>14000</v>
      </c>
      <c r="I151" s="88">
        <f t="shared" si="5"/>
        <v>1400000</v>
      </c>
      <c r="L151" s="77"/>
    </row>
    <row r="152" spans="1:12" s="76" customFormat="1" ht="19.5" customHeight="1" x14ac:dyDescent="0.25">
      <c r="A152" s="82">
        <f t="shared" si="4"/>
        <v>136</v>
      </c>
      <c r="B152" s="170">
        <v>44294</v>
      </c>
      <c r="C152" s="160" t="s">
        <v>432</v>
      </c>
      <c r="D152" s="84" t="s">
        <v>258</v>
      </c>
      <c r="E152" s="86" t="s">
        <v>554</v>
      </c>
      <c r="F152" s="161">
        <v>100</v>
      </c>
      <c r="G152" s="260">
        <v>9000</v>
      </c>
      <c r="H152" s="260">
        <v>9000</v>
      </c>
      <c r="I152" s="88">
        <f t="shared" si="5"/>
        <v>900000</v>
      </c>
      <c r="L152" s="77"/>
    </row>
    <row r="153" spans="1:12" s="76" customFormat="1" ht="31.5" x14ac:dyDescent="0.25">
      <c r="A153" s="82">
        <f t="shared" si="4"/>
        <v>137</v>
      </c>
      <c r="B153" s="170">
        <v>44294</v>
      </c>
      <c r="C153" s="160" t="s">
        <v>433</v>
      </c>
      <c r="D153" s="84" t="s">
        <v>258</v>
      </c>
      <c r="E153" s="86" t="s">
        <v>552</v>
      </c>
      <c r="F153" s="161">
        <v>100</v>
      </c>
      <c r="G153" s="260">
        <v>7500</v>
      </c>
      <c r="H153" s="260">
        <v>7500</v>
      </c>
      <c r="I153" s="88">
        <f t="shared" si="5"/>
        <v>750000</v>
      </c>
      <c r="L153" s="77"/>
    </row>
    <row r="154" spans="1:12" s="76" customFormat="1" ht="21" customHeight="1" x14ac:dyDescent="0.25">
      <c r="A154" s="82">
        <f t="shared" si="4"/>
        <v>138</v>
      </c>
      <c r="B154" s="170">
        <v>44294</v>
      </c>
      <c r="C154" s="160" t="s">
        <v>434</v>
      </c>
      <c r="D154" s="84" t="s">
        <v>258</v>
      </c>
      <c r="E154" s="86" t="s">
        <v>548</v>
      </c>
      <c r="F154" s="161">
        <v>100</v>
      </c>
      <c r="G154" s="260">
        <v>9000</v>
      </c>
      <c r="H154" s="260">
        <v>9000</v>
      </c>
      <c r="I154" s="88">
        <f t="shared" si="5"/>
        <v>900000</v>
      </c>
      <c r="L154" s="77"/>
    </row>
    <row r="155" spans="1:12" s="76" customFormat="1" ht="31.5" x14ac:dyDescent="0.25">
      <c r="A155" s="82">
        <f t="shared" si="4"/>
        <v>139</v>
      </c>
      <c r="B155" s="170">
        <v>44294</v>
      </c>
      <c r="C155" s="160" t="s">
        <v>435</v>
      </c>
      <c r="D155" s="84" t="s">
        <v>258</v>
      </c>
      <c r="E155" s="86" t="s">
        <v>560</v>
      </c>
      <c r="F155" s="161">
        <v>100</v>
      </c>
      <c r="G155" s="260">
        <v>13200</v>
      </c>
      <c r="H155" s="260">
        <v>13200</v>
      </c>
      <c r="I155" s="88">
        <f t="shared" si="5"/>
        <v>1320000</v>
      </c>
      <c r="L155" s="77"/>
    </row>
    <row r="156" spans="1:12" s="76" customFormat="1" ht="31.5" x14ac:dyDescent="0.25">
      <c r="A156" s="82">
        <f t="shared" si="4"/>
        <v>140</v>
      </c>
      <c r="B156" s="170">
        <v>44294</v>
      </c>
      <c r="C156" s="160" t="s">
        <v>436</v>
      </c>
      <c r="D156" s="84" t="s">
        <v>258</v>
      </c>
      <c r="E156" s="86" t="s">
        <v>544</v>
      </c>
      <c r="F156" s="161">
        <v>100</v>
      </c>
      <c r="G156" s="260">
        <v>9000</v>
      </c>
      <c r="H156" s="260">
        <v>9000</v>
      </c>
      <c r="I156" s="88">
        <f t="shared" si="5"/>
        <v>900000</v>
      </c>
      <c r="L156" s="77"/>
    </row>
    <row r="157" spans="1:12" s="76" customFormat="1" ht="31.5" x14ac:dyDescent="0.25">
      <c r="A157" s="82">
        <f t="shared" si="4"/>
        <v>141</v>
      </c>
      <c r="B157" s="170">
        <v>44294</v>
      </c>
      <c r="C157" s="160" t="s">
        <v>437</v>
      </c>
      <c r="D157" s="84" t="s">
        <v>258</v>
      </c>
      <c r="E157" s="86" t="s">
        <v>542</v>
      </c>
      <c r="F157" s="161">
        <v>100</v>
      </c>
      <c r="G157" s="260">
        <v>14000</v>
      </c>
      <c r="H157" s="260">
        <v>14000</v>
      </c>
      <c r="I157" s="88">
        <f t="shared" si="5"/>
        <v>1400000</v>
      </c>
      <c r="L157" s="77"/>
    </row>
    <row r="158" spans="1:12" s="76" customFormat="1" ht="31.5" x14ac:dyDescent="0.25">
      <c r="A158" s="82">
        <f t="shared" si="4"/>
        <v>142</v>
      </c>
      <c r="B158" s="170">
        <v>44294</v>
      </c>
      <c r="C158" s="160" t="s">
        <v>438</v>
      </c>
      <c r="D158" s="84" t="s">
        <v>258</v>
      </c>
      <c r="E158" s="86" t="s">
        <v>555</v>
      </c>
      <c r="F158" s="161">
        <v>100</v>
      </c>
      <c r="G158" s="260">
        <v>10200</v>
      </c>
      <c r="H158" s="260">
        <v>10200</v>
      </c>
      <c r="I158" s="88">
        <f t="shared" si="5"/>
        <v>1020000</v>
      </c>
      <c r="L158" s="77"/>
    </row>
    <row r="159" spans="1:12" s="76" customFormat="1" ht="31.5" x14ac:dyDescent="0.25">
      <c r="A159" s="82">
        <f t="shared" si="4"/>
        <v>143</v>
      </c>
      <c r="B159" s="170">
        <v>44294</v>
      </c>
      <c r="C159" s="160" t="s">
        <v>439</v>
      </c>
      <c r="D159" s="84" t="s">
        <v>258</v>
      </c>
      <c r="E159" s="86" t="s">
        <v>553</v>
      </c>
      <c r="F159" s="161">
        <v>100</v>
      </c>
      <c r="G159" s="260">
        <v>14400</v>
      </c>
      <c r="H159" s="260">
        <v>14400</v>
      </c>
      <c r="I159" s="88">
        <f t="shared" si="5"/>
        <v>1440000</v>
      </c>
      <c r="L159" s="77"/>
    </row>
    <row r="160" spans="1:12" s="76" customFormat="1" ht="31.5" x14ac:dyDescent="0.25">
      <c r="A160" s="82">
        <f t="shared" si="4"/>
        <v>144</v>
      </c>
      <c r="B160" s="170">
        <v>44295</v>
      </c>
      <c r="C160" s="160" t="s">
        <v>440</v>
      </c>
      <c r="D160" s="84" t="s">
        <v>258</v>
      </c>
      <c r="E160" s="86" t="s">
        <v>561</v>
      </c>
      <c r="F160" s="161">
        <v>260</v>
      </c>
      <c r="G160" s="260">
        <v>5000</v>
      </c>
      <c r="H160" s="260">
        <v>5000</v>
      </c>
      <c r="I160" s="88">
        <f t="shared" si="5"/>
        <v>1300000</v>
      </c>
      <c r="L160" s="77"/>
    </row>
    <row r="161" spans="1:12" s="76" customFormat="1" ht="19.5" customHeight="1" x14ac:dyDescent="0.25">
      <c r="A161" s="82">
        <f t="shared" si="4"/>
        <v>145</v>
      </c>
      <c r="B161" s="170">
        <v>44295</v>
      </c>
      <c r="C161" s="160" t="s">
        <v>441</v>
      </c>
      <c r="D161" s="84" t="s">
        <v>258</v>
      </c>
      <c r="E161" s="86" t="s">
        <v>572</v>
      </c>
      <c r="F161" s="161">
        <v>100</v>
      </c>
      <c r="G161" s="260">
        <v>6000</v>
      </c>
      <c r="H161" s="260">
        <v>6000</v>
      </c>
      <c r="I161" s="88">
        <f t="shared" si="5"/>
        <v>600000</v>
      </c>
      <c r="L161" s="77"/>
    </row>
    <row r="162" spans="1:12" s="76" customFormat="1" ht="19.5" customHeight="1" x14ac:dyDescent="0.25">
      <c r="A162" s="82">
        <f t="shared" si="4"/>
        <v>146</v>
      </c>
      <c r="B162" s="170">
        <v>44295</v>
      </c>
      <c r="C162" s="160" t="s">
        <v>442</v>
      </c>
      <c r="D162" s="84" t="s">
        <v>258</v>
      </c>
      <c r="E162" s="86" t="s">
        <v>540</v>
      </c>
      <c r="F162" s="161">
        <v>100</v>
      </c>
      <c r="G162" s="260">
        <v>9000</v>
      </c>
      <c r="H162" s="260">
        <v>9000</v>
      </c>
      <c r="I162" s="88">
        <f t="shared" si="5"/>
        <v>900000</v>
      </c>
      <c r="L162" s="77"/>
    </row>
    <row r="163" spans="1:12" s="76" customFormat="1" ht="31.5" x14ac:dyDescent="0.25">
      <c r="A163" s="82">
        <f t="shared" si="4"/>
        <v>147</v>
      </c>
      <c r="B163" s="170">
        <v>44295</v>
      </c>
      <c r="C163" s="160" t="s">
        <v>443</v>
      </c>
      <c r="D163" s="84" t="s">
        <v>258</v>
      </c>
      <c r="E163" s="86" t="s">
        <v>536</v>
      </c>
      <c r="F163" s="161">
        <v>100</v>
      </c>
      <c r="G163" s="260">
        <v>7000</v>
      </c>
      <c r="H163" s="260">
        <v>7000</v>
      </c>
      <c r="I163" s="88">
        <f t="shared" si="5"/>
        <v>700000</v>
      </c>
      <c r="L163" s="77"/>
    </row>
    <row r="164" spans="1:12" ht="36" customHeight="1" thickBot="1" x14ac:dyDescent="0.3">
      <c r="A164" s="239" t="s">
        <v>18</v>
      </c>
      <c r="B164" s="240"/>
      <c r="C164" s="240"/>
      <c r="D164" s="240"/>
      <c r="E164" s="240"/>
      <c r="F164" s="240"/>
      <c r="G164" s="240"/>
      <c r="H164" s="241"/>
      <c r="I164" s="89">
        <f>SUM(I17:I163)</f>
        <v>248841300</v>
      </c>
    </row>
    <row r="165" spans="1:12" ht="18.75" customHeight="1" x14ac:dyDescent="0.25">
      <c r="A165" s="242"/>
      <c r="B165" s="242"/>
      <c r="C165" s="242"/>
      <c r="D165" s="242"/>
      <c r="E165" s="90"/>
      <c r="G165" s="91"/>
      <c r="H165" s="91"/>
      <c r="I165" s="92"/>
    </row>
    <row r="166" spans="1:12" ht="23.25" customHeight="1" x14ac:dyDescent="0.25">
      <c r="A166" s="93"/>
      <c r="B166" s="93"/>
      <c r="D166" s="93"/>
      <c r="E166" s="93"/>
      <c r="G166" s="94" t="s">
        <v>19</v>
      </c>
      <c r="H166" s="94"/>
      <c r="I166" s="95">
        <v>0</v>
      </c>
    </row>
    <row r="167" spans="1:12" ht="23.25" customHeight="1" thickBot="1" x14ac:dyDescent="0.3">
      <c r="A167" s="202"/>
      <c r="B167" s="202"/>
      <c r="D167" s="202"/>
      <c r="E167" s="202"/>
      <c r="G167" s="97" t="s">
        <v>127</v>
      </c>
      <c r="H167" s="97"/>
      <c r="I167" s="98">
        <v>0</v>
      </c>
    </row>
    <row r="168" spans="1:12" ht="29.25" customHeight="1" x14ac:dyDescent="0.25">
      <c r="A168" s="74"/>
      <c r="B168" s="74"/>
      <c r="D168" s="74"/>
      <c r="E168" s="99"/>
      <c r="G168" s="100" t="s">
        <v>26</v>
      </c>
      <c r="H168" s="101"/>
      <c r="I168" s="102">
        <f>I164</f>
        <v>248841300</v>
      </c>
    </row>
    <row r="169" spans="1:12" ht="11.25" customHeight="1" x14ac:dyDescent="0.25">
      <c r="A169" s="74"/>
      <c r="B169" s="74"/>
      <c r="D169" s="74"/>
      <c r="E169" s="99"/>
      <c r="G169" s="101"/>
      <c r="H169" s="101"/>
      <c r="I169" s="103"/>
    </row>
    <row r="170" spans="1:12" ht="18.75" x14ac:dyDescent="0.25">
      <c r="A170" s="104" t="s">
        <v>713</v>
      </c>
      <c r="B170" s="99"/>
      <c r="D170" s="74"/>
      <c r="E170" s="99"/>
      <c r="G170" s="101"/>
      <c r="H170" s="101"/>
      <c r="I170" s="103"/>
    </row>
    <row r="171" spans="1:12" ht="15.75" x14ac:dyDescent="0.25">
      <c r="A171" s="74"/>
      <c r="B171" s="74"/>
      <c r="D171" s="74"/>
      <c r="E171" s="99"/>
      <c r="G171" s="101"/>
      <c r="H171" s="101"/>
      <c r="I171" s="103"/>
    </row>
    <row r="172" spans="1:12" ht="18.75" x14ac:dyDescent="0.3">
      <c r="A172" s="105" t="s">
        <v>20</v>
      </c>
      <c r="B172" s="106"/>
      <c r="D172" s="106"/>
      <c r="E172" s="74"/>
      <c r="G172" s="75"/>
      <c r="H172" s="75"/>
      <c r="I172" s="74"/>
    </row>
    <row r="173" spans="1:12" ht="18.75" x14ac:dyDescent="0.3">
      <c r="A173" s="107" t="s">
        <v>21</v>
      </c>
      <c r="B173" s="99"/>
      <c r="D173" s="99"/>
      <c r="E173" s="74"/>
      <c r="G173" s="75"/>
      <c r="H173" s="75"/>
      <c r="I173" s="74"/>
      <c r="L173" s="108"/>
    </row>
    <row r="174" spans="1:12" ht="18.75" x14ac:dyDescent="0.3">
      <c r="A174" s="107" t="s">
        <v>32</v>
      </c>
      <c r="B174" s="99"/>
      <c r="D174" s="74"/>
      <c r="E174" s="74"/>
      <c r="G174" s="75"/>
      <c r="H174" s="75"/>
      <c r="I174" s="74"/>
    </row>
    <row r="175" spans="1:12" ht="18.75" x14ac:dyDescent="0.3">
      <c r="A175" s="109" t="s">
        <v>33</v>
      </c>
      <c r="B175" s="110"/>
      <c r="D175" s="110"/>
      <c r="E175" s="74"/>
      <c r="G175" s="75"/>
      <c r="H175" s="75"/>
      <c r="I175" s="74"/>
    </row>
    <row r="176" spans="1:12" ht="18.75" x14ac:dyDescent="0.3">
      <c r="A176" s="111" t="s">
        <v>34</v>
      </c>
      <c r="B176" s="112"/>
      <c r="D176" s="113"/>
      <c r="E176" s="74"/>
      <c r="G176" s="75"/>
      <c r="H176" s="75"/>
      <c r="I176" s="74"/>
    </row>
    <row r="177" spans="1:9" ht="15.75" x14ac:dyDescent="0.25">
      <c r="A177" s="112"/>
      <c r="B177" s="112"/>
      <c r="D177" s="114"/>
      <c r="E177" s="74"/>
      <c r="G177" s="75"/>
      <c r="H177" s="75"/>
      <c r="I177" s="74"/>
    </row>
    <row r="178" spans="1:9" ht="15.75" x14ac:dyDescent="0.25">
      <c r="A178" s="74"/>
      <c r="B178" s="74"/>
      <c r="D178" s="74"/>
      <c r="E178" s="74"/>
      <c r="G178" s="115" t="s">
        <v>36</v>
      </c>
      <c r="H178" s="231" t="str">
        <f>I13</f>
        <v xml:space="preserve"> 19 Mei  2021</v>
      </c>
      <c r="I178" s="231"/>
    </row>
    <row r="179" spans="1:9" ht="15.75" x14ac:dyDescent="0.25">
      <c r="A179" s="74"/>
      <c r="B179" s="74"/>
      <c r="D179" s="74"/>
      <c r="E179" s="74"/>
      <c r="G179" s="75"/>
      <c r="H179" s="75"/>
      <c r="I179" s="74"/>
    </row>
    <row r="180" spans="1:9" ht="15.75" x14ac:dyDescent="0.25">
      <c r="A180" s="74"/>
      <c r="B180" s="74"/>
      <c r="D180" s="74"/>
      <c r="E180" s="74"/>
      <c r="G180" s="75"/>
      <c r="H180" s="75"/>
      <c r="I180" s="74"/>
    </row>
    <row r="181" spans="1:9" ht="15.75" x14ac:dyDescent="0.25">
      <c r="A181" s="74"/>
      <c r="B181" s="74"/>
      <c r="D181" s="74"/>
      <c r="E181" s="74"/>
      <c r="G181" s="75"/>
      <c r="H181" s="75"/>
      <c r="I181" s="74"/>
    </row>
    <row r="182" spans="1:9" ht="15.75" x14ac:dyDescent="0.25">
      <c r="A182" s="74"/>
      <c r="B182" s="74"/>
      <c r="D182" s="74"/>
      <c r="E182" s="74"/>
      <c r="G182" s="75"/>
      <c r="H182" s="75"/>
      <c r="I182" s="74"/>
    </row>
    <row r="183" spans="1:9" ht="15.75" x14ac:dyDescent="0.25">
      <c r="A183" s="74"/>
      <c r="B183" s="74"/>
      <c r="D183" s="74"/>
      <c r="E183" s="74"/>
      <c r="G183" s="75"/>
      <c r="H183" s="75"/>
      <c r="I183" s="74"/>
    </row>
    <row r="184" spans="1:9" ht="15.75" x14ac:dyDescent="0.25">
      <c r="A184" s="74"/>
      <c r="B184" s="74"/>
      <c r="D184" s="74"/>
      <c r="E184" s="74"/>
      <c r="G184" s="75"/>
      <c r="H184" s="75"/>
      <c r="I184" s="74"/>
    </row>
    <row r="185" spans="1:9" ht="15.75" x14ac:dyDescent="0.25">
      <c r="A185" s="74"/>
      <c r="B185" s="74"/>
      <c r="D185" s="74"/>
      <c r="E185" s="74"/>
      <c r="G185" s="75"/>
      <c r="H185" s="75"/>
      <c r="I185" s="74"/>
    </row>
    <row r="186" spans="1:9" ht="15.75" x14ac:dyDescent="0.25">
      <c r="A186" s="23"/>
      <c r="B186" s="23"/>
      <c r="D186" s="23"/>
      <c r="E186" s="23"/>
      <c r="G186" s="222" t="s">
        <v>285</v>
      </c>
      <c r="H186" s="222"/>
      <c r="I186" s="222"/>
    </row>
    <row r="187" spans="1:9" ht="15.75" x14ac:dyDescent="0.25">
      <c r="A187" s="23"/>
      <c r="B187" s="23"/>
      <c r="D187" s="23"/>
      <c r="E187" s="23"/>
      <c r="G187" s="116"/>
      <c r="H187" s="116"/>
      <c r="I187" s="23"/>
    </row>
    <row r="188" spans="1:9" ht="15.75" x14ac:dyDescent="0.25">
      <c r="A188" s="23"/>
      <c r="B188" s="23"/>
      <c r="D188" s="23"/>
      <c r="E188" s="23"/>
      <c r="G188" s="116"/>
      <c r="H188" s="116"/>
      <c r="I188" s="23"/>
    </row>
    <row r="189" spans="1:9" ht="15.75" x14ac:dyDescent="0.25">
      <c r="A189" s="23"/>
      <c r="B189" s="23"/>
      <c r="D189" s="23"/>
      <c r="E189" s="23"/>
      <c r="G189" s="116"/>
      <c r="H189" s="116"/>
      <c r="I189" s="23"/>
    </row>
    <row r="190" spans="1:9" ht="15.75" x14ac:dyDescent="0.25">
      <c r="A190" s="23"/>
      <c r="B190" s="23"/>
      <c r="D190" s="23"/>
      <c r="E190" s="23"/>
      <c r="G190" s="116"/>
      <c r="H190" s="116"/>
      <c r="I190" s="23"/>
    </row>
    <row r="191" spans="1:9" ht="15.75" x14ac:dyDescent="0.25">
      <c r="A191" s="23"/>
      <c r="B191" s="23"/>
      <c r="D191" s="23"/>
      <c r="E191" s="23"/>
      <c r="G191" s="116"/>
      <c r="H191" s="116"/>
      <c r="I191" s="23"/>
    </row>
    <row r="192" spans="1:9" ht="15.75" x14ac:dyDescent="0.25">
      <c r="A192" s="23"/>
      <c r="B192" s="23"/>
      <c r="D192" s="23"/>
      <c r="E192" s="23"/>
      <c r="G192" s="116"/>
      <c r="H192" s="116"/>
      <c r="I192" s="23"/>
    </row>
    <row r="193" spans="1:9" ht="15.75" x14ac:dyDescent="0.25">
      <c r="A193" s="23"/>
      <c r="B193" s="23"/>
      <c r="D193" s="23"/>
      <c r="E193" s="23"/>
      <c r="G193" s="116"/>
      <c r="H193" s="116"/>
      <c r="I193" s="23"/>
    </row>
    <row r="194" spans="1:9" ht="15.75" x14ac:dyDescent="0.25">
      <c r="A194" s="23"/>
      <c r="B194" s="23"/>
      <c r="D194" s="23"/>
      <c r="E194" s="23"/>
      <c r="G194" s="116"/>
      <c r="H194" s="116"/>
      <c r="I194" s="23"/>
    </row>
  </sheetData>
  <autoFilter ref="A16:I164">
    <filterColumn colId="6" showButton="0"/>
  </autoFilter>
  <mergeCells count="153">
    <mergeCell ref="G21:H21"/>
    <mergeCell ref="G22:H22"/>
    <mergeCell ref="G23:H23"/>
    <mergeCell ref="G24:H24"/>
    <mergeCell ref="G25:H25"/>
    <mergeCell ref="G26:H26"/>
    <mergeCell ref="A10:I10"/>
    <mergeCell ref="G16:H16"/>
    <mergeCell ref="G17:H17"/>
    <mergeCell ref="G18:H18"/>
    <mergeCell ref="G19:H19"/>
    <mergeCell ref="G20:H20"/>
    <mergeCell ref="G33:H33"/>
    <mergeCell ref="G34:H34"/>
    <mergeCell ref="G35:H35"/>
    <mergeCell ref="G36:H36"/>
    <mergeCell ref="G37:H37"/>
    <mergeCell ref="G38:H38"/>
    <mergeCell ref="G27:H27"/>
    <mergeCell ref="G28:H28"/>
    <mergeCell ref="G29:H29"/>
    <mergeCell ref="G30:H30"/>
    <mergeCell ref="G31:H31"/>
    <mergeCell ref="G32:H32"/>
    <mergeCell ref="G45:H45"/>
    <mergeCell ref="G46:H46"/>
    <mergeCell ref="G47:H47"/>
    <mergeCell ref="G48:H48"/>
    <mergeCell ref="G49:H49"/>
    <mergeCell ref="G50:H50"/>
    <mergeCell ref="G39:H39"/>
    <mergeCell ref="G40:H40"/>
    <mergeCell ref="G41:H41"/>
    <mergeCell ref="G42:H42"/>
    <mergeCell ref="G43:H43"/>
    <mergeCell ref="G44:H44"/>
    <mergeCell ref="G57:H57"/>
    <mergeCell ref="G58:H58"/>
    <mergeCell ref="G59:H59"/>
    <mergeCell ref="G60:H60"/>
    <mergeCell ref="G61:H61"/>
    <mergeCell ref="G62:H62"/>
    <mergeCell ref="G51:H51"/>
    <mergeCell ref="G52:H52"/>
    <mergeCell ref="G53:H53"/>
    <mergeCell ref="G54:H54"/>
    <mergeCell ref="G55:H55"/>
    <mergeCell ref="G56:H56"/>
    <mergeCell ref="G69:H69"/>
    <mergeCell ref="G70:H70"/>
    <mergeCell ref="G71:H71"/>
    <mergeCell ref="G72:H72"/>
    <mergeCell ref="G73:H73"/>
    <mergeCell ref="G74:H74"/>
    <mergeCell ref="G63:H63"/>
    <mergeCell ref="G64:H64"/>
    <mergeCell ref="G65:H65"/>
    <mergeCell ref="G66:H66"/>
    <mergeCell ref="G67:H67"/>
    <mergeCell ref="G68:H68"/>
    <mergeCell ref="G81:H81"/>
    <mergeCell ref="G82:H82"/>
    <mergeCell ref="G83:H83"/>
    <mergeCell ref="G84:H84"/>
    <mergeCell ref="G85:H85"/>
    <mergeCell ref="G86:H86"/>
    <mergeCell ref="G75:H75"/>
    <mergeCell ref="G76:H76"/>
    <mergeCell ref="G77:H77"/>
    <mergeCell ref="G78:H78"/>
    <mergeCell ref="G79:H79"/>
    <mergeCell ref="G80:H80"/>
    <mergeCell ref="G93:H93"/>
    <mergeCell ref="G94:H94"/>
    <mergeCell ref="G95:H95"/>
    <mergeCell ref="G96:H96"/>
    <mergeCell ref="G97:H97"/>
    <mergeCell ref="G98:H98"/>
    <mergeCell ref="G87:H87"/>
    <mergeCell ref="G88:H88"/>
    <mergeCell ref="G89:H89"/>
    <mergeCell ref="G90:H90"/>
    <mergeCell ref="G91:H91"/>
    <mergeCell ref="G92:H92"/>
    <mergeCell ref="G105:H105"/>
    <mergeCell ref="G106:H106"/>
    <mergeCell ref="G107:H107"/>
    <mergeCell ref="G108:H108"/>
    <mergeCell ref="G109:H109"/>
    <mergeCell ref="G110:H110"/>
    <mergeCell ref="G99:H99"/>
    <mergeCell ref="G100:H100"/>
    <mergeCell ref="G101:H101"/>
    <mergeCell ref="G102:H102"/>
    <mergeCell ref="G103:H103"/>
    <mergeCell ref="G104:H104"/>
    <mergeCell ref="G117:H117"/>
    <mergeCell ref="G118:H118"/>
    <mergeCell ref="G119:H119"/>
    <mergeCell ref="G120:H120"/>
    <mergeCell ref="G121:H121"/>
    <mergeCell ref="G122:H122"/>
    <mergeCell ref="G111:H111"/>
    <mergeCell ref="G112:H112"/>
    <mergeCell ref="G113:H113"/>
    <mergeCell ref="G114:H114"/>
    <mergeCell ref="G115:H115"/>
    <mergeCell ref="G116:H116"/>
    <mergeCell ref="G129:H129"/>
    <mergeCell ref="G130:H130"/>
    <mergeCell ref="G131:H131"/>
    <mergeCell ref="G132:H132"/>
    <mergeCell ref="G133:H133"/>
    <mergeCell ref="G134:H134"/>
    <mergeCell ref="G123:H123"/>
    <mergeCell ref="G124:H124"/>
    <mergeCell ref="G125:H125"/>
    <mergeCell ref="G126:H126"/>
    <mergeCell ref="G127:H127"/>
    <mergeCell ref="G128:H128"/>
    <mergeCell ref="G141:H141"/>
    <mergeCell ref="G142:H142"/>
    <mergeCell ref="G143:H143"/>
    <mergeCell ref="G144:H144"/>
    <mergeCell ref="G145:H145"/>
    <mergeCell ref="G146:H146"/>
    <mergeCell ref="G135:H135"/>
    <mergeCell ref="G136:H136"/>
    <mergeCell ref="G137:H137"/>
    <mergeCell ref="G138:H138"/>
    <mergeCell ref="G139:H139"/>
    <mergeCell ref="G140:H140"/>
    <mergeCell ref="G153:H153"/>
    <mergeCell ref="G154:H154"/>
    <mergeCell ref="G155:H155"/>
    <mergeCell ref="G156:H156"/>
    <mergeCell ref="G157:H157"/>
    <mergeCell ref="G158:H158"/>
    <mergeCell ref="G147:H147"/>
    <mergeCell ref="G148:H148"/>
    <mergeCell ref="G149:H149"/>
    <mergeCell ref="G150:H150"/>
    <mergeCell ref="G151:H151"/>
    <mergeCell ref="G152:H152"/>
    <mergeCell ref="A165:D165"/>
    <mergeCell ref="H178:I178"/>
    <mergeCell ref="G186:I186"/>
    <mergeCell ref="G159:H159"/>
    <mergeCell ref="G160:H160"/>
    <mergeCell ref="G161:H161"/>
    <mergeCell ref="G162:H162"/>
    <mergeCell ref="G163:H163"/>
    <mergeCell ref="A164:H164"/>
  </mergeCells>
  <printOptions horizontalCentered="1"/>
  <pageMargins left="0.23622047244094499" right="3.9370078740157501E-2" top="0.59055118110236204" bottom="0.27559055118110198" header="0.31496062992126" footer="0.31496062992126"/>
  <pageSetup paperSize="9" scale="75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L63"/>
  <sheetViews>
    <sheetView topLeftCell="A10" zoomScale="86" zoomScaleNormal="86" workbookViewId="0">
      <selection activeCell="J44" sqref="J44"/>
    </sheetView>
  </sheetViews>
  <sheetFormatPr defaultRowHeight="15" x14ac:dyDescent="0.25"/>
  <cols>
    <col min="1" max="1" width="4.85546875" customWidth="1"/>
    <col min="2" max="2" width="12.85546875" customWidth="1"/>
    <col min="3" max="3" width="18" customWidth="1"/>
    <col min="4" max="4" width="20.7109375" customWidth="1"/>
    <col min="5" max="5" width="24.140625" customWidth="1"/>
    <col min="6" max="6" width="9" customWidth="1"/>
    <col min="7" max="7" width="14" style="69" customWidth="1"/>
    <col min="8" max="8" width="2.140625" style="69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67" t="s">
        <v>0</v>
      </c>
      <c r="B2" s="68"/>
      <c r="C2" s="23"/>
    </row>
    <row r="3" spans="1:12" x14ac:dyDescent="0.25">
      <c r="A3" s="70" t="s">
        <v>29</v>
      </c>
      <c r="B3" s="71"/>
      <c r="C3" s="71"/>
    </row>
    <row r="4" spans="1:12" x14ac:dyDescent="0.25">
      <c r="A4" s="70" t="s">
        <v>1</v>
      </c>
      <c r="B4" s="71"/>
      <c r="C4" s="71"/>
    </row>
    <row r="5" spans="1:12" x14ac:dyDescent="0.25">
      <c r="A5" s="70" t="s">
        <v>2</v>
      </c>
      <c r="B5" s="71"/>
      <c r="C5" s="71"/>
    </row>
    <row r="6" spans="1:12" x14ac:dyDescent="0.25">
      <c r="A6" s="70" t="s">
        <v>3</v>
      </c>
      <c r="B6" s="71"/>
      <c r="C6" s="71"/>
    </row>
    <row r="7" spans="1:12" x14ac:dyDescent="0.25">
      <c r="A7" s="70" t="s">
        <v>4</v>
      </c>
      <c r="B7" s="71"/>
      <c r="C7" s="71"/>
    </row>
    <row r="8" spans="1:12" x14ac:dyDescent="0.25">
      <c r="A8" s="71"/>
      <c r="B8" s="71"/>
      <c r="C8" s="71"/>
    </row>
    <row r="9" spans="1:12" ht="15.75" thickBot="1" x14ac:dyDescent="0.3">
      <c r="A9" s="72"/>
      <c r="B9" s="72"/>
      <c r="C9" s="72"/>
      <c r="D9" s="72"/>
      <c r="E9" s="72"/>
      <c r="F9" s="72"/>
      <c r="G9" s="73"/>
      <c r="H9" s="73"/>
      <c r="I9" s="72"/>
    </row>
    <row r="10" spans="1:12" ht="24" thickBot="1" x14ac:dyDescent="0.4">
      <c r="A10" s="232" t="s">
        <v>5</v>
      </c>
      <c r="B10" s="233"/>
      <c r="C10" s="233"/>
      <c r="D10" s="233"/>
      <c r="E10" s="233"/>
      <c r="F10" s="233"/>
      <c r="G10" s="233"/>
      <c r="H10" s="233"/>
      <c r="I10" s="234"/>
    </row>
    <row r="12" spans="1:12" ht="23.25" customHeight="1" x14ac:dyDescent="0.25">
      <c r="A12" s="74" t="s">
        <v>6</v>
      </c>
      <c r="B12" s="74" t="s">
        <v>120</v>
      </c>
      <c r="C12" s="74"/>
      <c r="D12" s="74"/>
      <c r="E12" s="74"/>
      <c r="F12" s="74"/>
      <c r="G12" s="75" t="s">
        <v>7</v>
      </c>
      <c r="H12" s="75" t="s">
        <v>8</v>
      </c>
      <c r="I12" s="43" t="s">
        <v>633</v>
      </c>
    </row>
    <row r="13" spans="1:12" ht="23.25" customHeight="1" x14ac:dyDescent="0.25">
      <c r="A13" s="74"/>
      <c r="B13" s="74"/>
      <c r="C13" s="74"/>
      <c r="D13" s="74"/>
      <c r="E13" s="74"/>
      <c r="F13" s="74"/>
      <c r="G13" s="75" t="s">
        <v>9</v>
      </c>
      <c r="H13" s="75" t="s">
        <v>8</v>
      </c>
      <c r="I13" s="44" t="s">
        <v>283</v>
      </c>
    </row>
    <row r="14" spans="1:12" ht="23.25" customHeight="1" x14ac:dyDescent="0.25">
      <c r="A14" s="74" t="s">
        <v>11</v>
      </c>
      <c r="B14" s="74" t="s">
        <v>121</v>
      </c>
      <c r="C14" s="74"/>
      <c r="D14" s="74"/>
      <c r="E14" s="74"/>
      <c r="F14" s="74"/>
      <c r="G14" s="75" t="s">
        <v>10</v>
      </c>
      <c r="H14" s="75" t="s">
        <v>8</v>
      </c>
      <c r="I14" s="74" t="s">
        <v>28</v>
      </c>
    </row>
    <row r="15" spans="1:12" ht="27.75" customHeight="1" thickBot="1" x14ac:dyDescent="0.3">
      <c r="A15" s="76"/>
      <c r="B15" s="76"/>
      <c r="C15" s="76"/>
      <c r="D15" s="76"/>
      <c r="E15" s="76"/>
      <c r="F15" s="76"/>
      <c r="G15" s="77"/>
      <c r="H15" s="77"/>
      <c r="I15" s="76"/>
    </row>
    <row r="16" spans="1:12" ht="43.5" customHeight="1" x14ac:dyDescent="0.25">
      <c r="A16" s="78" t="s">
        <v>12</v>
      </c>
      <c r="B16" s="79" t="s">
        <v>122</v>
      </c>
      <c r="C16" s="80" t="s">
        <v>25</v>
      </c>
      <c r="D16" s="79" t="s">
        <v>123</v>
      </c>
      <c r="E16" s="79" t="s">
        <v>15</v>
      </c>
      <c r="F16" s="80" t="s">
        <v>124</v>
      </c>
      <c r="G16" s="235" t="s">
        <v>16</v>
      </c>
      <c r="H16" s="236"/>
      <c r="I16" s="81" t="s">
        <v>17</v>
      </c>
      <c r="L16" s="69"/>
    </row>
    <row r="17" spans="1:12" s="76" customFormat="1" ht="20.25" customHeight="1" x14ac:dyDescent="0.25">
      <c r="A17" s="82">
        <v>1</v>
      </c>
      <c r="B17" s="170">
        <v>44268</v>
      </c>
      <c r="C17" s="160">
        <v>402614</v>
      </c>
      <c r="D17" s="84" t="s">
        <v>258</v>
      </c>
      <c r="E17" s="86" t="s">
        <v>85</v>
      </c>
      <c r="F17" s="161">
        <v>69</v>
      </c>
      <c r="G17" s="262">
        <v>27000000</v>
      </c>
      <c r="H17" s="263"/>
      <c r="I17" s="268">
        <f>G17</f>
        <v>27000000</v>
      </c>
      <c r="L17" s="77"/>
    </row>
    <row r="18" spans="1:12" s="76" customFormat="1" ht="20.25" customHeight="1" x14ac:dyDescent="0.25">
      <c r="A18" s="82">
        <f>A17+1</f>
        <v>2</v>
      </c>
      <c r="B18" s="170">
        <v>44268</v>
      </c>
      <c r="C18" s="160">
        <v>402615</v>
      </c>
      <c r="D18" s="84" t="s">
        <v>258</v>
      </c>
      <c r="E18" s="86" t="s">
        <v>612</v>
      </c>
      <c r="F18" s="161">
        <v>51</v>
      </c>
      <c r="G18" s="264"/>
      <c r="H18" s="265"/>
      <c r="I18" s="269"/>
      <c r="L18" s="77"/>
    </row>
    <row r="19" spans="1:12" s="76" customFormat="1" ht="20.25" customHeight="1" x14ac:dyDescent="0.25">
      <c r="A19" s="82">
        <f t="shared" ref="A19:A32" si="0">A18+1</f>
        <v>3</v>
      </c>
      <c r="B19" s="170">
        <v>44268</v>
      </c>
      <c r="C19" s="160">
        <v>402616</v>
      </c>
      <c r="D19" s="84" t="s">
        <v>258</v>
      </c>
      <c r="E19" s="86" t="s">
        <v>482</v>
      </c>
      <c r="F19" s="161">
        <v>27</v>
      </c>
      <c r="G19" s="264"/>
      <c r="H19" s="265"/>
      <c r="I19" s="269"/>
      <c r="L19" s="77"/>
    </row>
    <row r="20" spans="1:12" s="76" customFormat="1" ht="20.25" customHeight="1" x14ac:dyDescent="0.25">
      <c r="A20" s="82">
        <f t="shared" si="0"/>
        <v>4</v>
      </c>
      <c r="B20" s="170">
        <v>44268</v>
      </c>
      <c r="C20" s="160">
        <v>402617</v>
      </c>
      <c r="D20" s="84" t="s">
        <v>258</v>
      </c>
      <c r="E20" s="86" t="s">
        <v>495</v>
      </c>
      <c r="F20" s="161">
        <v>48</v>
      </c>
      <c r="G20" s="264"/>
      <c r="H20" s="265"/>
      <c r="I20" s="269"/>
      <c r="L20" s="77"/>
    </row>
    <row r="21" spans="1:12" s="76" customFormat="1" ht="20.25" customHeight="1" x14ac:dyDescent="0.25">
      <c r="A21" s="82">
        <f t="shared" si="0"/>
        <v>5</v>
      </c>
      <c r="B21" s="170">
        <v>44268</v>
      </c>
      <c r="C21" s="160">
        <v>402618</v>
      </c>
      <c r="D21" s="84" t="s">
        <v>258</v>
      </c>
      <c r="E21" s="86" t="s">
        <v>496</v>
      </c>
      <c r="F21" s="161">
        <v>30</v>
      </c>
      <c r="G21" s="264"/>
      <c r="H21" s="265"/>
      <c r="I21" s="269"/>
      <c r="L21" s="77"/>
    </row>
    <row r="22" spans="1:12" s="76" customFormat="1" ht="20.25" customHeight="1" x14ac:dyDescent="0.25">
      <c r="A22" s="82">
        <f t="shared" si="0"/>
        <v>6</v>
      </c>
      <c r="B22" s="170">
        <v>44268</v>
      </c>
      <c r="C22" s="160">
        <v>402619</v>
      </c>
      <c r="D22" s="84" t="s">
        <v>258</v>
      </c>
      <c r="E22" s="86" t="s">
        <v>613</v>
      </c>
      <c r="F22" s="161">
        <v>15</v>
      </c>
      <c r="G22" s="264"/>
      <c r="H22" s="265"/>
      <c r="I22" s="269"/>
      <c r="L22" s="77"/>
    </row>
    <row r="23" spans="1:12" s="76" customFormat="1" ht="20.25" customHeight="1" x14ac:dyDescent="0.25">
      <c r="A23" s="82">
        <f t="shared" si="0"/>
        <v>7</v>
      </c>
      <c r="B23" s="170">
        <v>44268</v>
      </c>
      <c r="C23" s="160">
        <v>402620</v>
      </c>
      <c r="D23" s="84" t="s">
        <v>258</v>
      </c>
      <c r="E23" s="86" t="s">
        <v>497</v>
      </c>
      <c r="F23" s="161">
        <v>36</v>
      </c>
      <c r="G23" s="264"/>
      <c r="H23" s="265"/>
      <c r="I23" s="269"/>
      <c r="L23" s="77"/>
    </row>
    <row r="24" spans="1:12" s="76" customFormat="1" ht="20.25" customHeight="1" x14ac:dyDescent="0.25">
      <c r="A24" s="82">
        <f t="shared" si="0"/>
        <v>8</v>
      </c>
      <c r="B24" s="170">
        <v>44268</v>
      </c>
      <c r="C24" s="160">
        <v>402621</v>
      </c>
      <c r="D24" s="84" t="s">
        <v>258</v>
      </c>
      <c r="E24" s="86" t="s">
        <v>498</v>
      </c>
      <c r="F24" s="161">
        <v>27</v>
      </c>
      <c r="G24" s="264"/>
      <c r="H24" s="265"/>
      <c r="I24" s="269"/>
      <c r="L24" s="77"/>
    </row>
    <row r="25" spans="1:12" s="76" customFormat="1" ht="20.25" customHeight="1" x14ac:dyDescent="0.25">
      <c r="A25" s="82">
        <f t="shared" si="0"/>
        <v>9</v>
      </c>
      <c r="B25" s="170">
        <v>44268</v>
      </c>
      <c r="C25" s="160">
        <v>402622</v>
      </c>
      <c r="D25" s="84" t="s">
        <v>258</v>
      </c>
      <c r="E25" s="86" t="s">
        <v>614</v>
      </c>
      <c r="F25" s="161">
        <v>18</v>
      </c>
      <c r="G25" s="264"/>
      <c r="H25" s="265"/>
      <c r="I25" s="269"/>
      <c r="L25" s="77"/>
    </row>
    <row r="26" spans="1:12" s="76" customFormat="1" ht="20.25" customHeight="1" x14ac:dyDescent="0.25">
      <c r="A26" s="82">
        <f t="shared" si="0"/>
        <v>10</v>
      </c>
      <c r="B26" s="170">
        <v>44268</v>
      </c>
      <c r="C26" s="160">
        <v>402525</v>
      </c>
      <c r="D26" s="84" t="s">
        <v>258</v>
      </c>
      <c r="E26" s="86" t="s">
        <v>499</v>
      </c>
      <c r="F26" s="161">
        <v>42</v>
      </c>
      <c r="G26" s="264"/>
      <c r="H26" s="265"/>
      <c r="I26" s="269"/>
      <c r="L26" s="77"/>
    </row>
    <row r="27" spans="1:12" s="76" customFormat="1" ht="20.25" customHeight="1" x14ac:dyDescent="0.25">
      <c r="A27" s="82">
        <f t="shared" si="0"/>
        <v>11</v>
      </c>
      <c r="B27" s="170">
        <v>44268</v>
      </c>
      <c r="C27" s="160">
        <v>402523</v>
      </c>
      <c r="D27" s="84" t="s">
        <v>258</v>
      </c>
      <c r="E27" s="86" t="s">
        <v>500</v>
      </c>
      <c r="F27" s="161">
        <v>33</v>
      </c>
      <c r="G27" s="264"/>
      <c r="H27" s="265"/>
      <c r="I27" s="269"/>
      <c r="L27" s="77"/>
    </row>
    <row r="28" spans="1:12" s="76" customFormat="1" ht="20.25" customHeight="1" x14ac:dyDescent="0.25">
      <c r="A28" s="82">
        <f t="shared" si="0"/>
        <v>12</v>
      </c>
      <c r="B28" s="170">
        <v>44268</v>
      </c>
      <c r="C28" s="160">
        <v>402515</v>
      </c>
      <c r="D28" s="84" t="s">
        <v>258</v>
      </c>
      <c r="E28" s="86" t="s">
        <v>615</v>
      </c>
      <c r="F28" s="161">
        <v>21</v>
      </c>
      <c r="G28" s="264"/>
      <c r="H28" s="265"/>
      <c r="I28" s="269"/>
      <c r="L28" s="77"/>
    </row>
    <row r="29" spans="1:12" s="76" customFormat="1" ht="20.25" customHeight="1" x14ac:dyDescent="0.25">
      <c r="A29" s="82">
        <f t="shared" si="0"/>
        <v>13</v>
      </c>
      <c r="B29" s="170">
        <v>44268</v>
      </c>
      <c r="C29" s="160">
        <v>402516</v>
      </c>
      <c r="D29" s="84" t="s">
        <v>258</v>
      </c>
      <c r="E29" s="86" t="s">
        <v>501</v>
      </c>
      <c r="F29" s="161">
        <v>39</v>
      </c>
      <c r="G29" s="264"/>
      <c r="H29" s="265"/>
      <c r="I29" s="269"/>
      <c r="L29" s="77"/>
    </row>
    <row r="30" spans="1:12" s="76" customFormat="1" ht="20.25" customHeight="1" x14ac:dyDescent="0.25">
      <c r="A30" s="82">
        <f t="shared" si="0"/>
        <v>14</v>
      </c>
      <c r="B30" s="170">
        <v>44268</v>
      </c>
      <c r="C30" s="160">
        <v>402627</v>
      </c>
      <c r="D30" s="84" t="s">
        <v>258</v>
      </c>
      <c r="E30" s="86" t="s">
        <v>112</v>
      </c>
      <c r="F30" s="161">
        <v>57</v>
      </c>
      <c r="G30" s="264"/>
      <c r="H30" s="265"/>
      <c r="I30" s="269"/>
      <c r="L30" s="77"/>
    </row>
    <row r="31" spans="1:12" s="76" customFormat="1" ht="20.25" customHeight="1" x14ac:dyDescent="0.25">
      <c r="A31" s="82">
        <f t="shared" si="0"/>
        <v>15</v>
      </c>
      <c r="B31" s="170">
        <v>44268</v>
      </c>
      <c r="C31" s="160">
        <v>402628</v>
      </c>
      <c r="D31" s="84" t="s">
        <v>258</v>
      </c>
      <c r="E31" s="86" t="s">
        <v>486</v>
      </c>
      <c r="F31" s="161">
        <v>21</v>
      </c>
      <c r="G31" s="264"/>
      <c r="H31" s="265"/>
      <c r="I31" s="269"/>
      <c r="L31" s="77"/>
    </row>
    <row r="32" spans="1:12" s="76" customFormat="1" ht="20.25" customHeight="1" x14ac:dyDescent="0.25">
      <c r="A32" s="82">
        <f t="shared" si="0"/>
        <v>16</v>
      </c>
      <c r="B32" s="170">
        <v>44268</v>
      </c>
      <c r="C32" s="160">
        <v>402629</v>
      </c>
      <c r="D32" s="84" t="s">
        <v>258</v>
      </c>
      <c r="E32" s="86" t="s">
        <v>502</v>
      </c>
      <c r="F32" s="161">
        <v>36</v>
      </c>
      <c r="G32" s="266"/>
      <c r="H32" s="267"/>
      <c r="I32" s="270"/>
      <c r="L32" s="77"/>
    </row>
    <row r="33" spans="1:12" ht="36" customHeight="1" thickBot="1" x14ac:dyDescent="0.3">
      <c r="A33" s="239" t="s">
        <v>18</v>
      </c>
      <c r="B33" s="240"/>
      <c r="C33" s="240"/>
      <c r="D33" s="240"/>
      <c r="E33" s="240"/>
      <c r="F33" s="240"/>
      <c r="G33" s="240"/>
      <c r="H33" s="241"/>
      <c r="I33" s="89">
        <f>SUM(I17:I32)</f>
        <v>27000000</v>
      </c>
    </row>
    <row r="34" spans="1:12" ht="14.25" customHeight="1" x14ac:dyDescent="0.25">
      <c r="A34" s="242"/>
      <c r="B34" s="242"/>
      <c r="C34" s="242"/>
      <c r="D34" s="242"/>
      <c r="E34" s="90"/>
      <c r="G34" s="91"/>
      <c r="H34" s="91"/>
      <c r="I34" s="92"/>
    </row>
    <row r="35" spans="1:12" ht="23.25" customHeight="1" x14ac:dyDescent="0.25">
      <c r="A35" s="93"/>
      <c r="B35" s="93"/>
      <c r="D35" s="93"/>
      <c r="E35" s="93"/>
      <c r="G35" s="94" t="s">
        <v>19</v>
      </c>
      <c r="H35" s="94"/>
      <c r="I35" s="95">
        <v>0</v>
      </c>
    </row>
    <row r="36" spans="1:12" ht="23.25" customHeight="1" thickBot="1" x14ac:dyDescent="0.3">
      <c r="A36" s="202"/>
      <c r="B36" s="202"/>
      <c r="D36" s="202"/>
      <c r="E36" s="202"/>
      <c r="G36" s="97" t="s">
        <v>127</v>
      </c>
      <c r="H36" s="97"/>
      <c r="I36" s="98">
        <v>0</v>
      </c>
    </row>
    <row r="37" spans="1:12" ht="29.25" customHeight="1" x14ac:dyDescent="0.25">
      <c r="A37" s="74"/>
      <c r="B37" s="74"/>
      <c r="D37" s="74"/>
      <c r="E37" s="99"/>
      <c r="G37" s="100" t="s">
        <v>26</v>
      </c>
      <c r="H37" s="101"/>
      <c r="I37" s="102">
        <f>I33</f>
        <v>27000000</v>
      </c>
    </row>
    <row r="38" spans="1:12" ht="11.25" customHeight="1" x14ac:dyDescent="0.25">
      <c r="A38" s="74"/>
      <c r="B38" s="74"/>
      <c r="D38" s="74"/>
      <c r="E38" s="99"/>
      <c r="G38" s="101"/>
      <c r="H38" s="101"/>
      <c r="I38" s="103"/>
    </row>
    <row r="39" spans="1:12" ht="18.75" x14ac:dyDescent="0.25">
      <c r="A39" s="104" t="s">
        <v>634</v>
      </c>
      <c r="B39" s="99"/>
      <c r="D39" s="74"/>
      <c r="E39" s="99"/>
      <c r="G39" s="101"/>
      <c r="H39" s="101"/>
      <c r="I39" s="103"/>
    </row>
    <row r="40" spans="1:12" ht="15.75" x14ac:dyDescent="0.25">
      <c r="A40" s="74"/>
      <c r="B40" s="74"/>
      <c r="D40" s="74"/>
      <c r="E40" s="99"/>
      <c r="G40" s="101"/>
      <c r="H40" s="101"/>
      <c r="I40" s="103"/>
    </row>
    <row r="41" spans="1:12" ht="18.75" x14ac:dyDescent="0.3">
      <c r="A41" s="105" t="s">
        <v>20</v>
      </c>
      <c r="B41" s="106"/>
      <c r="D41" s="106"/>
      <c r="E41" s="74"/>
      <c r="G41" s="75"/>
      <c r="H41" s="75"/>
      <c r="I41" s="74"/>
    </row>
    <row r="42" spans="1:12" ht="18.75" x14ac:dyDescent="0.3">
      <c r="A42" s="107" t="s">
        <v>21</v>
      </c>
      <c r="B42" s="99"/>
      <c r="D42" s="99"/>
      <c r="E42" s="74"/>
      <c r="G42" s="75"/>
      <c r="H42" s="75"/>
      <c r="I42" s="74"/>
      <c r="L42" s="108"/>
    </row>
    <row r="43" spans="1:12" ht="18.75" x14ac:dyDescent="0.3">
      <c r="A43" s="107" t="s">
        <v>32</v>
      </c>
      <c r="B43" s="99"/>
      <c r="D43" s="74"/>
      <c r="E43" s="74"/>
      <c r="G43" s="75"/>
      <c r="H43" s="75"/>
      <c r="I43" s="74"/>
    </row>
    <row r="44" spans="1:12" ht="18.75" x14ac:dyDescent="0.3">
      <c r="A44" s="109" t="s">
        <v>33</v>
      </c>
      <c r="B44" s="110"/>
      <c r="D44" s="110"/>
      <c r="E44" s="74"/>
      <c r="G44" s="75"/>
      <c r="H44" s="75"/>
      <c r="I44" s="74"/>
    </row>
    <row r="45" spans="1:12" ht="18.75" x14ac:dyDescent="0.3">
      <c r="A45" s="111" t="s">
        <v>34</v>
      </c>
      <c r="B45" s="112"/>
      <c r="D45" s="113"/>
      <c r="E45" s="74"/>
      <c r="G45" s="75"/>
      <c r="H45" s="75"/>
      <c r="I45" s="74"/>
    </row>
    <row r="46" spans="1:12" ht="15.75" x14ac:dyDescent="0.25">
      <c r="A46" s="112"/>
      <c r="B46" s="112"/>
      <c r="D46" s="114"/>
      <c r="E46" s="74"/>
      <c r="G46" s="75"/>
      <c r="H46" s="75"/>
      <c r="I46" s="74"/>
    </row>
    <row r="47" spans="1:12" ht="15.75" x14ac:dyDescent="0.25">
      <c r="A47" s="74"/>
      <c r="B47" s="74"/>
      <c r="D47" s="74"/>
      <c r="E47" s="74"/>
      <c r="G47" s="115" t="s">
        <v>36</v>
      </c>
      <c r="H47" s="231" t="str">
        <f>I13</f>
        <v xml:space="preserve"> 19 Mei  2021</v>
      </c>
      <c r="I47" s="231"/>
    </row>
    <row r="48" spans="1:12" ht="15.75" x14ac:dyDescent="0.25">
      <c r="A48" s="74"/>
      <c r="B48" s="74"/>
      <c r="D48" s="74"/>
      <c r="E48" s="74"/>
      <c r="G48" s="75"/>
      <c r="H48" s="75"/>
      <c r="I48" s="74"/>
    </row>
    <row r="49" spans="1:9" ht="15.75" x14ac:dyDescent="0.25">
      <c r="A49" s="74"/>
      <c r="B49" s="74"/>
      <c r="D49" s="74"/>
      <c r="E49" s="74"/>
      <c r="G49" s="75"/>
      <c r="H49" s="75"/>
      <c r="I49" s="74"/>
    </row>
    <row r="50" spans="1:9" ht="15.75" x14ac:dyDescent="0.25">
      <c r="A50" s="74"/>
      <c r="B50" s="74"/>
      <c r="D50" s="74"/>
      <c r="E50" s="74"/>
      <c r="G50" s="75"/>
      <c r="H50" s="75"/>
      <c r="I50" s="74"/>
    </row>
    <row r="51" spans="1:9" ht="15.75" x14ac:dyDescent="0.25">
      <c r="A51" s="74"/>
      <c r="B51" s="74"/>
      <c r="D51" s="74"/>
      <c r="E51" s="74"/>
      <c r="G51" s="75"/>
      <c r="H51" s="75"/>
      <c r="I51" s="74"/>
    </row>
    <row r="52" spans="1:9" ht="15.75" x14ac:dyDescent="0.25">
      <c r="A52" s="74"/>
      <c r="B52" s="74"/>
      <c r="D52" s="74"/>
      <c r="E52" s="74"/>
      <c r="G52" s="75"/>
      <c r="H52" s="75"/>
      <c r="I52" s="74"/>
    </row>
    <row r="53" spans="1:9" ht="15.75" x14ac:dyDescent="0.25">
      <c r="A53" s="74"/>
      <c r="B53" s="74"/>
      <c r="D53" s="74"/>
      <c r="E53" s="74"/>
      <c r="G53" s="75"/>
      <c r="H53" s="75"/>
      <c r="I53" s="74"/>
    </row>
    <row r="54" spans="1:9" ht="15.75" x14ac:dyDescent="0.25">
      <c r="A54" s="74"/>
      <c r="B54" s="74"/>
      <c r="D54" s="74"/>
      <c r="E54" s="74"/>
      <c r="G54" s="75"/>
      <c r="H54" s="75"/>
      <c r="I54" s="74"/>
    </row>
    <row r="55" spans="1:9" ht="15.75" x14ac:dyDescent="0.25">
      <c r="A55" s="23"/>
      <c r="B55" s="23"/>
      <c r="D55" s="23"/>
      <c r="E55" s="23"/>
      <c r="G55" s="222" t="s">
        <v>285</v>
      </c>
      <c r="H55" s="222"/>
      <c r="I55" s="222"/>
    </row>
    <row r="56" spans="1:9" ht="15.75" x14ac:dyDescent="0.25">
      <c r="A56" s="23"/>
      <c r="B56" s="23"/>
      <c r="D56" s="23"/>
      <c r="E56" s="23"/>
      <c r="G56" s="116"/>
      <c r="H56" s="116"/>
      <c r="I56" s="23"/>
    </row>
    <row r="57" spans="1:9" ht="15.75" x14ac:dyDescent="0.25">
      <c r="A57" s="23"/>
      <c r="B57" s="23"/>
      <c r="D57" s="23"/>
      <c r="E57" s="23"/>
      <c r="G57" s="116"/>
      <c r="H57" s="116"/>
      <c r="I57" s="23"/>
    </row>
    <row r="58" spans="1:9" ht="15.75" x14ac:dyDescent="0.25">
      <c r="A58" s="23"/>
      <c r="B58" s="23"/>
      <c r="D58" s="23"/>
      <c r="E58" s="23"/>
      <c r="G58" s="116"/>
      <c r="H58" s="116"/>
      <c r="I58" s="23"/>
    </row>
    <row r="59" spans="1:9" ht="15.75" x14ac:dyDescent="0.25">
      <c r="A59" s="23"/>
      <c r="B59" s="23"/>
      <c r="D59" s="23"/>
      <c r="E59" s="23"/>
      <c r="G59" s="116"/>
      <c r="H59" s="116"/>
      <c r="I59" s="23"/>
    </row>
    <row r="60" spans="1:9" ht="15.75" x14ac:dyDescent="0.25">
      <c r="A60" s="23"/>
      <c r="B60" s="23"/>
      <c r="D60" s="23"/>
      <c r="E60" s="23"/>
      <c r="G60" s="116"/>
      <c r="H60" s="116"/>
      <c r="I60" s="23"/>
    </row>
    <row r="61" spans="1:9" ht="15.75" x14ac:dyDescent="0.25">
      <c r="A61" s="23"/>
      <c r="B61" s="23"/>
      <c r="D61" s="23"/>
      <c r="E61" s="23"/>
      <c r="G61" s="116"/>
      <c r="H61" s="116"/>
      <c r="I61" s="23"/>
    </row>
    <row r="62" spans="1:9" ht="15.75" x14ac:dyDescent="0.25">
      <c r="A62" s="23"/>
      <c r="B62" s="23"/>
      <c r="D62" s="23"/>
      <c r="E62" s="23"/>
      <c r="G62" s="116"/>
      <c r="H62" s="116"/>
      <c r="I62" s="23"/>
    </row>
    <row r="63" spans="1:9" ht="15.75" x14ac:dyDescent="0.25">
      <c r="A63" s="23"/>
      <c r="B63" s="23"/>
      <c r="D63" s="23"/>
      <c r="E63" s="23"/>
      <c r="G63" s="116"/>
      <c r="H63" s="116"/>
      <c r="I63" s="23"/>
    </row>
  </sheetData>
  <autoFilter ref="A16:I33">
    <filterColumn colId="6" showButton="0"/>
  </autoFilter>
  <mergeCells count="8">
    <mergeCell ref="H47:I47"/>
    <mergeCell ref="G55:I55"/>
    <mergeCell ref="A10:I10"/>
    <mergeCell ref="G16:H16"/>
    <mergeCell ref="G17:H32"/>
    <mergeCell ref="I17:I32"/>
    <mergeCell ref="A33:H33"/>
    <mergeCell ref="A34:D34"/>
  </mergeCells>
  <printOptions horizontalCentered="1"/>
  <pageMargins left="0.23622047244094491" right="3.937007874015748E-2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1"/>
  <sheetViews>
    <sheetView topLeftCell="A37" zoomScale="86" zoomScaleNormal="86" workbookViewId="0">
      <selection activeCell="G56" sqref="G56"/>
    </sheetView>
  </sheetViews>
  <sheetFormatPr defaultRowHeight="15" x14ac:dyDescent="0.25"/>
  <cols>
    <col min="1" max="1" width="4.85546875" customWidth="1"/>
    <col min="2" max="2" width="12.85546875" customWidth="1"/>
    <col min="3" max="3" width="18" customWidth="1"/>
    <col min="4" max="4" width="20.7109375" customWidth="1"/>
    <col min="5" max="5" width="24.140625" customWidth="1"/>
    <col min="6" max="6" width="9" customWidth="1"/>
    <col min="7" max="7" width="14" style="69" customWidth="1"/>
    <col min="8" max="8" width="2.140625" style="69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67" t="s">
        <v>0</v>
      </c>
      <c r="B2" s="68"/>
      <c r="C2" s="23"/>
    </row>
    <row r="3" spans="1:12" x14ac:dyDescent="0.25">
      <c r="A3" s="70" t="s">
        <v>29</v>
      </c>
      <c r="B3" s="71"/>
      <c r="C3" s="71"/>
    </row>
    <row r="4" spans="1:12" x14ac:dyDescent="0.25">
      <c r="A4" s="70" t="s">
        <v>1</v>
      </c>
      <c r="B4" s="71"/>
      <c r="C4" s="71"/>
    </row>
    <row r="5" spans="1:12" x14ac:dyDescent="0.25">
      <c r="A5" s="70" t="s">
        <v>2</v>
      </c>
      <c r="B5" s="71"/>
      <c r="C5" s="71"/>
    </row>
    <row r="6" spans="1:12" x14ac:dyDescent="0.25">
      <c r="A6" s="70" t="s">
        <v>3</v>
      </c>
      <c r="B6" s="71"/>
      <c r="C6" s="71"/>
    </row>
    <row r="7" spans="1:12" x14ac:dyDescent="0.25">
      <c r="A7" s="70" t="s">
        <v>4</v>
      </c>
      <c r="B7" s="71"/>
      <c r="C7" s="71"/>
    </row>
    <row r="8" spans="1:12" ht="15.75" thickBot="1" x14ac:dyDescent="0.3">
      <c r="A8" s="71"/>
      <c r="B8" s="71"/>
      <c r="C8" s="71"/>
    </row>
    <row r="9" spans="1:12" ht="24" thickBot="1" x14ac:dyDescent="0.4">
      <c r="A9" s="232" t="s">
        <v>5</v>
      </c>
      <c r="B9" s="233"/>
      <c r="C9" s="233"/>
      <c r="D9" s="233"/>
      <c r="E9" s="233"/>
      <c r="F9" s="233"/>
      <c r="G9" s="233"/>
      <c r="H9" s="233"/>
      <c r="I9" s="234"/>
    </row>
    <row r="10" spans="1:12" ht="10.5" customHeight="1" x14ac:dyDescent="0.25"/>
    <row r="11" spans="1:12" ht="18" customHeight="1" x14ac:dyDescent="0.25">
      <c r="A11" s="74" t="s">
        <v>6</v>
      </c>
      <c r="B11" s="74" t="s">
        <v>120</v>
      </c>
      <c r="C11" s="74"/>
      <c r="D11" s="74"/>
      <c r="E11" s="74"/>
      <c r="F11" s="74"/>
      <c r="G11" s="75" t="s">
        <v>7</v>
      </c>
      <c r="H11" s="75" t="s">
        <v>8</v>
      </c>
      <c r="I11" s="43" t="s">
        <v>636</v>
      </c>
    </row>
    <row r="12" spans="1:12" ht="18" customHeight="1" x14ac:dyDescent="0.25">
      <c r="A12" s="74"/>
      <c r="B12" s="74"/>
      <c r="C12" s="74"/>
      <c r="D12" s="74"/>
      <c r="E12" s="74"/>
      <c r="F12" s="74"/>
      <c r="G12" s="75" t="s">
        <v>9</v>
      </c>
      <c r="H12" s="75" t="s">
        <v>8</v>
      </c>
      <c r="I12" s="44" t="s">
        <v>283</v>
      </c>
    </row>
    <row r="13" spans="1:12" ht="24.75" customHeight="1" x14ac:dyDescent="0.25">
      <c r="A13" s="74" t="s">
        <v>11</v>
      </c>
      <c r="B13" s="74" t="s">
        <v>121</v>
      </c>
      <c r="C13" s="74"/>
      <c r="D13" s="74"/>
      <c r="E13" s="74"/>
      <c r="F13" s="74"/>
      <c r="G13" s="75" t="s">
        <v>676</v>
      </c>
      <c r="H13" s="75" t="s">
        <v>8</v>
      </c>
      <c r="I13" s="74" t="s">
        <v>708</v>
      </c>
    </row>
    <row r="14" spans="1:12" ht="14.25" customHeight="1" thickBot="1" x14ac:dyDescent="0.3">
      <c r="A14" s="76"/>
      <c r="B14" s="76"/>
      <c r="C14" s="76"/>
      <c r="D14" s="76"/>
      <c r="E14" s="76"/>
      <c r="F14" s="76"/>
      <c r="G14" s="77"/>
      <c r="H14" s="77"/>
      <c r="I14" s="76"/>
    </row>
    <row r="15" spans="1:12" ht="33.75" customHeight="1" x14ac:dyDescent="0.25">
      <c r="A15" s="78" t="s">
        <v>12</v>
      </c>
      <c r="B15" s="79" t="s">
        <v>122</v>
      </c>
      <c r="C15" s="80" t="s">
        <v>25</v>
      </c>
      <c r="D15" s="79" t="s">
        <v>123</v>
      </c>
      <c r="E15" s="79" t="s">
        <v>15</v>
      </c>
      <c r="F15" s="80" t="s">
        <v>124</v>
      </c>
      <c r="G15" s="235" t="s">
        <v>16</v>
      </c>
      <c r="H15" s="236"/>
      <c r="I15" s="81" t="s">
        <v>17</v>
      </c>
      <c r="L15" s="69"/>
    </row>
    <row r="16" spans="1:12" s="76" customFormat="1" ht="20.25" customHeight="1" x14ac:dyDescent="0.25">
      <c r="A16" s="82">
        <v>1</v>
      </c>
      <c r="B16" s="170">
        <v>44286</v>
      </c>
      <c r="C16" s="160" t="s">
        <v>595</v>
      </c>
      <c r="D16" s="84" t="s">
        <v>258</v>
      </c>
      <c r="E16" s="86" t="s">
        <v>616</v>
      </c>
      <c r="F16" s="161">
        <v>40</v>
      </c>
      <c r="G16" s="260">
        <v>136500</v>
      </c>
      <c r="H16" s="260">
        <v>136500</v>
      </c>
      <c r="I16" s="88">
        <f t="shared" ref="I16:I32" si="0">F16*G16</f>
        <v>5460000</v>
      </c>
      <c r="L16" s="77"/>
    </row>
    <row r="17" spans="1:12" s="76" customFormat="1" ht="20.25" customHeight="1" x14ac:dyDescent="0.25">
      <c r="A17" s="82">
        <f t="shared" ref="A17:A32" si="1">A16+1</f>
        <v>2</v>
      </c>
      <c r="B17" s="170">
        <v>44286</v>
      </c>
      <c r="C17" s="160" t="s">
        <v>596</v>
      </c>
      <c r="D17" s="84" t="s">
        <v>258</v>
      </c>
      <c r="E17" s="86" t="s">
        <v>617</v>
      </c>
      <c r="F17" s="161">
        <v>61</v>
      </c>
      <c r="G17" s="260">
        <v>78000</v>
      </c>
      <c r="H17" s="260">
        <v>78000</v>
      </c>
      <c r="I17" s="88">
        <f t="shared" si="0"/>
        <v>4758000</v>
      </c>
      <c r="L17" s="77"/>
    </row>
    <row r="18" spans="1:12" s="76" customFormat="1" ht="20.25" customHeight="1" x14ac:dyDescent="0.25">
      <c r="A18" s="82">
        <f t="shared" si="1"/>
        <v>3</v>
      </c>
      <c r="B18" s="170">
        <v>44286</v>
      </c>
      <c r="C18" s="160" t="s">
        <v>597</v>
      </c>
      <c r="D18" s="84" t="s">
        <v>258</v>
      </c>
      <c r="E18" s="86" t="s">
        <v>618</v>
      </c>
      <c r="F18" s="161">
        <v>38</v>
      </c>
      <c r="G18" s="260">
        <v>81900</v>
      </c>
      <c r="H18" s="260">
        <v>81900</v>
      </c>
      <c r="I18" s="88">
        <f t="shared" si="0"/>
        <v>3112200</v>
      </c>
      <c r="L18" s="77"/>
    </row>
    <row r="19" spans="1:12" s="76" customFormat="1" ht="20.25" customHeight="1" x14ac:dyDescent="0.25">
      <c r="A19" s="82">
        <f t="shared" si="1"/>
        <v>4</v>
      </c>
      <c r="B19" s="170">
        <v>44286</v>
      </c>
      <c r="C19" s="160" t="s">
        <v>598</v>
      </c>
      <c r="D19" s="84" t="s">
        <v>258</v>
      </c>
      <c r="E19" s="86" t="s">
        <v>619</v>
      </c>
      <c r="F19" s="161">
        <v>16</v>
      </c>
      <c r="G19" s="260">
        <v>78000</v>
      </c>
      <c r="H19" s="260">
        <v>78000</v>
      </c>
      <c r="I19" s="88">
        <f t="shared" si="0"/>
        <v>1248000</v>
      </c>
      <c r="L19" s="77"/>
    </row>
    <row r="20" spans="1:12" s="76" customFormat="1" ht="20.25" customHeight="1" x14ac:dyDescent="0.25">
      <c r="A20" s="82">
        <f t="shared" si="1"/>
        <v>5</v>
      </c>
      <c r="B20" s="170">
        <v>44286</v>
      </c>
      <c r="C20" s="160" t="s">
        <v>599</v>
      </c>
      <c r="D20" s="84" t="s">
        <v>258</v>
      </c>
      <c r="E20" s="86" t="s">
        <v>620</v>
      </c>
      <c r="F20" s="161">
        <v>14</v>
      </c>
      <c r="G20" s="260">
        <v>80600</v>
      </c>
      <c r="H20" s="260">
        <v>80600</v>
      </c>
      <c r="I20" s="88">
        <f t="shared" si="0"/>
        <v>1128400</v>
      </c>
      <c r="L20" s="77"/>
    </row>
    <row r="21" spans="1:12" s="76" customFormat="1" ht="20.25" customHeight="1" x14ac:dyDescent="0.25">
      <c r="A21" s="82">
        <f t="shared" si="1"/>
        <v>6</v>
      </c>
      <c r="B21" s="170">
        <v>44286</v>
      </c>
      <c r="C21" s="160" t="s">
        <v>600</v>
      </c>
      <c r="D21" s="84" t="s">
        <v>258</v>
      </c>
      <c r="E21" s="86" t="s">
        <v>621</v>
      </c>
      <c r="F21" s="161">
        <v>10</v>
      </c>
      <c r="G21" s="260">
        <v>97500</v>
      </c>
      <c r="H21" s="260">
        <v>97500</v>
      </c>
      <c r="I21" s="88">
        <f t="shared" si="0"/>
        <v>975000</v>
      </c>
      <c r="L21" s="77"/>
    </row>
    <row r="22" spans="1:12" s="76" customFormat="1" ht="31.5" x14ac:dyDescent="0.25">
      <c r="A22" s="82">
        <f t="shared" si="1"/>
        <v>7</v>
      </c>
      <c r="B22" s="170">
        <v>44286</v>
      </c>
      <c r="C22" s="160" t="s">
        <v>601</v>
      </c>
      <c r="D22" s="84" t="s">
        <v>258</v>
      </c>
      <c r="E22" s="86" t="s">
        <v>622</v>
      </c>
      <c r="F22" s="161">
        <v>36</v>
      </c>
      <c r="G22" s="260">
        <v>97500</v>
      </c>
      <c r="H22" s="260">
        <v>97500</v>
      </c>
      <c r="I22" s="88">
        <f t="shared" si="0"/>
        <v>3510000</v>
      </c>
      <c r="L22" s="77"/>
    </row>
    <row r="23" spans="1:12" s="76" customFormat="1" ht="20.25" customHeight="1" x14ac:dyDescent="0.25">
      <c r="A23" s="82">
        <f t="shared" si="1"/>
        <v>8</v>
      </c>
      <c r="B23" s="170">
        <v>44286</v>
      </c>
      <c r="C23" s="160" t="s">
        <v>602</v>
      </c>
      <c r="D23" s="84" t="s">
        <v>258</v>
      </c>
      <c r="E23" s="86" t="s">
        <v>623</v>
      </c>
      <c r="F23" s="161">
        <v>41</v>
      </c>
      <c r="G23" s="260">
        <v>182000</v>
      </c>
      <c r="H23" s="260">
        <v>182000</v>
      </c>
      <c r="I23" s="88">
        <f t="shared" si="0"/>
        <v>7462000</v>
      </c>
      <c r="L23" s="77"/>
    </row>
    <row r="24" spans="1:12" s="76" customFormat="1" ht="21" customHeight="1" x14ac:dyDescent="0.25">
      <c r="A24" s="82">
        <f t="shared" si="1"/>
        <v>9</v>
      </c>
      <c r="B24" s="170">
        <v>44286</v>
      </c>
      <c r="C24" s="160" t="s">
        <v>603</v>
      </c>
      <c r="D24" s="84" t="s">
        <v>258</v>
      </c>
      <c r="E24" s="86" t="s">
        <v>624</v>
      </c>
      <c r="F24" s="161">
        <v>77</v>
      </c>
      <c r="G24" s="260">
        <v>91000</v>
      </c>
      <c r="H24" s="260">
        <v>91000</v>
      </c>
      <c r="I24" s="88">
        <f t="shared" si="0"/>
        <v>7007000</v>
      </c>
      <c r="L24" s="77"/>
    </row>
    <row r="25" spans="1:12" s="76" customFormat="1" ht="31.5" x14ac:dyDescent="0.25">
      <c r="A25" s="82">
        <f t="shared" si="1"/>
        <v>10</v>
      </c>
      <c r="B25" s="170">
        <v>44289</v>
      </c>
      <c r="C25" s="160" t="s">
        <v>604</v>
      </c>
      <c r="D25" s="84" t="s">
        <v>258</v>
      </c>
      <c r="E25" s="86" t="s">
        <v>625</v>
      </c>
      <c r="F25" s="161">
        <v>116</v>
      </c>
      <c r="G25" s="260">
        <v>58500</v>
      </c>
      <c r="H25" s="260">
        <v>58500</v>
      </c>
      <c r="I25" s="88">
        <f t="shared" si="0"/>
        <v>6786000</v>
      </c>
      <c r="L25" s="77"/>
    </row>
    <row r="26" spans="1:12" s="76" customFormat="1" ht="31.5" x14ac:dyDescent="0.25">
      <c r="A26" s="82">
        <f t="shared" si="1"/>
        <v>11</v>
      </c>
      <c r="B26" s="170">
        <v>44289</v>
      </c>
      <c r="C26" s="160" t="s">
        <v>605</v>
      </c>
      <c r="D26" s="84" t="s">
        <v>258</v>
      </c>
      <c r="E26" s="86" t="s">
        <v>626</v>
      </c>
      <c r="F26" s="161">
        <v>65</v>
      </c>
      <c r="G26" s="260">
        <v>58500</v>
      </c>
      <c r="H26" s="260">
        <v>58500</v>
      </c>
      <c r="I26" s="88">
        <f t="shared" si="0"/>
        <v>3802500</v>
      </c>
      <c r="L26" s="77"/>
    </row>
    <row r="27" spans="1:12" s="76" customFormat="1" ht="31.5" x14ac:dyDescent="0.25">
      <c r="A27" s="82">
        <f t="shared" si="1"/>
        <v>12</v>
      </c>
      <c r="B27" s="170">
        <v>44289</v>
      </c>
      <c r="C27" s="160" t="s">
        <v>606</v>
      </c>
      <c r="D27" s="84" t="s">
        <v>258</v>
      </c>
      <c r="E27" s="86" t="s">
        <v>627</v>
      </c>
      <c r="F27" s="161">
        <v>79</v>
      </c>
      <c r="G27" s="260">
        <v>58500</v>
      </c>
      <c r="H27" s="260">
        <v>58500</v>
      </c>
      <c r="I27" s="88">
        <f t="shared" si="0"/>
        <v>4621500</v>
      </c>
      <c r="L27" s="77"/>
    </row>
    <row r="28" spans="1:12" s="76" customFormat="1" ht="25.5" customHeight="1" x14ac:dyDescent="0.25">
      <c r="A28" s="82">
        <f t="shared" si="1"/>
        <v>13</v>
      </c>
      <c r="B28" s="170">
        <v>44289</v>
      </c>
      <c r="C28" s="160" t="s">
        <v>607</v>
      </c>
      <c r="D28" s="84" t="s">
        <v>258</v>
      </c>
      <c r="E28" s="86" t="s">
        <v>628</v>
      </c>
      <c r="F28" s="161">
        <v>65</v>
      </c>
      <c r="G28" s="260">
        <v>58500</v>
      </c>
      <c r="H28" s="260">
        <v>58500</v>
      </c>
      <c r="I28" s="88">
        <f t="shared" si="0"/>
        <v>3802500</v>
      </c>
      <c r="L28" s="77"/>
    </row>
    <row r="29" spans="1:12" s="76" customFormat="1" ht="31.5" x14ac:dyDescent="0.25">
      <c r="A29" s="163">
        <f t="shared" si="1"/>
        <v>14</v>
      </c>
      <c r="B29" s="171">
        <v>44289</v>
      </c>
      <c r="C29" s="164" t="s">
        <v>608</v>
      </c>
      <c r="D29" s="167" t="s">
        <v>258</v>
      </c>
      <c r="E29" s="165" t="s">
        <v>629</v>
      </c>
      <c r="F29" s="166">
        <v>61</v>
      </c>
      <c r="G29" s="261">
        <v>58500</v>
      </c>
      <c r="H29" s="261">
        <v>58500</v>
      </c>
      <c r="I29" s="162">
        <f t="shared" si="0"/>
        <v>3568500</v>
      </c>
      <c r="L29" s="77"/>
    </row>
    <row r="30" spans="1:12" s="76" customFormat="1" ht="24" customHeight="1" x14ac:dyDescent="0.25">
      <c r="A30" s="82">
        <f t="shared" si="1"/>
        <v>15</v>
      </c>
      <c r="B30" s="170">
        <v>44289</v>
      </c>
      <c r="C30" s="160" t="s">
        <v>609</v>
      </c>
      <c r="D30" s="84" t="s">
        <v>258</v>
      </c>
      <c r="E30" s="86" t="s">
        <v>630</v>
      </c>
      <c r="F30" s="161">
        <v>38</v>
      </c>
      <c r="G30" s="260">
        <v>139100</v>
      </c>
      <c r="H30" s="260">
        <v>139100</v>
      </c>
      <c r="I30" s="88">
        <f t="shared" si="0"/>
        <v>5285800</v>
      </c>
      <c r="L30" s="77"/>
    </row>
    <row r="31" spans="1:12" s="76" customFormat="1" ht="24" customHeight="1" x14ac:dyDescent="0.25">
      <c r="A31" s="82">
        <f t="shared" si="1"/>
        <v>16</v>
      </c>
      <c r="B31" s="170">
        <v>44289</v>
      </c>
      <c r="C31" s="160" t="s">
        <v>610</v>
      </c>
      <c r="D31" s="84" t="s">
        <v>258</v>
      </c>
      <c r="E31" s="86" t="s">
        <v>631</v>
      </c>
      <c r="F31" s="161">
        <v>28</v>
      </c>
      <c r="G31" s="260">
        <v>58500</v>
      </c>
      <c r="H31" s="260">
        <v>58500</v>
      </c>
      <c r="I31" s="88">
        <f t="shared" si="0"/>
        <v>1638000</v>
      </c>
      <c r="L31" s="77"/>
    </row>
    <row r="32" spans="1:12" s="76" customFormat="1" ht="31.5" x14ac:dyDescent="0.25">
      <c r="A32" s="82">
        <f t="shared" si="1"/>
        <v>17</v>
      </c>
      <c r="B32" s="170">
        <v>44289</v>
      </c>
      <c r="C32" s="160" t="s">
        <v>611</v>
      </c>
      <c r="D32" s="84" t="s">
        <v>258</v>
      </c>
      <c r="E32" s="86" t="s">
        <v>632</v>
      </c>
      <c r="F32" s="161">
        <v>54</v>
      </c>
      <c r="G32" s="260">
        <v>58500</v>
      </c>
      <c r="H32" s="260">
        <v>58500</v>
      </c>
      <c r="I32" s="88">
        <f t="shared" si="0"/>
        <v>3159000</v>
      </c>
      <c r="L32" s="77"/>
    </row>
    <row r="33" spans="1:12" ht="25.5" customHeight="1" thickBot="1" x14ac:dyDescent="0.3">
      <c r="A33" s="239" t="s">
        <v>18</v>
      </c>
      <c r="B33" s="240"/>
      <c r="C33" s="240"/>
      <c r="D33" s="240"/>
      <c r="E33" s="240"/>
      <c r="F33" s="240"/>
      <c r="G33" s="240"/>
      <c r="H33" s="241"/>
      <c r="I33" s="89">
        <f>SUM(I16:I32)</f>
        <v>67324400</v>
      </c>
    </row>
    <row r="34" spans="1:12" ht="14.25" customHeight="1" x14ac:dyDescent="0.25">
      <c r="A34" s="242"/>
      <c r="B34" s="242"/>
      <c r="C34" s="242"/>
      <c r="D34" s="242"/>
      <c r="E34" s="90"/>
      <c r="G34" s="91"/>
      <c r="H34" s="91"/>
      <c r="I34" s="92"/>
    </row>
    <row r="35" spans="1:12" ht="23.25" customHeight="1" x14ac:dyDescent="0.25">
      <c r="A35" s="93"/>
      <c r="B35" s="93"/>
      <c r="D35" s="93"/>
      <c r="E35" s="93"/>
      <c r="G35" s="94" t="s">
        <v>19</v>
      </c>
      <c r="H35" s="94"/>
      <c r="I35" s="95">
        <v>0</v>
      </c>
      <c r="L35" s="207">
        <f>I37+'180_Menara Warna_Air (2)'!I37+'179A_Menara Warna_16 Brand'!I169+'179_Menara Warna_Sonar, MBR'!I95+'178A_Menara Warna_Jawa 16 brand'!I86+'178_Menara Warna_Jawa MCB DSS'!I52</f>
        <v>417420700</v>
      </c>
    </row>
    <row r="36" spans="1:12" ht="23.25" customHeight="1" thickBot="1" x14ac:dyDescent="0.3">
      <c r="A36" s="202"/>
      <c r="B36" s="202"/>
      <c r="D36" s="202"/>
      <c r="E36" s="202"/>
      <c r="G36" s="97" t="s">
        <v>127</v>
      </c>
      <c r="H36" s="97"/>
      <c r="I36" s="98">
        <v>0</v>
      </c>
    </row>
    <row r="37" spans="1:12" ht="20.25" customHeight="1" x14ac:dyDescent="0.25">
      <c r="A37" s="74"/>
      <c r="B37" s="74"/>
      <c r="D37" s="74"/>
      <c r="E37" s="99"/>
      <c r="G37" s="100" t="s">
        <v>26</v>
      </c>
      <c r="H37" s="101"/>
      <c r="I37" s="102">
        <f>I33</f>
        <v>67324400</v>
      </c>
    </row>
    <row r="38" spans="1:12" ht="18.75" x14ac:dyDescent="0.25">
      <c r="A38" s="104" t="s">
        <v>635</v>
      </c>
      <c r="B38" s="99"/>
      <c r="D38" s="74"/>
      <c r="E38" s="99"/>
      <c r="G38" s="101"/>
      <c r="H38" s="101"/>
      <c r="I38" s="103"/>
    </row>
    <row r="39" spans="1:12" ht="15.75" x14ac:dyDescent="0.25">
      <c r="A39" s="74"/>
      <c r="B39" s="74"/>
      <c r="D39" s="74"/>
      <c r="E39" s="99"/>
      <c r="G39" s="101"/>
      <c r="H39" s="101"/>
      <c r="I39" s="103"/>
    </row>
    <row r="40" spans="1:12" ht="18.75" x14ac:dyDescent="0.3">
      <c r="A40" s="105" t="s">
        <v>20</v>
      </c>
      <c r="B40" s="106"/>
      <c r="D40" s="106"/>
      <c r="E40" s="74"/>
      <c r="G40" s="75"/>
      <c r="H40" s="75"/>
      <c r="I40" s="74"/>
    </row>
    <row r="41" spans="1:12" ht="18.75" x14ac:dyDescent="0.3">
      <c r="A41" s="107" t="s">
        <v>21</v>
      </c>
      <c r="B41" s="99"/>
      <c r="D41" s="99"/>
      <c r="E41" s="74"/>
      <c r="G41" s="75"/>
      <c r="H41" s="75"/>
      <c r="I41" s="74"/>
      <c r="L41" s="108"/>
    </row>
    <row r="42" spans="1:12" ht="18.75" x14ac:dyDescent="0.3">
      <c r="A42" s="107" t="s">
        <v>32</v>
      </c>
      <c r="B42" s="99"/>
      <c r="D42" s="74"/>
      <c r="E42" s="74"/>
      <c r="G42" s="75"/>
      <c r="H42" s="75"/>
      <c r="I42" s="74"/>
    </row>
    <row r="43" spans="1:12" ht="18.75" x14ac:dyDescent="0.3">
      <c r="A43" s="109" t="s">
        <v>33</v>
      </c>
      <c r="B43" s="110"/>
      <c r="D43" s="110"/>
      <c r="E43" s="74"/>
      <c r="G43" s="75"/>
      <c r="H43" s="75"/>
      <c r="I43" s="74"/>
    </row>
    <row r="44" spans="1:12" ht="18.75" x14ac:dyDescent="0.3">
      <c r="A44" s="111" t="s">
        <v>34</v>
      </c>
      <c r="B44" s="112"/>
      <c r="D44" s="113"/>
      <c r="E44" s="74"/>
      <c r="G44" s="75"/>
      <c r="H44" s="75"/>
      <c r="I44" s="74"/>
    </row>
    <row r="45" spans="1:12" ht="9.75" customHeight="1" x14ac:dyDescent="0.25">
      <c r="A45" s="112"/>
      <c r="B45" s="112"/>
      <c r="D45" s="114"/>
      <c r="E45" s="74"/>
      <c r="G45" s="75"/>
      <c r="H45" s="75"/>
      <c r="I45" s="74"/>
    </row>
    <row r="46" spans="1:12" ht="15.75" x14ac:dyDescent="0.25">
      <c r="A46" s="74"/>
      <c r="B46" s="74"/>
      <c r="D46" s="74"/>
      <c r="E46" s="74"/>
      <c r="G46" s="115" t="s">
        <v>36</v>
      </c>
      <c r="H46" s="231" t="str">
        <f>I12</f>
        <v xml:space="preserve"> 19 Mei  2021</v>
      </c>
      <c r="I46" s="231"/>
    </row>
    <row r="47" spans="1:12" ht="15.75" x14ac:dyDescent="0.25">
      <c r="A47" s="74"/>
      <c r="B47" s="74"/>
      <c r="D47" s="74"/>
      <c r="E47" s="74"/>
      <c r="G47" s="75"/>
      <c r="H47" s="75"/>
      <c r="I47" s="74"/>
    </row>
    <row r="48" spans="1:12" ht="15.75" x14ac:dyDescent="0.25">
      <c r="A48" s="74"/>
      <c r="B48" s="74"/>
      <c r="D48" s="74"/>
      <c r="E48" s="74"/>
      <c r="G48" s="75"/>
      <c r="H48" s="75"/>
      <c r="I48" s="74"/>
    </row>
    <row r="49" spans="1:9" ht="15.75" x14ac:dyDescent="0.25">
      <c r="A49" s="74"/>
      <c r="B49" s="74"/>
      <c r="D49" s="74"/>
      <c r="E49" s="74"/>
      <c r="G49" s="75"/>
      <c r="H49" s="75"/>
      <c r="I49" s="74"/>
    </row>
    <row r="50" spans="1:9" ht="15.75" x14ac:dyDescent="0.25">
      <c r="A50" s="74"/>
      <c r="B50" s="74"/>
      <c r="D50" s="74"/>
      <c r="E50" s="74"/>
      <c r="G50" s="75"/>
      <c r="H50" s="75"/>
      <c r="I50" s="74"/>
    </row>
    <row r="51" spans="1:9" ht="15.75" x14ac:dyDescent="0.25">
      <c r="A51" s="74"/>
      <c r="B51" s="74"/>
      <c r="D51" s="74"/>
      <c r="E51" s="74"/>
      <c r="G51" s="75"/>
      <c r="H51" s="75"/>
      <c r="I51" s="74"/>
    </row>
    <row r="52" spans="1:9" ht="15.75" x14ac:dyDescent="0.25">
      <c r="A52" s="74"/>
      <c r="B52" s="74"/>
      <c r="D52" s="74"/>
      <c r="E52" s="74"/>
      <c r="G52" s="75"/>
      <c r="H52" s="75"/>
      <c r="I52" s="74"/>
    </row>
    <row r="53" spans="1:9" ht="15.75" x14ac:dyDescent="0.25">
      <c r="A53" s="23"/>
      <c r="B53" s="23"/>
      <c r="D53" s="23"/>
      <c r="E53" s="23"/>
      <c r="G53" s="222" t="s">
        <v>285</v>
      </c>
      <c r="H53" s="222"/>
      <c r="I53" s="222"/>
    </row>
    <row r="54" spans="1:9" ht="15.75" x14ac:dyDescent="0.25">
      <c r="A54" s="23"/>
      <c r="B54" s="23"/>
      <c r="D54" s="23"/>
      <c r="E54" s="23"/>
      <c r="G54" s="116"/>
      <c r="H54" s="116"/>
      <c r="I54" s="23"/>
    </row>
    <row r="55" spans="1:9" ht="15.75" x14ac:dyDescent="0.25">
      <c r="A55" s="23"/>
      <c r="B55" s="23"/>
      <c r="D55" s="23"/>
      <c r="E55" s="23"/>
      <c r="G55" s="116"/>
      <c r="H55" s="116"/>
      <c r="I55" s="23"/>
    </row>
    <row r="56" spans="1:9" ht="15.75" x14ac:dyDescent="0.25">
      <c r="A56" s="23"/>
      <c r="B56" s="23"/>
      <c r="D56" s="23"/>
      <c r="E56" s="23"/>
      <c r="G56" s="116"/>
      <c r="H56" s="116"/>
      <c r="I56" s="23"/>
    </row>
    <row r="57" spans="1:9" ht="15.75" x14ac:dyDescent="0.25">
      <c r="A57" s="23"/>
      <c r="B57" s="23"/>
      <c r="D57" s="23"/>
      <c r="E57" s="23"/>
      <c r="G57" s="116"/>
      <c r="H57" s="116"/>
      <c r="I57" s="23"/>
    </row>
    <row r="58" spans="1:9" ht="15.75" x14ac:dyDescent="0.25">
      <c r="A58" s="23"/>
      <c r="B58" s="23"/>
      <c r="D58" s="23"/>
      <c r="E58" s="23"/>
      <c r="G58" s="116"/>
      <c r="H58" s="116"/>
      <c r="I58" s="23"/>
    </row>
    <row r="59" spans="1:9" ht="15.75" x14ac:dyDescent="0.25">
      <c r="A59" s="23"/>
      <c r="B59" s="23"/>
      <c r="D59" s="23"/>
      <c r="E59" s="23"/>
      <c r="G59" s="116"/>
      <c r="H59" s="116"/>
      <c r="I59" s="23"/>
    </row>
    <row r="60" spans="1:9" ht="15.75" x14ac:dyDescent="0.25">
      <c r="A60" s="23"/>
      <c r="B60" s="23"/>
      <c r="D60" s="23"/>
      <c r="E60" s="23"/>
      <c r="G60" s="116"/>
      <c r="H60" s="116"/>
      <c r="I60" s="23"/>
    </row>
    <row r="61" spans="1:9" ht="15.75" x14ac:dyDescent="0.25">
      <c r="A61" s="23"/>
      <c r="B61" s="23"/>
      <c r="D61" s="23"/>
      <c r="E61" s="23"/>
      <c r="G61" s="116"/>
      <c r="H61" s="116"/>
      <c r="I61" s="23"/>
    </row>
  </sheetData>
  <autoFilter ref="A15:I33">
    <filterColumn colId="6" showButton="0"/>
  </autoFilter>
  <mergeCells count="23">
    <mergeCell ref="G19:H19"/>
    <mergeCell ref="A9:I9"/>
    <mergeCell ref="G15:H15"/>
    <mergeCell ref="G16:H16"/>
    <mergeCell ref="G17:H17"/>
    <mergeCell ref="G18:H18"/>
    <mergeCell ref="G31:H31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2:H32"/>
    <mergeCell ref="A33:H33"/>
    <mergeCell ref="A34:D34"/>
    <mergeCell ref="H46:I46"/>
    <mergeCell ref="G53:I53"/>
  </mergeCells>
  <printOptions horizontalCentered="1"/>
  <pageMargins left="0.23622047244094491" right="3.937007874015748E-2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K99"/>
  <sheetViews>
    <sheetView topLeftCell="A19" workbookViewId="0">
      <selection activeCell="K30" sqref="K30"/>
    </sheetView>
  </sheetViews>
  <sheetFormatPr defaultRowHeight="15.75" x14ac:dyDescent="0.25"/>
  <cols>
    <col min="1" max="1" width="4.85546875" style="2" customWidth="1"/>
    <col min="2" max="2" width="10.42578125" style="2" customWidth="1"/>
    <col min="3" max="3" width="10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6" t="s">
        <v>29</v>
      </c>
    </row>
    <row r="4" spans="1:9" x14ac:dyDescent="0.25">
      <c r="A4" s="26" t="s">
        <v>1</v>
      </c>
    </row>
    <row r="5" spans="1:9" x14ac:dyDescent="0.25">
      <c r="A5" s="26" t="s">
        <v>2</v>
      </c>
    </row>
    <row r="6" spans="1:9" x14ac:dyDescent="0.25">
      <c r="A6" s="26" t="s">
        <v>3</v>
      </c>
    </row>
    <row r="7" spans="1:9" x14ac:dyDescent="0.25">
      <c r="A7" s="26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43" t="s">
        <v>5</v>
      </c>
      <c r="B10" s="244"/>
      <c r="C10" s="244"/>
      <c r="D10" s="244"/>
      <c r="E10" s="244"/>
      <c r="F10" s="244"/>
      <c r="G10" s="244"/>
      <c r="H10" s="244"/>
      <c r="I10" s="245"/>
    </row>
    <row r="12" spans="1:9" x14ac:dyDescent="0.25">
      <c r="A12" s="2" t="s">
        <v>6</v>
      </c>
      <c r="B12" s="2" t="s">
        <v>638</v>
      </c>
      <c r="G12" s="3" t="s">
        <v>7</v>
      </c>
      <c r="H12" s="6" t="s">
        <v>8</v>
      </c>
      <c r="I12" s="43" t="s">
        <v>637</v>
      </c>
    </row>
    <row r="13" spans="1:9" x14ac:dyDescent="0.25">
      <c r="B13" s="2" t="s">
        <v>639</v>
      </c>
      <c r="G13" s="3" t="s">
        <v>9</v>
      </c>
      <c r="H13" s="6" t="s">
        <v>8</v>
      </c>
      <c r="I13" s="44" t="s">
        <v>283</v>
      </c>
    </row>
    <row r="14" spans="1:9" x14ac:dyDescent="0.25">
      <c r="G14" s="3" t="s">
        <v>10</v>
      </c>
      <c r="H14" s="6" t="s">
        <v>8</v>
      </c>
      <c r="I14" s="2" t="s">
        <v>135</v>
      </c>
    </row>
    <row r="15" spans="1:9" x14ac:dyDescent="0.25">
      <c r="H15" s="6"/>
    </row>
    <row r="16" spans="1:9" x14ac:dyDescent="0.25">
      <c r="H16" s="6"/>
    </row>
    <row r="17" spans="1:10" x14ac:dyDescent="0.25">
      <c r="A17" s="2" t="s">
        <v>11</v>
      </c>
      <c r="B17" s="23" t="s">
        <v>640</v>
      </c>
    </row>
    <row r="18" spans="1:10" ht="16.5" thickBot="1" x14ac:dyDescent="0.3">
      <c r="F18" s="7"/>
    </row>
    <row r="19" spans="1:10" ht="20.100000000000001" customHeight="1" x14ac:dyDescent="0.25">
      <c r="A19" s="8" t="s">
        <v>12</v>
      </c>
      <c r="B19" s="9" t="s">
        <v>13</v>
      </c>
      <c r="C19" s="9" t="s">
        <v>25</v>
      </c>
      <c r="D19" s="9" t="s">
        <v>14</v>
      </c>
      <c r="E19" s="9" t="s">
        <v>15</v>
      </c>
      <c r="F19" s="9" t="s">
        <v>138</v>
      </c>
      <c r="G19" s="246" t="s">
        <v>16</v>
      </c>
      <c r="H19" s="247"/>
      <c r="I19" s="10" t="s">
        <v>17</v>
      </c>
    </row>
    <row r="20" spans="1:10" ht="37.5" customHeight="1" x14ac:dyDescent="0.25">
      <c r="A20" s="30">
        <v>1</v>
      </c>
      <c r="B20" s="83">
        <v>44318</v>
      </c>
      <c r="C20" s="117" t="s">
        <v>641</v>
      </c>
      <c r="D20" s="32" t="s">
        <v>642</v>
      </c>
      <c r="E20" s="118" t="s">
        <v>643</v>
      </c>
      <c r="F20" s="119">
        <v>1</v>
      </c>
      <c r="G20" s="254">
        <v>2800000</v>
      </c>
      <c r="H20" s="255"/>
      <c r="I20" s="120">
        <f>G20</f>
        <v>2800000</v>
      </c>
    </row>
    <row r="21" spans="1:10" ht="25.5" customHeight="1" thickBot="1" x14ac:dyDescent="0.3">
      <c r="A21" s="250" t="s">
        <v>18</v>
      </c>
      <c r="B21" s="252"/>
      <c r="C21" s="252"/>
      <c r="D21" s="252"/>
      <c r="E21" s="252"/>
      <c r="F21" s="252"/>
      <c r="G21" s="252"/>
      <c r="H21" s="253"/>
      <c r="I21" s="121">
        <f>SUM(I20:I20)</f>
        <v>2800000</v>
      </c>
    </row>
    <row r="22" spans="1:10" x14ac:dyDescent="0.25">
      <c r="A22" s="219"/>
      <c r="B22" s="219"/>
      <c r="C22" s="158"/>
      <c r="D22" s="158"/>
      <c r="E22" s="158"/>
      <c r="F22" s="158"/>
      <c r="G22" s="12"/>
      <c r="H22" s="12"/>
      <c r="I22" s="13"/>
    </row>
    <row r="23" spans="1:10" x14ac:dyDescent="0.25">
      <c r="A23" s="158"/>
      <c r="B23" s="158"/>
      <c r="C23" s="158"/>
      <c r="D23" s="158"/>
      <c r="E23" s="158"/>
      <c r="F23" s="158"/>
      <c r="G23" s="122" t="s">
        <v>140</v>
      </c>
      <c r="H23" s="122"/>
      <c r="I23" s="123">
        <v>2000000</v>
      </c>
    </row>
    <row r="24" spans="1:10" ht="16.5" thickBot="1" x14ac:dyDescent="0.3">
      <c r="D24" s="1"/>
      <c r="E24" s="1"/>
      <c r="F24" s="1"/>
      <c r="G24" s="14" t="s">
        <v>141</v>
      </c>
      <c r="H24" s="14"/>
      <c r="I24" s="35">
        <f>I21-I23</f>
        <v>800000</v>
      </c>
      <c r="J24" s="15"/>
    </row>
    <row r="25" spans="1:10" x14ac:dyDescent="0.25">
      <c r="D25" s="1"/>
      <c r="E25" s="1"/>
      <c r="F25" s="1"/>
      <c r="G25" s="16" t="s">
        <v>142</v>
      </c>
      <c r="H25" s="16"/>
      <c r="I25" s="17">
        <f>I24</f>
        <v>800000</v>
      </c>
    </row>
    <row r="26" spans="1:10" x14ac:dyDescent="0.25">
      <c r="A26" s="1" t="s">
        <v>644</v>
      </c>
      <c r="D26" s="1"/>
      <c r="E26" s="1"/>
      <c r="F26" s="1"/>
      <c r="G26" s="16"/>
      <c r="H26" s="16"/>
      <c r="I26" s="17"/>
    </row>
    <row r="27" spans="1:10" x14ac:dyDescent="0.25">
      <c r="A27" s="18"/>
      <c r="D27" s="1"/>
      <c r="E27" s="1"/>
      <c r="F27" s="1"/>
      <c r="G27" s="16"/>
      <c r="H27" s="16"/>
      <c r="I27" s="17"/>
    </row>
    <row r="28" spans="1:10" x14ac:dyDescent="0.25">
      <c r="D28" s="1"/>
      <c r="E28" s="1"/>
      <c r="F28" s="1"/>
      <c r="G28" s="16"/>
      <c r="H28" s="16"/>
      <c r="I28" s="17"/>
    </row>
    <row r="29" spans="1:10" x14ac:dyDescent="0.25">
      <c r="A29" s="24" t="s">
        <v>20</v>
      </c>
    </row>
    <row r="30" spans="1:10" x14ac:dyDescent="0.25">
      <c r="A30" s="19" t="s">
        <v>21</v>
      </c>
      <c r="B30" s="19"/>
      <c r="C30" s="19"/>
      <c r="D30" s="7"/>
      <c r="E30" s="7"/>
    </row>
    <row r="31" spans="1:10" x14ac:dyDescent="0.25">
      <c r="A31" s="19" t="s">
        <v>32</v>
      </c>
      <c r="B31" s="19"/>
      <c r="C31" s="19"/>
      <c r="D31" s="7"/>
      <c r="E31" s="7"/>
    </row>
    <row r="32" spans="1:10" x14ac:dyDescent="0.25">
      <c r="A32" s="25" t="s">
        <v>33</v>
      </c>
      <c r="B32" s="20"/>
      <c r="C32" s="20"/>
      <c r="D32" s="7"/>
      <c r="E32" s="7"/>
    </row>
    <row r="33" spans="1:9" x14ac:dyDescent="0.25">
      <c r="A33" s="21" t="s">
        <v>34</v>
      </c>
      <c r="B33" s="21"/>
      <c r="C33" s="21"/>
      <c r="D33" s="7"/>
      <c r="E33" s="7"/>
    </row>
    <row r="34" spans="1:9" x14ac:dyDescent="0.25">
      <c r="A34" s="41"/>
      <c r="B34" s="41"/>
      <c r="C34" s="41"/>
    </row>
    <row r="35" spans="1:9" x14ac:dyDescent="0.25">
      <c r="A35" s="22"/>
      <c r="B35" s="22"/>
      <c r="C35" s="22"/>
    </row>
    <row r="36" spans="1:9" x14ac:dyDescent="0.25">
      <c r="G36" s="33" t="s">
        <v>36</v>
      </c>
      <c r="H36" s="220" t="str">
        <f>I13</f>
        <v xml:space="preserve"> 19 Mei  2021</v>
      </c>
      <c r="I36" s="221"/>
    </row>
    <row r="40" spans="1:9" ht="24.75" customHeight="1" x14ac:dyDescent="0.25"/>
    <row r="42" spans="1:9" x14ac:dyDescent="0.25">
      <c r="G42" s="208" t="s">
        <v>23</v>
      </c>
      <c r="H42" s="208"/>
      <c r="I42" s="208"/>
    </row>
    <row r="47" spans="1:9" ht="16.5" thickBot="1" x14ac:dyDescent="0.3"/>
    <row r="48" spans="1:9" x14ac:dyDescent="0.25">
      <c r="D48" s="124"/>
      <c r="E48" s="125"/>
      <c r="F48" s="125"/>
    </row>
    <row r="49" spans="4:8" ht="18" x14ac:dyDescent="0.25">
      <c r="D49" s="126" t="s">
        <v>143</v>
      </c>
      <c r="E49" s="7"/>
      <c r="F49" s="7"/>
      <c r="G49" s="2"/>
      <c r="H49" s="2"/>
    </row>
    <row r="50" spans="4:8" ht="18" x14ac:dyDescent="0.25">
      <c r="D50" s="126" t="s">
        <v>144</v>
      </c>
      <c r="E50" s="7"/>
      <c r="F50" s="7"/>
      <c r="G50" s="2"/>
      <c r="H50" s="2"/>
    </row>
    <row r="51" spans="4:8" ht="18" x14ac:dyDescent="0.25">
      <c r="D51" s="126" t="s">
        <v>145</v>
      </c>
      <c r="E51" s="7"/>
      <c r="F51" s="7"/>
      <c r="G51" s="2"/>
      <c r="H51" s="2"/>
    </row>
    <row r="52" spans="4:8" ht="18" x14ac:dyDescent="0.25">
      <c r="D52" s="126" t="s">
        <v>146</v>
      </c>
      <c r="E52" s="7"/>
      <c r="F52" s="7"/>
      <c r="G52" s="2"/>
      <c r="H52" s="2"/>
    </row>
    <row r="53" spans="4:8" ht="18" x14ac:dyDescent="0.25">
      <c r="D53" s="126" t="s">
        <v>147</v>
      </c>
      <c r="E53" s="7"/>
      <c r="F53" s="7"/>
      <c r="G53" s="2"/>
      <c r="H53" s="2"/>
    </row>
    <row r="54" spans="4:8" ht="16.5" thickBot="1" x14ac:dyDescent="0.3">
      <c r="D54" s="127"/>
      <c r="E54" s="4"/>
      <c r="F54" s="4"/>
      <c r="G54" s="2"/>
      <c r="H54" s="2"/>
    </row>
    <row r="55" spans="4:8" x14ac:dyDescent="0.25">
      <c r="G55" s="2"/>
      <c r="H55" s="2"/>
    </row>
    <row r="56" spans="4:8" x14ac:dyDescent="0.25">
      <c r="G56" s="2"/>
      <c r="H56" s="2"/>
    </row>
    <row r="57" spans="4:8" ht="16.5" thickBot="1" x14ac:dyDescent="0.3">
      <c r="G57" s="2"/>
      <c r="H57" s="2"/>
    </row>
    <row r="58" spans="4:8" x14ac:dyDescent="0.25">
      <c r="D58" s="124"/>
      <c r="E58" s="125"/>
      <c r="F58" s="128"/>
      <c r="G58" s="2"/>
      <c r="H58" s="2"/>
    </row>
    <row r="59" spans="4:8" ht="18" x14ac:dyDescent="0.25">
      <c r="D59" s="126" t="s">
        <v>148</v>
      </c>
      <c r="E59" s="7"/>
      <c r="F59" s="129"/>
      <c r="G59" s="2"/>
      <c r="H59" s="2"/>
    </row>
    <row r="60" spans="4:8" ht="18" x14ac:dyDescent="0.25">
      <c r="D60" s="126" t="s">
        <v>149</v>
      </c>
      <c r="E60" s="7"/>
      <c r="F60" s="129"/>
      <c r="G60" s="2"/>
      <c r="H60" s="2"/>
    </row>
    <row r="61" spans="4:8" ht="18" x14ac:dyDescent="0.25">
      <c r="D61" s="126" t="s">
        <v>150</v>
      </c>
      <c r="E61" s="7"/>
      <c r="F61" s="129"/>
      <c r="G61" s="2"/>
      <c r="H61" s="2"/>
    </row>
    <row r="62" spans="4:8" ht="18" x14ac:dyDescent="0.25">
      <c r="D62" s="126" t="s">
        <v>151</v>
      </c>
      <c r="E62" s="7"/>
      <c r="F62" s="129"/>
      <c r="G62" s="2"/>
      <c r="H62" s="2"/>
    </row>
    <row r="63" spans="4:8" ht="18" x14ac:dyDescent="0.25">
      <c r="D63" s="130" t="s">
        <v>152</v>
      </c>
      <c r="E63" s="7"/>
      <c r="F63" s="129"/>
      <c r="G63" s="2"/>
      <c r="H63" s="2"/>
    </row>
    <row r="64" spans="4:8" ht="16.5" thickBot="1" x14ac:dyDescent="0.3">
      <c r="D64" s="127"/>
      <c r="E64" s="4"/>
      <c r="F64" s="131"/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x14ac:dyDescent="0.25">
      <c r="G67" s="2"/>
      <c r="H67" s="2"/>
    </row>
    <row r="68" spans="4:8" ht="16.5" thickBot="1" x14ac:dyDescent="0.3">
      <c r="G68" s="2"/>
      <c r="H68" s="2"/>
    </row>
    <row r="69" spans="4:8" x14ac:dyDescent="0.25">
      <c r="D69" s="124"/>
      <c r="E69" s="125"/>
      <c r="F69" s="125"/>
      <c r="G69" s="2"/>
      <c r="H69" s="2"/>
    </row>
    <row r="70" spans="4:8" ht="18" x14ac:dyDescent="0.25">
      <c r="D70" s="126" t="s">
        <v>143</v>
      </c>
      <c r="E70" s="7"/>
      <c r="F70" s="7"/>
      <c r="G70" s="2"/>
      <c r="H70" s="2"/>
    </row>
    <row r="71" spans="4:8" ht="18" x14ac:dyDescent="0.25">
      <c r="D71" s="126" t="s">
        <v>153</v>
      </c>
      <c r="E71" s="7"/>
      <c r="F71" s="7"/>
      <c r="G71" s="2"/>
      <c r="H71" s="2"/>
    </row>
    <row r="72" spans="4:8" ht="18" x14ac:dyDescent="0.25">
      <c r="D72" s="126" t="s">
        <v>154</v>
      </c>
      <c r="E72" s="7"/>
      <c r="F72" s="7"/>
      <c r="G72" s="2"/>
      <c r="H72" s="2"/>
    </row>
    <row r="73" spans="4:8" ht="18" x14ac:dyDescent="0.25">
      <c r="D73" s="126" t="s">
        <v>155</v>
      </c>
      <c r="E73" s="7"/>
      <c r="F73" s="7"/>
      <c r="G73" s="2"/>
      <c r="H73" s="2"/>
    </row>
    <row r="74" spans="4:8" ht="18" x14ac:dyDescent="0.25">
      <c r="D74" s="126" t="s">
        <v>156</v>
      </c>
      <c r="E74" s="7"/>
      <c r="F74" s="7"/>
      <c r="G74" s="2"/>
      <c r="H74" s="2"/>
    </row>
    <row r="75" spans="4:8" ht="16.5" thickBot="1" x14ac:dyDescent="0.3">
      <c r="D75" s="127"/>
      <c r="E75" s="4"/>
      <c r="F75" s="4"/>
      <c r="G75" s="2"/>
      <c r="H75" s="2"/>
    </row>
    <row r="76" spans="4:8" ht="16.5" thickBot="1" x14ac:dyDescent="0.3">
      <c r="G76" s="2"/>
      <c r="H76" s="2"/>
    </row>
    <row r="77" spans="4:8" x14ac:dyDescent="0.25">
      <c r="D77" s="124"/>
      <c r="E77" s="125"/>
      <c r="F77" s="125"/>
      <c r="G77" s="2"/>
      <c r="H77" s="2"/>
    </row>
    <row r="78" spans="4:8" ht="18" x14ac:dyDescent="0.25">
      <c r="D78" s="132" t="s">
        <v>157</v>
      </c>
      <c r="E78" s="7"/>
      <c r="F78" s="7"/>
    </row>
    <row r="79" spans="4:8" ht="18" x14ac:dyDescent="0.25">
      <c r="D79" s="132" t="s">
        <v>158</v>
      </c>
      <c r="E79" s="7"/>
      <c r="F79" s="7"/>
    </row>
    <row r="80" spans="4:8" ht="18" x14ac:dyDescent="0.25">
      <c r="D80" s="132" t="s">
        <v>159</v>
      </c>
      <c r="E80" s="7"/>
      <c r="F80" s="7"/>
    </row>
    <row r="81" spans="4:8" ht="18" x14ac:dyDescent="0.25">
      <c r="D81" s="132" t="s">
        <v>160</v>
      </c>
      <c r="E81" s="7"/>
      <c r="F81" s="7"/>
    </row>
    <row r="82" spans="4:8" ht="18" x14ac:dyDescent="0.25">
      <c r="D82" s="133" t="s">
        <v>161</v>
      </c>
      <c r="E82" s="7"/>
      <c r="F82" s="7"/>
    </row>
    <row r="83" spans="4:8" ht="16.5" thickBot="1" x14ac:dyDescent="0.3">
      <c r="D83" s="127"/>
      <c r="E83" s="4"/>
      <c r="F83" s="4"/>
      <c r="G83" s="2"/>
      <c r="H83" s="2"/>
    </row>
    <row r="84" spans="4:8" ht="16.5" thickBot="1" x14ac:dyDescent="0.3"/>
    <row r="85" spans="4:8" x14ac:dyDescent="0.25">
      <c r="D85" s="124"/>
      <c r="E85" s="125"/>
      <c r="F85" s="128"/>
    </row>
    <row r="86" spans="4:8" ht="18" x14ac:dyDescent="0.25">
      <c r="D86" s="126" t="s">
        <v>148</v>
      </c>
      <c r="E86" s="7"/>
      <c r="F86" s="129"/>
    </row>
    <row r="87" spans="4:8" ht="18" x14ac:dyDescent="0.25">
      <c r="D87" s="126" t="s">
        <v>149</v>
      </c>
      <c r="E87" s="7"/>
      <c r="F87" s="129"/>
    </row>
    <row r="88" spans="4:8" ht="18" x14ac:dyDescent="0.25">
      <c r="D88" s="126" t="s">
        <v>150</v>
      </c>
      <c r="E88" s="7"/>
      <c r="F88" s="129"/>
    </row>
    <row r="89" spans="4:8" ht="18" x14ac:dyDescent="0.25">
      <c r="D89" s="126" t="s">
        <v>151</v>
      </c>
      <c r="E89" s="7"/>
      <c r="F89" s="129"/>
    </row>
    <row r="90" spans="4:8" ht="18" x14ac:dyDescent="0.25">
      <c r="D90" s="130" t="s">
        <v>152</v>
      </c>
      <c r="E90" s="7"/>
      <c r="F90" s="129"/>
    </row>
    <row r="91" spans="4:8" ht="16.5" thickBot="1" x14ac:dyDescent="0.3">
      <c r="D91" s="127"/>
      <c r="E91" s="4"/>
      <c r="F91" s="131"/>
    </row>
    <row r="92" spans="4:8" ht="16.5" thickBot="1" x14ac:dyDescent="0.3"/>
    <row r="93" spans="4:8" x14ac:dyDescent="0.25">
      <c r="D93" s="124"/>
      <c r="E93" s="125"/>
      <c r="F93" s="128"/>
    </row>
    <row r="94" spans="4:8" ht="18" x14ac:dyDescent="0.25">
      <c r="D94" s="126" t="s">
        <v>148</v>
      </c>
      <c r="E94" s="7"/>
      <c r="F94" s="129"/>
    </row>
    <row r="95" spans="4:8" ht="18" x14ac:dyDescent="0.25">
      <c r="D95" s="126" t="s">
        <v>149</v>
      </c>
      <c r="E95" s="7"/>
      <c r="F95" s="129"/>
    </row>
    <row r="96" spans="4:8" ht="18" x14ac:dyDescent="0.25">
      <c r="D96" s="126" t="s">
        <v>150</v>
      </c>
      <c r="E96" s="7"/>
      <c r="F96" s="129"/>
    </row>
    <row r="97" spans="1:11" ht="18" x14ac:dyDescent="0.25">
      <c r="D97" s="126" t="s">
        <v>151</v>
      </c>
      <c r="E97" s="7"/>
      <c r="F97" s="129"/>
    </row>
    <row r="98" spans="1:11" s="3" customFormat="1" ht="18" x14ac:dyDescent="0.25">
      <c r="A98" s="2"/>
      <c r="B98" s="2"/>
      <c r="C98" s="2"/>
      <c r="D98" s="130" t="s">
        <v>152</v>
      </c>
      <c r="E98" s="7"/>
      <c r="F98" s="129"/>
      <c r="I98" s="2"/>
      <c r="J98" s="2"/>
      <c r="K98" s="2"/>
    </row>
    <row r="99" spans="1:11" s="3" customFormat="1" ht="16.5" thickBot="1" x14ac:dyDescent="0.3">
      <c r="A99" s="2"/>
      <c r="B99" s="2"/>
      <c r="C99" s="2"/>
      <c r="D99" s="127"/>
      <c r="E99" s="4"/>
      <c r="F99" s="131"/>
      <c r="I99" s="2"/>
      <c r="J99" s="2"/>
      <c r="K99" s="2"/>
    </row>
  </sheetData>
  <mergeCells count="7">
    <mergeCell ref="A21:H21"/>
    <mergeCell ref="A22:B22"/>
    <mergeCell ref="H36:I36"/>
    <mergeCell ref="G42:I42"/>
    <mergeCell ref="A10:I10"/>
    <mergeCell ref="G19:H19"/>
    <mergeCell ref="G20:H20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2:K99"/>
  <sheetViews>
    <sheetView tabSelected="1" topLeftCell="A16" workbookViewId="0">
      <selection activeCell="E28" sqref="E28"/>
    </sheetView>
  </sheetViews>
  <sheetFormatPr defaultRowHeight="15.75" x14ac:dyDescent="0.25"/>
  <cols>
    <col min="1" max="1" width="4.85546875" style="2" customWidth="1"/>
    <col min="2" max="2" width="10.42578125" style="2" customWidth="1"/>
    <col min="3" max="3" width="10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6" t="s">
        <v>29</v>
      </c>
    </row>
    <row r="4" spans="1:9" x14ac:dyDescent="0.25">
      <c r="A4" s="26" t="s">
        <v>1</v>
      </c>
    </row>
    <row r="5" spans="1:9" x14ac:dyDescent="0.25">
      <c r="A5" s="26" t="s">
        <v>2</v>
      </c>
    </row>
    <row r="6" spans="1:9" x14ac:dyDescent="0.25">
      <c r="A6" s="26" t="s">
        <v>3</v>
      </c>
    </row>
    <row r="7" spans="1:9" x14ac:dyDescent="0.25">
      <c r="A7" s="26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43" t="s">
        <v>5</v>
      </c>
      <c r="B10" s="244"/>
      <c r="C10" s="244"/>
      <c r="D10" s="244"/>
      <c r="E10" s="244"/>
      <c r="F10" s="244"/>
      <c r="G10" s="244"/>
      <c r="H10" s="244"/>
      <c r="I10" s="245"/>
    </row>
    <row r="12" spans="1:9" x14ac:dyDescent="0.25">
      <c r="A12" s="2" t="s">
        <v>6</v>
      </c>
      <c r="B12" s="2" t="s">
        <v>132</v>
      </c>
      <c r="G12" s="3" t="s">
        <v>7</v>
      </c>
      <c r="H12" s="6" t="s">
        <v>8</v>
      </c>
      <c r="I12" s="43" t="s">
        <v>647</v>
      </c>
    </row>
    <row r="13" spans="1:9" x14ac:dyDescent="0.25">
      <c r="B13" s="2" t="s">
        <v>133</v>
      </c>
      <c r="G13" s="3" t="s">
        <v>9</v>
      </c>
      <c r="H13" s="6" t="s">
        <v>8</v>
      </c>
      <c r="I13" s="44" t="s">
        <v>648</v>
      </c>
    </row>
    <row r="14" spans="1:9" x14ac:dyDescent="0.25">
      <c r="B14" s="2" t="s">
        <v>134</v>
      </c>
      <c r="G14" s="3" t="s">
        <v>10</v>
      </c>
      <c r="H14" s="6" t="s">
        <v>8</v>
      </c>
      <c r="I14" s="2" t="s">
        <v>135</v>
      </c>
    </row>
    <row r="15" spans="1:9" x14ac:dyDescent="0.25">
      <c r="B15" s="2" t="s">
        <v>136</v>
      </c>
      <c r="H15" s="6"/>
    </row>
    <row r="16" spans="1:9" x14ac:dyDescent="0.25">
      <c r="H16" s="6"/>
    </row>
    <row r="17" spans="1:10" x14ac:dyDescent="0.25">
      <c r="A17" s="2" t="s">
        <v>11</v>
      </c>
      <c r="B17" s="23" t="s">
        <v>137</v>
      </c>
    </row>
    <row r="18" spans="1:10" ht="16.5" thickBot="1" x14ac:dyDescent="0.3">
      <c r="F18" s="7"/>
    </row>
    <row r="19" spans="1:10" ht="20.100000000000001" customHeight="1" x14ac:dyDescent="0.25">
      <c r="A19" s="8" t="s">
        <v>12</v>
      </c>
      <c r="B19" s="9" t="s">
        <v>13</v>
      </c>
      <c r="C19" s="9" t="s">
        <v>25</v>
      </c>
      <c r="D19" s="9" t="s">
        <v>14</v>
      </c>
      <c r="E19" s="9" t="s">
        <v>15</v>
      </c>
      <c r="F19" s="9" t="s">
        <v>37</v>
      </c>
      <c r="G19" s="246" t="s">
        <v>16</v>
      </c>
      <c r="H19" s="247"/>
      <c r="I19" s="10" t="s">
        <v>17</v>
      </c>
    </row>
    <row r="20" spans="1:10" ht="48.75" customHeight="1" x14ac:dyDescent="0.25">
      <c r="A20" s="30">
        <v>1</v>
      </c>
      <c r="B20" s="83">
        <v>44315</v>
      </c>
      <c r="C20" s="117" t="s">
        <v>649</v>
      </c>
      <c r="D20" s="32" t="s">
        <v>650</v>
      </c>
      <c r="E20" s="118" t="s">
        <v>651</v>
      </c>
      <c r="F20" s="119">
        <v>909</v>
      </c>
      <c r="G20" s="254">
        <v>1600000</v>
      </c>
      <c r="H20" s="255"/>
      <c r="I20" s="120">
        <f>G20</f>
        <v>1600000</v>
      </c>
    </row>
    <row r="21" spans="1:10" ht="25.5" customHeight="1" thickBot="1" x14ac:dyDescent="0.3">
      <c r="A21" s="250" t="s">
        <v>18</v>
      </c>
      <c r="B21" s="252"/>
      <c r="C21" s="252"/>
      <c r="D21" s="252"/>
      <c r="E21" s="252"/>
      <c r="F21" s="252"/>
      <c r="G21" s="252"/>
      <c r="H21" s="253"/>
      <c r="I21" s="121">
        <f>I20</f>
        <v>1600000</v>
      </c>
    </row>
    <row r="22" spans="1:10" x14ac:dyDescent="0.25">
      <c r="A22" s="219"/>
      <c r="B22" s="219"/>
      <c r="C22" s="172"/>
      <c r="D22" s="172"/>
      <c r="E22" s="172"/>
      <c r="F22" s="172"/>
      <c r="G22" s="12"/>
      <c r="H22" s="12"/>
      <c r="I22" s="13"/>
    </row>
    <row r="23" spans="1:10" x14ac:dyDescent="0.25">
      <c r="A23" s="172"/>
      <c r="B23" s="172"/>
      <c r="C23" s="172"/>
      <c r="D23" s="172"/>
      <c r="E23" s="172"/>
      <c r="F23" s="172"/>
      <c r="G23" s="122" t="s">
        <v>140</v>
      </c>
      <c r="H23" s="122"/>
      <c r="I23" s="123">
        <v>0</v>
      </c>
    </row>
    <row r="24" spans="1:10" ht="16.5" thickBot="1" x14ac:dyDescent="0.3">
      <c r="D24" s="1"/>
      <c r="E24" s="1"/>
      <c r="F24" s="1"/>
      <c r="G24" s="14" t="s">
        <v>141</v>
      </c>
      <c r="H24" s="14"/>
      <c r="I24" s="35">
        <v>0</v>
      </c>
      <c r="J24" s="15"/>
    </row>
    <row r="25" spans="1:10" x14ac:dyDescent="0.25">
      <c r="D25" s="1"/>
      <c r="E25" s="1"/>
      <c r="F25" s="1"/>
      <c r="G25" s="16" t="s">
        <v>142</v>
      </c>
      <c r="H25" s="16"/>
      <c r="I25" s="17">
        <f>+I21</f>
        <v>1600000</v>
      </c>
    </row>
    <row r="26" spans="1:10" x14ac:dyDescent="0.25">
      <c r="A26" s="1" t="s">
        <v>652</v>
      </c>
      <c r="D26" s="1"/>
      <c r="E26" s="1"/>
      <c r="F26" s="1"/>
      <c r="G26" s="16"/>
      <c r="H26" s="16"/>
      <c r="I26" s="17"/>
    </row>
    <row r="27" spans="1:10" x14ac:dyDescent="0.25">
      <c r="A27" s="18"/>
      <c r="D27" s="1"/>
      <c r="E27" s="1"/>
      <c r="F27" s="1"/>
      <c r="G27" s="16"/>
      <c r="H27" s="16"/>
      <c r="I27" s="17"/>
    </row>
    <row r="28" spans="1:10" x14ac:dyDescent="0.25">
      <c r="D28" s="1"/>
      <c r="E28" s="1"/>
      <c r="F28" s="1"/>
      <c r="G28" s="16"/>
      <c r="H28" s="16"/>
      <c r="I28" s="17"/>
    </row>
    <row r="29" spans="1:10" x14ac:dyDescent="0.25">
      <c r="A29" s="24" t="s">
        <v>20</v>
      </c>
    </row>
    <row r="30" spans="1:10" x14ac:dyDescent="0.25">
      <c r="A30" s="19" t="s">
        <v>21</v>
      </c>
      <c r="B30" s="19"/>
      <c r="C30" s="19"/>
      <c r="D30" s="7"/>
      <c r="E30" s="7"/>
    </row>
    <row r="31" spans="1:10" x14ac:dyDescent="0.25">
      <c r="A31" s="19" t="s">
        <v>32</v>
      </c>
      <c r="B31" s="19"/>
      <c r="C31" s="19"/>
      <c r="D31" s="7"/>
      <c r="E31" s="7"/>
    </row>
    <row r="32" spans="1:10" x14ac:dyDescent="0.25">
      <c r="A32" s="25" t="s">
        <v>33</v>
      </c>
      <c r="B32" s="20"/>
      <c r="C32" s="20"/>
      <c r="D32" s="7"/>
      <c r="E32" s="7"/>
    </row>
    <row r="33" spans="1:9" x14ac:dyDescent="0.25">
      <c r="A33" s="21" t="s">
        <v>34</v>
      </c>
      <c r="B33" s="21"/>
      <c r="C33" s="21"/>
      <c r="D33" s="7"/>
      <c r="E33" s="7"/>
    </row>
    <row r="34" spans="1:9" x14ac:dyDescent="0.25">
      <c r="A34" s="41"/>
      <c r="B34" s="41"/>
      <c r="C34" s="41"/>
    </row>
    <row r="35" spans="1:9" x14ac:dyDescent="0.25">
      <c r="A35" s="22"/>
      <c r="B35" s="22"/>
      <c r="C35" s="22"/>
    </row>
    <row r="36" spans="1:9" x14ac:dyDescent="0.25">
      <c r="G36" s="33" t="s">
        <v>36</v>
      </c>
      <c r="H36" s="220" t="str">
        <f>I13</f>
        <v xml:space="preserve"> 20 Mei 2021</v>
      </c>
      <c r="I36" s="221"/>
    </row>
    <row r="40" spans="1:9" ht="24.75" customHeight="1" x14ac:dyDescent="0.25"/>
    <row r="42" spans="1:9" x14ac:dyDescent="0.25">
      <c r="G42" s="208" t="s">
        <v>23</v>
      </c>
      <c r="H42" s="208"/>
      <c r="I42" s="208"/>
    </row>
    <row r="47" spans="1:9" ht="16.5" thickBot="1" x14ac:dyDescent="0.3"/>
    <row r="48" spans="1:9" x14ac:dyDescent="0.25">
      <c r="D48" s="124"/>
      <c r="E48" s="125"/>
      <c r="F48" s="125"/>
    </row>
    <row r="49" spans="4:8" ht="18" x14ac:dyDescent="0.25">
      <c r="D49" s="126" t="s">
        <v>143</v>
      </c>
      <c r="E49" s="7"/>
      <c r="F49" s="7"/>
      <c r="G49" s="2"/>
      <c r="H49" s="2"/>
    </row>
    <row r="50" spans="4:8" ht="18" x14ac:dyDescent="0.25">
      <c r="D50" s="126" t="s">
        <v>144</v>
      </c>
      <c r="E50" s="7"/>
      <c r="F50" s="7"/>
      <c r="G50" s="2"/>
      <c r="H50" s="2"/>
    </row>
    <row r="51" spans="4:8" ht="18" x14ac:dyDescent="0.25">
      <c r="D51" s="126" t="s">
        <v>145</v>
      </c>
      <c r="E51" s="7"/>
      <c r="F51" s="7"/>
      <c r="G51" s="2"/>
      <c r="H51" s="2"/>
    </row>
    <row r="52" spans="4:8" ht="18" x14ac:dyDescent="0.25">
      <c r="D52" s="126" t="s">
        <v>146</v>
      </c>
      <c r="E52" s="7"/>
      <c r="F52" s="7"/>
      <c r="G52" s="2"/>
      <c r="H52" s="2"/>
    </row>
    <row r="53" spans="4:8" ht="18" x14ac:dyDescent="0.25">
      <c r="D53" s="126" t="s">
        <v>147</v>
      </c>
      <c r="E53" s="7"/>
      <c r="F53" s="7"/>
      <c r="G53" s="2"/>
      <c r="H53" s="2"/>
    </row>
    <row r="54" spans="4:8" ht="16.5" thickBot="1" x14ac:dyDescent="0.3">
      <c r="D54" s="127"/>
      <c r="E54" s="4"/>
      <c r="F54" s="4"/>
      <c r="G54" s="2"/>
      <c r="H54" s="2"/>
    </row>
    <row r="55" spans="4:8" x14ac:dyDescent="0.25">
      <c r="G55" s="2"/>
      <c r="H55" s="2"/>
    </row>
    <row r="56" spans="4:8" x14ac:dyDescent="0.25">
      <c r="G56" s="2"/>
      <c r="H56" s="2"/>
    </row>
    <row r="57" spans="4:8" ht="16.5" thickBot="1" x14ac:dyDescent="0.3">
      <c r="G57" s="2"/>
      <c r="H57" s="2"/>
    </row>
    <row r="58" spans="4:8" x14ac:dyDescent="0.25">
      <c r="D58" s="124"/>
      <c r="E58" s="125"/>
      <c r="F58" s="128"/>
      <c r="G58" s="2"/>
      <c r="H58" s="2"/>
    </row>
    <row r="59" spans="4:8" ht="18" x14ac:dyDescent="0.25">
      <c r="D59" s="126" t="s">
        <v>148</v>
      </c>
      <c r="E59" s="7"/>
      <c r="F59" s="129"/>
      <c r="G59" s="2"/>
      <c r="H59" s="2"/>
    </row>
    <row r="60" spans="4:8" ht="18" x14ac:dyDescent="0.25">
      <c r="D60" s="126" t="s">
        <v>149</v>
      </c>
      <c r="E60" s="7"/>
      <c r="F60" s="129"/>
      <c r="G60" s="2"/>
      <c r="H60" s="2"/>
    </row>
    <row r="61" spans="4:8" ht="18" x14ac:dyDescent="0.25">
      <c r="D61" s="126" t="s">
        <v>150</v>
      </c>
      <c r="E61" s="7"/>
      <c r="F61" s="129"/>
      <c r="G61" s="2"/>
      <c r="H61" s="2"/>
    </row>
    <row r="62" spans="4:8" ht="18" x14ac:dyDescent="0.25">
      <c r="D62" s="126" t="s">
        <v>151</v>
      </c>
      <c r="E62" s="7"/>
      <c r="F62" s="129"/>
      <c r="G62" s="2"/>
      <c r="H62" s="2"/>
    </row>
    <row r="63" spans="4:8" ht="18" x14ac:dyDescent="0.25">
      <c r="D63" s="130" t="s">
        <v>152</v>
      </c>
      <c r="E63" s="7"/>
      <c r="F63" s="129"/>
      <c r="G63" s="2"/>
      <c r="H63" s="2"/>
    </row>
    <row r="64" spans="4:8" ht="16.5" thickBot="1" x14ac:dyDescent="0.3">
      <c r="D64" s="127"/>
      <c r="E64" s="4"/>
      <c r="F64" s="131"/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x14ac:dyDescent="0.25">
      <c r="G67" s="2"/>
      <c r="H67" s="2"/>
    </row>
    <row r="68" spans="4:8" ht="16.5" thickBot="1" x14ac:dyDescent="0.3">
      <c r="G68" s="2"/>
      <c r="H68" s="2"/>
    </row>
    <row r="69" spans="4:8" x14ac:dyDescent="0.25">
      <c r="D69" s="124"/>
      <c r="E69" s="125"/>
      <c r="F69" s="125"/>
      <c r="G69" s="2"/>
      <c r="H69" s="2"/>
    </row>
    <row r="70" spans="4:8" ht="18" x14ac:dyDescent="0.25">
      <c r="D70" s="126" t="s">
        <v>143</v>
      </c>
      <c r="E70" s="7"/>
      <c r="F70" s="7"/>
      <c r="G70" s="2"/>
      <c r="H70" s="2"/>
    </row>
    <row r="71" spans="4:8" ht="18" x14ac:dyDescent="0.25">
      <c r="D71" s="126" t="s">
        <v>153</v>
      </c>
      <c r="E71" s="7"/>
      <c r="F71" s="7"/>
      <c r="G71" s="2"/>
      <c r="H71" s="2"/>
    </row>
    <row r="72" spans="4:8" ht="18" x14ac:dyDescent="0.25">
      <c r="D72" s="126" t="s">
        <v>154</v>
      </c>
      <c r="E72" s="7"/>
      <c r="F72" s="7"/>
      <c r="G72" s="2"/>
      <c r="H72" s="2"/>
    </row>
    <row r="73" spans="4:8" ht="18" x14ac:dyDescent="0.25">
      <c r="D73" s="126" t="s">
        <v>155</v>
      </c>
      <c r="E73" s="7"/>
      <c r="F73" s="7"/>
      <c r="G73" s="2"/>
      <c r="H73" s="2"/>
    </row>
    <row r="74" spans="4:8" ht="18" x14ac:dyDescent="0.25">
      <c r="D74" s="126" t="s">
        <v>156</v>
      </c>
      <c r="E74" s="7"/>
      <c r="F74" s="7"/>
      <c r="G74" s="2"/>
      <c r="H74" s="2"/>
    </row>
    <row r="75" spans="4:8" ht="16.5" thickBot="1" x14ac:dyDescent="0.3">
      <c r="D75" s="127"/>
      <c r="E75" s="4"/>
      <c r="F75" s="4"/>
      <c r="G75" s="2"/>
      <c r="H75" s="2"/>
    </row>
    <row r="76" spans="4:8" ht="16.5" thickBot="1" x14ac:dyDescent="0.3">
      <c r="G76" s="2"/>
      <c r="H76" s="2"/>
    </row>
    <row r="77" spans="4:8" x14ac:dyDescent="0.25">
      <c r="D77" s="124"/>
      <c r="E77" s="125"/>
      <c r="F77" s="125"/>
      <c r="G77" s="2"/>
      <c r="H77" s="2"/>
    </row>
    <row r="78" spans="4:8" ht="18" x14ac:dyDescent="0.25">
      <c r="D78" s="132" t="s">
        <v>157</v>
      </c>
      <c r="E78" s="7"/>
      <c r="F78" s="7"/>
    </row>
    <row r="79" spans="4:8" ht="18" x14ac:dyDescent="0.25">
      <c r="D79" s="132" t="s">
        <v>158</v>
      </c>
      <c r="E79" s="7"/>
      <c r="F79" s="7"/>
    </row>
    <row r="80" spans="4:8" ht="18" x14ac:dyDescent="0.25">
      <c r="D80" s="132" t="s">
        <v>159</v>
      </c>
      <c r="E80" s="7"/>
      <c r="F80" s="7"/>
    </row>
    <row r="81" spans="4:8" ht="18" x14ac:dyDescent="0.25">
      <c r="D81" s="132" t="s">
        <v>160</v>
      </c>
      <c r="E81" s="7"/>
      <c r="F81" s="7"/>
    </row>
    <row r="82" spans="4:8" ht="18" x14ac:dyDescent="0.25">
      <c r="D82" s="133" t="s">
        <v>161</v>
      </c>
      <c r="E82" s="7"/>
      <c r="F82" s="7"/>
    </row>
    <row r="83" spans="4:8" ht="16.5" thickBot="1" x14ac:dyDescent="0.3">
      <c r="D83" s="127"/>
      <c r="E83" s="4"/>
      <c r="F83" s="4"/>
      <c r="G83" s="2"/>
      <c r="H83" s="2"/>
    </row>
    <row r="84" spans="4:8" ht="16.5" thickBot="1" x14ac:dyDescent="0.3"/>
    <row r="85" spans="4:8" x14ac:dyDescent="0.25">
      <c r="D85" s="124"/>
      <c r="E85" s="125"/>
      <c r="F85" s="128"/>
    </row>
    <row r="86" spans="4:8" ht="18" x14ac:dyDescent="0.25">
      <c r="D86" s="126" t="s">
        <v>148</v>
      </c>
      <c r="E86" s="7"/>
      <c r="F86" s="129"/>
    </row>
    <row r="87" spans="4:8" ht="18" x14ac:dyDescent="0.25">
      <c r="D87" s="126" t="s">
        <v>149</v>
      </c>
      <c r="E87" s="7"/>
      <c r="F87" s="129"/>
    </row>
    <row r="88" spans="4:8" ht="18" x14ac:dyDescent="0.25">
      <c r="D88" s="126" t="s">
        <v>150</v>
      </c>
      <c r="E88" s="7"/>
      <c r="F88" s="129"/>
    </row>
    <row r="89" spans="4:8" ht="18" x14ac:dyDescent="0.25">
      <c r="D89" s="126" t="s">
        <v>151</v>
      </c>
      <c r="E89" s="7"/>
      <c r="F89" s="129"/>
    </row>
    <row r="90" spans="4:8" ht="18" x14ac:dyDescent="0.25">
      <c r="D90" s="130" t="s">
        <v>152</v>
      </c>
      <c r="E90" s="7"/>
      <c r="F90" s="129"/>
    </row>
    <row r="91" spans="4:8" ht="16.5" thickBot="1" x14ac:dyDescent="0.3">
      <c r="D91" s="127"/>
      <c r="E91" s="4"/>
      <c r="F91" s="131"/>
    </row>
    <row r="92" spans="4:8" ht="16.5" thickBot="1" x14ac:dyDescent="0.3"/>
    <row r="93" spans="4:8" x14ac:dyDescent="0.25">
      <c r="D93" s="124"/>
      <c r="E93" s="125"/>
      <c r="F93" s="128"/>
    </row>
    <row r="94" spans="4:8" ht="18" x14ac:dyDescent="0.25">
      <c r="D94" s="126" t="s">
        <v>148</v>
      </c>
      <c r="E94" s="7"/>
      <c r="F94" s="129"/>
    </row>
    <row r="95" spans="4:8" ht="18" x14ac:dyDescent="0.25">
      <c r="D95" s="126" t="s">
        <v>149</v>
      </c>
      <c r="E95" s="7"/>
      <c r="F95" s="129"/>
    </row>
    <row r="96" spans="4:8" ht="18" x14ac:dyDescent="0.25">
      <c r="D96" s="126" t="s">
        <v>150</v>
      </c>
      <c r="E96" s="7"/>
      <c r="F96" s="129"/>
    </row>
    <row r="97" spans="1:11" ht="18" x14ac:dyDescent="0.25">
      <c r="D97" s="126" t="s">
        <v>151</v>
      </c>
      <c r="E97" s="7"/>
      <c r="F97" s="129"/>
    </row>
    <row r="98" spans="1:11" s="3" customFormat="1" ht="18" x14ac:dyDescent="0.25">
      <c r="A98" s="2"/>
      <c r="B98" s="2"/>
      <c r="C98" s="2"/>
      <c r="D98" s="130" t="s">
        <v>152</v>
      </c>
      <c r="E98" s="7"/>
      <c r="F98" s="129"/>
      <c r="I98" s="2"/>
      <c r="J98" s="2"/>
      <c r="K98" s="2"/>
    </row>
    <row r="99" spans="1:11" s="3" customFormat="1" ht="16.5" thickBot="1" x14ac:dyDescent="0.3">
      <c r="A99" s="2"/>
      <c r="B99" s="2"/>
      <c r="C99" s="2"/>
      <c r="D99" s="127"/>
      <c r="E99" s="4"/>
      <c r="F99" s="131"/>
      <c r="I99" s="2"/>
      <c r="J99" s="2"/>
      <c r="K99" s="2"/>
    </row>
  </sheetData>
  <mergeCells count="7">
    <mergeCell ref="G42:I42"/>
    <mergeCell ref="A10:I10"/>
    <mergeCell ref="G19:H19"/>
    <mergeCell ref="G20:H20"/>
    <mergeCell ref="A21:H21"/>
    <mergeCell ref="A22:B22"/>
    <mergeCell ref="H36:I36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2:S42"/>
  <sheetViews>
    <sheetView topLeftCell="A10" workbookViewId="0">
      <selection activeCell="J20" sqref="J20"/>
    </sheetView>
  </sheetViews>
  <sheetFormatPr defaultRowHeight="15.75" x14ac:dyDescent="0.25"/>
  <cols>
    <col min="1" max="1" width="4.85546875" style="23" customWidth="1"/>
    <col min="2" max="2" width="10.42578125" style="23" customWidth="1"/>
    <col min="3" max="3" width="8.7109375" style="23" customWidth="1"/>
    <col min="4" max="4" width="26.28515625" style="23" customWidth="1"/>
    <col min="5" max="5" width="12.140625" style="23" customWidth="1"/>
    <col min="6" max="7" width="6" style="23" customWidth="1"/>
    <col min="8" max="8" width="14.28515625" style="116" customWidth="1"/>
    <col min="9" max="9" width="2.140625" style="116" customWidth="1"/>
    <col min="10" max="10" width="17" style="23" customWidth="1"/>
    <col min="11" max="16384" width="9.140625" style="23"/>
  </cols>
  <sheetData>
    <row r="2" spans="1:16" x14ac:dyDescent="0.25">
      <c r="A2" s="68" t="s">
        <v>0</v>
      </c>
    </row>
    <row r="3" spans="1:16" x14ac:dyDescent="0.25">
      <c r="A3" s="26" t="s">
        <v>29</v>
      </c>
    </row>
    <row r="4" spans="1:16" x14ac:dyDescent="0.25">
      <c r="A4" s="26" t="s">
        <v>1</v>
      </c>
    </row>
    <row r="5" spans="1:16" x14ac:dyDescent="0.25">
      <c r="A5" s="26" t="s">
        <v>2</v>
      </c>
    </row>
    <row r="6" spans="1:16" x14ac:dyDescent="0.25">
      <c r="A6" s="26" t="s">
        <v>3</v>
      </c>
    </row>
    <row r="7" spans="1:16" x14ac:dyDescent="0.25">
      <c r="A7" s="26" t="s">
        <v>4</v>
      </c>
    </row>
    <row r="9" spans="1:16" ht="16.5" thickBot="1" x14ac:dyDescent="0.3">
      <c r="A9" s="176"/>
      <c r="B9" s="176"/>
      <c r="C9" s="176"/>
      <c r="D9" s="176"/>
      <c r="E9" s="176"/>
      <c r="F9" s="176"/>
      <c r="G9" s="176"/>
      <c r="H9" s="177"/>
      <c r="I9" s="177"/>
      <c r="J9" s="176"/>
    </row>
    <row r="10" spans="1:16" ht="25.5" customHeight="1" thickBot="1" x14ac:dyDescent="0.4">
      <c r="A10" s="271" t="s">
        <v>5</v>
      </c>
      <c r="B10" s="272"/>
      <c r="C10" s="272"/>
      <c r="D10" s="272"/>
      <c r="E10" s="272"/>
      <c r="F10" s="272"/>
      <c r="G10" s="272"/>
      <c r="H10" s="272"/>
      <c r="I10" s="272"/>
      <c r="J10" s="273"/>
    </row>
    <row r="12" spans="1:16" x14ac:dyDescent="0.25">
      <c r="A12" s="23" t="s">
        <v>6</v>
      </c>
      <c r="B12" s="23" t="s">
        <v>657</v>
      </c>
      <c r="H12" s="116" t="s">
        <v>7</v>
      </c>
      <c r="I12" s="116" t="s">
        <v>8</v>
      </c>
      <c r="J12" s="43" t="s">
        <v>659</v>
      </c>
    </row>
    <row r="13" spans="1:16" x14ac:dyDescent="0.25">
      <c r="H13" s="116" t="s">
        <v>9</v>
      </c>
      <c r="I13" s="116" t="s">
        <v>8</v>
      </c>
      <c r="J13" s="44" t="s">
        <v>660</v>
      </c>
    </row>
    <row r="14" spans="1:16" x14ac:dyDescent="0.25">
      <c r="B14" s="178"/>
      <c r="C14" s="178"/>
      <c r="D14" s="178"/>
      <c r="E14" s="178"/>
      <c r="H14" s="116" t="s">
        <v>10</v>
      </c>
      <c r="I14" s="116" t="s">
        <v>8</v>
      </c>
      <c r="P14" s="23" t="s">
        <v>24</v>
      </c>
    </row>
    <row r="15" spans="1:16" x14ac:dyDescent="0.25">
      <c r="B15" s="178"/>
      <c r="C15" s="178"/>
      <c r="D15" s="178"/>
      <c r="E15" s="178"/>
    </row>
    <row r="16" spans="1:16" x14ac:dyDescent="0.25">
      <c r="A16" s="23" t="s">
        <v>11</v>
      </c>
      <c r="B16" s="23" t="s">
        <v>658</v>
      </c>
    </row>
    <row r="17" spans="1:19" ht="16.5" thickBot="1" x14ac:dyDescent="0.3"/>
    <row r="18" spans="1:19" s="2" customFormat="1" ht="20.100000000000001" customHeight="1" x14ac:dyDescent="0.25">
      <c r="A18" s="8" t="s">
        <v>12</v>
      </c>
      <c r="B18" s="9" t="s">
        <v>13</v>
      </c>
      <c r="C18" s="9" t="s">
        <v>25</v>
      </c>
      <c r="D18" s="9" t="s">
        <v>14</v>
      </c>
      <c r="E18" s="9" t="s">
        <v>15</v>
      </c>
      <c r="F18" s="9" t="s">
        <v>27</v>
      </c>
      <c r="G18" s="173" t="s">
        <v>37</v>
      </c>
      <c r="H18" s="246" t="s">
        <v>16</v>
      </c>
      <c r="I18" s="247"/>
      <c r="J18" s="10" t="s">
        <v>17</v>
      </c>
    </row>
    <row r="19" spans="1:19" s="2" customFormat="1" ht="54.75" customHeight="1" x14ac:dyDescent="0.25">
      <c r="A19" s="30">
        <v>1</v>
      </c>
      <c r="B19" s="28">
        <v>44302</v>
      </c>
      <c r="C19" s="191" t="s">
        <v>661</v>
      </c>
      <c r="D19" s="32" t="s">
        <v>662</v>
      </c>
      <c r="E19" s="32" t="s">
        <v>663</v>
      </c>
      <c r="F19" s="31">
        <v>5</v>
      </c>
      <c r="G19" s="179">
        <v>1125</v>
      </c>
      <c r="H19" s="254">
        <v>10000</v>
      </c>
      <c r="I19" s="255"/>
      <c r="J19" s="180">
        <f>G19*H19</f>
        <v>11250000</v>
      </c>
    </row>
    <row r="20" spans="1:19" s="2" customFormat="1" ht="25.5" customHeight="1" thickBot="1" x14ac:dyDescent="0.3">
      <c r="A20" s="250" t="s">
        <v>18</v>
      </c>
      <c r="B20" s="252"/>
      <c r="C20" s="252"/>
      <c r="D20" s="252"/>
      <c r="E20" s="252"/>
      <c r="F20" s="252"/>
      <c r="G20" s="252"/>
      <c r="H20" s="252"/>
      <c r="I20" s="253"/>
      <c r="J20" s="11">
        <f>+J19</f>
        <v>11250000</v>
      </c>
    </row>
    <row r="21" spans="1:19" x14ac:dyDescent="0.25">
      <c r="A21" s="274"/>
      <c r="B21" s="274"/>
      <c r="C21" s="274"/>
      <c r="D21" s="274"/>
      <c r="E21" s="274"/>
      <c r="F21" s="96"/>
      <c r="G21" s="96"/>
      <c r="H21" s="175"/>
      <c r="I21" s="175"/>
      <c r="J21" s="95"/>
    </row>
    <row r="22" spans="1:19" x14ac:dyDescent="0.25">
      <c r="A22" s="96"/>
      <c r="B22" s="96"/>
      <c r="C22" s="96"/>
      <c r="D22" s="96"/>
      <c r="E22" s="96"/>
      <c r="F22" s="96"/>
      <c r="G22" s="96"/>
      <c r="H22" s="94" t="s">
        <v>140</v>
      </c>
      <c r="I22" s="94"/>
      <c r="J22" s="95">
        <v>0</v>
      </c>
    </row>
    <row r="23" spans="1:19" ht="16.5" thickBot="1" x14ac:dyDescent="0.3">
      <c r="F23" s="68"/>
      <c r="G23" s="68"/>
      <c r="H23" s="181" t="s">
        <v>141</v>
      </c>
      <c r="I23" s="181"/>
      <c r="J23" s="182">
        <v>0</v>
      </c>
      <c r="K23" s="183"/>
      <c r="S23" s="23" t="s">
        <v>24</v>
      </c>
    </row>
    <row r="24" spans="1:19" x14ac:dyDescent="0.25">
      <c r="F24" s="68"/>
      <c r="G24" s="68"/>
      <c r="H24" s="184" t="s">
        <v>26</v>
      </c>
      <c r="I24" s="184"/>
      <c r="J24" s="185">
        <f>J20</f>
        <v>11250000</v>
      </c>
    </row>
    <row r="25" spans="1:19" x14ac:dyDescent="0.25">
      <c r="A25" s="68" t="s">
        <v>664</v>
      </c>
      <c r="F25" s="68"/>
      <c r="G25" s="68"/>
      <c r="H25" s="184"/>
      <c r="I25" s="184"/>
      <c r="J25" s="185"/>
    </row>
    <row r="26" spans="1:19" x14ac:dyDescent="0.25">
      <c r="F26" s="68"/>
      <c r="G26" s="68"/>
      <c r="H26" s="184"/>
      <c r="I26" s="184"/>
      <c r="J26" s="185"/>
    </row>
    <row r="27" spans="1:19" x14ac:dyDescent="0.25">
      <c r="A27" s="24" t="s">
        <v>20</v>
      </c>
      <c r="B27" s="24"/>
      <c r="C27" s="24"/>
      <c r="D27" s="24"/>
      <c r="E27" s="24"/>
    </row>
    <row r="28" spans="1:19" x14ac:dyDescent="0.25">
      <c r="A28" s="19" t="s">
        <v>21</v>
      </c>
      <c r="B28" s="68"/>
      <c r="C28" s="68"/>
      <c r="D28" s="68"/>
      <c r="E28" s="68"/>
    </row>
    <row r="29" spans="1:19" x14ac:dyDescent="0.25">
      <c r="A29" s="19" t="s">
        <v>32</v>
      </c>
      <c r="B29" s="68"/>
      <c r="C29" s="68"/>
      <c r="D29" s="68"/>
    </row>
    <row r="30" spans="1:19" x14ac:dyDescent="0.25">
      <c r="A30" s="25" t="s">
        <v>33</v>
      </c>
      <c r="B30" s="186"/>
      <c r="C30" s="186"/>
      <c r="D30" s="186"/>
      <c r="E30" s="187"/>
    </row>
    <row r="31" spans="1:19" x14ac:dyDescent="0.25">
      <c r="A31" s="21" t="s">
        <v>34</v>
      </c>
      <c r="B31" s="188"/>
      <c r="C31" s="188"/>
      <c r="D31" s="188"/>
      <c r="E31" s="186"/>
    </row>
    <row r="32" spans="1:19" x14ac:dyDescent="0.25">
      <c r="A32" s="41"/>
      <c r="B32" s="186"/>
      <c r="C32" s="186"/>
      <c r="D32" s="186"/>
      <c r="E32" s="186"/>
    </row>
    <row r="33" spans="1:10" x14ac:dyDescent="0.25">
      <c r="A33" s="188"/>
      <c r="B33" s="188"/>
      <c r="C33" s="188"/>
      <c r="D33" s="188"/>
      <c r="E33" s="189"/>
    </row>
    <row r="34" spans="1:10" x14ac:dyDescent="0.25">
      <c r="H34" s="190" t="s">
        <v>22</v>
      </c>
      <c r="I34" s="275" t="str">
        <f>+J13</f>
        <v xml:space="preserve"> 25 Mei 2021</v>
      </c>
      <c r="J34" s="276"/>
    </row>
    <row r="42" spans="1:10" x14ac:dyDescent="0.25">
      <c r="H42" s="222" t="s">
        <v>23</v>
      </c>
      <c r="I42" s="222"/>
      <c r="J42" s="222"/>
    </row>
  </sheetData>
  <mergeCells count="7">
    <mergeCell ref="H42:J42"/>
    <mergeCell ref="A10:J10"/>
    <mergeCell ref="H18:I18"/>
    <mergeCell ref="H19:I19"/>
    <mergeCell ref="A20:I20"/>
    <mergeCell ref="A21:E21"/>
    <mergeCell ref="I34:J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2:S41"/>
  <sheetViews>
    <sheetView topLeftCell="A6" workbookViewId="0">
      <selection activeCell="J19" sqref="J19"/>
    </sheetView>
  </sheetViews>
  <sheetFormatPr defaultRowHeight="15.75" x14ac:dyDescent="0.25"/>
  <cols>
    <col min="1" max="1" width="4" style="2" customWidth="1"/>
    <col min="2" max="2" width="12.28515625" style="2" customWidth="1"/>
    <col min="3" max="3" width="9.5703125" style="2" customWidth="1"/>
    <col min="4" max="4" width="25.5703125" style="2" bestFit="1" customWidth="1"/>
    <col min="5" max="5" width="13" style="2" customWidth="1"/>
    <col min="6" max="6" width="6.5703125" style="2" customWidth="1"/>
    <col min="7" max="7" width="5.42578125" style="2" customWidth="1"/>
    <col min="8" max="8" width="13.85546875" style="3" customWidth="1"/>
    <col min="9" max="9" width="1.42578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6" t="s">
        <v>29</v>
      </c>
    </row>
    <row r="4" spans="1:10" x14ac:dyDescent="0.25">
      <c r="A4" s="26" t="s">
        <v>1</v>
      </c>
    </row>
    <row r="5" spans="1:10" x14ac:dyDescent="0.25">
      <c r="A5" s="26" t="s">
        <v>2</v>
      </c>
    </row>
    <row r="6" spans="1:10" x14ac:dyDescent="0.25">
      <c r="A6" s="26" t="s">
        <v>3</v>
      </c>
    </row>
    <row r="7" spans="1:10" x14ac:dyDescent="0.25">
      <c r="A7" s="26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212" t="s">
        <v>5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2" t="s">
        <v>6</v>
      </c>
      <c r="B12" s="2" t="s">
        <v>38</v>
      </c>
      <c r="H12" s="3" t="s">
        <v>7</v>
      </c>
      <c r="I12" s="6" t="s">
        <v>8</v>
      </c>
      <c r="J12" s="43" t="s">
        <v>665</v>
      </c>
    </row>
    <row r="13" spans="1:10" x14ac:dyDescent="0.25">
      <c r="H13" s="3" t="s">
        <v>9</v>
      </c>
      <c r="I13" s="6" t="s">
        <v>8</v>
      </c>
      <c r="J13" s="44" t="s">
        <v>660</v>
      </c>
    </row>
    <row r="14" spans="1:10" x14ac:dyDescent="0.25">
      <c r="H14" s="3" t="s">
        <v>10</v>
      </c>
      <c r="I14" s="6" t="s">
        <v>8</v>
      </c>
      <c r="J14" s="36"/>
    </row>
    <row r="15" spans="1:10" x14ac:dyDescent="0.25">
      <c r="A15" s="2" t="s">
        <v>11</v>
      </c>
      <c r="B15" s="2" t="s">
        <v>35</v>
      </c>
    </row>
    <row r="16" spans="1:10" ht="16.5" thickBot="1" x14ac:dyDescent="0.3">
      <c r="F16" s="4"/>
      <c r="G16" s="7"/>
    </row>
    <row r="17" spans="1:19" ht="20.100000000000001" customHeight="1" x14ac:dyDescent="0.25">
      <c r="A17" s="37" t="s">
        <v>12</v>
      </c>
      <c r="B17" s="38" t="s">
        <v>13</v>
      </c>
      <c r="C17" s="38" t="s">
        <v>25</v>
      </c>
      <c r="D17" s="38" t="s">
        <v>14</v>
      </c>
      <c r="E17" s="38" t="s">
        <v>15</v>
      </c>
      <c r="F17" s="38" t="s">
        <v>27</v>
      </c>
      <c r="G17" s="47" t="s">
        <v>37</v>
      </c>
      <c r="H17" s="223" t="s">
        <v>16</v>
      </c>
      <c r="I17" s="224"/>
      <c r="J17" s="39" t="s">
        <v>17</v>
      </c>
    </row>
    <row r="18" spans="1:19" ht="55.5" customHeight="1" x14ac:dyDescent="0.25">
      <c r="A18" s="30">
        <v>1</v>
      </c>
      <c r="B18" s="51">
        <v>44323</v>
      </c>
      <c r="C18" s="52" t="s">
        <v>666</v>
      </c>
      <c r="D18" s="29" t="s">
        <v>667</v>
      </c>
      <c r="E18" s="53" t="s">
        <v>668</v>
      </c>
      <c r="F18" s="31">
        <v>12</v>
      </c>
      <c r="G18" s="31">
        <v>264</v>
      </c>
      <c r="H18" s="225">
        <v>4000</v>
      </c>
      <c r="I18" s="225"/>
      <c r="J18" s="45">
        <f>G18*H18</f>
        <v>1056000</v>
      </c>
    </row>
    <row r="19" spans="1:19" ht="25.5" customHeight="1" thickBot="1" x14ac:dyDescent="0.3">
      <c r="A19" s="226" t="s">
        <v>18</v>
      </c>
      <c r="B19" s="227"/>
      <c r="C19" s="227"/>
      <c r="D19" s="227"/>
      <c r="E19" s="227"/>
      <c r="F19" s="227"/>
      <c r="G19" s="227"/>
      <c r="H19" s="227"/>
      <c r="I19" s="228"/>
      <c r="J19" s="11">
        <f>SUM(J18:J18)</f>
        <v>1056000</v>
      </c>
    </row>
    <row r="20" spans="1:19" x14ac:dyDescent="0.25">
      <c r="A20" s="219"/>
      <c r="B20" s="219"/>
      <c r="C20" s="219"/>
      <c r="D20" s="219"/>
      <c r="E20" s="174"/>
      <c r="F20" s="174"/>
      <c r="G20" s="174"/>
      <c r="H20" s="12"/>
      <c r="I20" s="12"/>
      <c r="J20" s="13"/>
    </row>
    <row r="21" spans="1:19" x14ac:dyDescent="0.25">
      <c r="E21" s="1"/>
      <c r="F21" s="1"/>
      <c r="G21" s="1"/>
      <c r="H21" s="27" t="s">
        <v>19</v>
      </c>
      <c r="I21" s="27"/>
      <c r="J21" s="34">
        <v>0</v>
      </c>
      <c r="K21" s="15"/>
      <c r="S21" s="2" t="s">
        <v>24</v>
      </c>
    </row>
    <row r="22" spans="1:19" ht="16.5" thickBot="1" x14ac:dyDescent="0.3">
      <c r="E22" s="1"/>
      <c r="F22" s="1"/>
      <c r="G22" s="1"/>
      <c r="H22" s="14" t="s">
        <v>31</v>
      </c>
      <c r="I22" s="14"/>
      <c r="J22" s="35">
        <v>0</v>
      </c>
      <c r="K22" s="15"/>
    </row>
    <row r="23" spans="1:19" ht="16.5" customHeight="1" x14ac:dyDescent="0.25">
      <c r="E23" s="1"/>
      <c r="F23" s="1"/>
      <c r="G23" s="1"/>
      <c r="H23" s="16" t="s">
        <v>26</v>
      </c>
      <c r="I23" s="16"/>
      <c r="J23" s="17">
        <f>J19</f>
        <v>1056000</v>
      </c>
    </row>
    <row r="24" spans="1:19" x14ac:dyDescent="0.25">
      <c r="A24" s="1" t="s">
        <v>669</v>
      </c>
      <c r="E24" s="1"/>
      <c r="F24" s="1"/>
      <c r="G24" s="1"/>
      <c r="H24" s="16"/>
      <c r="I24" s="16"/>
      <c r="J24" s="17"/>
    </row>
    <row r="25" spans="1:19" x14ac:dyDescent="0.25">
      <c r="A25" s="18"/>
      <c r="E25" s="1"/>
      <c r="F25" s="1"/>
      <c r="G25" s="1"/>
      <c r="H25" s="16"/>
      <c r="I25" s="16"/>
      <c r="J25" s="17"/>
    </row>
    <row r="26" spans="1:19" x14ac:dyDescent="0.25">
      <c r="E26" s="1"/>
      <c r="F26" s="1"/>
      <c r="G26" s="1"/>
      <c r="H26" s="16"/>
      <c r="I26" s="16"/>
      <c r="J26" s="17"/>
    </row>
    <row r="27" spans="1:19" x14ac:dyDescent="0.25">
      <c r="A27" s="24" t="s">
        <v>20</v>
      </c>
    </row>
    <row r="28" spans="1:19" x14ac:dyDescent="0.25">
      <c r="A28" s="19" t="s">
        <v>21</v>
      </c>
      <c r="B28" s="19"/>
      <c r="C28" s="19"/>
      <c r="D28" s="19"/>
      <c r="E28" s="7"/>
    </row>
    <row r="29" spans="1:19" x14ac:dyDescent="0.25">
      <c r="A29" s="19" t="s">
        <v>32</v>
      </c>
      <c r="B29" s="19"/>
      <c r="C29" s="19"/>
      <c r="D29" s="7"/>
      <c r="E29" s="7"/>
    </row>
    <row r="30" spans="1:19" x14ac:dyDescent="0.25">
      <c r="A30" s="25" t="s">
        <v>33</v>
      </c>
      <c r="B30" s="20"/>
      <c r="C30" s="20"/>
      <c r="D30" s="25"/>
      <c r="E30" s="7"/>
    </row>
    <row r="31" spans="1:19" x14ac:dyDescent="0.25">
      <c r="A31" s="21" t="s">
        <v>34</v>
      </c>
      <c r="B31" s="21"/>
      <c r="C31" s="21"/>
      <c r="D31" s="20"/>
      <c r="E31" s="7"/>
    </row>
    <row r="32" spans="1:19" x14ac:dyDescent="0.25">
      <c r="A32" s="41"/>
      <c r="B32" s="41"/>
      <c r="C32" s="41"/>
      <c r="D32" s="41"/>
    </row>
    <row r="33" spans="1:10" x14ac:dyDescent="0.25">
      <c r="A33" s="22"/>
      <c r="B33" s="22"/>
      <c r="C33" s="22"/>
      <c r="D33" s="40"/>
    </row>
    <row r="34" spans="1:10" x14ac:dyDescent="0.25">
      <c r="H34" s="33" t="s">
        <v>36</v>
      </c>
      <c r="I34" s="220" t="str">
        <f>+J13</f>
        <v xml:space="preserve"> 25 Mei 2021</v>
      </c>
      <c r="J34" s="221"/>
    </row>
    <row r="38" spans="1:10" x14ac:dyDescent="0.25">
      <c r="I38" s="3" t="s">
        <v>24</v>
      </c>
    </row>
    <row r="41" spans="1:10" x14ac:dyDescent="0.25">
      <c r="H41" s="222" t="s">
        <v>23</v>
      </c>
      <c r="I41" s="222"/>
      <c r="J41" s="222"/>
    </row>
  </sheetData>
  <mergeCells count="7">
    <mergeCell ref="H41:J41"/>
    <mergeCell ref="A10:J10"/>
    <mergeCell ref="H17:I17"/>
    <mergeCell ref="H18:I18"/>
    <mergeCell ref="A19:I19"/>
    <mergeCell ref="A20:D20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0" workbookViewId="0">
      <selection activeCell="I21" sqref="I2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7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6" t="s">
        <v>29</v>
      </c>
    </row>
    <row r="4" spans="1:9" x14ac:dyDescent="0.25">
      <c r="A4" s="26" t="s">
        <v>1</v>
      </c>
    </row>
    <row r="5" spans="1:9" x14ac:dyDescent="0.25">
      <c r="A5" s="26" t="s">
        <v>2</v>
      </c>
    </row>
    <row r="6" spans="1:9" x14ac:dyDescent="0.25">
      <c r="A6" s="26" t="s">
        <v>3</v>
      </c>
    </row>
    <row r="7" spans="1:9" x14ac:dyDescent="0.25">
      <c r="A7" s="26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3.25" customHeight="1" thickBot="1" x14ac:dyDescent="0.3">
      <c r="A10" s="212" t="s">
        <v>5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6</v>
      </c>
      <c r="B12" s="2" t="s">
        <v>670</v>
      </c>
      <c r="G12" s="3" t="s">
        <v>7</v>
      </c>
      <c r="H12" s="6" t="s">
        <v>8</v>
      </c>
      <c r="I12" s="43" t="s">
        <v>671</v>
      </c>
    </row>
    <row r="13" spans="1:9" x14ac:dyDescent="0.25">
      <c r="G13" s="3" t="s">
        <v>9</v>
      </c>
      <c r="H13" s="6" t="s">
        <v>8</v>
      </c>
      <c r="I13" s="44" t="s">
        <v>660</v>
      </c>
    </row>
    <row r="14" spans="1:9" x14ac:dyDescent="0.25">
      <c r="G14" s="3" t="s">
        <v>10</v>
      </c>
      <c r="H14" s="6" t="s">
        <v>8</v>
      </c>
      <c r="I14" s="2" t="s">
        <v>28</v>
      </c>
    </row>
    <row r="15" spans="1:9" x14ac:dyDescent="0.25">
      <c r="A15" s="2" t="s">
        <v>11</v>
      </c>
      <c r="B15" s="23" t="s">
        <v>35</v>
      </c>
      <c r="C15" s="23"/>
      <c r="H15" s="6"/>
    </row>
    <row r="16" spans="1:9" ht="16.5" thickBot="1" x14ac:dyDescent="0.3"/>
    <row r="17" spans="1:18" ht="20.100000000000001" customHeight="1" x14ac:dyDescent="0.25">
      <c r="A17" s="8" t="s">
        <v>12</v>
      </c>
      <c r="B17" s="9" t="s">
        <v>13</v>
      </c>
      <c r="C17" s="9" t="s">
        <v>25</v>
      </c>
      <c r="D17" s="9" t="s">
        <v>14</v>
      </c>
      <c r="E17" s="9" t="s">
        <v>15</v>
      </c>
      <c r="F17" s="173" t="s">
        <v>30</v>
      </c>
      <c r="G17" s="215" t="s">
        <v>16</v>
      </c>
      <c r="H17" s="216"/>
      <c r="I17" s="10" t="s">
        <v>17</v>
      </c>
    </row>
    <row r="18" spans="1:18" ht="49.5" customHeight="1" x14ac:dyDescent="0.25">
      <c r="A18" s="49">
        <v>1</v>
      </c>
      <c r="B18" s="28">
        <v>44321</v>
      </c>
      <c r="C18" s="42" t="s">
        <v>673</v>
      </c>
      <c r="D18" s="32" t="s">
        <v>672</v>
      </c>
      <c r="E18" s="32" t="s">
        <v>500</v>
      </c>
      <c r="F18" s="48">
        <v>5093</v>
      </c>
      <c r="G18" s="217">
        <v>14000000</v>
      </c>
      <c r="H18" s="218"/>
      <c r="I18" s="45">
        <f>G18</f>
        <v>14000000</v>
      </c>
    </row>
    <row r="19" spans="1:18" ht="25.5" customHeight="1" thickBot="1" x14ac:dyDescent="0.3">
      <c r="A19" s="226" t="s">
        <v>18</v>
      </c>
      <c r="B19" s="227"/>
      <c r="C19" s="227"/>
      <c r="D19" s="227"/>
      <c r="E19" s="227"/>
      <c r="F19" s="227"/>
      <c r="G19" s="227"/>
      <c r="H19" s="228"/>
      <c r="I19" s="193">
        <f>I18</f>
        <v>14000000</v>
      </c>
      <c r="J19" s="192">
        <f>SUM(J18:J18)</f>
        <v>0</v>
      </c>
    </row>
    <row r="20" spans="1:18" x14ac:dyDescent="0.25">
      <c r="A20" s="219"/>
      <c r="B20" s="219"/>
      <c r="C20" s="174"/>
      <c r="D20" s="174"/>
      <c r="E20" s="174"/>
      <c r="F20" s="174"/>
      <c r="G20" s="12"/>
      <c r="H20" s="12"/>
      <c r="I20" s="13"/>
    </row>
    <row r="21" spans="1:18" x14ac:dyDescent="0.25">
      <c r="D21" s="1"/>
      <c r="E21" s="1"/>
      <c r="F21" s="1"/>
      <c r="G21" s="27" t="s">
        <v>40</v>
      </c>
      <c r="H21" s="27"/>
      <c r="I21" s="34">
        <v>7500000</v>
      </c>
      <c r="J21" s="15"/>
      <c r="R21" s="2" t="s">
        <v>24</v>
      </c>
    </row>
    <row r="22" spans="1:18" ht="16.5" thickBot="1" x14ac:dyDescent="0.3">
      <c r="D22" s="1"/>
      <c r="E22" s="1"/>
      <c r="F22" s="1"/>
      <c r="G22" s="14" t="s">
        <v>31</v>
      </c>
      <c r="H22" s="14"/>
      <c r="I22" s="35">
        <f>I19-I21</f>
        <v>6500000</v>
      </c>
      <c r="J22" s="15"/>
    </row>
    <row r="23" spans="1:18" x14ac:dyDescent="0.25">
      <c r="D23" s="1"/>
      <c r="E23" s="1"/>
      <c r="F23" s="1"/>
      <c r="G23" s="16" t="s">
        <v>26</v>
      </c>
      <c r="H23" s="16"/>
      <c r="I23" s="17">
        <f>I22</f>
        <v>6500000</v>
      </c>
    </row>
    <row r="24" spans="1:18" x14ac:dyDescent="0.25">
      <c r="A24" s="1" t="s">
        <v>674</v>
      </c>
      <c r="D24" s="1"/>
      <c r="E24" s="1"/>
      <c r="F24" s="1"/>
      <c r="G24" s="16"/>
      <c r="H24" s="16"/>
      <c r="I24" s="17"/>
    </row>
    <row r="25" spans="1:18" x14ac:dyDescent="0.25">
      <c r="A25" s="18"/>
      <c r="D25" s="1"/>
      <c r="E25" s="1"/>
      <c r="F25" s="1"/>
      <c r="G25" s="16"/>
      <c r="H25" s="16"/>
      <c r="I25" s="17"/>
    </row>
    <row r="26" spans="1:18" x14ac:dyDescent="0.25">
      <c r="D26" s="1"/>
      <c r="E26" s="1"/>
      <c r="F26" s="1"/>
      <c r="G26" s="16"/>
      <c r="H26" s="16"/>
      <c r="I26" s="17"/>
    </row>
    <row r="27" spans="1:18" x14ac:dyDescent="0.25">
      <c r="A27" s="24" t="s">
        <v>20</v>
      </c>
    </row>
    <row r="28" spans="1:18" x14ac:dyDescent="0.25">
      <c r="A28" s="19" t="s">
        <v>21</v>
      </c>
      <c r="B28" s="19"/>
      <c r="C28" s="19"/>
      <c r="D28" s="7"/>
      <c r="E28" s="7"/>
      <c r="F28" s="7"/>
    </row>
    <row r="29" spans="1:18" x14ac:dyDescent="0.25">
      <c r="A29" s="19" t="s">
        <v>32</v>
      </c>
      <c r="B29" s="19"/>
      <c r="C29" s="19"/>
      <c r="D29" s="7"/>
      <c r="E29" s="7"/>
      <c r="F29" s="7"/>
    </row>
    <row r="30" spans="1:18" x14ac:dyDescent="0.25">
      <c r="A30" s="25" t="s">
        <v>33</v>
      </c>
      <c r="B30" s="20"/>
      <c r="C30" s="20"/>
      <c r="D30" s="7"/>
      <c r="E30" s="7"/>
      <c r="F30" s="7"/>
    </row>
    <row r="31" spans="1:18" x14ac:dyDescent="0.25">
      <c r="A31" s="21" t="s">
        <v>34</v>
      </c>
      <c r="B31" s="21"/>
      <c r="C31" s="21"/>
      <c r="D31" s="7"/>
      <c r="E31" s="7"/>
      <c r="F31" s="7"/>
    </row>
    <row r="32" spans="1:18" x14ac:dyDescent="0.25">
      <c r="A32" s="41"/>
      <c r="B32" s="41"/>
      <c r="C32" s="41"/>
    </row>
    <row r="33" spans="1:9" x14ac:dyDescent="0.25">
      <c r="A33" s="22"/>
      <c r="B33" s="22"/>
      <c r="C33" s="22"/>
    </row>
    <row r="34" spans="1:9" x14ac:dyDescent="0.25">
      <c r="G34" s="33" t="s">
        <v>22</v>
      </c>
      <c r="H34" s="220" t="str">
        <f>+I13</f>
        <v xml:space="preserve"> 25 Mei 2021</v>
      </c>
      <c r="I34" s="221"/>
    </row>
    <row r="37" spans="1:9" ht="18" customHeight="1" x14ac:dyDescent="0.25"/>
    <row r="38" spans="1:9" ht="17.25" customHeight="1" x14ac:dyDescent="0.25"/>
    <row r="40" spans="1:9" x14ac:dyDescent="0.25">
      <c r="G40" s="208" t="s">
        <v>23</v>
      </c>
      <c r="H40" s="208"/>
      <c r="I40" s="208"/>
    </row>
  </sheetData>
  <mergeCells count="7">
    <mergeCell ref="G40:I40"/>
    <mergeCell ref="A19:H19"/>
    <mergeCell ref="A10:I10"/>
    <mergeCell ref="G17:H17"/>
    <mergeCell ref="G18:H18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A13" zoomScale="86" zoomScaleNormal="86" workbookViewId="0">
      <selection activeCell="K21" sqref="K21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6" width="10.42578125" customWidth="1"/>
    <col min="7" max="7" width="14" style="69" customWidth="1"/>
    <col min="8" max="8" width="2.140625" style="69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67" t="s">
        <v>0</v>
      </c>
      <c r="B2" s="68"/>
      <c r="C2" s="23"/>
    </row>
    <row r="3" spans="1:12" x14ac:dyDescent="0.25">
      <c r="A3" s="70" t="s">
        <v>29</v>
      </c>
      <c r="B3" s="71"/>
      <c r="C3" s="71"/>
    </row>
    <row r="4" spans="1:12" x14ac:dyDescent="0.25">
      <c r="A4" s="70" t="s">
        <v>1</v>
      </c>
      <c r="B4" s="71"/>
      <c r="C4" s="71"/>
    </row>
    <row r="5" spans="1:12" x14ac:dyDescent="0.25">
      <c r="A5" s="70" t="s">
        <v>2</v>
      </c>
      <c r="B5" s="71"/>
      <c r="C5" s="71"/>
    </row>
    <row r="6" spans="1:12" x14ac:dyDescent="0.25">
      <c r="A6" s="70" t="s">
        <v>3</v>
      </c>
      <c r="B6" s="71"/>
      <c r="C6" s="71"/>
    </row>
    <row r="7" spans="1:12" x14ac:dyDescent="0.25">
      <c r="A7" s="70" t="s">
        <v>4</v>
      </c>
      <c r="B7" s="71"/>
      <c r="C7" s="71"/>
    </row>
    <row r="8" spans="1:12" x14ac:dyDescent="0.25">
      <c r="A8" s="71"/>
      <c r="B8" s="71"/>
      <c r="C8" s="71"/>
    </row>
    <row r="9" spans="1:12" ht="15.75" thickBot="1" x14ac:dyDescent="0.3">
      <c r="A9" s="72"/>
      <c r="B9" s="72"/>
      <c r="C9" s="72"/>
      <c r="D9" s="72"/>
      <c r="E9" s="72"/>
      <c r="F9" s="72"/>
      <c r="G9" s="73"/>
      <c r="H9" s="73"/>
      <c r="I9" s="72"/>
    </row>
    <row r="10" spans="1:12" ht="24" thickBot="1" x14ac:dyDescent="0.4">
      <c r="A10" s="232" t="s">
        <v>5</v>
      </c>
      <c r="B10" s="233"/>
      <c r="C10" s="233"/>
      <c r="D10" s="233"/>
      <c r="E10" s="233"/>
      <c r="F10" s="233"/>
      <c r="G10" s="233"/>
      <c r="H10" s="233"/>
      <c r="I10" s="234"/>
    </row>
    <row r="12" spans="1:12" ht="23.25" customHeight="1" x14ac:dyDescent="0.25">
      <c r="A12" s="74" t="s">
        <v>6</v>
      </c>
      <c r="B12" s="74" t="s">
        <v>120</v>
      </c>
      <c r="C12" s="74"/>
      <c r="D12" s="74"/>
      <c r="E12" s="74"/>
      <c r="F12" s="74"/>
      <c r="G12" s="75" t="s">
        <v>7</v>
      </c>
      <c r="H12" s="75" t="s">
        <v>8</v>
      </c>
      <c r="I12" s="43" t="s">
        <v>675</v>
      </c>
    </row>
    <row r="13" spans="1:12" ht="23.25" customHeight="1" x14ac:dyDescent="0.25">
      <c r="A13" s="74"/>
      <c r="B13" s="74"/>
      <c r="C13" s="74"/>
      <c r="D13" s="74"/>
      <c r="E13" s="74"/>
      <c r="F13" s="74"/>
      <c r="G13" s="75" t="s">
        <v>9</v>
      </c>
      <c r="H13" s="75" t="s">
        <v>8</v>
      </c>
      <c r="I13" s="145" t="s">
        <v>679</v>
      </c>
    </row>
    <row r="14" spans="1:12" ht="23.25" customHeight="1" x14ac:dyDescent="0.25">
      <c r="A14" s="74" t="s">
        <v>11</v>
      </c>
      <c r="B14" s="74" t="s">
        <v>121</v>
      </c>
      <c r="C14" s="74"/>
      <c r="D14" s="74"/>
      <c r="E14" s="74"/>
      <c r="F14" s="74"/>
      <c r="G14" s="75" t="s">
        <v>676</v>
      </c>
      <c r="H14" s="75" t="s">
        <v>8</v>
      </c>
      <c r="I14" s="74" t="s">
        <v>677</v>
      </c>
    </row>
    <row r="15" spans="1:12" ht="27.75" customHeight="1" thickBot="1" x14ac:dyDescent="0.3">
      <c r="A15" s="76"/>
      <c r="B15" s="76"/>
      <c r="C15" s="76"/>
      <c r="D15" s="76"/>
      <c r="E15" s="76"/>
      <c r="F15" s="76"/>
      <c r="G15" s="77"/>
      <c r="H15" s="77"/>
      <c r="I15" s="76"/>
    </row>
    <row r="16" spans="1:12" ht="43.5" customHeight="1" x14ac:dyDescent="0.25">
      <c r="A16" s="78" t="s">
        <v>12</v>
      </c>
      <c r="B16" s="79" t="s">
        <v>122</v>
      </c>
      <c r="C16" s="80" t="s">
        <v>25</v>
      </c>
      <c r="D16" s="79" t="s">
        <v>123</v>
      </c>
      <c r="E16" s="79" t="s">
        <v>15</v>
      </c>
      <c r="F16" s="80" t="s">
        <v>124</v>
      </c>
      <c r="G16" s="235" t="s">
        <v>16</v>
      </c>
      <c r="H16" s="236"/>
      <c r="I16" s="81" t="s">
        <v>17</v>
      </c>
      <c r="L16" s="69"/>
    </row>
    <row r="17" spans="1:12" s="76" customFormat="1" ht="67.5" customHeight="1" x14ac:dyDescent="0.25">
      <c r="A17" s="82">
        <v>1</v>
      </c>
      <c r="B17" s="83">
        <v>44334</v>
      </c>
      <c r="C17" s="84"/>
      <c r="D17" s="85" t="s">
        <v>125</v>
      </c>
      <c r="E17" s="86" t="s">
        <v>126</v>
      </c>
      <c r="F17" s="87">
        <v>100500</v>
      </c>
      <c r="G17" s="237">
        <v>5500000</v>
      </c>
      <c r="H17" s="238"/>
      <c r="I17" s="88">
        <f>G17</f>
        <v>5500000</v>
      </c>
      <c r="L17" s="77"/>
    </row>
    <row r="18" spans="1:12" ht="36" customHeight="1" thickBot="1" x14ac:dyDescent="0.3">
      <c r="A18" s="239" t="s">
        <v>18</v>
      </c>
      <c r="B18" s="240"/>
      <c r="C18" s="240"/>
      <c r="D18" s="240"/>
      <c r="E18" s="240"/>
      <c r="F18" s="240"/>
      <c r="G18" s="240"/>
      <c r="H18" s="241"/>
      <c r="I18" s="89">
        <f>I17</f>
        <v>5500000</v>
      </c>
    </row>
    <row r="19" spans="1:12" ht="21.75" customHeight="1" x14ac:dyDescent="0.25">
      <c r="A19" s="242"/>
      <c r="B19" s="242"/>
      <c r="C19" s="242"/>
      <c r="D19" s="242"/>
      <c r="E19" s="90"/>
      <c r="G19" s="91"/>
      <c r="H19" s="91"/>
      <c r="I19" s="92"/>
    </row>
    <row r="20" spans="1:12" ht="29.25" customHeight="1" x14ac:dyDescent="0.25">
      <c r="A20" s="93"/>
      <c r="B20" s="93"/>
      <c r="D20" s="93"/>
      <c r="E20" s="93"/>
      <c r="G20" s="94" t="s">
        <v>19</v>
      </c>
      <c r="H20" s="94"/>
      <c r="I20" s="95">
        <v>0</v>
      </c>
    </row>
    <row r="21" spans="1:12" ht="29.25" customHeight="1" thickBot="1" x14ac:dyDescent="0.3">
      <c r="A21" s="194"/>
      <c r="B21" s="194"/>
      <c r="D21" s="194"/>
      <c r="E21" s="194"/>
      <c r="G21" s="97" t="s">
        <v>127</v>
      </c>
      <c r="H21" s="97"/>
      <c r="I21" s="98">
        <v>0</v>
      </c>
    </row>
    <row r="22" spans="1:12" ht="29.25" customHeight="1" x14ac:dyDescent="0.25">
      <c r="A22" s="74"/>
      <c r="B22" s="74"/>
      <c r="D22" s="74"/>
      <c r="E22" s="99"/>
      <c r="G22" s="100" t="s">
        <v>26</v>
      </c>
      <c r="H22" s="101"/>
      <c r="I22" s="102">
        <f>I18</f>
        <v>5500000</v>
      </c>
    </row>
    <row r="23" spans="1:12" ht="20.25" customHeight="1" x14ac:dyDescent="0.25">
      <c r="A23" s="74"/>
      <c r="B23" s="74"/>
      <c r="D23" s="74"/>
      <c r="E23" s="99"/>
      <c r="G23" s="101"/>
      <c r="H23" s="101"/>
      <c r="I23" s="103"/>
    </row>
    <row r="24" spans="1:12" ht="18.75" x14ac:dyDescent="0.25">
      <c r="A24" s="104" t="s">
        <v>678</v>
      </c>
      <c r="B24" s="99"/>
      <c r="D24" s="74"/>
      <c r="E24" s="99"/>
      <c r="G24" s="101"/>
      <c r="H24" s="101"/>
      <c r="I24" s="103"/>
    </row>
    <row r="25" spans="1:12" ht="15.75" x14ac:dyDescent="0.25">
      <c r="A25" s="74"/>
      <c r="B25" s="74"/>
      <c r="D25" s="74"/>
      <c r="E25" s="99"/>
      <c r="G25" s="101"/>
      <c r="H25" s="101"/>
      <c r="I25" s="103"/>
    </row>
    <row r="26" spans="1:12" ht="18.75" x14ac:dyDescent="0.3">
      <c r="A26" s="105" t="s">
        <v>20</v>
      </c>
      <c r="B26" s="106"/>
      <c r="D26" s="106"/>
      <c r="E26" s="74"/>
      <c r="G26" s="75"/>
      <c r="H26" s="75"/>
      <c r="I26" s="74"/>
    </row>
    <row r="27" spans="1:12" ht="18.75" x14ac:dyDescent="0.3">
      <c r="A27" s="107" t="s">
        <v>21</v>
      </c>
      <c r="B27" s="99"/>
      <c r="D27" s="99"/>
      <c r="E27" s="74"/>
      <c r="G27" s="75"/>
      <c r="H27" s="75"/>
      <c r="I27" s="74"/>
      <c r="L27" s="108"/>
    </row>
    <row r="28" spans="1:12" ht="18.75" x14ac:dyDescent="0.3">
      <c r="A28" s="107" t="s">
        <v>32</v>
      </c>
      <c r="B28" s="99"/>
      <c r="D28" s="74"/>
      <c r="E28" s="74"/>
      <c r="G28" s="75"/>
      <c r="H28" s="75"/>
      <c r="I28" s="74"/>
    </row>
    <row r="29" spans="1:12" ht="18.75" x14ac:dyDescent="0.3">
      <c r="A29" s="109" t="s">
        <v>33</v>
      </c>
      <c r="B29" s="110"/>
      <c r="D29" s="110"/>
      <c r="E29" s="74"/>
      <c r="G29" s="75"/>
      <c r="H29" s="75"/>
      <c r="I29" s="74"/>
    </row>
    <row r="30" spans="1:12" ht="18.75" x14ac:dyDescent="0.3">
      <c r="A30" s="111" t="s">
        <v>34</v>
      </c>
      <c r="B30" s="112"/>
      <c r="D30" s="113"/>
      <c r="E30" s="74"/>
      <c r="G30" s="75"/>
      <c r="H30" s="75"/>
      <c r="I30" s="74"/>
    </row>
    <row r="31" spans="1:12" ht="15.75" x14ac:dyDescent="0.25">
      <c r="A31" s="112"/>
      <c r="B31" s="112"/>
      <c r="D31" s="114"/>
      <c r="E31" s="74"/>
      <c r="G31" s="75"/>
      <c r="H31" s="75"/>
      <c r="I31" s="74"/>
    </row>
    <row r="32" spans="1:12" ht="15.75" x14ac:dyDescent="0.25">
      <c r="A32" s="74"/>
      <c r="B32" s="74"/>
      <c r="D32" s="74"/>
      <c r="E32" s="74"/>
      <c r="G32" s="115" t="s">
        <v>36</v>
      </c>
      <c r="H32" s="231" t="str">
        <f>I13</f>
        <v xml:space="preserve"> 31 Mei  2021</v>
      </c>
      <c r="I32" s="231"/>
    </row>
    <row r="33" spans="1:9" ht="15.75" x14ac:dyDescent="0.25">
      <c r="A33" s="74"/>
      <c r="B33" s="74"/>
      <c r="D33" s="74"/>
      <c r="E33" s="74"/>
      <c r="G33" s="75"/>
      <c r="H33" s="75"/>
      <c r="I33" s="74"/>
    </row>
    <row r="34" spans="1:9" ht="15.75" x14ac:dyDescent="0.25">
      <c r="A34" s="74"/>
      <c r="B34" s="74"/>
      <c r="D34" s="74"/>
      <c r="E34" s="74"/>
      <c r="G34" s="75"/>
      <c r="H34" s="75"/>
      <c r="I34" s="74"/>
    </row>
    <row r="35" spans="1:9" ht="15.75" x14ac:dyDescent="0.25">
      <c r="A35" s="74"/>
      <c r="B35" s="74"/>
      <c r="D35" s="74"/>
      <c r="E35" s="74"/>
      <c r="G35" s="75"/>
      <c r="H35" s="75"/>
      <c r="I35" s="74"/>
    </row>
    <row r="36" spans="1:9" ht="26.25" customHeight="1" x14ac:dyDescent="0.25">
      <c r="A36" s="74"/>
      <c r="B36" s="74"/>
      <c r="D36" s="74"/>
      <c r="E36" s="74"/>
      <c r="G36" s="75"/>
      <c r="H36" s="75"/>
      <c r="I36" s="74"/>
    </row>
    <row r="37" spans="1:9" ht="15.75" x14ac:dyDescent="0.25">
      <c r="A37" s="74"/>
      <c r="B37" s="74"/>
      <c r="D37" s="74"/>
      <c r="E37" s="74"/>
      <c r="G37" s="75"/>
      <c r="H37" s="75"/>
      <c r="I37" s="74"/>
    </row>
    <row r="38" spans="1:9" ht="15.75" x14ac:dyDescent="0.25">
      <c r="A38" s="74"/>
      <c r="B38" s="74"/>
      <c r="D38" s="74"/>
      <c r="E38" s="74"/>
      <c r="G38" s="75"/>
      <c r="H38" s="75"/>
      <c r="I38" s="74"/>
    </row>
    <row r="39" spans="1:9" ht="15.75" x14ac:dyDescent="0.25">
      <c r="A39" s="74"/>
      <c r="B39" s="74"/>
      <c r="D39" s="74"/>
      <c r="E39" s="74"/>
      <c r="G39" s="75"/>
      <c r="H39" s="75"/>
      <c r="I39" s="74"/>
    </row>
    <row r="40" spans="1:9" ht="15.75" x14ac:dyDescent="0.25">
      <c r="A40" s="23"/>
      <c r="B40" s="23"/>
      <c r="D40" s="23"/>
      <c r="E40" s="23"/>
      <c r="G40" s="222" t="s">
        <v>23</v>
      </c>
      <c r="H40" s="222"/>
      <c r="I40" s="222"/>
    </row>
    <row r="41" spans="1:9" ht="15.75" x14ac:dyDescent="0.25">
      <c r="A41" s="23"/>
      <c r="B41" s="23"/>
      <c r="D41" s="23"/>
      <c r="E41" s="23"/>
      <c r="G41" s="116"/>
      <c r="H41" s="116"/>
      <c r="I41" s="23"/>
    </row>
    <row r="42" spans="1:9" ht="15.75" x14ac:dyDescent="0.25">
      <c r="A42" s="23"/>
      <c r="B42" s="23"/>
      <c r="D42" s="23"/>
      <c r="E42" s="23"/>
      <c r="G42" s="116"/>
      <c r="H42" s="116"/>
      <c r="I42" s="23"/>
    </row>
    <row r="43" spans="1:9" ht="15.75" x14ac:dyDescent="0.25">
      <c r="A43" s="23"/>
      <c r="B43" s="23"/>
      <c r="D43" s="23"/>
      <c r="E43" s="23"/>
      <c r="G43" s="116"/>
      <c r="H43" s="116"/>
      <c r="I43" s="23"/>
    </row>
    <row r="44" spans="1:9" ht="15.75" x14ac:dyDescent="0.25">
      <c r="A44" s="23"/>
      <c r="B44" s="23"/>
      <c r="D44" s="23"/>
      <c r="E44" s="23"/>
      <c r="G44" s="116"/>
      <c r="H44" s="116"/>
      <c r="I44" s="23"/>
    </row>
    <row r="45" spans="1:9" ht="15.75" x14ac:dyDescent="0.25">
      <c r="A45" s="23"/>
      <c r="B45" s="23"/>
      <c r="D45" s="23"/>
      <c r="E45" s="23"/>
      <c r="G45" s="116"/>
      <c r="H45" s="116"/>
      <c r="I45" s="23"/>
    </row>
    <row r="46" spans="1:9" ht="15.75" x14ac:dyDescent="0.25">
      <c r="A46" s="23"/>
      <c r="B46" s="23"/>
      <c r="D46" s="23"/>
      <c r="E46" s="23"/>
      <c r="G46" s="116"/>
      <c r="H46" s="116"/>
      <c r="I46" s="23"/>
    </row>
    <row r="47" spans="1:9" ht="15.75" x14ac:dyDescent="0.25">
      <c r="A47" s="23"/>
      <c r="B47" s="23"/>
      <c r="D47" s="23"/>
      <c r="E47" s="23"/>
      <c r="G47" s="116"/>
      <c r="H47" s="116"/>
      <c r="I47" s="23"/>
    </row>
    <row r="48" spans="1:9" ht="15.75" x14ac:dyDescent="0.25">
      <c r="A48" s="23"/>
      <c r="B48" s="23"/>
      <c r="D48" s="23"/>
      <c r="E48" s="23"/>
      <c r="G48" s="116"/>
      <c r="H48" s="116"/>
      <c r="I48" s="2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R42"/>
  <sheetViews>
    <sheetView topLeftCell="A10" workbookViewId="0">
      <selection activeCell="I21" sqref="I2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7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6" t="s">
        <v>29</v>
      </c>
    </row>
    <row r="4" spans="1:9" x14ac:dyDescent="0.25">
      <c r="A4" s="26" t="s">
        <v>1</v>
      </c>
    </row>
    <row r="5" spans="1:9" x14ac:dyDescent="0.25">
      <c r="A5" s="26" t="s">
        <v>2</v>
      </c>
    </row>
    <row r="6" spans="1:9" x14ac:dyDescent="0.25">
      <c r="A6" s="26" t="s">
        <v>3</v>
      </c>
    </row>
    <row r="7" spans="1:9" x14ac:dyDescent="0.25">
      <c r="A7" s="26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3.25" customHeight="1" thickBot="1" x14ac:dyDescent="0.3">
      <c r="A10" s="212" t="s">
        <v>5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6</v>
      </c>
      <c r="B12" s="2" t="s">
        <v>51</v>
      </c>
      <c r="G12" s="3" t="s">
        <v>7</v>
      </c>
      <c r="H12" s="6" t="s">
        <v>8</v>
      </c>
      <c r="I12" s="43" t="s">
        <v>53</v>
      </c>
    </row>
    <row r="13" spans="1:9" x14ac:dyDescent="0.25">
      <c r="G13" s="3" t="s">
        <v>9</v>
      </c>
      <c r="H13" s="6" t="s">
        <v>8</v>
      </c>
      <c r="I13" s="44" t="s">
        <v>54</v>
      </c>
    </row>
    <row r="14" spans="1:9" x14ac:dyDescent="0.25">
      <c r="G14" s="3" t="s">
        <v>10</v>
      </c>
      <c r="H14" s="6" t="s">
        <v>8</v>
      </c>
      <c r="I14" s="2" t="s">
        <v>28</v>
      </c>
    </row>
    <row r="15" spans="1:9" x14ac:dyDescent="0.25">
      <c r="H15" s="6"/>
    </row>
    <row r="16" spans="1:9" x14ac:dyDescent="0.25">
      <c r="A16" s="2" t="s">
        <v>11</v>
      </c>
      <c r="B16" s="23" t="s">
        <v>52</v>
      </c>
      <c r="C16" s="23"/>
      <c r="H16" s="6"/>
    </row>
    <row r="17" spans="1:18" ht="16.5" thickBot="1" x14ac:dyDescent="0.3"/>
    <row r="18" spans="1:18" ht="20.100000000000001" customHeight="1" x14ac:dyDescent="0.25">
      <c r="A18" s="8" t="s">
        <v>12</v>
      </c>
      <c r="B18" s="9" t="s">
        <v>13</v>
      </c>
      <c r="C18" s="9" t="s">
        <v>25</v>
      </c>
      <c r="D18" s="9" t="s">
        <v>14</v>
      </c>
      <c r="E18" s="9" t="s">
        <v>15</v>
      </c>
      <c r="F18" s="58" t="s">
        <v>37</v>
      </c>
      <c r="G18" s="215" t="s">
        <v>16</v>
      </c>
      <c r="H18" s="216"/>
      <c r="I18" s="10" t="s">
        <v>17</v>
      </c>
    </row>
    <row r="19" spans="1:18" ht="49.5" customHeight="1" x14ac:dyDescent="0.25">
      <c r="A19" s="49">
        <v>1</v>
      </c>
      <c r="B19" s="28">
        <v>44289</v>
      </c>
      <c r="C19" s="42" t="s">
        <v>55</v>
      </c>
      <c r="D19" s="32" t="s">
        <v>56</v>
      </c>
      <c r="E19" s="32" t="s">
        <v>57</v>
      </c>
      <c r="F19" s="48">
        <v>440</v>
      </c>
      <c r="G19" s="217">
        <v>5500</v>
      </c>
      <c r="H19" s="218"/>
      <c r="I19" s="45">
        <f>F19*G19</f>
        <v>2420000</v>
      </c>
      <c r="K19" s="2" t="s">
        <v>176</v>
      </c>
    </row>
    <row r="20" spans="1:18" ht="49.5" customHeight="1" x14ac:dyDescent="0.25">
      <c r="A20" s="49">
        <v>2</v>
      </c>
      <c r="B20" s="28">
        <v>44289</v>
      </c>
      <c r="C20" s="42" t="s">
        <v>55</v>
      </c>
      <c r="D20" s="32" t="s">
        <v>58</v>
      </c>
      <c r="E20" s="32" t="s">
        <v>57</v>
      </c>
      <c r="F20" s="48">
        <v>1</v>
      </c>
      <c r="G20" s="217">
        <v>100000</v>
      </c>
      <c r="H20" s="218"/>
      <c r="I20" s="45">
        <f>G20</f>
        <v>100000</v>
      </c>
    </row>
    <row r="21" spans="1:18" s="23" customFormat="1" ht="24" customHeight="1" thickBot="1" x14ac:dyDescent="0.3">
      <c r="A21" s="209" t="s">
        <v>18</v>
      </c>
      <c r="B21" s="210"/>
      <c r="C21" s="210"/>
      <c r="D21" s="210"/>
      <c r="E21" s="210"/>
      <c r="F21" s="210"/>
      <c r="G21" s="210"/>
      <c r="H21" s="211"/>
      <c r="I21" s="46">
        <f>I19+I20</f>
        <v>2520000</v>
      </c>
    </row>
    <row r="22" spans="1:18" x14ac:dyDescent="0.25">
      <c r="A22" s="219"/>
      <c r="B22" s="219"/>
      <c r="C22" s="57"/>
      <c r="D22" s="57"/>
      <c r="E22" s="57"/>
      <c r="F22" s="57"/>
      <c r="G22" s="12"/>
      <c r="H22" s="12"/>
      <c r="I22" s="13"/>
    </row>
    <row r="23" spans="1:18" x14ac:dyDescent="0.25">
      <c r="D23" s="1"/>
      <c r="E23" s="1"/>
      <c r="F23" s="1"/>
      <c r="G23" s="27" t="s">
        <v>40</v>
      </c>
      <c r="H23" s="27"/>
      <c r="I23" s="34">
        <v>0</v>
      </c>
      <c r="J23" s="15"/>
      <c r="R23" s="2" t="s">
        <v>24</v>
      </c>
    </row>
    <row r="24" spans="1:18" ht="16.5" thickBot="1" x14ac:dyDescent="0.3">
      <c r="D24" s="1"/>
      <c r="E24" s="1"/>
      <c r="F24" s="1"/>
      <c r="G24" s="14" t="s">
        <v>31</v>
      </c>
      <c r="H24" s="14"/>
      <c r="I24" s="50">
        <v>0</v>
      </c>
      <c r="J24" s="15"/>
    </row>
    <row r="25" spans="1:18" x14ac:dyDescent="0.25">
      <c r="D25" s="1"/>
      <c r="E25" s="1"/>
      <c r="F25" s="1"/>
      <c r="G25" s="16" t="s">
        <v>26</v>
      </c>
      <c r="H25" s="16"/>
      <c r="I25" s="17">
        <f>I21</f>
        <v>2520000</v>
      </c>
    </row>
    <row r="26" spans="1:18" x14ac:dyDescent="0.25">
      <c r="A26" s="1" t="s">
        <v>59</v>
      </c>
      <c r="D26" s="1"/>
      <c r="E26" s="1"/>
      <c r="F26" s="1"/>
      <c r="G26" s="16"/>
      <c r="H26" s="16"/>
      <c r="I26" s="17"/>
    </row>
    <row r="27" spans="1:18" x14ac:dyDescent="0.25">
      <c r="A27" s="18"/>
      <c r="D27" s="1"/>
      <c r="E27" s="1"/>
      <c r="F27" s="1"/>
      <c r="G27" s="16"/>
      <c r="H27" s="16"/>
      <c r="I27" s="17"/>
    </row>
    <row r="28" spans="1:18" x14ac:dyDescent="0.25">
      <c r="D28" s="1"/>
      <c r="E28" s="1"/>
      <c r="F28" s="1"/>
      <c r="G28" s="16"/>
      <c r="H28" s="16"/>
      <c r="I28" s="17"/>
    </row>
    <row r="29" spans="1:18" x14ac:dyDescent="0.25">
      <c r="A29" s="24" t="s">
        <v>20</v>
      </c>
    </row>
    <row r="30" spans="1:18" x14ac:dyDescent="0.25">
      <c r="A30" s="19" t="s">
        <v>21</v>
      </c>
      <c r="B30" s="19"/>
      <c r="C30" s="19"/>
      <c r="D30" s="7"/>
      <c r="E30" s="7"/>
      <c r="F30" s="7"/>
    </row>
    <row r="31" spans="1:18" x14ac:dyDescent="0.25">
      <c r="A31" s="19" t="s">
        <v>32</v>
      </c>
      <c r="B31" s="19"/>
      <c r="C31" s="19"/>
      <c r="D31" s="7"/>
      <c r="E31" s="7"/>
      <c r="F31" s="7"/>
    </row>
    <row r="32" spans="1:18" x14ac:dyDescent="0.25">
      <c r="A32" s="25" t="s">
        <v>33</v>
      </c>
      <c r="B32" s="20"/>
      <c r="C32" s="20"/>
      <c r="D32" s="7"/>
      <c r="E32" s="7"/>
      <c r="F32" s="7"/>
    </row>
    <row r="33" spans="1:9" x14ac:dyDescent="0.25">
      <c r="A33" s="21" t="s">
        <v>34</v>
      </c>
      <c r="B33" s="21"/>
      <c r="C33" s="21"/>
      <c r="D33" s="7"/>
      <c r="E33" s="7"/>
      <c r="F33" s="7"/>
    </row>
    <row r="34" spans="1:9" x14ac:dyDescent="0.25">
      <c r="A34" s="41"/>
      <c r="B34" s="41"/>
      <c r="C34" s="41"/>
    </row>
    <row r="35" spans="1:9" x14ac:dyDescent="0.25">
      <c r="A35" s="22"/>
      <c r="B35" s="22"/>
      <c r="C35" s="22"/>
    </row>
    <row r="36" spans="1:9" x14ac:dyDescent="0.25">
      <c r="G36" s="33" t="s">
        <v>22</v>
      </c>
      <c r="H36" s="220" t="str">
        <f>+I13</f>
        <v xml:space="preserve"> 04 Mei  2021</v>
      </c>
      <c r="I36" s="221"/>
    </row>
    <row r="39" spans="1:9" ht="18" customHeight="1" x14ac:dyDescent="0.25"/>
    <row r="40" spans="1:9" ht="17.25" customHeight="1" x14ac:dyDescent="0.25"/>
    <row r="42" spans="1:9" x14ac:dyDescent="0.25">
      <c r="G42" s="208" t="s">
        <v>23</v>
      </c>
      <c r="H42" s="208"/>
      <c r="I42" s="208"/>
    </row>
  </sheetData>
  <mergeCells count="8">
    <mergeCell ref="G42:I42"/>
    <mergeCell ref="G20:H20"/>
    <mergeCell ref="A10:I10"/>
    <mergeCell ref="G18:H18"/>
    <mergeCell ref="G19:H19"/>
    <mergeCell ref="A21:H21"/>
    <mergeCell ref="A22:B22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A6" zoomScale="86" zoomScaleNormal="86" workbookViewId="0">
      <selection activeCell="M15" sqref="M15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6" width="10.42578125" customWidth="1"/>
    <col min="7" max="7" width="14" style="69" customWidth="1"/>
    <col min="8" max="8" width="2.140625" style="69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67" t="s">
        <v>0</v>
      </c>
      <c r="B2" s="68"/>
      <c r="C2" s="23"/>
    </row>
    <row r="3" spans="1:12" x14ac:dyDescent="0.25">
      <c r="A3" s="70" t="s">
        <v>29</v>
      </c>
      <c r="B3" s="71"/>
      <c r="C3" s="71"/>
    </row>
    <row r="4" spans="1:12" x14ac:dyDescent="0.25">
      <c r="A4" s="70" t="s">
        <v>1</v>
      </c>
      <c r="B4" s="71"/>
      <c r="C4" s="71"/>
    </row>
    <row r="5" spans="1:12" x14ac:dyDescent="0.25">
      <c r="A5" s="70" t="s">
        <v>2</v>
      </c>
      <c r="B5" s="71"/>
      <c r="C5" s="71"/>
    </row>
    <row r="6" spans="1:12" x14ac:dyDescent="0.25">
      <c r="A6" s="70" t="s">
        <v>3</v>
      </c>
      <c r="B6" s="71"/>
      <c r="C6" s="71"/>
    </row>
    <row r="7" spans="1:12" x14ac:dyDescent="0.25">
      <c r="A7" s="70" t="s">
        <v>4</v>
      </c>
      <c r="B7" s="71"/>
      <c r="C7" s="71"/>
    </row>
    <row r="8" spans="1:12" x14ac:dyDescent="0.25">
      <c r="A8" s="71"/>
      <c r="B8" s="71"/>
      <c r="C8" s="71"/>
    </row>
    <row r="9" spans="1:12" ht="15.75" thickBot="1" x14ac:dyDescent="0.3">
      <c r="A9" s="72"/>
      <c r="B9" s="72"/>
      <c r="C9" s="72"/>
      <c r="D9" s="72"/>
      <c r="E9" s="72"/>
      <c r="F9" s="72"/>
      <c r="G9" s="73"/>
      <c r="H9" s="73"/>
      <c r="I9" s="72"/>
    </row>
    <row r="10" spans="1:12" ht="24" thickBot="1" x14ac:dyDescent="0.4">
      <c r="A10" s="232" t="s">
        <v>5</v>
      </c>
      <c r="B10" s="233"/>
      <c r="C10" s="233"/>
      <c r="D10" s="233"/>
      <c r="E10" s="233"/>
      <c r="F10" s="233"/>
      <c r="G10" s="233"/>
      <c r="H10" s="233"/>
      <c r="I10" s="234"/>
    </row>
    <row r="12" spans="1:12" ht="23.25" customHeight="1" x14ac:dyDescent="0.25">
      <c r="A12" s="74" t="s">
        <v>6</v>
      </c>
      <c r="B12" s="74" t="s">
        <v>120</v>
      </c>
      <c r="C12" s="74"/>
      <c r="D12" s="74"/>
      <c r="E12" s="74"/>
      <c r="F12" s="74"/>
      <c r="G12" s="75" t="s">
        <v>7</v>
      </c>
      <c r="H12" s="75" t="s">
        <v>8</v>
      </c>
      <c r="I12" s="43" t="s">
        <v>680</v>
      </c>
    </row>
    <row r="13" spans="1:12" ht="23.25" customHeight="1" x14ac:dyDescent="0.25">
      <c r="A13" s="74"/>
      <c r="B13" s="74"/>
      <c r="C13" s="74"/>
      <c r="D13" s="74"/>
      <c r="E13" s="74"/>
      <c r="F13" s="74"/>
      <c r="G13" s="75" t="s">
        <v>9</v>
      </c>
      <c r="H13" s="75" t="s">
        <v>8</v>
      </c>
      <c r="I13" s="145" t="s">
        <v>679</v>
      </c>
    </row>
    <row r="14" spans="1:12" ht="23.25" customHeight="1" x14ac:dyDescent="0.25">
      <c r="A14" s="74" t="s">
        <v>11</v>
      </c>
      <c r="B14" s="74" t="s">
        <v>121</v>
      </c>
      <c r="C14" s="74"/>
      <c r="D14" s="74"/>
      <c r="E14" s="74"/>
      <c r="F14" s="74"/>
      <c r="G14" s="75" t="s">
        <v>676</v>
      </c>
      <c r="H14" s="75" t="s">
        <v>8</v>
      </c>
      <c r="I14" s="74" t="s">
        <v>681</v>
      </c>
    </row>
    <row r="15" spans="1:12" ht="27.75" customHeight="1" thickBot="1" x14ac:dyDescent="0.3">
      <c r="A15" s="76"/>
      <c r="B15" s="76"/>
      <c r="C15" s="76"/>
      <c r="D15" s="76"/>
      <c r="E15" s="76"/>
      <c r="F15" s="76"/>
      <c r="G15" s="77"/>
      <c r="H15" s="77"/>
      <c r="I15" s="76"/>
    </row>
    <row r="16" spans="1:12" ht="43.5" customHeight="1" x14ac:dyDescent="0.25">
      <c r="A16" s="78" t="s">
        <v>12</v>
      </c>
      <c r="B16" s="79" t="s">
        <v>122</v>
      </c>
      <c r="C16" s="80" t="s">
        <v>25</v>
      </c>
      <c r="D16" s="79" t="s">
        <v>123</v>
      </c>
      <c r="E16" s="79" t="s">
        <v>15</v>
      </c>
      <c r="F16" s="80" t="s">
        <v>124</v>
      </c>
      <c r="G16" s="235" t="s">
        <v>16</v>
      </c>
      <c r="H16" s="236"/>
      <c r="I16" s="81" t="s">
        <v>17</v>
      </c>
      <c r="L16" s="69"/>
    </row>
    <row r="17" spans="1:12" s="76" customFormat="1" ht="67.5" customHeight="1" x14ac:dyDescent="0.25">
      <c r="A17" s="82">
        <v>1</v>
      </c>
      <c r="B17" s="83">
        <v>44321</v>
      </c>
      <c r="C17" s="198" t="s">
        <v>682</v>
      </c>
      <c r="D17" s="85" t="s">
        <v>683</v>
      </c>
      <c r="E17" s="86" t="s">
        <v>126</v>
      </c>
      <c r="F17" s="87" t="s">
        <v>684</v>
      </c>
      <c r="G17" s="237">
        <v>5500000</v>
      </c>
      <c r="H17" s="238"/>
      <c r="I17" s="88">
        <f>G17</f>
        <v>5500000</v>
      </c>
      <c r="L17" s="77"/>
    </row>
    <row r="18" spans="1:12" ht="36" customHeight="1" thickBot="1" x14ac:dyDescent="0.3">
      <c r="A18" s="239" t="s">
        <v>18</v>
      </c>
      <c r="B18" s="240"/>
      <c r="C18" s="240"/>
      <c r="D18" s="240"/>
      <c r="E18" s="240"/>
      <c r="F18" s="240"/>
      <c r="G18" s="240"/>
      <c r="H18" s="241"/>
      <c r="I18" s="89">
        <f>I17</f>
        <v>5500000</v>
      </c>
    </row>
    <row r="19" spans="1:12" ht="21.75" customHeight="1" x14ac:dyDescent="0.25">
      <c r="A19" s="242"/>
      <c r="B19" s="242"/>
      <c r="C19" s="242"/>
      <c r="D19" s="242"/>
      <c r="E19" s="90"/>
      <c r="G19" s="91"/>
      <c r="H19" s="91"/>
      <c r="I19" s="92"/>
    </row>
    <row r="20" spans="1:12" ht="29.25" customHeight="1" x14ac:dyDescent="0.25">
      <c r="A20" s="93"/>
      <c r="B20" s="93"/>
      <c r="D20" s="93"/>
      <c r="E20" s="93"/>
      <c r="G20" s="94" t="s">
        <v>19</v>
      </c>
      <c r="H20" s="94"/>
      <c r="I20" s="95">
        <v>0</v>
      </c>
    </row>
    <row r="21" spans="1:12" ht="29.25" customHeight="1" thickBot="1" x14ac:dyDescent="0.3">
      <c r="A21" s="197"/>
      <c r="B21" s="197"/>
      <c r="D21" s="197"/>
      <c r="E21" s="197"/>
      <c r="G21" s="97" t="s">
        <v>127</v>
      </c>
      <c r="H21" s="97"/>
      <c r="I21" s="98">
        <v>0</v>
      </c>
    </row>
    <row r="22" spans="1:12" ht="29.25" customHeight="1" x14ac:dyDescent="0.25">
      <c r="A22" s="74"/>
      <c r="B22" s="74"/>
      <c r="D22" s="74"/>
      <c r="E22" s="99"/>
      <c r="G22" s="100" t="s">
        <v>26</v>
      </c>
      <c r="H22" s="101"/>
      <c r="I22" s="102">
        <f>I18</f>
        <v>5500000</v>
      </c>
    </row>
    <row r="23" spans="1:12" ht="20.25" customHeight="1" x14ac:dyDescent="0.25">
      <c r="A23" s="74"/>
      <c r="B23" s="74"/>
      <c r="D23" s="74"/>
      <c r="E23" s="99"/>
      <c r="G23" s="101"/>
      <c r="H23" s="101"/>
      <c r="I23" s="103"/>
    </row>
    <row r="24" spans="1:12" ht="18.75" x14ac:dyDescent="0.25">
      <c r="A24" s="104" t="s">
        <v>678</v>
      </c>
      <c r="B24" s="99"/>
      <c r="D24" s="74"/>
      <c r="E24" s="99"/>
      <c r="G24" s="101"/>
      <c r="H24" s="101"/>
      <c r="I24" s="103"/>
    </row>
    <row r="25" spans="1:12" ht="15.75" x14ac:dyDescent="0.25">
      <c r="A25" s="74"/>
      <c r="B25" s="74"/>
      <c r="D25" s="74"/>
      <c r="E25" s="99"/>
      <c r="G25" s="101"/>
      <c r="H25" s="101"/>
      <c r="I25" s="103"/>
    </row>
    <row r="26" spans="1:12" ht="18.75" x14ac:dyDescent="0.3">
      <c r="A26" s="105" t="s">
        <v>20</v>
      </c>
      <c r="B26" s="106"/>
      <c r="D26" s="106"/>
      <c r="E26" s="74"/>
      <c r="G26" s="75"/>
      <c r="H26" s="75"/>
      <c r="I26" s="74"/>
    </row>
    <row r="27" spans="1:12" ht="18.75" x14ac:dyDescent="0.3">
      <c r="A27" s="107" t="s">
        <v>21</v>
      </c>
      <c r="B27" s="99"/>
      <c r="D27" s="99"/>
      <c r="E27" s="74"/>
      <c r="G27" s="75"/>
      <c r="H27" s="75"/>
      <c r="I27" s="74"/>
      <c r="L27" s="108"/>
    </row>
    <row r="28" spans="1:12" ht="18.75" x14ac:dyDescent="0.3">
      <c r="A28" s="107" t="s">
        <v>32</v>
      </c>
      <c r="B28" s="99"/>
      <c r="D28" s="74"/>
      <c r="E28" s="74"/>
      <c r="G28" s="75"/>
      <c r="H28" s="75"/>
      <c r="I28" s="74"/>
    </row>
    <row r="29" spans="1:12" ht="18.75" x14ac:dyDescent="0.3">
      <c r="A29" s="109" t="s">
        <v>33</v>
      </c>
      <c r="B29" s="110"/>
      <c r="D29" s="110"/>
      <c r="E29" s="74"/>
      <c r="G29" s="75"/>
      <c r="H29" s="75"/>
      <c r="I29" s="74"/>
    </row>
    <row r="30" spans="1:12" ht="18.75" x14ac:dyDescent="0.3">
      <c r="A30" s="111" t="s">
        <v>34</v>
      </c>
      <c r="B30" s="112"/>
      <c r="D30" s="113"/>
      <c r="E30" s="74"/>
      <c r="G30" s="75"/>
      <c r="H30" s="75"/>
      <c r="I30" s="74"/>
    </row>
    <row r="31" spans="1:12" ht="15.75" x14ac:dyDescent="0.25">
      <c r="A31" s="112"/>
      <c r="B31" s="112"/>
      <c r="D31" s="114"/>
      <c r="E31" s="74"/>
      <c r="G31" s="75"/>
      <c r="H31" s="75"/>
      <c r="I31" s="74"/>
    </row>
    <row r="32" spans="1:12" ht="15.75" x14ac:dyDescent="0.25">
      <c r="A32" s="74"/>
      <c r="B32" s="74"/>
      <c r="D32" s="74"/>
      <c r="E32" s="74"/>
      <c r="G32" s="115" t="s">
        <v>36</v>
      </c>
      <c r="H32" s="231" t="str">
        <f>I13</f>
        <v xml:space="preserve"> 31 Mei  2021</v>
      </c>
      <c r="I32" s="231"/>
    </row>
    <row r="33" spans="1:9" ht="15.75" x14ac:dyDescent="0.25">
      <c r="A33" s="74"/>
      <c r="B33" s="74"/>
      <c r="D33" s="74"/>
      <c r="E33" s="74"/>
      <c r="G33" s="75"/>
      <c r="H33" s="75"/>
      <c r="I33" s="74"/>
    </row>
    <row r="34" spans="1:9" ht="15.75" x14ac:dyDescent="0.25">
      <c r="A34" s="74"/>
      <c r="B34" s="74"/>
      <c r="D34" s="74"/>
      <c r="E34" s="74"/>
      <c r="G34" s="75"/>
      <c r="H34" s="75"/>
      <c r="I34" s="74"/>
    </row>
    <row r="35" spans="1:9" ht="15.75" x14ac:dyDescent="0.25">
      <c r="A35" s="74"/>
      <c r="B35" s="74"/>
      <c r="D35" s="74"/>
      <c r="E35" s="74"/>
      <c r="G35" s="75"/>
      <c r="H35" s="75"/>
      <c r="I35" s="74"/>
    </row>
    <row r="36" spans="1:9" ht="26.25" customHeight="1" x14ac:dyDescent="0.25">
      <c r="A36" s="74"/>
      <c r="B36" s="74"/>
      <c r="D36" s="74"/>
      <c r="E36" s="74"/>
      <c r="G36" s="75"/>
      <c r="H36" s="75"/>
      <c r="I36" s="74"/>
    </row>
    <row r="37" spans="1:9" ht="15.75" x14ac:dyDescent="0.25">
      <c r="A37" s="74"/>
      <c r="B37" s="74"/>
      <c r="D37" s="74"/>
      <c r="E37" s="74"/>
      <c r="G37" s="75"/>
      <c r="H37" s="75"/>
      <c r="I37" s="74"/>
    </row>
    <row r="38" spans="1:9" ht="15.75" x14ac:dyDescent="0.25">
      <c r="A38" s="74"/>
      <c r="B38" s="74"/>
      <c r="D38" s="74"/>
      <c r="E38" s="74"/>
      <c r="G38" s="75"/>
      <c r="H38" s="75"/>
      <c r="I38" s="74"/>
    </row>
    <row r="39" spans="1:9" ht="15.75" x14ac:dyDescent="0.25">
      <c r="A39" s="74"/>
      <c r="B39" s="74"/>
      <c r="D39" s="74"/>
      <c r="E39" s="74"/>
      <c r="G39" s="75"/>
      <c r="H39" s="75"/>
      <c r="I39" s="74"/>
    </row>
    <row r="40" spans="1:9" ht="15.75" x14ac:dyDescent="0.25">
      <c r="A40" s="23"/>
      <c r="B40" s="23"/>
      <c r="D40" s="23"/>
      <c r="E40" s="23"/>
      <c r="G40" s="222" t="s">
        <v>23</v>
      </c>
      <c r="H40" s="222"/>
      <c r="I40" s="222"/>
    </row>
    <row r="41" spans="1:9" ht="15.75" x14ac:dyDescent="0.25">
      <c r="A41" s="23"/>
      <c r="B41" s="23"/>
      <c r="D41" s="23"/>
      <c r="E41" s="23"/>
      <c r="G41" s="116"/>
      <c r="H41" s="116"/>
      <c r="I41" s="23"/>
    </row>
    <row r="42" spans="1:9" ht="15.75" x14ac:dyDescent="0.25">
      <c r="A42" s="23"/>
      <c r="B42" s="23"/>
      <c r="D42" s="23"/>
      <c r="E42" s="23"/>
      <c r="G42" s="116"/>
      <c r="H42" s="116"/>
      <c r="I42" s="23"/>
    </row>
    <row r="43" spans="1:9" ht="15.75" x14ac:dyDescent="0.25">
      <c r="A43" s="23"/>
      <c r="B43" s="23"/>
      <c r="D43" s="23"/>
      <c r="E43" s="23"/>
      <c r="G43" s="116"/>
      <c r="H43" s="116"/>
      <c r="I43" s="23"/>
    </row>
    <row r="44" spans="1:9" ht="15.75" x14ac:dyDescent="0.25">
      <c r="A44" s="23"/>
      <c r="B44" s="23"/>
      <c r="D44" s="23"/>
      <c r="E44" s="23"/>
      <c r="G44" s="116"/>
      <c r="H44" s="116"/>
      <c r="I44" s="23"/>
    </row>
    <row r="45" spans="1:9" ht="15.75" x14ac:dyDescent="0.25">
      <c r="A45" s="23"/>
      <c r="B45" s="23"/>
      <c r="D45" s="23"/>
      <c r="E45" s="23"/>
      <c r="G45" s="116"/>
      <c r="H45" s="116"/>
      <c r="I45" s="23"/>
    </row>
    <row r="46" spans="1:9" ht="15.75" x14ac:dyDescent="0.25">
      <c r="A46" s="23"/>
      <c r="B46" s="23"/>
      <c r="D46" s="23"/>
      <c r="E46" s="23"/>
      <c r="G46" s="116"/>
      <c r="H46" s="116"/>
      <c r="I46" s="23"/>
    </row>
    <row r="47" spans="1:9" ht="15.75" x14ac:dyDescent="0.25">
      <c r="A47" s="23"/>
      <c r="B47" s="23"/>
      <c r="D47" s="23"/>
      <c r="E47" s="23"/>
      <c r="G47" s="116"/>
      <c r="H47" s="116"/>
      <c r="I47" s="23"/>
    </row>
    <row r="48" spans="1:9" ht="15.75" x14ac:dyDescent="0.25">
      <c r="A48" s="23"/>
      <c r="B48" s="23"/>
      <c r="D48" s="23"/>
      <c r="E48" s="23"/>
      <c r="G48" s="116"/>
      <c r="H48" s="116"/>
      <c r="I48" s="2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7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7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6" t="s">
        <v>29</v>
      </c>
    </row>
    <row r="4" spans="1:9" x14ac:dyDescent="0.25">
      <c r="A4" s="26" t="s">
        <v>1</v>
      </c>
    </row>
    <row r="5" spans="1:9" x14ac:dyDescent="0.25">
      <c r="A5" s="26" t="s">
        <v>2</v>
      </c>
    </row>
    <row r="6" spans="1:9" x14ac:dyDescent="0.25">
      <c r="A6" s="26" t="s">
        <v>3</v>
      </c>
    </row>
    <row r="7" spans="1:9" x14ac:dyDescent="0.25">
      <c r="A7" s="26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3.25" customHeight="1" thickBot="1" x14ac:dyDescent="0.3">
      <c r="A10" s="212" t="s">
        <v>5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6</v>
      </c>
      <c r="B12" s="2" t="s">
        <v>670</v>
      </c>
      <c r="G12" s="3" t="s">
        <v>7</v>
      </c>
      <c r="H12" s="6" t="s">
        <v>8</v>
      </c>
      <c r="I12" s="43" t="s">
        <v>685</v>
      </c>
    </row>
    <row r="13" spans="1:9" x14ac:dyDescent="0.25">
      <c r="G13" s="3" t="s">
        <v>9</v>
      </c>
      <c r="H13" s="6" t="s">
        <v>8</v>
      </c>
      <c r="I13" s="145" t="s">
        <v>679</v>
      </c>
    </row>
    <row r="14" spans="1:9" x14ac:dyDescent="0.25">
      <c r="G14" s="3" t="s">
        <v>10</v>
      </c>
      <c r="H14" s="6" t="s">
        <v>8</v>
      </c>
      <c r="I14" s="2" t="s">
        <v>28</v>
      </c>
    </row>
    <row r="15" spans="1:9" x14ac:dyDescent="0.25">
      <c r="A15" s="2" t="s">
        <v>11</v>
      </c>
      <c r="B15" s="23" t="s">
        <v>35</v>
      </c>
      <c r="C15" s="23"/>
      <c r="H15" s="6"/>
    </row>
    <row r="16" spans="1:9" ht="16.5" thickBot="1" x14ac:dyDescent="0.3"/>
    <row r="17" spans="1:18" ht="20.100000000000001" customHeight="1" x14ac:dyDescent="0.25">
      <c r="A17" s="8" t="s">
        <v>12</v>
      </c>
      <c r="B17" s="9" t="s">
        <v>13</v>
      </c>
      <c r="C17" s="9" t="s">
        <v>25</v>
      </c>
      <c r="D17" s="9" t="s">
        <v>14</v>
      </c>
      <c r="E17" s="9" t="s">
        <v>15</v>
      </c>
      <c r="F17" s="195" t="s">
        <v>37</v>
      </c>
      <c r="G17" s="215" t="s">
        <v>16</v>
      </c>
      <c r="H17" s="216"/>
      <c r="I17" s="10" t="s">
        <v>17</v>
      </c>
    </row>
    <row r="18" spans="1:18" ht="49.5" customHeight="1" x14ac:dyDescent="0.25">
      <c r="A18" s="49">
        <v>1</v>
      </c>
      <c r="B18" s="28">
        <v>44305</v>
      </c>
      <c r="C18" s="42" t="s">
        <v>686</v>
      </c>
      <c r="D18" s="32" t="s">
        <v>687</v>
      </c>
      <c r="E18" s="32" t="s">
        <v>688</v>
      </c>
      <c r="F18" s="48">
        <v>250</v>
      </c>
      <c r="G18" s="217">
        <v>6000</v>
      </c>
      <c r="H18" s="218"/>
      <c r="I18" s="45">
        <f>F18*G18</f>
        <v>1500000</v>
      </c>
    </row>
    <row r="19" spans="1:18" ht="25.5" customHeight="1" thickBot="1" x14ac:dyDescent="0.3">
      <c r="A19" s="226" t="s">
        <v>18</v>
      </c>
      <c r="B19" s="227"/>
      <c r="C19" s="227"/>
      <c r="D19" s="227"/>
      <c r="E19" s="227"/>
      <c r="F19" s="227"/>
      <c r="G19" s="227"/>
      <c r="H19" s="228"/>
      <c r="I19" s="193">
        <f>I18</f>
        <v>1500000</v>
      </c>
      <c r="J19" s="192">
        <f>SUM(J18:J18)</f>
        <v>0</v>
      </c>
    </row>
    <row r="20" spans="1:18" x14ac:dyDescent="0.25">
      <c r="A20" s="219"/>
      <c r="B20" s="219"/>
      <c r="C20" s="196"/>
      <c r="D20" s="196"/>
      <c r="E20" s="196"/>
      <c r="F20" s="196"/>
      <c r="G20" s="12"/>
      <c r="H20" s="12"/>
      <c r="I20" s="13"/>
    </row>
    <row r="21" spans="1:18" x14ac:dyDescent="0.25">
      <c r="D21" s="1"/>
      <c r="E21" s="1"/>
      <c r="F21" s="1"/>
      <c r="G21" s="27" t="s">
        <v>40</v>
      </c>
      <c r="H21" s="27"/>
      <c r="I21" s="34">
        <v>0</v>
      </c>
      <c r="J21" s="15"/>
      <c r="R21" s="2" t="s">
        <v>24</v>
      </c>
    </row>
    <row r="22" spans="1:18" ht="16.5" thickBot="1" x14ac:dyDescent="0.3">
      <c r="D22" s="1"/>
      <c r="E22" s="1"/>
      <c r="F22" s="1"/>
      <c r="G22" s="14" t="s">
        <v>31</v>
      </c>
      <c r="H22" s="14"/>
      <c r="I22" s="50">
        <v>0</v>
      </c>
      <c r="J22" s="15"/>
    </row>
    <row r="23" spans="1:18" x14ac:dyDescent="0.25">
      <c r="D23" s="1"/>
      <c r="E23" s="1"/>
      <c r="F23" s="1"/>
      <c r="G23" s="16" t="s">
        <v>26</v>
      </c>
      <c r="H23" s="16"/>
      <c r="I23" s="17">
        <f>I19</f>
        <v>1500000</v>
      </c>
    </row>
    <row r="24" spans="1:18" x14ac:dyDescent="0.25">
      <c r="A24" s="1" t="s">
        <v>180</v>
      </c>
      <c r="D24" s="1"/>
      <c r="E24" s="1"/>
      <c r="F24" s="1"/>
      <c r="G24" s="16"/>
      <c r="H24" s="16"/>
      <c r="I24" s="17"/>
    </row>
    <row r="25" spans="1:18" x14ac:dyDescent="0.25">
      <c r="A25" s="18"/>
      <c r="D25" s="1"/>
      <c r="E25" s="1"/>
      <c r="F25" s="1"/>
      <c r="G25" s="16"/>
      <c r="H25" s="16"/>
      <c r="I25" s="17"/>
    </row>
    <row r="26" spans="1:18" x14ac:dyDescent="0.25">
      <c r="D26" s="1"/>
      <c r="E26" s="1"/>
      <c r="F26" s="1"/>
      <c r="G26" s="16"/>
      <c r="H26" s="16"/>
      <c r="I26" s="17"/>
    </row>
    <row r="27" spans="1:18" x14ac:dyDescent="0.25">
      <c r="A27" s="24" t="s">
        <v>20</v>
      </c>
    </row>
    <row r="28" spans="1:18" x14ac:dyDescent="0.25">
      <c r="A28" s="19" t="s">
        <v>21</v>
      </c>
      <c r="B28" s="19"/>
      <c r="C28" s="19"/>
      <c r="D28" s="7"/>
      <c r="E28" s="7"/>
      <c r="F28" s="7"/>
    </row>
    <row r="29" spans="1:18" x14ac:dyDescent="0.25">
      <c r="A29" s="19" t="s">
        <v>32</v>
      </c>
      <c r="B29" s="19"/>
      <c r="C29" s="19"/>
      <c r="D29" s="7"/>
      <c r="E29" s="7"/>
      <c r="F29" s="7"/>
    </row>
    <row r="30" spans="1:18" x14ac:dyDescent="0.25">
      <c r="A30" s="25" t="s">
        <v>33</v>
      </c>
      <c r="B30" s="20"/>
      <c r="C30" s="20"/>
      <c r="D30" s="7"/>
      <c r="E30" s="7"/>
      <c r="F30" s="7"/>
    </row>
    <row r="31" spans="1:18" x14ac:dyDescent="0.25">
      <c r="A31" s="21" t="s">
        <v>34</v>
      </c>
      <c r="B31" s="21"/>
      <c r="C31" s="21"/>
      <c r="D31" s="7"/>
      <c r="E31" s="7"/>
      <c r="F31" s="7"/>
    </row>
    <row r="32" spans="1:18" x14ac:dyDescent="0.25">
      <c r="A32" s="41"/>
      <c r="B32" s="41"/>
      <c r="C32" s="41"/>
    </row>
    <row r="33" spans="1:9" x14ac:dyDescent="0.25">
      <c r="A33" s="22"/>
      <c r="B33" s="22"/>
      <c r="C33" s="22"/>
    </row>
    <row r="34" spans="1:9" x14ac:dyDescent="0.25">
      <c r="G34" s="33" t="s">
        <v>22</v>
      </c>
      <c r="H34" s="220" t="str">
        <f>+I13</f>
        <v xml:space="preserve"> 31 Mei  2021</v>
      </c>
      <c r="I34" s="221"/>
    </row>
    <row r="37" spans="1:9" ht="18" customHeight="1" x14ac:dyDescent="0.25"/>
    <row r="38" spans="1:9" ht="17.25" customHeight="1" x14ac:dyDescent="0.25"/>
    <row r="40" spans="1:9" x14ac:dyDescent="0.25">
      <c r="G40" s="208" t="s">
        <v>23</v>
      </c>
      <c r="H40" s="208"/>
      <c r="I40" s="208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1" workbookViewId="0">
      <selection activeCell="I21" sqref="I2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7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6" t="s">
        <v>29</v>
      </c>
    </row>
    <row r="4" spans="1:9" x14ac:dyDescent="0.25">
      <c r="A4" s="26" t="s">
        <v>1</v>
      </c>
    </row>
    <row r="5" spans="1:9" x14ac:dyDescent="0.25">
      <c r="A5" s="26" t="s">
        <v>2</v>
      </c>
    </row>
    <row r="6" spans="1:9" x14ac:dyDescent="0.25">
      <c r="A6" s="26" t="s">
        <v>3</v>
      </c>
    </row>
    <row r="7" spans="1:9" x14ac:dyDescent="0.25">
      <c r="A7" s="26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3.25" customHeight="1" thickBot="1" x14ac:dyDescent="0.3">
      <c r="A10" s="212" t="s">
        <v>5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6</v>
      </c>
      <c r="B12" s="2" t="s">
        <v>670</v>
      </c>
      <c r="G12" s="3" t="s">
        <v>7</v>
      </c>
      <c r="H12" s="6" t="s">
        <v>8</v>
      </c>
      <c r="I12" s="43" t="s">
        <v>689</v>
      </c>
    </row>
    <row r="13" spans="1:9" x14ac:dyDescent="0.25">
      <c r="G13" s="3" t="s">
        <v>9</v>
      </c>
      <c r="H13" s="6" t="s">
        <v>8</v>
      </c>
      <c r="I13" s="145" t="s">
        <v>679</v>
      </c>
    </row>
    <row r="14" spans="1:9" x14ac:dyDescent="0.25">
      <c r="G14" s="3" t="s">
        <v>10</v>
      </c>
      <c r="H14" s="6" t="s">
        <v>8</v>
      </c>
      <c r="I14" s="2" t="s">
        <v>28</v>
      </c>
    </row>
    <row r="15" spans="1:9" x14ac:dyDescent="0.25">
      <c r="A15" s="2" t="s">
        <v>11</v>
      </c>
      <c r="B15" s="23" t="s">
        <v>35</v>
      </c>
      <c r="C15" s="23"/>
      <c r="H15" s="6"/>
    </row>
    <row r="16" spans="1:9" ht="16.5" thickBot="1" x14ac:dyDescent="0.3"/>
    <row r="17" spans="1:18" ht="20.100000000000001" customHeight="1" x14ac:dyDescent="0.25">
      <c r="A17" s="8" t="s">
        <v>12</v>
      </c>
      <c r="B17" s="9" t="s">
        <v>13</v>
      </c>
      <c r="C17" s="9" t="s">
        <v>25</v>
      </c>
      <c r="D17" s="9" t="s">
        <v>14</v>
      </c>
      <c r="E17" s="9" t="s">
        <v>15</v>
      </c>
      <c r="F17" s="195" t="s">
        <v>124</v>
      </c>
      <c r="G17" s="215" t="s">
        <v>16</v>
      </c>
      <c r="H17" s="216"/>
      <c r="I17" s="10" t="s">
        <v>17</v>
      </c>
    </row>
    <row r="18" spans="1:18" ht="49.5" customHeight="1" x14ac:dyDescent="0.25">
      <c r="A18" s="49">
        <v>1</v>
      </c>
      <c r="B18" s="28">
        <v>44334</v>
      </c>
      <c r="C18" s="42"/>
      <c r="D18" s="32" t="s">
        <v>690</v>
      </c>
      <c r="E18" s="277" t="s">
        <v>508</v>
      </c>
      <c r="F18" s="48">
        <v>8</v>
      </c>
      <c r="G18" s="217">
        <v>8000000</v>
      </c>
      <c r="H18" s="218"/>
      <c r="I18" s="45">
        <f>G18</f>
        <v>8000000</v>
      </c>
    </row>
    <row r="19" spans="1:18" ht="49.5" customHeight="1" x14ac:dyDescent="0.25">
      <c r="A19" s="49">
        <v>2</v>
      </c>
      <c r="B19" s="28">
        <v>44334</v>
      </c>
      <c r="C19" s="42"/>
      <c r="D19" s="32" t="s">
        <v>692</v>
      </c>
      <c r="E19" s="278"/>
      <c r="F19" s="48">
        <v>1</v>
      </c>
      <c r="G19" s="217">
        <v>200000</v>
      </c>
      <c r="H19" s="218"/>
      <c r="I19" s="45">
        <f>G19</f>
        <v>200000</v>
      </c>
    </row>
    <row r="20" spans="1:18" ht="49.5" customHeight="1" x14ac:dyDescent="0.25">
      <c r="A20" s="49">
        <v>3</v>
      </c>
      <c r="B20" s="28">
        <v>44334</v>
      </c>
      <c r="C20" s="42"/>
      <c r="D20" s="32" t="s">
        <v>693</v>
      </c>
      <c r="E20" s="279"/>
      <c r="F20" s="48">
        <v>1</v>
      </c>
      <c r="G20" s="217">
        <v>350000</v>
      </c>
      <c r="H20" s="218"/>
      <c r="I20" s="45">
        <f>G20</f>
        <v>350000</v>
      </c>
    </row>
    <row r="21" spans="1:18" ht="25.5" customHeight="1" thickBot="1" x14ac:dyDescent="0.3">
      <c r="A21" s="226" t="s">
        <v>18</v>
      </c>
      <c r="B21" s="227"/>
      <c r="C21" s="227"/>
      <c r="D21" s="227"/>
      <c r="E21" s="227"/>
      <c r="F21" s="227"/>
      <c r="G21" s="227"/>
      <c r="H21" s="228"/>
      <c r="I21" s="193">
        <f>I18+I19+I20</f>
        <v>8550000</v>
      </c>
      <c r="J21" s="192">
        <f>SUM(J18:J18)</f>
        <v>0</v>
      </c>
    </row>
    <row r="22" spans="1:18" x14ac:dyDescent="0.25">
      <c r="A22" s="219"/>
      <c r="B22" s="219"/>
      <c r="C22" s="196"/>
      <c r="D22" s="196"/>
      <c r="E22" s="196"/>
      <c r="F22" s="196"/>
      <c r="G22" s="12"/>
      <c r="H22" s="12"/>
      <c r="I22" s="13"/>
    </row>
    <row r="23" spans="1:18" x14ac:dyDescent="0.25">
      <c r="D23" s="1"/>
      <c r="E23" s="1"/>
      <c r="F23" s="1"/>
      <c r="G23" s="27" t="s">
        <v>40</v>
      </c>
      <c r="H23" s="27"/>
      <c r="I23" s="34">
        <v>5000000</v>
      </c>
      <c r="J23" s="15"/>
      <c r="K23" s="2" t="s">
        <v>691</v>
      </c>
      <c r="R23" s="2" t="s">
        <v>24</v>
      </c>
    </row>
    <row r="24" spans="1:18" ht="16.5" thickBot="1" x14ac:dyDescent="0.3">
      <c r="D24" s="1"/>
      <c r="E24" s="1"/>
      <c r="F24" s="1"/>
      <c r="G24" s="14" t="s">
        <v>31</v>
      </c>
      <c r="H24" s="14"/>
      <c r="I24" s="35">
        <f>I21-I23</f>
        <v>3550000</v>
      </c>
      <c r="J24" s="15"/>
    </row>
    <row r="25" spans="1:18" x14ac:dyDescent="0.25">
      <c r="D25" s="1"/>
      <c r="E25" s="1"/>
      <c r="F25" s="1"/>
      <c r="G25" s="16" t="s">
        <v>26</v>
      </c>
      <c r="H25" s="16"/>
      <c r="I25" s="17">
        <f>I24</f>
        <v>3550000</v>
      </c>
    </row>
    <row r="26" spans="1:18" x14ac:dyDescent="0.25">
      <c r="A26" s="1" t="s">
        <v>694</v>
      </c>
      <c r="D26" s="1"/>
      <c r="E26" s="1"/>
      <c r="F26" s="1"/>
      <c r="G26" s="16"/>
      <c r="H26" s="16"/>
      <c r="I26" s="17"/>
    </row>
    <row r="27" spans="1:18" x14ac:dyDescent="0.25">
      <c r="A27" s="18"/>
      <c r="D27" s="1"/>
      <c r="E27" s="1"/>
      <c r="F27" s="1"/>
      <c r="G27" s="16"/>
      <c r="H27" s="16"/>
      <c r="I27" s="17"/>
    </row>
    <row r="28" spans="1:18" x14ac:dyDescent="0.25">
      <c r="D28" s="1"/>
      <c r="E28" s="1"/>
      <c r="F28" s="1"/>
      <c r="G28" s="16"/>
      <c r="H28" s="16"/>
      <c r="I28" s="17"/>
    </row>
    <row r="29" spans="1:18" x14ac:dyDescent="0.25">
      <c r="A29" s="24" t="s">
        <v>20</v>
      </c>
    </row>
    <row r="30" spans="1:18" x14ac:dyDescent="0.25">
      <c r="A30" s="19" t="s">
        <v>21</v>
      </c>
      <c r="B30" s="19"/>
      <c r="C30" s="19"/>
      <c r="D30" s="7"/>
      <c r="E30" s="7"/>
      <c r="F30" s="7"/>
    </row>
    <row r="31" spans="1:18" x14ac:dyDescent="0.25">
      <c r="A31" s="19" t="s">
        <v>32</v>
      </c>
      <c r="B31" s="19"/>
      <c r="C31" s="19"/>
      <c r="D31" s="7"/>
      <c r="E31" s="7"/>
      <c r="F31" s="7"/>
    </row>
    <row r="32" spans="1:18" x14ac:dyDescent="0.25">
      <c r="A32" s="25" t="s">
        <v>33</v>
      </c>
      <c r="B32" s="20"/>
      <c r="C32" s="20"/>
      <c r="D32" s="7"/>
      <c r="E32" s="7"/>
      <c r="F32" s="7"/>
    </row>
    <row r="33" spans="1:9" x14ac:dyDescent="0.25">
      <c r="A33" s="21" t="s">
        <v>34</v>
      </c>
      <c r="B33" s="21"/>
      <c r="C33" s="21"/>
      <c r="D33" s="7"/>
      <c r="E33" s="7"/>
      <c r="F33" s="7"/>
    </row>
    <row r="34" spans="1:9" x14ac:dyDescent="0.25">
      <c r="A34" s="41"/>
      <c r="B34" s="41"/>
      <c r="C34" s="41"/>
    </row>
    <row r="35" spans="1:9" x14ac:dyDescent="0.25">
      <c r="A35" s="22"/>
      <c r="B35" s="22"/>
      <c r="C35" s="22"/>
    </row>
    <row r="36" spans="1:9" x14ac:dyDescent="0.25">
      <c r="G36" s="33" t="s">
        <v>22</v>
      </c>
      <c r="H36" s="220" t="str">
        <f>+I13</f>
        <v xml:space="preserve"> 31 Mei  2021</v>
      </c>
      <c r="I36" s="221"/>
    </row>
    <row r="39" spans="1:9" ht="18" customHeight="1" x14ac:dyDescent="0.25"/>
    <row r="40" spans="1:9" ht="17.25" customHeight="1" x14ac:dyDescent="0.25"/>
    <row r="42" spans="1:9" x14ac:dyDescent="0.25">
      <c r="G42" s="208" t="s">
        <v>23</v>
      </c>
      <c r="H42" s="208"/>
      <c r="I42" s="208"/>
    </row>
  </sheetData>
  <mergeCells count="10">
    <mergeCell ref="G42:I42"/>
    <mergeCell ref="G20:H20"/>
    <mergeCell ref="G19:H19"/>
    <mergeCell ref="E18:E20"/>
    <mergeCell ref="A10:I10"/>
    <mergeCell ref="G17:H17"/>
    <mergeCell ref="G18:H18"/>
    <mergeCell ref="A21:H21"/>
    <mergeCell ref="A22:B22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topLeftCell="A5" workbookViewId="0">
      <selection activeCell="O11" sqref="O11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6" t="s">
        <v>29</v>
      </c>
    </row>
    <row r="4" spans="1:9" x14ac:dyDescent="0.25">
      <c r="A4" s="26" t="s">
        <v>1</v>
      </c>
    </row>
    <row r="5" spans="1:9" x14ac:dyDescent="0.25">
      <c r="A5" s="26" t="s">
        <v>2</v>
      </c>
    </row>
    <row r="6" spans="1:9" x14ac:dyDescent="0.25">
      <c r="A6" s="26" t="s">
        <v>3</v>
      </c>
    </row>
    <row r="7" spans="1:9" x14ac:dyDescent="0.25">
      <c r="A7" s="26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43" t="s">
        <v>5</v>
      </c>
      <c r="B10" s="244"/>
      <c r="C10" s="244"/>
      <c r="D10" s="244"/>
      <c r="E10" s="244"/>
      <c r="F10" s="244"/>
      <c r="G10" s="244"/>
      <c r="H10" s="244"/>
      <c r="I10" s="245"/>
    </row>
    <row r="12" spans="1:9" x14ac:dyDescent="0.25">
      <c r="A12" s="2" t="s">
        <v>6</v>
      </c>
      <c r="B12" s="2" t="s">
        <v>695</v>
      </c>
      <c r="G12" s="3" t="s">
        <v>7</v>
      </c>
      <c r="H12" s="6" t="s">
        <v>8</v>
      </c>
      <c r="I12" s="43" t="s">
        <v>699</v>
      </c>
    </row>
    <row r="13" spans="1:9" x14ac:dyDescent="0.25">
      <c r="G13" s="3" t="s">
        <v>9</v>
      </c>
      <c r="H13" s="6" t="s">
        <v>8</v>
      </c>
      <c r="I13" s="145" t="s">
        <v>679</v>
      </c>
    </row>
    <row r="14" spans="1:9" x14ac:dyDescent="0.25">
      <c r="G14" s="3" t="s">
        <v>10</v>
      </c>
      <c r="H14" s="6" t="s">
        <v>8</v>
      </c>
      <c r="I14" s="2" t="s">
        <v>135</v>
      </c>
    </row>
    <row r="15" spans="1:9" x14ac:dyDescent="0.25">
      <c r="A15" s="2" t="s">
        <v>11</v>
      </c>
      <c r="B15" s="2" t="s">
        <v>696</v>
      </c>
    </row>
    <row r="16" spans="1:9" ht="16.5" thickBot="1" x14ac:dyDescent="0.3">
      <c r="F16" s="7"/>
    </row>
    <row r="17" spans="1:10" ht="20.100000000000001" customHeight="1" x14ac:dyDescent="0.25">
      <c r="A17" s="8" t="s">
        <v>12</v>
      </c>
      <c r="B17" s="9" t="s">
        <v>13</v>
      </c>
      <c r="C17" s="9" t="s">
        <v>25</v>
      </c>
      <c r="D17" s="9" t="s">
        <v>14</v>
      </c>
      <c r="E17" s="9" t="s">
        <v>15</v>
      </c>
      <c r="F17" s="9" t="s">
        <v>138</v>
      </c>
      <c r="G17" s="246" t="s">
        <v>16</v>
      </c>
      <c r="H17" s="247"/>
      <c r="I17" s="10" t="s">
        <v>17</v>
      </c>
    </row>
    <row r="18" spans="1:10" ht="48.75" customHeight="1" x14ac:dyDescent="0.25">
      <c r="A18" s="30">
        <v>1</v>
      </c>
      <c r="B18" s="83" t="s">
        <v>700</v>
      </c>
      <c r="C18" s="117" t="s">
        <v>697</v>
      </c>
      <c r="D18" s="32" t="s">
        <v>701</v>
      </c>
      <c r="E18" s="118" t="s">
        <v>702</v>
      </c>
      <c r="F18" s="119">
        <v>70</v>
      </c>
      <c r="G18" s="254">
        <v>1200000</v>
      </c>
      <c r="H18" s="255"/>
      <c r="I18" s="282">
        <f>G18</f>
        <v>1200000</v>
      </c>
    </row>
    <row r="19" spans="1:10" ht="48.75" customHeight="1" x14ac:dyDescent="0.25">
      <c r="A19" s="30">
        <v>2</v>
      </c>
      <c r="B19" s="83" t="s">
        <v>700</v>
      </c>
      <c r="C19" s="117" t="s">
        <v>698</v>
      </c>
      <c r="D19" s="32" t="s">
        <v>703</v>
      </c>
      <c r="E19" s="118" t="s">
        <v>139</v>
      </c>
      <c r="F19" s="119">
        <v>133</v>
      </c>
      <c r="G19" s="280"/>
      <c r="H19" s="281"/>
      <c r="I19" s="283"/>
    </row>
    <row r="20" spans="1:10" ht="25.5" customHeight="1" thickBot="1" x14ac:dyDescent="0.3">
      <c r="A20" s="250" t="s">
        <v>18</v>
      </c>
      <c r="B20" s="252"/>
      <c r="C20" s="252"/>
      <c r="D20" s="252"/>
      <c r="E20" s="252"/>
      <c r="F20" s="252"/>
      <c r="G20" s="252"/>
      <c r="H20" s="253"/>
      <c r="I20" s="121">
        <f>I18</f>
        <v>1200000</v>
      </c>
    </row>
    <row r="21" spans="1:10" x14ac:dyDescent="0.25">
      <c r="A21" s="219"/>
      <c r="B21" s="219"/>
      <c r="C21" s="196"/>
      <c r="D21" s="196"/>
      <c r="E21" s="196"/>
      <c r="F21" s="196"/>
      <c r="G21" s="12"/>
      <c r="H21" s="12"/>
      <c r="I21" s="13"/>
    </row>
    <row r="22" spans="1:10" x14ac:dyDescent="0.25">
      <c r="A22" s="196"/>
      <c r="B22" s="196"/>
      <c r="C22" s="196"/>
      <c r="D22" s="196"/>
      <c r="E22" s="196"/>
      <c r="F22" s="196"/>
      <c r="G22" s="122" t="s">
        <v>140</v>
      </c>
      <c r="H22" s="122"/>
      <c r="I22" s="123">
        <v>0</v>
      </c>
    </row>
    <row r="23" spans="1:10" ht="16.5" thickBot="1" x14ac:dyDescent="0.3">
      <c r="D23" s="1"/>
      <c r="E23" s="1"/>
      <c r="F23" s="1"/>
      <c r="G23" s="14" t="s">
        <v>141</v>
      </c>
      <c r="H23" s="14"/>
      <c r="I23" s="35">
        <v>0</v>
      </c>
      <c r="J23" s="15"/>
    </row>
    <row r="24" spans="1:10" x14ac:dyDescent="0.25">
      <c r="D24" s="1"/>
      <c r="E24" s="1"/>
      <c r="F24" s="1"/>
      <c r="G24" s="16" t="s">
        <v>142</v>
      </c>
      <c r="H24" s="16"/>
      <c r="I24" s="17">
        <f>+I20</f>
        <v>1200000</v>
      </c>
    </row>
    <row r="25" spans="1:10" x14ac:dyDescent="0.25">
      <c r="A25" s="1" t="s">
        <v>704</v>
      </c>
      <c r="D25" s="1"/>
      <c r="E25" s="1"/>
      <c r="F25" s="1"/>
      <c r="G25" s="16"/>
      <c r="H25" s="16"/>
      <c r="I25" s="17"/>
    </row>
    <row r="26" spans="1:10" x14ac:dyDescent="0.25">
      <c r="A26" s="18"/>
      <c r="D26" s="1"/>
      <c r="E26" s="1"/>
      <c r="F26" s="1"/>
      <c r="G26" s="16"/>
      <c r="H26" s="16"/>
      <c r="I26" s="17"/>
    </row>
    <row r="27" spans="1:10" x14ac:dyDescent="0.25">
      <c r="D27" s="1"/>
      <c r="E27" s="1"/>
      <c r="F27" s="1"/>
      <c r="G27" s="16"/>
      <c r="H27" s="16"/>
      <c r="I27" s="17"/>
    </row>
    <row r="28" spans="1:10" x14ac:dyDescent="0.25">
      <c r="A28" s="24" t="s">
        <v>20</v>
      </c>
    </row>
    <row r="29" spans="1:10" x14ac:dyDescent="0.25">
      <c r="A29" s="19" t="s">
        <v>21</v>
      </c>
      <c r="B29" s="19"/>
      <c r="C29" s="19"/>
      <c r="D29" s="7"/>
      <c r="E29" s="7"/>
    </row>
    <row r="30" spans="1:10" x14ac:dyDescent="0.25">
      <c r="A30" s="19" t="s">
        <v>32</v>
      </c>
      <c r="B30" s="19"/>
      <c r="C30" s="19"/>
      <c r="D30" s="7"/>
      <c r="E30" s="7"/>
    </row>
    <row r="31" spans="1:10" x14ac:dyDescent="0.25">
      <c r="A31" s="25" t="s">
        <v>33</v>
      </c>
      <c r="B31" s="20"/>
      <c r="C31" s="20"/>
      <c r="D31" s="7"/>
      <c r="E31" s="7"/>
    </row>
    <row r="32" spans="1:10" x14ac:dyDescent="0.25">
      <c r="A32" s="21" t="s">
        <v>34</v>
      </c>
      <c r="B32" s="21"/>
      <c r="C32" s="21"/>
      <c r="D32" s="7"/>
      <c r="E32" s="7"/>
    </row>
    <row r="33" spans="1:9" x14ac:dyDescent="0.25">
      <c r="A33" s="41"/>
      <c r="B33" s="41"/>
      <c r="C33" s="41"/>
    </row>
    <row r="34" spans="1:9" x14ac:dyDescent="0.25">
      <c r="A34" s="22"/>
      <c r="B34" s="22"/>
      <c r="C34" s="22"/>
    </row>
    <row r="35" spans="1:9" x14ac:dyDescent="0.25">
      <c r="G35" s="33" t="s">
        <v>36</v>
      </c>
      <c r="H35" s="220" t="str">
        <f>I13</f>
        <v xml:space="preserve"> 31 Mei  2021</v>
      </c>
      <c r="I35" s="221"/>
    </row>
    <row r="39" spans="1:9" ht="24.75" customHeight="1" x14ac:dyDescent="0.25"/>
    <row r="41" spans="1:9" x14ac:dyDescent="0.25">
      <c r="G41" s="208" t="s">
        <v>23</v>
      </c>
      <c r="H41" s="208"/>
      <c r="I41" s="208"/>
    </row>
    <row r="46" spans="1:9" ht="16.5" thickBot="1" x14ac:dyDescent="0.3"/>
    <row r="47" spans="1:9" x14ac:dyDescent="0.25">
      <c r="D47" s="124"/>
      <c r="E47" s="125"/>
      <c r="F47" s="125"/>
    </row>
    <row r="48" spans="1:9" ht="18" x14ac:dyDescent="0.25">
      <c r="D48" s="126" t="s">
        <v>143</v>
      </c>
      <c r="E48" s="7"/>
      <c r="F48" s="7"/>
      <c r="G48" s="2"/>
      <c r="H48" s="2"/>
    </row>
    <row r="49" spans="4:8" ht="18" x14ac:dyDescent="0.25">
      <c r="D49" s="126" t="s">
        <v>144</v>
      </c>
      <c r="E49" s="7"/>
      <c r="F49" s="7"/>
      <c r="G49" s="2"/>
      <c r="H49" s="2"/>
    </row>
    <row r="50" spans="4:8" ht="18" x14ac:dyDescent="0.25">
      <c r="D50" s="126" t="s">
        <v>145</v>
      </c>
      <c r="E50" s="7"/>
      <c r="F50" s="7"/>
      <c r="G50" s="2"/>
      <c r="H50" s="2"/>
    </row>
    <row r="51" spans="4:8" ht="18" x14ac:dyDescent="0.25">
      <c r="D51" s="126" t="s">
        <v>146</v>
      </c>
      <c r="E51" s="7"/>
      <c r="F51" s="7"/>
      <c r="G51" s="2"/>
      <c r="H51" s="2"/>
    </row>
    <row r="52" spans="4:8" ht="18" x14ac:dyDescent="0.25">
      <c r="D52" s="126" t="s">
        <v>147</v>
      </c>
      <c r="E52" s="7"/>
      <c r="F52" s="7"/>
      <c r="G52" s="2"/>
      <c r="H52" s="2"/>
    </row>
    <row r="53" spans="4:8" ht="16.5" thickBot="1" x14ac:dyDescent="0.3">
      <c r="D53" s="127"/>
      <c r="E53" s="4"/>
      <c r="F53" s="4"/>
      <c r="G53" s="2"/>
      <c r="H53" s="2"/>
    </row>
    <row r="54" spans="4:8" x14ac:dyDescent="0.25">
      <c r="G54" s="2"/>
      <c r="H54" s="2"/>
    </row>
    <row r="55" spans="4:8" x14ac:dyDescent="0.25">
      <c r="G55" s="2"/>
      <c r="H55" s="2"/>
    </row>
    <row r="56" spans="4:8" ht="16.5" thickBot="1" x14ac:dyDescent="0.3">
      <c r="G56" s="2"/>
      <c r="H56" s="2"/>
    </row>
    <row r="57" spans="4:8" x14ac:dyDescent="0.25">
      <c r="D57" s="124"/>
      <c r="E57" s="125"/>
      <c r="F57" s="128"/>
      <c r="G57" s="2"/>
      <c r="H57" s="2"/>
    </row>
    <row r="58" spans="4:8" ht="18" x14ac:dyDescent="0.25">
      <c r="D58" s="126" t="s">
        <v>148</v>
      </c>
      <c r="E58" s="7"/>
      <c r="F58" s="129"/>
      <c r="G58" s="2"/>
      <c r="H58" s="2"/>
    </row>
    <row r="59" spans="4:8" ht="18" x14ac:dyDescent="0.25">
      <c r="D59" s="126" t="s">
        <v>149</v>
      </c>
      <c r="E59" s="7"/>
      <c r="F59" s="129"/>
      <c r="G59" s="2"/>
      <c r="H59" s="2"/>
    </row>
    <row r="60" spans="4:8" ht="18" x14ac:dyDescent="0.25">
      <c r="D60" s="126" t="s">
        <v>150</v>
      </c>
      <c r="E60" s="7"/>
      <c r="F60" s="129"/>
      <c r="G60" s="2"/>
      <c r="H60" s="2"/>
    </row>
    <row r="61" spans="4:8" ht="18" x14ac:dyDescent="0.25">
      <c r="D61" s="126" t="s">
        <v>151</v>
      </c>
      <c r="E61" s="7"/>
      <c r="F61" s="129"/>
      <c r="G61" s="2"/>
      <c r="H61" s="2"/>
    </row>
    <row r="62" spans="4:8" ht="18" x14ac:dyDescent="0.25">
      <c r="D62" s="130" t="s">
        <v>152</v>
      </c>
      <c r="E62" s="7"/>
      <c r="F62" s="129"/>
      <c r="G62" s="2"/>
      <c r="H62" s="2"/>
    </row>
    <row r="63" spans="4:8" ht="16.5" thickBot="1" x14ac:dyDescent="0.3">
      <c r="D63" s="127"/>
      <c r="E63" s="4"/>
      <c r="F63" s="131"/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124"/>
      <c r="E68" s="125"/>
      <c r="F68" s="125"/>
      <c r="G68" s="2"/>
      <c r="H68" s="2"/>
    </row>
    <row r="69" spans="4:8" ht="18" x14ac:dyDescent="0.25">
      <c r="D69" s="126" t="s">
        <v>143</v>
      </c>
      <c r="E69" s="7"/>
      <c r="F69" s="7"/>
      <c r="G69" s="2"/>
      <c r="H69" s="2"/>
    </row>
    <row r="70" spans="4:8" ht="18" x14ac:dyDescent="0.25">
      <c r="D70" s="126" t="s">
        <v>153</v>
      </c>
      <c r="E70" s="7"/>
      <c r="F70" s="7"/>
      <c r="G70" s="2"/>
      <c r="H70" s="2"/>
    </row>
    <row r="71" spans="4:8" ht="18" x14ac:dyDescent="0.25">
      <c r="D71" s="126" t="s">
        <v>154</v>
      </c>
      <c r="E71" s="7"/>
      <c r="F71" s="7"/>
      <c r="G71" s="2"/>
      <c r="H71" s="2"/>
    </row>
    <row r="72" spans="4:8" ht="18" x14ac:dyDescent="0.25">
      <c r="D72" s="126" t="s">
        <v>155</v>
      </c>
      <c r="E72" s="7"/>
      <c r="F72" s="7"/>
      <c r="G72" s="2"/>
      <c r="H72" s="2"/>
    </row>
    <row r="73" spans="4:8" ht="18" x14ac:dyDescent="0.25">
      <c r="D73" s="126" t="s">
        <v>156</v>
      </c>
      <c r="E73" s="7"/>
      <c r="F73" s="7"/>
      <c r="G73" s="2"/>
      <c r="H73" s="2"/>
    </row>
    <row r="74" spans="4:8" ht="16.5" thickBot="1" x14ac:dyDescent="0.3">
      <c r="D74" s="127"/>
      <c r="E74" s="4"/>
      <c r="F74" s="4"/>
      <c r="G74" s="2"/>
      <c r="H74" s="2"/>
    </row>
    <row r="75" spans="4:8" ht="16.5" thickBot="1" x14ac:dyDescent="0.3">
      <c r="G75" s="2"/>
      <c r="H75" s="2"/>
    </row>
    <row r="76" spans="4:8" x14ac:dyDescent="0.25">
      <c r="D76" s="124"/>
      <c r="E76" s="125"/>
      <c r="F76" s="125"/>
      <c r="G76" s="2"/>
      <c r="H76" s="2"/>
    </row>
    <row r="77" spans="4:8" ht="18" x14ac:dyDescent="0.25">
      <c r="D77" s="132" t="s">
        <v>157</v>
      </c>
      <c r="E77" s="7"/>
      <c r="F77" s="7"/>
    </row>
    <row r="78" spans="4:8" ht="18" x14ac:dyDescent="0.25">
      <c r="D78" s="132" t="s">
        <v>158</v>
      </c>
      <c r="E78" s="7"/>
      <c r="F78" s="7"/>
    </row>
    <row r="79" spans="4:8" ht="18" x14ac:dyDescent="0.25">
      <c r="D79" s="132" t="s">
        <v>159</v>
      </c>
      <c r="E79" s="7"/>
      <c r="F79" s="7"/>
    </row>
    <row r="80" spans="4:8" ht="18" x14ac:dyDescent="0.25">
      <c r="D80" s="132" t="s">
        <v>160</v>
      </c>
      <c r="E80" s="7"/>
      <c r="F80" s="7"/>
    </row>
    <row r="81" spans="4:8" ht="18" x14ac:dyDescent="0.25">
      <c r="D81" s="133" t="s">
        <v>161</v>
      </c>
      <c r="E81" s="7"/>
      <c r="F81" s="7"/>
    </row>
    <row r="82" spans="4:8" ht="16.5" thickBot="1" x14ac:dyDescent="0.3">
      <c r="D82" s="127"/>
      <c r="E82" s="4"/>
      <c r="F82" s="4"/>
      <c r="G82" s="2"/>
      <c r="H82" s="2"/>
    </row>
    <row r="83" spans="4:8" ht="16.5" thickBot="1" x14ac:dyDescent="0.3"/>
    <row r="84" spans="4:8" x14ac:dyDescent="0.25">
      <c r="D84" s="124"/>
      <c r="E84" s="125"/>
      <c r="F84" s="128"/>
    </row>
    <row r="85" spans="4:8" ht="18" x14ac:dyDescent="0.25">
      <c r="D85" s="126" t="s">
        <v>148</v>
      </c>
      <c r="E85" s="7"/>
      <c r="F85" s="129"/>
    </row>
    <row r="86" spans="4:8" ht="18" x14ac:dyDescent="0.25">
      <c r="D86" s="126" t="s">
        <v>149</v>
      </c>
      <c r="E86" s="7"/>
      <c r="F86" s="129"/>
    </row>
    <row r="87" spans="4:8" ht="18" x14ac:dyDescent="0.25">
      <c r="D87" s="126" t="s">
        <v>150</v>
      </c>
      <c r="E87" s="7"/>
      <c r="F87" s="129"/>
    </row>
    <row r="88" spans="4:8" ht="18" x14ac:dyDescent="0.25">
      <c r="D88" s="126" t="s">
        <v>151</v>
      </c>
      <c r="E88" s="7"/>
      <c r="F88" s="129"/>
    </row>
    <row r="89" spans="4:8" ht="18" x14ac:dyDescent="0.25">
      <c r="D89" s="130" t="s">
        <v>152</v>
      </c>
      <c r="E89" s="7"/>
      <c r="F89" s="129"/>
    </row>
    <row r="90" spans="4:8" ht="16.5" thickBot="1" x14ac:dyDescent="0.3">
      <c r="D90" s="127"/>
      <c r="E90" s="4"/>
      <c r="F90" s="131"/>
    </row>
    <row r="91" spans="4:8" ht="16.5" thickBot="1" x14ac:dyDescent="0.3"/>
    <row r="92" spans="4:8" x14ac:dyDescent="0.25">
      <c r="D92" s="124"/>
      <c r="E92" s="125"/>
      <c r="F92" s="128"/>
    </row>
    <row r="93" spans="4:8" ht="18" x14ac:dyDescent="0.25">
      <c r="D93" s="126" t="s">
        <v>148</v>
      </c>
      <c r="E93" s="7"/>
      <c r="F93" s="129"/>
    </row>
    <row r="94" spans="4:8" ht="18" x14ac:dyDescent="0.25">
      <c r="D94" s="126" t="s">
        <v>149</v>
      </c>
      <c r="E94" s="7"/>
      <c r="F94" s="129"/>
    </row>
    <row r="95" spans="4:8" ht="18" x14ac:dyDescent="0.25">
      <c r="D95" s="126" t="s">
        <v>150</v>
      </c>
      <c r="E95" s="7"/>
      <c r="F95" s="129"/>
    </row>
    <row r="96" spans="4:8" ht="18" x14ac:dyDescent="0.25">
      <c r="D96" s="126" t="s">
        <v>151</v>
      </c>
      <c r="E96" s="7"/>
      <c r="F96" s="129"/>
    </row>
    <row r="97" spans="1:11" s="3" customFormat="1" ht="18" x14ac:dyDescent="0.25">
      <c r="A97" s="2"/>
      <c r="B97" s="2"/>
      <c r="C97" s="2"/>
      <c r="D97" s="130" t="s">
        <v>152</v>
      </c>
      <c r="E97" s="7"/>
      <c r="F97" s="129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127"/>
      <c r="E98" s="4"/>
      <c r="F98" s="131"/>
      <c r="I98" s="2"/>
      <c r="J98" s="2"/>
      <c r="K98" s="2"/>
    </row>
  </sheetData>
  <mergeCells count="8">
    <mergeCell ref="H35:I35"/>
    <mergeCell ref="G41:I41"/>
    <mergeCell ref="A10:I10"/>
    <mergeCell ref="G17:H17"/>
    <mergeCell ref="G18:H19"/>
    <mergeCell ref="I18:I19"/>
    <mergeCell ref="A20:H20"/>
    <mergeCell ref="A21:B21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R41"/>
  <sheetViews>
    <sheetView topLeftCell="A19" workbookViewId="0">
      <selection activeCell="H38" sqref="H3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7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6" t="s">
        <v>29</v>
      </c>
    </row>
    <row r="4" spans="1:9" x14ac:dyDescent="0.25">
      <c r="A4" s="26" t="s">
        <v>1</v>
      </c>
    </row>
    <row r="5" spans="1:9" x14ac:dyDescent="0.25">
      <c r="A5" s="26" t="s">
        <v>2</v>
      </c>
    </row>
    <row r="6" spans="1:9" x14ac:dyDescent="0.25">
      <c r="A6" s="26" t="s">
        <v>3</v>
      </c>
    </row>
    <row r="7" spans="1:9" x14ac:dyDescent="0.25">
      <c r="A7" s="26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3.25" customHeight="1" thickBot="1" x14ac:dyDescent="0.3">
      <c r="A10" s="212" t="s">
        <v>5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6</v>
      </c>
      <c r="B12" s="2" t="s">
        <v>64</v>
      </c>
      <c r="G12" s="3" t="s">
        <v>7</v>
      </c>
      <c r="H12" s="6" t="s">
        <v>8</v>
      </c>
      <c r="I12" s="43" t="s">
        <v>66</v>
      </c>
    </row>
    <row r="13" spans="1:9" x14ac:dyDescent="0.25">
      <c r="G13" s="3" t="s">
        <v>9</v>
      </c>
      <c r="H13" s="6" t="s">
        <v>8</v>
      </c>
      <c r="I13" s="44" t="s">
        <v>54</v>
      </c>
    </row>
    <row r="14" spans="1:9" x14ac:dyDescent="0.25">
      <c r="G14" s="3" t="s">
        <v>10</v>
      </c>
      <c r="H14" s="6" t="s">
        <v>8</v>
      </c>
      <c r="I14" s="2" t="s">
        <v>28</v>
      </c>
    </row>
    <row r="15" spans="1:9" x14ac:dyDescent="0.25">
      <c r="H15" s="6"/>
    </row>
    <row r="16" spans="1:9" x14ac:dyDescent="0.25">
      <c r="A16" s="2" t="s">
        <v>11</v>
      </c>
      <c r="B16" s="23" t="s">
        <v>65</v>
      </c>
      <c r="C16" s="23"/>
      <c r="H16" s="6"/>
    </row>
    <row r="17" spans="1:18" ht="16.5" thickBot="1" x14ac:dyDescent="0.3"/>
    <row r="18" spans="1:18" ht="20.100000000000001" customHeight="1" x14ac:dyDescent="0.25">
      <c r="A18" s="8" t="s">
        <v>12</v>
      </c>
      <c r="B18" s="9" t="s">
        <v>13</v>
      </c>
      <c r="C18" s="9" t="s">
        <v>25</v>
      </c>
      <c r="D18" s="9" t="s">
        <v>14</v>
      </c>
      <c r="E18" s="9" t="s">
        <v>15</v>
      </c>
      <c r="F18" s="58" t="s">
        <v>37</v>
      </c>
      <c r="G18" s="215" t="s">
        <v>16</v>
      </c>
      <c r="H18" s="216"/>
      <c r="I18" s="10" t="s">
        <v>17</v>
      </c>
    </row>
    <row r="19" spans="1:18" ht="49.5" customHeight="1" x14ac:dyDescent="0.25">
      <c r="A19" s="49">
        <v>1</v>
      </c>
      <c r="B19" s="28">
        <v>44303</v>
      </c>
      <c r="C19" s="42" t="s">
        <v>60</v>
      </c>
      <c r="D19" s="32" t="s">
        <v>61</v>
      </c>
      <c r="E19" s="32" t="s">
        <v>62</v>
      </c>
      <c r="F19" s="48">
        <v>2</v>
      </c>
      <c r="G19" s="217">
        <v>1000000</v>
      </c>
      <c r="H19" s="218"/>
      <c r="I19" s="45">
        <f>G19</f>
        <v>1000000</v>
      </c>
    </row>
    <row r="20" spans="1:18" s="23" customFormat="1" ht="24" customHeight="1" thickBot="1" x14ac:dyDescent="0.3">
      <c r="A20" s="209" t="s">
        <v>18</v>
      </c>
      <c r="B20" s="210"/>
      <c r="C20" s="210"/>
      <c r="D20" s="210"/>
      <c r="E20" s="210"/>
      <c r="F20" s="210"/>
      <c r="G20" s="210"/>
      <c r="H20" s="211"/>
      <c r="I20" s="46">
        <f>I19</f>
        <v>1000000</v>
      </c>
    </row>
    <row r="21" spans="1:18" x14ac:dyDescent="0.25">
      <c r="A21" s="219"/>
      <c r="B21" s="219"/>
      <c r="C21" s="57"/>
      <c r="D21" s="57"/>
      <c r="E21" s="57"/>
      <c r="F21" s="57"/>
      <c r="G21" s="12"/>
      <c r="H21" s="12"/>
      <c r="I21" s="13"/>
    </row>
    <row r="22" spans="1:18" x14ac:dyDescent="0.25">
      <c r="D22" s="1"/>
      <c r="E22" s="1"/>
      <c r="F22" s="1"/>
      <c r="G22" s="27" t="s">
        <v>40</v>
      </c>
      <c r="H22" s="27"/>
      <c r="I22" s="34">
        <v>0</v>
      </c>
      <c r="J22" s="15"/>
      <c r="R22" s="2" t="s">
        <v>24</v>
      </c>
    </row>
    <row r="23" spans="1:18" ht="16.5" thickBot="1" x14ac:dyDescent="0.3">
      <c r="D23" s="1"/>
      <c r="E23" s="1"/>
      <c r="F23" s="1"/>
      <c r="G23" s="14" t="s">
        <v>31</v>
      </c>
      <c r="H23" s="14"/>
      <c r="I23" s="50">
        <v>0</v>
      </c>
      <c r="J23" s="15"/>
    </row>
    <row r="24" spans="1:18" x14ac:dyDescent="0.25">
      <c r="D24" s="1"/>
      <c r="E24" s="1"/>
      <c r="F24" s="1"/>
      <c r="G24" s="16" t="s">
        <v>26</v>
      </c>
      <c r="H24" s="16"/>
      <c r="I24" s="17">
        <f>I20</f>
        <v>1000000</v>
      </c>
    </row>
    <row r="25" spans="1:18" x14ac:dyDescent="0.25">
      <c r="A25" s="1" t="s">
        <v>63</v>
      </c>
      <c r="D25" s="1"/>
      <c r="E25" s="1"/>
      <c r="F25" s="1"/>
      <c r="G25" s="16"/>
      <c r="H25" s="16"/>
      <c r="I25" s="17"/>
    </row>
    <row r="26" spans="1:18" x14ac:dyDescent="0.25">
      <c r="A26" s="18"/>
      <c r="D26" s="1"/>
      <c r="E26" s="1"/>
      <c r="F26" s="1"/>
      <c r="G26" s="16"/>
      <c r="H26" s="16"/>
      <c r="I26" s="17"/>
    </row>
    <row r="27" spans="1:18" x14ac:dyDescent="0.25">
      <c r="D27" s="1"/>
      <c r="E27" s="1"/>
      <c r="F27" s="1"/>
      <c r="G27" s="16"/>
      <c r="H27" s="16"/>
      <c r="I27" s="17"/>
    </row>
    <row r="28" spans="1:18" x14ac:dyDescent="0.25">
      <c r="A28" s="24" t="s">
        <v>20</v>
      </c>
    </row>
    <row r="29" spans="1:18" x14ac:dyDescent="0.25">
      <c r="A29" s="19" t="s">
        <v>21</v>
      </c>
      <c r="B29" s="19"/>
      <c r="C29" s="19"/>
      <c r="D29" s="7"/>
      <c r="E29" s="7"/>
      <c r="F29" s="7"/>
    </row>
    <row r="30" spans="1:18" x14ac:dyDescent="0.25">
      <c r="A30" s="19" t="s">
        <v>32</v>
      </c>
      <c r="B30" s="19"/>
      <c r="C30" s="19"/>
      <c r="D30" s="7"/>
      <c r="E30" s="7"/>
      <c r="F30" s="7"/>
    </row>
    <row r="31" spans="1:18" x14ac:dyDescent="0.25">
      <c r="A31" s="25" t="s">
        <v>33</v>
      </c>
      <c r="B31" s="20"/>
      <c r="C31" s="20"/>
      <c r="D31" s="7"/>
      <c r="E31" s="7"/>
      <c r="F31" s="7"/>
    </row>
    <row r="32" spans="1:18" x14ac:dyDescent="0.25">
      <c r="A32" s="21" t="s">
        <v>34</v>
      </c>
      <c r="B32" s="21"/>
      <c r="C32" s="21"/>
      <c r="D32" s="7"/>
      <c r="E32" s="7"/>
      <c r="F32" s="7"/>
    </row>
    <row r="33" spans="1:9" x14ac:dyDescent="0.25">
      <c r="A33" s="41"/>
      <c r="B33" s="41"/>
      <c r="C33" s="41"/>
    </row>
    <row r="34" spans="1:9" x14ac:dyDescent="0.25">
      <c r="A34" s="22"/>
      <c r="B34" s="22"/>
      <c r="C34" s="22"/>
    </row>
    <row r="35" spans="1:9" x14ac:dyDescent="0.25">
      <c r="G35" s="33" t="s">
        <v>22</v>
      </c>
      <c r="H35" s="220" t="str">
        <f>+I13</f>
        <v xml:space="preserve"> 04 Mei  2021</v>
      </c>
      <c r="I35" s="221"/>
    </row>
    <row r="38" spans="1:9" ht="18" customHeight="1" x14ac:dyDescent="0.25"/>
    <row r="39" spans="1:9" ht="17.25" customHeight="1" x14ac:dyDescent="0.25"/>
    <row r="41" spans="1:9" x14ac:dyDescent="0.25">
      <c r="G41" s="208" t="s">
        <v>23</v>
      </c>
      <c r="H41" s="208"/>
      <c r="I41" s="208"/>
    </row>
  </sheetData>
  <mergeCells count="7">
    <mergeCell ref="H35:I35"/>
    <mergeCell ref="G41:I41"/>
    <mergeCell ref="A10:I10"/>
    <mergeCell ref="G18:H18"/>
    <mergeCell ref="G19:H19"/>
    <mergeCell ref="A20:H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S41"/>
  <sheetViews>
    <sheetView topLeftCell="A4" workbookViewId="0">
      <selection activeCell="L18" sqref="L18"/>
    </sheetView>
  </sheetViews>
  <sheetFormatPr defaultRowHeight="15.75" x14ac:dyDescent="0.25"/>
  <cols>
    <col min="1" max="1" width="4" style="2" customWidth="1"/>
    <col min="2" max="2" width="12.28515625" style="2" customWidth="1"/>
    <col min="3" max="3" width="9.5703125" style="2" customWidth="1"/>
    <col min="4" max="4" width="25.5703125" style="2" bestFit="1" customWidth="1"/>
    <col min="5" max="5" width="13" style="2" customWidth="1"/>
    <col min="6" max="6" width="6.5703125" style="2" customWidth="1"/>
    <col min="7" max="7" width="5.42578125" style="2" customWidth="1"/>
    <col min="8" max="8" width="13.85546875" style="3" customWidth="1"/>
    <col min="9" max="9" width="1.42578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6" t="s">
        <v>29</v>
      </c>
    </row>
    <row r="4" spans="1:10" x14ac:dyDescent="0.25">
      <c r="A4" s="26" t="s">
        <v>1</v>
      </c>
    </row>
    <row r="5" spans="1:10" x14ac:dyDescent="0.25">
      <c r="A5" s="26" t="s">
        <v>2</v>
      </c>
    </row>
    <row r="6" spans="1:10" x14ac:dyDescent="0.25">
      <c r="A6" s="26" t="s">
        <v>3</v>
      </c>
    </row>
    <row r="7" spans="1:10" x14ac:dyDescent="0.25">
      <c r="A7" s="26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212" t="s">
        <v>5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2" t="s">
        <v>6</v>
      </c>
      <c r="B12" s="2" t="s">
        <v>38</v>
      </c>
      <c r="H12" s="3" t="s">
        <v>7</v>
      </c>
      <c r="I12" s="6" t="s">
        <v>8</v>
      </c>
      <c r="J12" s="43" t="s">
        <v>67</v>
      </c>
    </row>
    <row r="13" spans="1:10" x14ac:dyDescent="0.25">
      <c r="H13" s="3" t="s">
        <v>9</v>
      </c>
      <c r="I13" s="6" t="s">
        <v>8</v>
      </c>
      <c r="J13" s="44" t="s">
        <v>54</v>
      </c>
    </row>
    <row r="14" spans="1:10" x14ac:dyDescent="0.25">
      <c r="H14" s="3" t="s">
        <v>10</v>
      </c>
      <c r="I14" s="6" t="s">
        <v>8</v>
      </c>
      <c r="J14" s="36"/>
    </row>
    <row r="15" spans="1:10" x14ac:dyDescent="0.25">
      <c r="A15" s="2" t="s">
        <v>11</v>
      </c>
      <c r="B15" s="2" t="s">
        <v>35</v>
      </c>
    </row>
    <row r="16" spans="1:10" ht="16.5" thickBot="1" x14ac:dyDescent="0.3">
      <c r="F16" s="4"/>
      <c r="G16" s="7"/>
    </row>
    <row r="17" spans="1:19" ht="20.100000000000001" customHeight="1" x14ac:dyDescent="0.25">
      <c r="A17" s="37" t="s">
        <v>12</v>
      </c>
      <c r="B17" s="38" t="s">
        <v>13</v>
      </c>
      <c r="C17" s="38" t="s">
        <v>25</v>
      </c>
      <c r="D17" s="38" t="s">
        <v>14</v>
      </c>
      <c r="E17" s="38" t="s">
        <v>15</v>
      </c>
      <c r="F17" s="38" t="s">
        <v>27</v>
      </c>
      <c r="G17" s="47" t="s">
        <v>37</v>
      </c>
      <c r="H17" s="223" t="s">
        <v>16</v>
      </c>
      <c r="I17" s="224"/>
      <c r="J17" s="39" t="s">
        <v>17</v>
      </c>
    </row>
    <row r="18" spans="1:19" ht="55.5" customHeight="1" x14ac:dyDescent="0.25">
      <c r="A18" s="30">
        <v>1</v>
      </c>
      <c r="B18" s="51">
        <v>44298</v>
      </c>
      <c r="C18" s="52"/>
      <c r="D18" s="29" t="s">
        <v>68</v>
      </c>
      <c r="E18" s="53" t="s">
        <v>39</v>
      </c>
      <c r="F18" s="31">
        <v>1</v>
      </c>
      <c r="G18" s="31">
        <v>1</v>
      </c>
      <c r="H18" s="225">
        <v>500000</v>
      </c>
      <c r="I18" s="225"/>
      <c r="J18" s="45">
        <f>G18*H18</f>
        <v>500000</v>
      </c>
    </row>
    <row r="19" spans="1:19" ht="25.5" customHeight="1" thickBot="1" x14ac:dyDescent="0.3">
      <c r="A19" s="226" t="s">
        <v>18</v>
      </c>
      <c r="B19" s="227"/>
      <c r="C19" s="227"/>
      <c r="D19" s="227"/>
      <c r="E19" s="227"/>
      <c r="F19" s="227"/>
      <c r="G19" s="227"/>
      <c r="H19" s="227"/>
      <c r="I19" s="228"/>
      <c r="J19" s="11">
        <f>SUM(J18:J18)</f>
        <v>500000</v>
      </c>
    </row>
    <row r="20" spans="1:19" x14ac:dyDescent="0.25">
      <c r="A20" s="219"/>
      <c r="B20" s="219"/>
      <c r="C20" s="219"/>
      <c r="D20" s="219"/>
      <c r="E20" s="57"/>
      <c r="F20" s="57"/>
      <c r="G20" s="57"/>
      <c r="H20" s="12"/>
      <c r="I20" s="12"/>
      <c r="J20" s="13"/>
    </row>
    <row r="21" spans="1:19" x14ac:dyDescent="0.25">
      <c r="E21" s="1"/>
      <c r="F21" s="1"/>
      <c r="G21" s="1"/>
      <c r="H21" s="27" t="s">
        <v>19</v>
      </c>
      <c r="I21" s="27"/>
      <c r="J21" s="34">
        <v>0</v>
      </c>
      <c r="K21" s="15"/>
      <c r="S21" s="2" t="s">
        <v>24</v>
      </c>
    </row>
    <row r="22" spans="1:19" ht="16.5" thickBot="1" x14ac:dyDescent="0.3">
      <c r="E22" s="1"/>
      <c r="F22" s="1"/>
      <c r="G22" s="1"/>
      <c r="H22" s="14" t="s">
        <v>31</v>
      </c>
      <c r="I22" s="14"/>
      <c r="J22" s="35">
        <v>0</v>
      </c>
      <c r="K22" s="15"/>
    </row>
    <row r="23" spans="1:19" ht="16.5" customHeight="1" x14ac:dyDescent="0.25">
      <c r="E23" s="1"/>
      <c r="F23" s="1"/>
      <c r="G23" s="1"/>
      <c r="H23" s="16" t="s">
        <v>26</v>
      </c>
      <c r="I23" s="16"/>
      <c r="J23" s="17">
        <f>J19</f>
        <v>500000</v>
      </c>
    </row>
    <row r="24" spans="1:19" x14ac:dyDescent="0.25">
      <c r="A24" s="1" t="s">
        <v>69</v>
      </c>
      <c r="E24" s="1"/>
      <c r="F24" s="1"/>
      <c r="G24" s="1"/>
      <c r="H24" s="16"/>
      <c r="I24" s="16"/>
      <c r="J24" s="17"/>
    </row>
    <row r="25" spans="1:19" x14ac:dyDescent="0.25">
      <c r="A25" s="18"/>
      <c r="E25" s="1"/>
      <c r="F25" s="1"/>
      <c r="G25" s="1"/>
      <c r="H25" s="16"/>
      <c r="I25" s="16"/>
      <c r="J25" s="17"/>
    </row>
    <row r="26" spans="1:19" x14ac:dyDescent="0.25">
      <c r="E26" s="1"/>
      <c r="F26" s="1"/>
      <c r="G26" s="1"/>
      <c r="H26" s="16"/>
      <c r="I26" s="16"/>
      <c r="J26" s="17"/>
    </row>
    <row r="27" spans="1:19" x14ac:dyDescent="0.25">
      <c r="A27" s="24" t="s">
        <v>20</v>
      </c>
    </row>
    <row r="28" spans="1:19" x14ac:dyDescent="0.25">
      <c r="A28" s="19" t="s">
        <v>21</v>
      </c>
      <c r="B28" s="19"/>
      <c r="C28" s="19"/>
      <c r="D28" s="19"/>
      <c r="E28" s="7"/>
    </row>
    <row r="29" spans="1:19" x14ac:dyDescent="0.25">
      <c r="A29" s="19" t="s">
        <v>32</v>
      </c>
      <c r="B29" s="19"/>
      <c r="C29" s="19"/>
      <c r="D29" s="7"/>
      <c r="E29" s="7"/>
    </row>
    <row r="30" spans="1:19" x14ac:dyDescent="0.25">
      <c r="A30" s="25" t="s">
        <v>33</v>
      </c>
      <c r="B30" s="20"/>
      <c r="C30" s="20"/>
      <c r="D30" s="25"/>
      <c r="E30" s="7"/>
    </row>
    <row r="31" spans="1:19" x14ac:dyDescent="0.25">
      <c r="A31" s="21" t="s">
        <v>34</v>
      </c>
      <c r="B31" s="21"/>
      <c r="C31" s="21"/>
      <c r="D31" s="20"/>
      <c r="E31" s="7"/>
    </row>
    <row r="32" spans="1:19" x14ac:dyDescent="0.25">
      <c r="A32" s="41"/>
      <c r="B32" s="41"/>
      <c r="C32" s="41"/>
      <c r="D32" s="41"/>
    </row>
    <row r="33" spans="1:10" x14ac:dyDescent="0.25">
      <c r="A33" s="22"/>
      <c r="B33" s="22"/>
      <c r="C33" s="22"/>
      <c r="D33" s="40"/>
    </row>
    <row r="34" spans="1:10" x14ac:dyDescent="0.25">
      <c r="H34" s="33" t="s">
        <v>36</v>
      </c>
      <c r="I34" s="220" t="str">
        <f>+J13</f>
        <v xml:space="preserve"> 04 Mei  2021</v>
      </c>
      <c r="J34" s="221"/>
    </row>
    <row r="38" spans="1:10" x14ac:dyDescent="0.25">
      <c r="I38" s="3" t="s">
        <v>24</v>
      </c>
    </row>
    <row r="41" spans="1:10" x14ac:dyDescent="0.25">
      <c r="H41" s="222" t="s">
        <v>23</v>
      </c>
      <c r="I41" s="222"/>
      <c r="J41" s="222"/>
    </row>
  </sheetData>
  <mergeCells count="7">
    <mergeCell ref="A20:D20"/>
    <mergeCell ref="I34:J34"/>
    <mergeCell ref="H41:J41"/>
    <mergeCell ref="A10:J10"/>
    <mergeCell ref="H17:I17"/>
    <mergeCell ref="H18:I18"/>
    <mergeCell ref="A19:I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S41"/>
  <sheetViews>
    <sheetView topLeftCell="A10" workbookViewId="0">
      <selection activeCell="C18" sqref="C18"/>
    </sheetView>
  </sheetViews>
  <sheetFormatPr defaultRowHeight="15.75" x14ac:dyDescent="0.25"/>
  <cols>
    <col min="1" max="1" width="4" style="2" customWidth="1"/>
    <col min="2" max="2" width="12.28515625" style="2" customWidth="1"/>
    <col min="3" max="3" width="9.5703125" style="2" customWidth="1"/>
    <col min="4" max="4" width="25.5703125" style="2" bestFit="1" customWidth="1"/>
    <col min="5" max="5" width="13" style="2" customWidth="1"/>
    <col min="6" max="6" width="6.5703125" style="2" customWidth="1"/>
    <col min="7" max="7" width="5.42578125" style="2" customWidth="1"/>
    <col min="8" max="8" width="13.85546875" style="3" customWidth="1"/>
    <col min="9" max="9" width="1.42578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6" t="s">
        <v>29</v>
      </c>
    </row>
    <row r="4" spans="1:10" x14ac:dyDescent="0.25">
      <c r="A4" s="26" t="s">
        <v>1</v>
      </c>
    </row>
    <row r="5" spans="1:10" x14ac:dyDescent="0.25">
      <c r="A5" s="26" t="s">
        <v>2</v>
      </c>
    </row>
    <row r="6" spans="1:10" x14ac:dyDescent="0.25">
      <c r="A6" s="26" t="s">
        <v>3</v>
      </c>
    </row>
    <row r="7" spans="1:10" x14ac:dyDescent="0.25">
      <c r="A7" s="26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212" t="s">
        <v>5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2" t="s">
        <v>6</v>
      </c>
      <c r="B12" s="2" t="s">
        <v>74</v>
      </c>
      <c r="H12" s="3" t="s">
        <v>7</v>
      </c>
      <c r="I12" s="6" t="s">
        <v>8</v>
      </c>
      <c r="J12" s="43" t="s">
        <v>70</v>
      </c>
    </row>
    <row r="13" spans="1:10" x14ac:dyDescent="0.25">
      <c r="H13" s="3" t="s">
        <v>9</v>
      </c>
      <c r="I13" s="6" t="s">
        <v>8</v>
      </c>
      <c r="J13" s="44" t="s">
        <v>54</v>
      </c>
    </row>
    <row r="14" spans="1:10" x14ac:dyDescent="0.25">
      <c r="H14" s="3" t="s">
        <v>10</v>
      </c>
      <c r="I14" s="6" t="s">
        <v>8</v>
      </c>
      <c r="J14" s="36"/>
    </row>
    <row r="15" spans="1:10" x14ac:dyDescent="0.25">
      <c r="A15" s="2" t="s">
        <v>11</v>
      </c>
      <c r="B15" s="2" t="s">
        <v>35</v>
      </c>
    </row>
    <row r="16" spans="1:10" ht="16.5" thickBot="1" x14ac:dyDescent="0.3">
      <c r="F16" s="4"/>
      <c r="G16" s="7"/>
    </row>
    <row r="17" spans="1:19" ht="20.100000000000001" customHeight="1" x14ac:dyDescent="0.25">
      <c r="A17" s="37" t="s">
        <v>12</v>
      </c>
      <c r="B17" s="38" t="s">
        <v>13</v>
      </c>
      <c r="C17" s="38" t="s">
        <v>25</v>
      </c>
      <c r="D17" s="38" t="s">
        <v>14</v>
      </c>
      <c r="E17" s="38" t="s">
        <v>15</v>
      </c>
      <c r="F17" s="38" t="s">
        <v>27</v>
      </c>
      <c r="G17" s="47" t="s">
        <v>37</v>
      </c>
      <c r="H17" s="223" t="s">
        <v>16</v>
      </c>
      <c r="I17" s="224"/>
      <c r="J17" s="39" t="s">
        <v>17</v>
      </c>
    </row>
    <row r="18" spans="1:19" ht="55.5" customHeight="1" x14ac:dyDescent="0.25">
      <c r="A18" s="30">
        <v>1</v>
      </c>
      <c r="B18" s="51">
        <v>44307</v>
      </c>
      <c r="C18" s="52" t="s">
        <v>71</v>
      </c>
      <c r="D18" s="29" t="s">
        <v>72</v>
      </c>
      <c r="E18" s="53" t="s">
        <v>41</v>
      </c>
      <c r="F18" s="31">
        <v>1</v>
      </c>
      <c r="G18" s="31">
        <v>100</v>
      </c>
      <c r="H18" s="225">
        <v>2500</v>
      </c>
      <c r="I18" s="225"/>
      <c r="J18" s="45">
        <f>G18*H18</f>
        <v>250000</v>
      </c>
    </row>
    <row r="19" spans="1:19" ht="25.5" customHeight="1" thickBot="1" x14ac:dyDescent="0.3">
      <c r="A19" s="226" t="s">
        <v>18</v>
      </c>
      <c r="B19" s="227"/>
      <c r="C19" s="227"/>
      <c r="D19" s="227"/>
      <c r="E19" s="227"/>
      <c r="F19" s="227"/>
      <c r="G19" s="227"/>
      <c r="H19" s="227"/>
      <c r="I19" s="228"/>
      <c r="J19" s="11">
        <f>SUM(J18:J18)</f>
        <v>250000</v>
      </c>
    </row>
    <row r="20" spans="1:19" x14ac:dyDescent="0.25">
      <c r="A20" s="219"/>
      <c r="B20" s="219"/>
      <c r="C20" s="219"/>
      <c r="D20" s="219"/>
      <c r="E20" s="57"/>
      <c r="F20" s="57"/>
      <c r="G20" s="57"/>
      <c r="H20" s="12"/>
      <c r="I20" s="12"/>
      <c r="J20" s="13"/>
    </row>
    <row r="21" spans="1:19" x14ac:dyDescent="0.25">
      <c r="E21" s="1"/>
      <c r="F21" s="1"/>
      <c r="G21" s="1"/>
      <c r="H21" s="27" t="s">
        <v>19</v>
      </c>
      <c r="I21" s="27"/>
      <c r="J21" s="34">
        <v>0</v>
      </c>
      <c r="K21" s="15"/>
      <c r="S21" s="2" t="s">
        <v>24</v>
      </c>
    </row>
    <row r="22" spans="1:19" ht="16.5" thickBot="1" x14ac:dyDescent="0.3">
      <c r="E22" s="1"/>
      <c r="F22" s="1"/>
      <c r="G22" s="1"/>
      <c r="H22" s="14" t="s">
        <v>31</v>
      </c>
      <c r="I22" s="14"/>
      <c r="J22" s="35">
        <v>0</v>
      </c>
      <c r="K22" s="15"/>
    </row>
    <row r="23" spans="1:19" ht="16.5" customHeight="1" x14ac:dyDescent="0.25">
      <c r="E23" s="1"/>
      <c r="F23" s="1"/>
      <c r="G23" s="1"/>
      <c r="H23" s="16" t="s">
        <v>26</v>
      </c>
      <c r="I23" s="16"/>
      <c r="J23" s="17">
        <f>J19</f>
        <v>250000</v>
      </c>
    </row>
    <row r="24" spans="1:19" x14ac:dyDescent="0.25">
      <c r="A24" s="1" t="s">
        <v>73</v>
      </c>
      <c r="E24" s="1"/>
      <c r="F24" s="1"/>
      <c r="G24" s="1"/>
      <c r="H24" s="16"/>
      <c r="I24" s="16"/>
      <c r="J24" s="17"/>
    </row>
    <row r="25" spans="1:19" x14ac:dyDescent="0.25">
      <c r="A25" s="18"/>
      <c r="E25" s="1"/>
      <c r="F25" s="1"/>
      <c r="G25" s="1"/>
      <c r="H25" s="16"/>
      <c r="I25" s="16"/>
      <c r="J25" s="17"/>
    </row>
    <row r="26" spans="1:19" x14ac:dyDescent="0.25">
      <c r="E26" s="1"/>
      <c r="F26" s="1"/>
      <c r="G26" s="1"/>
      <c r="H26" s="16"/>
      <c r="I26" s="16"/>
      <c r="J26" s="17"/>
    </row>
    <row r="27" spans="1:19" x14ac:dyDescent="0.25">
      <c r="A27" s="24" t="s">
        <v>20</v>
      </c>
    </row>
    <row r="28" spans="1:19" x14ac:dyDescent="0.25">
      <c r="A28" s="19" t="s">
        <v>21</v>
      </c>
      <c r="B28" s="19"/>
      <c r="C28" s="19"/>
      <c r="D28" s="19"/>
      <c r="E28" s="7"/>
    </row>
    <row r="29" spans="1:19" x14ac:dyDescent="0.25">
      <c r="A29" s="19" t="s">
        <v>32</v>
      </c>
      <c r="B29" s="19"/>
      <c r="C29" s="19"/>
      <c r="D29" s="7"/>
      <c r="E29" s="7"/>
    </row>
    <row r="30" spans="1:19" x14ac:dyDescent="0.25">
      <c r="A30" s="25" t="s">
        <v>33</v>
      </c>
      <c r="B30" s="20"/>
      <c r="C30" s="20"/>
      <c r="D30" s="25"/>
      <c r="E30" s="7"/>
    </row>
    <row r="31" spans="1:19" x14ac:dyDescent="0.25">
      <c r="A31" s="21" t="s">
        <v>34</v>
      </c>
      <c r="B31" s="21"/>
      <c r="C31" s="21"/>
      <c r="D31" s="20"/>
      <c r="E31" s="7"/>
    </row>
    <row r="32" spans="1:19" x14ac:dyDescent="0.25">
      <c r="A32" s="41"/>
      <c r="B32" s="41"/>
      <c r="C32" s="41"/>
      <c r="D32" s="41"/>
    </row>
    <row r="33" spans="1:10" x14ac:dyDescent="0.25">
      <c r="A33" s="22"/>
      <c r="B33" s="22"/>
      <c r="C33" s="22"/>
      <c r="D33" s="40"/>
    </row>
    <row r="34" spans="1:10" x14ac:dyDescent="0.25">
      <c r="H34" s="33" t="s">
        <v>36</v>
      </c>
      <c r="I34" s="220" t="str">
        <f>+J13</f>
        <v xml:space="preserve"> 04 Mei  2021</v>
      </c>
      <c r="J34" s="221"/>
    </row>
    <row r="38" spans="1:10" x14ac:dyDescent="0.25">
      <c r="I38" s="3" t="s">
        <v>24</v>
      </c>
    </row>
    <row r="41" spans="1:10" x14ac:dyDescent="0.25">
      <c r="H41" s="222" t="s">
        <v>23</v>
      </c>
      <c r="I41" s="222"/>
      <c r="J41" s="222"/>
    </row>
  </sheetData>
  <mergeCells count="7">
    <mergeCell ref="H41:J41"/>
    <mergeCell ref="A10:J10"/>
    <mergeCell ref="H17:I17"/>
    <mergeCell ref="H18:I18"/>
    <mergeCell ref="A19:I19"/>
    <mergeCell ref="A20:D20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S41"/>
  <sheetViews>
    <sheetView topLeftCell="A19" workbookViewId="0">
      <selection activeCell="J31" sqref="J31"/>
    </sheetView>
  </sheetViews>
  <sheetFormatPr defaultRowHeight="15.75" x14ac:dyDescent="0.25"/>
  <cols>
    <col min="1" max="1" width="4" style="2" customWidth="1"/>
    <col min="2" max="2" width="12.28515625" style="2" customWidth="1"/>
    <col min="3" max="3" width="9.5703125" style="2" customWidth="1"/>
    <col min="4" max="4" width="25.5703125" style="2" bestFit="1" customWidth="1"/>
    <col min="5" max="5" width="13" style="2" customWidth="1"/>
    <col min="6" max="6" width="6.5703125" style="2" customWidth="1"/>
    <col min="7" max="7" width="5.42578125" style="2" customWidth="1"/>
    <col min="8" max="8" width="13.85546875" style="3" customWidth="1"/>
    <col min="9" max="9" width="1.42578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6" t="s">
        <v>29</v>
      </c>
    </row>
    <row r="4" spans="1:10" x14ac:dyDescent="0.25">
      <c r="A4" s="26" t="s">
        <v>1</v>
      </c>
    </row>
    <row r="5" spans="1:10" x14ac:dyDescent="0.25">
      <c r="A5" s="26" t="s">
        <v>2</v>
      </c>
    </row>
    <row r="6" spans="1:10" x14ac:dyDescent="0.25">
      <c r="A6" s="26" t="s">
        <v>3</v>
      </c>
    </row>
    <row r="7" spans="1:10" x14ac:dyDescent="0.25">
      <c r="A7" s="26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1.75" customHeight="1" thickBot="1" x14ac:dyDescent="0.3">
      <c r="A10" s="212" t="s">
        <v>5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2" t="s">
        <v>6</v>
      </c>
      <c r="B12" s="2" t="s">
        <v>75</v>
      </c>
      <c r="H12" s="3" t="s">
        <v>7</v>
      </c>
      <c r="I12" s="6" t="s">
        <v>8</v>
      </c>
      <c r="J12" s="43" t="s">
        <v>76</v>
      </c>
    </row>
    <row r="13" spans="1:10" x14ac:dyDescent="0.25">
      <c r="H13" s="3" t="s">
        <v>9</v>
      </c>
      <c r="I13" s="6" t="s">
        <v>8</v>
      </c>
      <c r="J13" s="44" t="s">
        <v>77</v>
      </c>
    </row>
    <row r="14" spans="1:10" x14ac:dyDescent="0.25">
      <c r="H14" s="3" t="s">
        <v>10</v>
      </c>
      <c r="I14" s="6" t="s">
        <v>8</v>
      </c>
      <c r="J14" s="36"/>
    </row>
    <row r="15" spans="1:10" x14ac:dyDescent="0.25">
      <c r="A15" s="2" t="s">
        <v>11</v>
      </c>
      <c r="B15" s="2" t="s">
        <v>75</v>
      </c>
    </row>
    <row r="16" spans="1:10" ht="16.5" thickBot="1" x14ac:dyDescent="0.3">
      <c r="F16" s="4"/>
      <c r="G16" s="7"/>
    </row>
    <row r="17" spans="1:19" ht="20.100000000000001" customHeight="1" x14ac:dyDescent="0.25">
      <c r="A17" s="37" t="s">
        <v>12</v>
      </c>
      <c r="B17" s="38" t="s">
        <v>13</v>
      </c>
      <c r="C17" s="38" t="s">
        <v>25</v>
      </c>
      <c r="D17" s="38" t="s">
        <v>14</v>
      </c>
      <c r="E17" s="38" t="s">
        <v>15</v>
      </c>
      <c r="F17" s="38" t="s">
        <v>27</v>
      </c>
      <c r="G17" s="47" t="s">
        <v>37</v>
      </c>
      <c r="H17" s="223" t="s">
        <v>16</v>
      </c>
      <c r="I17" s="224"/>
      <c r="J17" s="39" t="s">
        <v>17</v>
      </c>
    </row>
    <row r="18" spans="1:19" ht="55.5" customHeight="1" x14ac:dyDescent="0.25">
      <c r="A18" s="30">
        <v>1</v>
      </c>
      <c r="B18" s="51">
        <v>44320</v>
      </c>
      <c r="C18" s="52"/>
      <c r="D18" s="29" t="s">
        <v>78</v>
      </c>
      <c r="E18" s="53" t="s">
        <v>79</v>
      </c>
      <c r="F18" s="31">
        <v>1</v>
      </c>
      <c r="G18" s="31"/>
      <c r="H18" s="225">
        <v>9500000</v>
      </c>
      <c r="I18" s="225"/>
      <c r="J18" s="45">
        <f>H18</f>
        <v>9500000</v>
      </c>
    </row>
    <row r="19" spans="1:19" ht="25.5" customHeight="1" thickBot="1" x14ac:dyDescent="0.3">
      <c r="A19" s="226" t="s">
        <v>18</v>
      </c>
      <c r="B19" s="227"/>
      <c r="C19" s="227"/>
      <c r="D19" s="227"/>
      <c r="E19" s="227"/>
      <c r="F19" s="227"/>
      <c r="G19" s="227"/>
      <c r="H19" s="227"/>
      <c r="I19" s="228"/>
      <c r="J19" s="11">
        <f>SUM(J18:J18)</f>
        <v>9500000</v>
      </c>
    </row>
    <row r="20" spans="1:19" x14ac:dyDescent="0.25">
      <c r="A20" s="219"/>
      <c r="B20" s="219"/>
      <c r="C20" s="219"/>
      <c r="D20" s="219"/>
      <c r="E20" s="59"/>
      <c r="F20" s="59"/>
      <c r="G20" s="59"/>
      <c r="H20" s="12"/>
      <c r="I20" s="12"/>
      <c r="J20" s="13"/>
    </row>
    <row r="21" spans="1:19" x14ac:dyDescent="0.25">
      <c r="E21" s="1"/>
      <c r="F21" s="1"/>
      <c r="G21" s="1"/>
      <c r="H21" s="27" t="s">
        <v>19</v>
      </c>
      <c r="I21" s="27"/>
      <c r="J21" s="56">
        <f>J19*50%</f>
        <v>4750000</v>
      </c>
      <c r="K21" s="15"/>
      <c r="S21" s="2" t="s">
        <v>24</v>
      </c>
    </row>
    <row r="22" spans="1:19" ht="16.5" thickBot="1" x14ac:dyDescent="0.3">
      <c r="E22" s="1"/>
      <c r="F22" s="1"/>
      <c r="G22" s="1"/>
      <c r="H22" s="14" t="s">
        <v>31</v>
      </c>
      <c r="I22" s="14"/>
      <c r="J22" s="50">
        <f>J19*50%</f>
        <v>4750000</v>
      </c>
      <c r="K22" s="15"/>
    </row>
    <row r="23" spans="1:19" ht="16.5" customHeight="1" x14ac:dyDescent="0.25">
      <c r="E23" s="1"/>
      <c r="F23" s="1"/>
      <c r="G23" s="1"/>
      <c r="H23" s="16" t="s">
        <v>26</v>
      </c>
      <c r="I23" s="16"/>
      <c r="J23" s="17">
        <f>J21</f>
        <v>4750000</v>
      </c>
    </row>
    <row r="24" spans="1:19" x14ac:dyDescent="0.25">
      <c r="A24" s="1" t="s">
        <v>80</v>
      </c>
      <c r="E24" s="1"/>
      <c r="F24" s="1"/>
      <c r="G24" s="1"/>
      <c r="H24" s="16"/>
      <c r="I24" s="16"/>
      <c r="J24" s="17"/>
    </row>
    <row r="25" spans="1:19" x14ac:dyDescent="0.25">
      <c r="A25" s="18"/>
      <c r="E25" s="1"/>
      <c r="F25" s="1"/>
      <c r="G25" s="1"/>
      <c r="H25" s="16"/>
      <c r="I25" s="16"/>
      <c r="J25" s="17"/>
    </row>
    <row r="26" spans="1:19" x14ac:dyDescent="0.25">
      <c r="E26" s="1"/>
      <c r="F26" s="1"/>
      <c r="G26" s="1"/>
      <c r="H26" s="16"/>
      <c r="I26" s="16"/>
      <c r="J26" s="17"/>
    </row>
    <row r="27" spans="1:19" x14ac:dyDescent="0.25">
      <c r="A27" s="24" t="s">
        <v>20</v>
      </c>
    </row>
    <row r="28" spans="1:19" x14ac:dyDescent="0.25">
      <c r="A28" s="19" t="s">
        <v>21</v>
      </c>
      <c r="B28" s="19"/>
      <c r="C28" s="19"/>
      <c r="D28" s="19"/>
      <c r="E28" s="7"/>
    </row>
    <row r="29" spans="1:19" x14ac:dyDescent="0.25">
      <c r="A29" s="19" t="s">
        <v>32</v>
      </c>
      <c r="B29" s="19"/>
      <c r="C29" s="19"/>
      <c r="D29" s="7"/>
      <c r="E29" s="7"/>
    </row>
    <row r="30" spans="1:19" x14ac:dyDescent="0.25">
      <c r="A30" s="25" t="s">
        <v>33</v>
      </c>
      <c r="B30" s="20"/>
      <c r="C30" s="20"/>
      <c r="D30" s="25"/>
      <c r="E30" s="7"/>
    </row>
    <row r="31" spans="1:19" x14ac:dyDescent="0.25">
      <c r="A31" s="21" t="s">
        <v>34</v>
      </c>
      <c r="B31" s="21"/>
      <c r="C31" s="21"/>
      <c r="D31" s="20"/>
      <c r="E31" s="7"/>
    </row>
    <row r="32" spans="1:19" x14ac:dyDescent="0.25">
      <c r="A32" s="41"/>
      <c r="B32" s="41"/>
      <c r="C32" s="41"/>
      <c r="D32" s="41"/>
    </row>
    <row r="33" spans="1:10" x14ac:dyDescent="0.25">
      <c r="A33" s="22"/>
      <c r="B33" s="22"/>
      <c r="C33" s="22"/>
      <c r="D33" s="40"/>
    </row>
    <row r="34" spans="1:10" x14ac:dyDescent="0.25">
      <c r="H34" s="33" t="s">
        <v>36</v>
      </c>
      <c r="I34" s="220" t="str">
        <f>+J13</f>
        <v xml:space="preserve"> 05 Mei  2021</v>
      </c>
      <c r="J34" s="221"/>
    </row>
    <row r="38" spans="1:10" x14ac:dyDescent="0.25">
      <c r="I38" s="3" t="s">
        <v>24</v>
      </c>
    </row>
    <row r="41" spans="1:10" x14ac:dyDescent="0.25">
      <c r="H41" s="222" t="s">
        <v>23</v>
      </c>
      <c r="I41" s="222"/>
      <c r="J41" s="222"/>
    </row>
  </sheetData>
  <mergeCells count="7">
    <mergeCell ref="H41:J41"/>
    <mergeCell ref="A10:J10"/>
    <mergeCell ref="H17:I17"/>
    <mergeCell ref="H18:I18"/>
    <mergeCell ref="A19:I19"/>
    <mergeCell ref="A20:D20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S41"/>
  <sheetViews>
    <sheetView topLeftCell="A10" workbookViewId="0">
      <selection activeCell="O21" sqref="O21"/>
    </sheetView>
  </sheetViews>
  <sheetFormatPr defaultRowHeight="15.75" x14ac:dyDescent="0.25"/>
  <cols>
    <col min="1" max="1" width="4" style="2" customWidth="1"/>
    <col min="2" max="2" width="12.28515625" style="2" customWidth="1"/>
    <col min="3" max="3" width="9.5703125" style="2" customWidth="1"/>
    <col min="4" max="4" width="25.5703125" style="2" bestFit="1" customWidth="1"/>
    <col min="5" max="5" width="13" style="2" customWidth="1"/>
    <col min="6" max="6" width="6.5703125" style="2" customWidth="1"/>
    <col min="7" max="7" width="5.42578125" style="2" customWidth="1"/>
    <col min="8" max="8" width="13.85546875" style="3" customWidth="1"/>
    <col min="9" max="9" width="1.42578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6" t="s">
        <v>29</v>
      </c>
    </row>
    <row r="4" spans="1:10" x14ac:dyDescent="0.25">
      <c r="A4" s="26" t="s">
        <v>1</v>
      </c>
    </row>
    <row r="5" spans="1:10" x14ac:dyDescent="0.25">
      <c r="A5" s="26" t="s">
        <v>2</v>
      </c>
    </row>
    <row r="6" spans="1:10" x14ac:dyDescent="0.25">
      <c r="A6" s="26" t="s">
        <v>3</v>
      </c>
    </row>
    <row r="7" spans="1:10" x14ac:dyDescent="0.25">
      <c r="A7" s="26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1.75" customHeight="1" thickBot="1" x14ac:dyDescent="0.3">
      <c r="A10" s="212" t="s">
        <v>5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2" t="s">
        <v>6</v>
      </c>
      <c r="B12" s="2" t="s">
        <v>75</v>
      </c>
      <c r="H12" s="3" t="s">
        <v>7</v>
      </c>
      <c r="I12" s="6" t="s">
        <v>8</v>
      </c>
      <c r="J12" s="43" t="s">
        <v>645</v>
      </c>
    </row>
    <row r="13" spans="1:10" x14ac:dyDescent="0.25">
      <c r="H13" s="3" t="s">
        <v>9</v>
      </c>
      <c r="I13" s="6" t="s">
        <v>8</v>
      </c>
      <c r="J13" s="44" t="s">
        <v>646</v>
      </c>
    </row>
    <row r="14" spans="1:10" x14ac:dyDescent="0.25">
      <c r="H14" s="3" t="s">
        <v>10</v>
      </c>
      <c r="I14" s="6" t="s">
        <v>8</v>
      </c>
      <c r="J14" s="36"/>
    </row>
    <row r="15" spans="1:10" x14ac:dyDescent="0.25">
      <c r="A15" s="2" t="s">
        <v>11</v>
      </c>
      <c r="B15" s="2" t="s">
        <v>75</v>
      </c>
    </row>
    <row r="16" spans="1:10" ht="16.5" thickBot="1" x14ac:dyDescent="0.3">
      <c r="F16" s="4"/>
      <c r="G16" s="7"/>
    </row>
    <row r="17" spans="1:19" ht="20.100000000000001" customHeight="1" x14ac:dyDescent="0.25">
      <c r="A17" s="37" t="s">
        <v>12</v>
      </c>
      <c r="B17" s="38" t="s">
        <v>13</v>
      </c>
      <c r="C17" s="38" t="s">
        <v>25</v>
      </c>
      <c r="D17" s="38" t="s">
        <v>14</v>
      </c>
      <c r="E17" s="38" t="s">
        <v>15</v>
      </c>
      <c r="F17" s="38" t="s">
        <v>27</v>
      </c>
      <c r="G17" s="47" t="s">
        <v>37</v>
      </c>
      <c r="H17" s="223" t="s">
        <v>16</v>
      </c>
      <c r="I17" s="224"/>
      <c r="J17" s="39" t="s">
        <v>17</v>
      </c>
    </row>
    <row r="18" spans="1:19" ht="55.5" customHeight="1" x14ac:dyDescent="0.25">
      <c r="A18" s="30">
        <v>1</v>
      </c>
      <c r="B18" s="51">
        <v>44320</v>
      </c>
      <c r="C18" s="52"/>
      <c r="D18" s="29" t="s">
        <v>78</v>
      </c>
      <c r="E18" s="53" t="s">
        <v>79</v>
      </c>
      <c r="F18" s="31">
        <v>1</v>
      </c>
      <c r="G18" s="31"/>
      <c r="H18" s="225">
        <v>9500000</v>
      </c>
      <c r="I18" s="225"/>
      <c r="J18" s="45">
        <f>H18</f>
        <v>9500000</v>
      </c>
    </row>
    <row r="19" spans="1:19" ht="25.5" customHeight="1" thickBot="1" x14ac:dyDescent="0.3">
      <c r="A19" s="226" t="s">
        <v>18</v>
      </c>
      <c r="B19" s="227"/>
      <c r="C19" s="227"/>
      <c r="D19" s="227"/>
      <c r="E19" s="227"/>
      <c r="F19" s="227"/>
      <c r="G19" s="227"/>
      <c r="H19" s="227"/>
      <c r="I19" s="228"/>
      <c r="J19" s="11">
        <f>SUM(J18:J18)</f>
        <v>9500000</v>
      </c>
    </row>
    <row r="20" spans="1:19" x14ac:dyDescent="0.25">
      <c r="A20" s="219"/>
      <c r="B20" s="219"/>
      <c r="C20" s="219"/>
      <c r="D20" s="219"/>
      <c r="E20" s="159"/>
      <c r="F20" s="159"/>
      <c r="G20" s="159"/>
      <c r="H20" s="12"/>
      <c r="I20" s="12"/>
      <c r="J20" s="13"/>
    </row>
    <row r="21" spans="1:19" x14ac:dyDescent="0.25">
      <c r="E21" s="1"/>
      <c r="F21" s="1"/>
      <c r="G21" s="1"/>
      <c r="H21" s="27" t="s">
        <v>19</v>
      </c>
      <c r="I21" s="27"/>
      <c r="J21" s="34">
        <f>J19*50%</f>
        <v>4750000</v>
      </c>
      <c r="K21" s="15"/>
      <c r="S21" s="2" t="s">
        <v>24</v>
      </c>
    </row>
    <row r="22" spans="1:19" ht="16.5" thickBot="1" x14ac:dyDescent="0.3">
      <c r="E22" s="1"/>
      <c r="F22" s="1"/>
      <c r="G22" s="1"/>
      <c r="H22" s="14" t="s">
        <v>31</v>
      </c>
      <c r="I22" s="14"/>
      <c r="J22" s="35">
        <f>J19*50%</f>
        <v>4750000</v>
      </c>
      <c r="K22" s="15"/>
    </row>
    <row r="23" spans="1:19" ht="16.5" customHeight="1" x14ac:dyDescent="0.25">
      <c r="E23" s="1"/>
      <c r="F23" s="1"/>
      <c r="G23" s="1"/>
      <c r="H23" s="16" t="s">
        <v>26</v>
      </c>
      <c r="I23" s="16"/>
      <c r="J23" s="17">
        <f>J21</f>
        <v>4750000</v>
      </c>
    </row>
    <row r="24" spans="1:19" x14ac:dyDescent="0.25">
      <c r="A24" s="1" t="s">
        <v>80</v>
      </c>
      <c r="E24" s="1"/>
      <c r="F24" s="1"/>
      <c r="G24" s="1"/>
      <c r="H24" s="16"/>
      <c r="I24" s="16"/>
      <c r="J24" s="17"/>
    </row>
    <row r="25" spans="1:19" x14ac:dyDescent="0.25">
      <c r="A25" s="18"/>
      <c r="E25" s="1"/>
      <c r="F25" s="1"/>
      <c r="G25" s="1"/>
      <c r="H25" s="16"/>
      <c r="I25" s="16"/>
      <c r="J25" s="17"/>
    </row>
    <row r="26" spans="1:19" x14ac:dyDescent="0.25">
      <c r="E26" s="1"/>
      <c r="F26" s="1"/>
      <c r="G26" s="1"/>
      <c r="H26" s="16"/>
      <c r="I26" s="16"/>
      <c r="J26" s="17"/>
    </row>
    <row r="27" spans="1:19" x14ac:dyDescent="0.25">
      <c r="A27" s="24" t="s">
        <v>20</v>
      </c>
    </row>
    <row r="28" spans="1:19" x14ac:dyDescent="0.25">
      <c r="A28" s="19" t="s">
        <v>21</v>
      </c>
      <c r="B28" s="19"/>
      <c r="C28" s="19"/>
      <c r="D28" s="19"/>
      <c r="E28" s="7"/>
    </row>
    <row r="29" spans="1:19" x14ac:dyDescent="0.25">
      <c r="A29" s="19" t="s">
        <v>32</v>
      </c>
      <c r="B29" s="19"/>
      <c r="C29" s="19"/>
      <c r="D29" s="7"/>
      <c r="E29" s="7"/>
    </row>
    <row r="30" spans="1:19" x14ac:dyDescent="0.25">
      <c r="A30" s="25" t="s">
        <v>33</v>
      </c>
      <c r="B30" s="20"/>
      <c r="C30" s="20"/>
      <c r="D30" s="25"/>
      <c r="E30" s="7"/>
    </row>
    <row r="31" spans="1:19" x14ac:dyDescent="0.25">
      <c r="A31" s="21" t="s">
        <v>34</v>
      </c>
      <c r="B31" s="21"/>
      <c r="C31" s="21"/>
      <c r="D31" s="20"/>
      <c r="E31" s="7"/>
    </row>
    <row r="32" spans="1:19" x14ac:dyDescent="0.25">
      <c r="A32" s="41"/>
      <c r="B32" s="41"/>
      <c r="C32" s="41"/>
      <c r="D32" s="41"/>
    </row>
    <row r="33" spans="1:10" x14ac:dyDescent="0.25">
      <c r="A33" s="22"/>
      <c r="B33" s="22"/>
      <c r="C33" s="22"/>
      <c r="D33" s="40"/>
    </row>
    <row r="34" spans="1:10" x14ac:dyDescent="0.25">
      <c r="H34" s="33" t="s">
        <v>36</v>
      </c>
      <c r="I34" s="220" t="str">
        <f>+J13</f>
        <v xml:space="preserve"> 20 Mei  2021</v>
      </c>
      <c r="J34" s="221"/>
    </row>
    <row r="38" spans="1:10" x14ac:dyDescent="0.25">
      <c r="I38" s="3" t="s">
        <v>24</v>
      </c>
    </row>
    <row r="41" spans="1:10" x14ac:dyDescent="0.25">
      <c r="H41" s="222" t="s">
        <v>23</v>
      </c>
      <c r="I41" s="222"/>
      <c r="J41" s="222"/>
    </row>
  </sheetData>
  <mergeCells count="7">
    <mergeCell ref="H41:J41"/>
    <mergeCell ref="A10:J10"/>
    <mergeCell ref="H17:I17"/>
    <mergeCell ref="H18:I18"/>
    <mergeCell ref="A19:I19"/>
    <mergeCell ref="A20:D20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2:S55"/>
  <sheetViews>
    <sheetView topLeftCell="A28" workbookViewId="0">
      <selection activeCell="I46" sqref="I46"/>
    </sheetView>
  </sheetViews>
  <sheetFormatPr defaultRowHeight="15.75" x14ac:dyDescent="0.25"/>
  <cols>
    <col min="1" max="1" width="4" style="2" customWidth="1"/>
    <col min="2" max="2" width="11.28515625" style="2" customWidth="1"/>
    <col min="3" max="3" width="9.140625" style="2" customWidth="1"/>
    <col min="4" max="4" width="26.85546875" style="2" customWidth="1"/>
    <col min="5" max="5" width="13" style="2" customWidth="1"/>
    <col min="6" max="6" width="6.5703125" style="2" customWidth="1"/>
    <col min="7" max="7" width="5.42578125" style="2" customWidth="1"/>
    <col min="8" max="8" width="13.28515625" style="3" customWidth="1"/>
    <col min="9" max="9" width="1.42578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6" t="s">
        <v>29</v>
      </c>
    </row>
    <row r="4" spans="1:10" x14ac:dyDescent="0.25">
      <c r="A4" s="26" t="s">
        <v>1</v>
      </c>
    </row>
    <row r="5" spans="1:10" x14ac:dyDescent="0.25">
      <c r="A5" s="26" t="s">
        <v>2</v>
      </c>
    </row>
    <row r="6" spans="1:10" x14ac:dyDescent="0.25">
      <c r="A6" s="26" t="s">
        <v>3</v>
      </c>
    </row>
    <row r="7" spans="1:10" x14ac:dyDescent="0.25">
      <c r="A7" s="26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212" t="s">
        <v>5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2" t="s">
        <v>6</v>
      </c>
      <c r="B12" s="2" t="s">
        <v>82</v>
      </c>
      <c r="H12" s="3" t="s">
        <v>7</v>
      </c>
      <c r="I12" s="6" t="s">
        <v>8</v>
      </c>
      <c r="J12" s="43" t="s">
        <v>81</v>
      </c>
    </row>
    <row r="13" spans="1:10" x14ac:dyDescent="0.25">
      <c r="H13" s="3" t="s">
        <v>9</v>
      </c>
      <c r="I13" s="6" t="s">
        <v>8</v>
      </c>
      <c r="J13" s="44" t="s">
        <v>77</v>
      </c>
    </row>
    <row r="14" spans="1:10" x14ac:dyDescent="0.25">
      <c r="H14" s="3" t="s">
        <v>10</v>
      </c>
      <c r="I14" s="6" t="s">
        <v>8</v>
      </c>
      <c r="J14" s="36"/>
    </row>
    <row r="15" spans="1:10" x14ac:dyDescent="0.25">
      <c r="A15" s="2" t="s">
        <v>11</v>
      </c>
      <c r="B15" s="2" t="s">
        <v>35</v>
      </c>
    </row>
    <row r="16" spans="1:10" ht="16.5" thickBot="1" x14ac:dyDescent="0.3">
      <c r="F16" s="4"/>
      <c r="G16" s="7"/>
    </row>
    <row r="17" spans="1:10" ht="20.100000000000001" customHeight="1" x14ac:dyDescent="0.25">
      <c r="A17" s="8" t="s">
        <v>12</v>
      </c>
      <c r="B17" s="9" t="s">
        <v>13</v>
      </c>
      <c r="C17" s="9" t="s">
        <v>25</v>
      </c>
      <c r="D17" s="9" t="s">
        <v>14</v>
      </c>
      <c r="E17" s="9" t="s">
        <v>15</v>
      </c>
      <c r="F17" s="9" t="s">
        <v>27</v>
      </c>
      <c r="G17" s="60" t="s">
        <v>37</v>
      </c>
      <c r="H17" s="229" t="s">
        <v>16</v>
      </c>
      <c r="I17" s="230"/>
      <c r="J17" s="10" t="s">
        <v>17</v>
      </c>
    </row>
    <row r="18" spans="1:10" ht="47.25" customHeight="1" x14ac:dyDescent="0.25">
      <c r="A18" s="30">
        <v>1</v>
      </c>
      <c r="B18" s="51">
        <v>44320</v>
      </c>
      <c r="C18" s="52" t="s">
        <v>83</v>
      </c>
      <c r="D18" s="29" t="s">
        <v>84</v>
      </c>
      <c r="E18" s="53" t="s">
        <v>85</v>
      </c>
      <c r="F18" s="31">
        <v>6</v>
      </c>
      <c r="G18" s="31">
        <v>100</v>
      </c>
      <c r="H18" s="225">
        <v>6000</v>
      </c>
      <c r="I18" s="225"/>
      <c r="J18" s="45">
        <f>G18*H18</f>
        <v>600000</v>
      </c>
    </row>
    <row r="19" spans="1:10" ht="47.25" customHeight="1" x14ac:dyDescent="0.25">
      <c r="A19" s="30">
        <f>A18+1</f>
        <v>2</v>
      </c>
      <c r="B19" s="51">
        <v>44320</v>
      </c>
      <c r="C19" s="52" t="s">
        <v>86</v>
      </c>
      <c r="D19" s="29" t="s">
        <v>87</v>
      </c>
      <c r="E19" s="53" t="s">
        <v>85</v>
      </c>
      <c r="F19" s="31">
        <v>50</v>
      </c>
      <c r="G19" s="31">
        <v>663</v>
      </c>
      <c r="H19" s="225">
        <v>6000</v>
      </c>
      <c r="I19" s="225"/>
      <c r="J19" s="45">
        <f t="shared" ref="J19:J32" si="0">G19*H19</f>
        <v>3978000</v>
      </c>
    </row>
    <row r="20" spans="1:10" ht="47.25" customHeight="1" x14ac:dyDescent="0.25">
      <c r="A20" s="30">
        <f t="shared" ref="A20:A32" si="1">A19+1</f>
        <v>3</v>
      </c>
      <c r="B20" s="51">
        <v>44320</v>
      </c>
      <c r="C20" s="52" t="s">
        <v>88</v>
      </c>
      <c r="D20" s="29" t="s">
        <v>89</v>
      </c>
      <c r="E20" s="53" t="s">
        <v>85</v>
      </c>
      <c r="F20" s="31">
        <v>1</v>
      </c>
      <c r="G20" s="31">
        <v>100</v>
      </c>
      <c r="H20" s="225">
        <v>6000</v>
      </c>
      <c r="I20" s="225"/>
      <c r="J20" s="45">
        <f t="shared" si="0"/>
        <v>600000</v>
      </c>
    </row>
    <row r="21" spans="1:10" ht="47.25" customHeight="1" x14ac:dyDescent="0.25">
      <c r="A21" s="30">
        <f t="shared" si="1"/>
        <v>4</v>
      </c>
      <c r="B21" s="51">
        <v>44320</v>
      </c>
      <c r="C21" s="52" t="s">
        <v>90</v>
      </c>
      <c r="D21" s="29" t="s">
        <v>91</v>
      </c>
      <c r="E21" s="53" t="s">
        <v>79</v>
      </c>
      <c r="F21" s="31">
        <v>1</v>
      </c>
      <c r="G21" s="31">
        <v>100</v>
      </c>
      <c r="H21" s="225">
        <v>5000</v>
      </c>
      <c r="I21" s="225"/>
      <c r="J21" s="45">
        <f t="shared" si="0"/>
        <v>500000</v>
      </c>
    </row>
    <row r="22" spans="1:10" ht="47.25" customHeight="1" x14ac:dyDescent="0.25">
      <c r="A22" s="30">
        <f t="shared" si="1"/>
        <v>5</v>
      </c>
      <c r="B22" s="51">
        <v>44320</v>
      </c>
      <c r="C22" s="52" t="s">
        <v>92</v>
      </c>
      <c r="D22" s="29" t="s">
        <v>93</v>
      </c>
      <c r="E22" s="53" t="s">
        <v>79</v>
      </c>
      <c r="F22" s="31">
        <v>1</v>
      </c>
      <c r="G22" s="31">
        <v>100</v>
      </c>
      <c r="H22" s="225">
        <v>5000</v>
      </c>
      <c r="I22" s="225"/>
      <c r="J22" s="45">
        <f t="shared" si="0"/>
        <v>500000</v>
      </c>
    </row>
    <row r="23" spans="1:10" ht="47.25" customHeight="1" x14ac:dyDescent="0.25">
      <c r="A23" s="30">
        <f t="shared" si="1"/>
        <v>6</v>
      </c>
      <c r="B23" s="51">
        <v>44320</v>
      </c>
      <c r="C23" s="52" t="s">
        <v>94</v>
      </c>
      <c r="D23" s="29" t="s">
        <v>95</v>
      </c>
      <c r="E23" s="53" t="s">
        <v>79</v>
      </c>
      <c r="F23" s="31">
        <v>4</v>
      </c>
      <c r="G23" s="31">
        <v>100</v>
      </c>
      <c r="H23" s="225">
        <v>5000</v>
      </c>
      <c r="I23" s="225"/>
      <c r="J23" s="45">
        <f t="shared" si="0"/>
        <v>500000</v>
      </c>
    </row>
    <row r="24" spans="1:10" ht="47.25" customHeight="1" x14ac:dyDescent="0.25">
      <c r="A24" s="30">
        <f t="shared" si="1"/>
        <v>7</v>
      </c>
      <c r="B24" s="51">
        <v>44320</v>
      </c>
      <c r="C24" s="52" t="s">
        <v>96</v>
      </c>
      <c r="D24" s="29" t="s">
        <v>97</v>
      </c>
      <c r="E24" s="53" t="s">
        <v>79</v>
      </c>
      <c r="F24" s="31">
        <v>3</v>
      </c>
      <c r="G24" s="31">
        <v>100</v>
      </c>
      <c r="H24" s="225">
        <v>5000</v>
      </c>
      <c r="I24" s="225"/>
      <c r="J24" s="45">
        <f t="shared" si="0"/>
        <v>500000</v>
      </c>
    </row>
    <row r="25" spans="1:10" ht="47.25" customHeight="1" x14ac:dyDescent="0.25">
      <c r="A25" s="30">
        <f t="shared" si="1"/>
        <v>8</v>
      </c>
      <c r="B25" s="51">
        <v>44320</v>
      </c>
      <c r="C25" s="52" t="s">
        <v>98</v>
      </c>
      <c r="D25" s="29" t="s">
        <v>99</v>
      </c>
      <c r="E25" s="53" t="s">
        <v>79</v>
      </c>
      <c r="F25" s="31">
        <v>5</v>
      </c>
      <c r="G25" s="31">
        <v>100</v>
      </c>
      <c r="H25" s="225">
        <v>5000</v>
      </c>
      <c r="I25" s="225"/>
      <c r="J25" s="45">
        <f t="shared" si="0"/>
        <v>500000</v>
      </c>
    </row>
    <row r="26" spans="1:10" ht="47.25" customHeight="1" x14ac:dyDescent="0.25">
      <c r="A26" s="30">
        <f t="shared" si="1"/>
        <v>9</v>
      </c>
      <c r="B26" s="51">
        <v>44320</v>
      </c>
      <c r="C26" s="52" t="s">
        <v>100</v>
      </c>
      <c r="D26" s="29" t="s">
        <v>101</v>
      </c>
      <c r="E26" s="53" t="s">
        <v>102</v>
      </c>
      <c r="F26" s="31">
        <v>11</v>
      </c>
      <c r="G26" s="31">
        <v>115</v>
      </c>
      <c r="H26" s="225">
        <v>6000</v>
      </c>
      <c r="I26" s="225"/>
      <c r="J26" s="45">
        <f t="shared" si="0"/>
        <v>690000</v>
      </c>
    </row>
    <row r="27" spans="1:10" ht="47.25" customHeight="1" x14ac:dyDescent="0.25">
      <c r="A27" s="30">
        <f t="shared" si="1"/>
        <v>10</v>
      </c>
      <c r="B27" s="51">
        <v>44321</v>
      </c>
      <c r="C27" s="52" t="s">
        <v>103</v>
      </c>
      <c r="D27" s="29" t="s">
        <v>104</v>
      </c>
      <c r="E27" s="53" t="s">
        <v>85</v>
      </c>
      <c r="F27" s="31">
        <v>3</v>
      </c>
      <c r="G27" s="31">
        <v>100</v>
      </c>
      <c r="H27" s="225">
        <v>6000</v>
      </c>
      <c r="I27" s="225"/>
      <c r="J27" s="45">
        <f t="shared" si="0"/>
        <v>600000</v>
      </c>
    </row>
    <row r="28" spans="1:10" ht="47.25" customHeight="1" x14ac:dyDescent="0.25">
      <c r="A28" s="30">
        <f t="shared" si="1"/>
        <v>11</v>
      </c>
      <c r="B28" s="51">
        <v>44321</v>
      </c>
      <c r="C28" s="52" t="s">
        <v>105</v>
      </c>
      <c r="D28" s="29" t="s">
        <v>106</v>
      </c>
      <c r="E28" s="53" t="s">
        <v>85</v>
      </c>
      <c r="F28" s="31">
        <v>3</v>
      </c>
      <c r="G28" s="31">
        <v>100</v>
      </c>
      <c r="H28" s="225">
        <v>6000</v>
      </c>
      <c r="I28" s="225"/>
      <c r="J28" s="45">
        <f t="shared" si="0"/>
        <v>600000</v>
      </c>
    </row>
    <row r="29" spans="1:10" ht="47.25" customHeight="1" x14ac:dyDescent="0.25">
      <c r="A29" s="30">
        <f t="shared" si="1"/>
        <v>12</v>
      </c>
      <c r="B29" s="28">
        <v>44321</v>
      </c>
      <c r="C29" s="63" t="s">
        <v>107</v>
      </c>
      <c r="D29" s="29" t="s">
        <v>108</v>
      </c>
      <c r="E29" s="29" t="s">
        <v>85</v>
      </c>
      <c r="F29" s="31">
        <v>2</v>
      </c>
      <c r="G29" s="31">
        <v>100</v>
      </c>
      <c r="H29" s="225">
        <v>6000</v>
      </c>
      <c r="I29" s="225"/>
      <c r="J29" s="45">
        <f t="shared" si="0"/>
        <v>600000</v>
      </c>
    </row>
    <row r="30" spans="1:10" ht="47.25" customHeight="1" x14ac:dyDescent="0.25">
      <c r="A30" s="30">
        <f t="shared" si="1"/>
        <v>13</v>
      </c>
      <c r="B30" s="51">
        <v>44321</v>
      </c>
      <c r="C30" s="52" t="s">
        <v>109</v>
      </c>
      <c r="D30" s="29" t="s">
        <v>101</v>
      </c>
      <c r="E30" s="53" t="s">
        <v>85</v>
      </c>
      <c r="F30" s="31">
        <v>1</v>
      </c>
      <c r="G30" s="31">
        <v>100</v>
      </c>
      <c r="H30" s="225">
        <v>6000</v>
      </c>
      <c r="I30" s="225"/>
      <c r="J30" s="45">
        <f t="shared" si="0"/>
        <v>600000</v>
      </c>
    </row>
    <row r="31" spans="1:10" ht="47.25" customHeight="1" x14ac:dyDescent="0.25">
      <c r="A31" s="30">
        <f t="shared" si="1"/>
        <v>14</v>
      </c>
      <c r="B31" s="51">
        <v>44321</v>
      </c>
      <c r="C31" s="52" t="s">
        <v>110</v>
      </c>
      <c r="D31" s="29" t="s">
        <v>111</v>
      </c>
      <c r="E31" s="53" t="s">
        <v>112</v>
      </c>
      <c r="F31" s="31">
        <v>1</v>
      </c>
      <c r="G31" s="31">
        <v>100</v>
      </c>
      <c r="H31" s="225">
        <v>6000</v>
      </c>
      <c r="I31" s="225"/>
      <c r="J31" s="45">
        <f t="shared" si="0"/>
        <v>600000</v>
      </c>
    </row>
    <row r="32" spans="1:10" ht="47.25" customHeight="1" x14ac:dyDescent="0.25">
      <c r="A32" s="30">
        <f t="shared" si="1"/>
        <v>15</v>
      </c>
      <c r="B32" s="51">
        <v>44321</v>
      </c>
      <c r="C32" s="52" t="s">
        <v>113</v>
      </c>
      <c r="D32" s="29" t="s">
        <v>114</v>
      </c>
      <c r="E32" s="53" t="s">
        <v>115</v>
      </c>
      <c r="F32" s="31">
        <v>12</v>
      </c>
      <c r="G32" s="31">
        <v>190</v>
      </c>
      <c r="H32" s="225">
        <v>7000</v>
      </c>
      <c r="I32" s="225"/>
      <c r="J32" s="45">
        <f t="shared" si="0"/>
        <v>1330000</v>
      </c>
    </row>
    <row r="33" spans="1:19" ht="25.5" customHeight="1" thickBot="1" x14ac:dyDescent="0.3">
      <c r="A33" s="226" t="s">
        <v>18</v>
      </c>
      <c r="B33" s="227"/>
      <c r="C33" s="227"/>
      <c r="D33" s="227"/>
      <c r="E33" s="227"/>
      <c r="F33" s="227"/>
      <c r="G33" s="227"/>
      <c r="H33" s="227"/>
      <c r="I33" s="228"/>
      <c r="J33" s="11">
        <f>SUM(J18:J32)</f>
        <v>12698000</v>
      </c>
    </row>
    <row r="34" spans="1:19" x14ac:dyDescent="0.25">
      <c r="A34" s="219"/>
      <c r="B34" s="219"/>
      <c r="C34" s="219"/>
      <c r="D34" s="219"/>
      <c r="E34" s="59"/>
      <c r="F34" s="59"/>
      <c r="G34" s="59"/>
      <c r="H34" s="12"/>
      <c r="I34" s="12"/>
      <c r="J34" s="13"/>
    </row>
    <row r="35" spans="1:19" x14ac:dyDescent="0.25">
      <c r="E35" s="1"/>
      <c r="F35" s="1"/>
      <c r="G35" s="1"/>
      <c r="H35" s="27" t="s">
        <v>116</v>
      </c>
      <c r="I35" s="27"/>
      <c r="J35" s="34">
        <f>J33*10%</f>
        <v>1269800</v>
      </c>
      <c r="K35" s="15"/>
      <c r="S35" s="2" t="s">
        <v>24</v>
      </c>
    </row>
    <row r="36" spans="1:19" ht="16.5" thickBot="1" x14ac:dyDescent="0.3">
      <c r="E36" s="1"/>
      <c r="F36" s="1"/>
      <c r="G36" s="1"/>
      <c r="H36" s="14" t="s">
        <v>31</v>
      </c>
      <c r="I36" s="14"/>
      <c r="J36" s="50">
        <v>0</v>
      </c>
      <c r="K36" s="15"/>
    </row>
    <row r="37" spans="1:19" ht="16.5" customHeight="1" x14ac:dyDescent="0.25">
      <c r="E37" s="1"/>
      <c r="F37" s="1"/>
      <c r="G37" s="1"/>
      <c r="H37" s="16" t="s">
        <v>26</v>
      </c>
      <c r="I37" s="16"/>
      <c r="J37" s="17">
        <f>J33-J35</f>
        <v>11428200</v>
      </c>
    </row>
    <row r="38" spans="1:19" x14ac:dyDescent="0.25">
      <c r="A38" s="1" t="s">
        <v>117</v>
      </c>
      <c r="E38" s="1"/>
      <c r="F38" s="1"/>
      <c r="G38" s="1"/>
      <c r="H38" s="16"/>
      <c r="I38" s="16"/>
      <c r="J38" s="17"/>
    </row>
    <row r="39" spans="1:19" x14ac:dyDescent="0.25">
      <c r="A39" s="18"/>
      <c r="E39" s="1"/>
      <c r="F39" s="1"/>
      <c r="G39" s="1"/>
      <c r="H39" s="16"/>
      <c r="I39" s="16"/>
      <c r="J39" s="17"/>
    </row>
    <row r="40" spans="1:19" x14ac:dyDescent="0.25">
      <c r="E40" s="1"/>
      <c r="F40" s="1"/>
      <c r="G40" s="1"/>
      <c r="H40" s="16"/>
      <c r="I40" s="16"/>
      <c r="J40" s="17"/>
    </row>
    <row r="41" spans="1:19" x14ac:dyDescent="0.25">
      <c r="A41" s="24" t="s">
        <v>20</v>
      </c>
    </row>
    <row r="42" spans="1:19" x14ac:dyDescent="0.25">
      <c r="A42" s="19" t="s">
        <v>21</v>
      </c>
      <c r="B42" s="19"/>
      <c r="C42" s="19"/>
      <c r="D42" s="19"/>
      <c r="E42" s="7"/>
    </row>
    <row r="43" spans="1:19" x14ac:dyDescent="0.25">
      <c r="A43" s="19" t="s">
        <v>32</v>
      </c>
      <c r="B43" s="19"/>
      <c r="C43" s="19"/>
      <c r="D43" s="7"/>
      <c r="E43" s="7"/>
    </row>
    <row r="44" spans="1:19" x14ac:dyDescent="0.25">
      <c r="A44" s="25" t="s">
        <v>33</v>
      </c>
      <c r="B44" s="20"/>
      <c r="C44" s="20"/>
      <c r="D44" s="25"/>
      <c r="E44" s="7"/>
    </row>
    <row r="45" spans="1:19" x14ac:dyDescent="0.25">
      <c r="A45" s="21" t="s">
        <v>34</v>
      </c>
      <c r="B45" s="21"/>
      <c r="C45" s="21"/>
      <c r="D45" s="20"/>
      <c r="E45" s="7"/>
    </row>
    <row r="46" spans="1:19" x14ac:dyDescent="0.25">
      <c r="A46" s="41"/>
      <c r="B46" s="41"/>
      <c r="C46" s="41"/>
      <c r="D46" s="41"/>
    </row>
    <row r="47" spans="1:19" x14ac:dyDescent="0.25">
      <c r="A47" s="22"/>
      <c r="B47" s="22"/>
      <c r="C47" s="22"/>
      <c r="D47" s="40"/>
    </row>
    <row r="48" spans="1:19" x14ac:dyDescent="0.25">
      <c r="H48" s="33" t="s">
        <v>36</v>
      </c>
      <c r="I48" s="220" t="str">
        <f>+J13</f>
        <v xml:space="preserve"> 05 Mei  2021</v>
      </c>
      <c r="J48" s="221"/>
    </row>
    <row r="52" spans="8:10" x14ac:dyDescent="0.25">
      <c r="I52" s="3" t="s">
        <v>24</v>
      </c>
    </row>
    <row r="55" spans="8:10" x14ac:dyDescent="0.25">
      <c r="H55" s="222" t="s">
        <v>23</v>
      </c>
      <c r="I55" s="222"/>
      <c r="J55" s="222"/>
    </row>
  </sheetData>
  <mergeCells count="21">
    <mergeCell ref="H55:J55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I48:J48"/>
    <mergeCell ref="A10:J10"/>
    <mergeCell ref="H17:I17"/>
    <mergeCell ref="H18:I18"/>
    <mergeCell ref="A33:I33"/>
    <mergeCell ref="A34:D34"/>
    <mergeCell ref="H28:I28"/>
    <mergeCell ref="H29:I29"/>
    <mergeCell ref="H30:I30"/>
    <mergeCell ref="H31:I31"/>
    <mergeCell ref="H32:I32"/>
  </mergeCells>
  <printOptions horizontalCentered="1"/>
  <pageMargins left="0.31496062992125984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30</vt:i4>
      </vt:variant>
    </vt:vector>
  </HeadingPairs>
  <TitlesOfParts>
    <vt:vector size="63" baseType="lpstr">
      <vt:lpstr>168_JNT_One Way</vt:lpstr>
      <vt:lpstr>168A_JNT_One Way_Pel</vt:lpstr>
      <vt:lpstr>169_CV. TRI ANUGRAH_Mojokerto</vt:lpstr>
      <vt:lpstr>170_Maramen_Malang &amp; Gersik</vt:lpstr>
      <vt:lpstr>171_PCS_Biaya Cance</vt:lpstr>
      <vt:lpstr>172_MTL_Semarang</vt:lpstr>
      <vt:lpstr>173_Ibu Feriyanti_Palembang</vt:lpstr>
      <vt:lpstr>173_Ibu Feriyanti_Palembang Pel</vt:lpstr>
      <vt:lpstr>174_Mitra Efektif_Mix</vt:lpstr>
      <vt:lpstr>174_Mitra Efektif_Mix_Revisi DP</vt:lpstr>
      <vt:lpstr>174_Mitra Efektif_Mix_Revis Pel</vt:lpstr>
      <vt:lpstr>175_Menara Warna_Dancow</vt:lpstr>
      <vt:lpstr>176_UJP_Palembang_DP</vt:lpstr>
      <vt:lpstr>176A_UJP_Palembang_Pel</vt:lpstr>
      <vt:lpstr>177_Darma_jakarta</vt:lpstr>
      <vt:lpstr>178_PT. Padi</vt:lpstr>
      <vt:lpstr>178_Menara Warna_Jawa MCB DSS</vt:lpstr>
      <vt:lpstr>178A_Menara Warna_Jawa 16 brand</vt:lpstr>
      <vt:lpstr>179_Menara Warna_Sonar, MBR</vt:lpstr>
      <vt:lpstr>179A_Menara Warna_16 Brand</vt:lpstr>
      <vt:lpstr>179A_Menara Warna_16 Brand (2)</vt:lpstr>
      <vt:lpstr>180_Menara Warna_Air (2)</vt:lpstr>
      <vt:lpstr>181_Menara Warna_Air (2)</vt:lpstr>
      <vt:lpstr>182_MMSB_Klaten</vt:lpstr>
      <vt:lpstr>183_Darma_Bandung</vt:lpstr>
      <vt:lpstr>184_Gratia_Sumbawa</vt:lpstr>
      <vt:lpstr>185_PCS_Bukit Tinggi</vt:lpstr>
      <vt:lpstr>186_Mega Duta_Padang</vt:lpstr>
      <vt:lpstr>187_Menara Warna_Dancow</vt:lpstr>
      <vt:lpstr>188_Menara Warna_Kaca Mata</vt:lpstr>
      <vt:lpstr>189_Mega Duta_Muara Enim</vt:lpstr>
      <vt:lpstr>190_Mega Duta_Jambi</vt:lpstr>
      <vt:lpstr>191_Fastindo_Jakarta</vt:lpstr>
      <vt:lpstr>'171_PCS_Biaya Cance'!Print_Area</vt:lpstr>
      <vt:lpstr>'172_MTL_Semarang'!Print_Area</vt:lpstr>
      <vt:lpstr>'173_Ibu Feriyanti_Palembang'!Print_Area</vt:lpstr>
      <vt:lpstr>'173_Ibu Feriyanti_Palembang Pel'!Print_Area</vt:lpstr>
      <vt:lpstr>'174_Mitra Efektif_Mix'!Print_Area</vt:lpstr>
      <vt:lpstr>'174_Mitra Efektif_Mix_Revis Pel'!Print_Area</vt:lpstr>
      <vt:lpstr>'174_Mitra Efektif_Mix_Revisi DP'!Print_Area</vt:lpstr>
      <vt:lpstr>'176_UJP_Palembang_DP'!Print_Area</vt:lpstr>
      <vt:lpstr>'176A_UJP_Palembang_Pel'!Print_Area</vt:lpstr>
      <vt:lpstr>'177_Darma_jakarta'!Print_Area</vt:lpstr>
      <vt:lpstr>'178_PT. Padi'!Print_Area</vt:lpstr>
      <vt:lpstr>'179A_Menara Warna_16 Brand (2)'!Print_Area</vt:lpstr>
      <vt:lpstr>'182_MMSB_Klaten'!Print_Area</vt:lpstr>
      <vt:lpstr>'183_Darma_Bandung'!Print_Area</vt:lpstr>
      <vt:lpstr>'185_PCS_Bukit Tinggi'!Print_Area</vt:lpstr>
      <vt:lpstr>'191_Fastindo_Jakarta'!Print_Area</vt:lpstr>
      <vt:lpstr>'174_Mitra Efektif_Mix'!Print_Titles</vt:lpstr>
      <vt:lpstr>'174_Mitra Efektif_Mix_Revis Pel'!Print_Titles</vt:lpstr>
      <vt:lpstr>'174_Mitra Efektif_Mix_Revisi DP'!Print_Titles</vt:lpstr>
      <vt:lpstr>'175_Menara Warna_Dancow'!Print_Titles</vt:lpstr>
      <vt:lpstr>'178_Menara Warna_Jawa MCB DSS'!Print_Titles</vt:lpstr>
      <vt:lpstr>'178_PT. Padi'!Print_Titles</vt:lpstr>
      <vt:lpstr>'178A_Menara Warna_Jawa 16 brand'!Print_Titles</vt:lpstr>
      <vt:lpstr>'179_Menara Warna_Sonar, MBR'!Print_Titles</vt:lpstr>
      <vt:lpstr>'179A_Menara Warna_16 Brand'!Print_Titles</vt:lpstr>
      <vt:lpstr>'179A_Menara Warna_16 Brand (2)'!Print_Titles</vt:lpstr>
      <vt:lpstr>'180_Menara Warna_Air (2)'!Print_Titles</vt:lpstr>
      <vt:lpstr>'181_Menara Warna_Air (2)'!Print_Titles</vt:lpstr>
      <vt:lpstr>'187_Menara Warna_Dancow'!Print_Titles</vt:lpstr>
      <vt:lpstr>'188_Menara Warna_Kaca Mata'!Print_Titles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2021-12-04T07:46:22Z</dcterms:modified>
</cp:coreProperties>
</file>