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-120" yWindow="-120" windowWidth="29040" windowHeight="15840" firstSheet="12" activeTab="12"/>
  </bookViews>
  <sheets>
    <sheet name="255_Bpk. Daniel_Palangkaraya" sheetId="65" r:id="rId1"/>
    <sheet name="256_UJP_Jambi" sheetId="66" r:id="rId2"/>
    <sheet name="257_Albert_Tanjung Enim" sheetId="67" r:id="rId3"/>
    <sheet name="258_Bpk. Cristian" sheetId="68" r:id="rId4"/>
    <sheet name="259_Infratek_Duri" sheetId="69" r:id="rId5"/>
    <sheet name="259_Infratek_Duri_Pelunasan" sheetId="89" r:id="rId6"/>
    <sheet name="260_Grantika_Mix" sheetId="70" r:id="rId7"/>
    <sheet name="261_Grantika_Mix" sheetId="71" r:id="rId8"/>
    <sheet name="262_Ibu Mulia_Medan" sheetId="72" r:id="rId9"/>
    <sheet name="263_Lunar_Lampung" sheetId="73" r:id="rId10"/>
    <sheet name="264_Sentral_biaya packing" sheetId="74" r:id="rId11"/>
    <sheet name="265_AGM_Lampung" sheetId="75" r:id="rId12"/>
    <sheet name="266_Ibu Catherin_Medan" sheetId="76" r:id="rId13"/>
    <sheet name="267_W6_Lampung" sheetId="77" r:id="rId14"/>
    <sheet name="267_Bpk. Cristian_Patra" sheetId="78" r:id="rId15"/>
    <sheet name="269_Sandro_Kupang" sheetId="79" r:id="rId16"/>
    <sheet name="270_Grantika_Mix " sheetId="80" r:id="rId17"/>
    <sheet name="271_AGM_Lampung" sheetId="81" r:id="rId18"/>
    <sheet name="272_Menara_Tangerang" sheetId="82" r:id="rId19"/>
    <sheet name="273_Menara_Mix" sheetId="83" r:id="rId20"/>
    <sheet name="274_W6_Palembang" sheetId="84" r:id="rId21"/>
    <sheet name="275_W6_Sidoarjo" sheetId="85" r:id="rId22"/>
    <sheet name="276_Gapura_Slawi" sheetId="86" r:id="rId23"/>
    <sheet name="276A_Gapura_Slawi Pelunasan" sheetId="90" r:id="rId24"/>
    <sheet name="277_Bona_Lampung" sheetId="87" r:id="rId25"/>
    <sheet name="277A_Bona_Lampung" sheetId="99" r:id="rId26"/>
    <sheet name="278_Gratia_palembang" sheetId="91" r:id="rId27"/>
    <sheet name="279_Fastindo_Marunda" sheetId="92" r:id="rId28"/>
    <sheet name="280_Fastindo_Bandung" sheetId="93" r:id="rId29"/>
    <sheet name="281_Fastindo_Ancol" sheetId="94" r:id="rId30"/>
    <sheet name="282_PCS_Mix" sheetId="95" r:id="rId31"/>
    <sheet name="283_PCS_Claim" sheetId="96" r:id="rId32"/>
    <sheet name="284_Ibu Tamy_Batam" sheetId="97" r:id="rId33"/>
    <sheet name="285_Bpk. Reza_Jambi" sheetId="98" r:id="rId34"/>
    <sheet name="286_PCS_Makassar" sheetId="100" r:id="rId35"/>
    <sheet name="287_Taufik_Medan" sheetId="101" r:id="rId36"/>
    <sheet name="288_Padi Logistik_Bali" sheetId="102" r:id="rId37"/>
    <sheet name="289_Adipurnomo_Kebumen" sheetId="103" r:id="rId38"/>
    <sheet name="290_Grantika_Mix " sheetId="104" r:id="rId39"/>
    <sheet name="291_W6_Serpong" sheetId="105" r:id="rId40"/>
    <sheet name="292_W6_Bekasi" sheetId="106" r:id="rId41"/>
    <sheet name="293_W6_Bogor" sheetId="107" r:id="rId42"/>
    <sheet name="294_W6_Tanggerang" sheetId="108" r:id="rId43"/>
    <sheet name="295_Grantika_Mix " sheetId="110" r:id="rId44"/>
    <sheet name="296_Grantika_Mix" sheetId="111" r:id="rId45"/>
    <sheet name="297_Fastindo_Mix" sheetId="109" r:id="rId46"/>
    <sheet name="298_Bpk. johan" sheetId="112" r:id="rId47"/>
    <sheet name="299_Tensindo_Banjarmasin" sheetId="113" r:id="rId48"/>
    <sheet name="300_Albert_Palembang" sheetId="114" r:id="rId49"/>
    <sheet name="301_Doma Studio_Bali" sheetId="115" r:id="rId50"/>
    <sheet name="302_Bpk. Iqbal_Pematangsiantar" sheetId="116" r:id="rId51"/>
    <sheet name="303_Menara_Surabaya" sheetId="117" r:id="rId52"/>
    <sheet name="304_Menara_Tanggerang" sheetId="118" r:id="rId53"/>
    <sheet name="305_RK Trans_Batam" sheetId="119" r:id="rId54"/>
    <sheet name="306_Permana_Bali" sheetId="120" r:id="rId55"/>
    <sheet name="307_Venindo_Batam" sheetId="121" r:id="rId56"/>
    <sheet name="308_Taichi_NTT" sheetId="122" r:id="rId57"/>
    <sheet name="309_PI_Menara_C3_Java" sheetId="123" r:id="rId58"/>
    <sheet name="310_PI_Menara_C3_BaliNT" sheetId="124" r:id="rId59"/>
    <sheet name="311_PI_Menara_C3_Kalimantan" sheetId="125" r:id="rId60"/>
    <sheet name="312_PI_Menara_C3_Sulawesi" sheetId="126" r:id="rId61"/>
    <sheet name="313_PI_Menara_C3_Sumatera" sheetId="127" r:id="rId62"/>
    <sheet name="314_PI_Menara_C3 Additional" sheetId="128" r:id="rId63"/>
    <sheet name="315_PI_Menara_C3 TTd" sheetId="129" r:id="rId64"/>
    <sheet name="316_Tri anugrah" sheetId="130" r:id="rId65"/>
    <sheet name="317_Albert_Palembang" sheetId="132" r:id="rId66"/>
    <sheet name="318_Megajaya_Pelembang" sheetId="134" r:id="rId67"/>
    <sheet name="319_Ibu Ambar_Pangkalpinang" sheetId="135" r:id="rId68"/>
    <sheet name="320_Menara_Mix" sheetId="136" r:id="rId69"/>
    <sheet name="321_Grantika_Mix" sheetId="137" r:id="rId70"/>
    <sheet name="322_W6_Cianjur" sheetId="138" r:id="rId71"/>
    <sheet name="323_W6_Tanggerang" sheetId="139" r:id="rId72"/>
    <sheet name="324_W6_Pulogadung" sheetId="140" r:id="rId73"/>
    <sheet name="045_Jasa Anda_Mix" sheetId="88" r:id="rId74"/>
    <sheet name="Sheet1" sheetId="1" r:id="rId75"/>
  </sheets>
  <externalReferences>
    <externalReference r:id="rId76"/>
  </externalReferences>
  <definedNames>
    <definedName name="_xlnm._FilterDatabase" localSheetId="13" hidden="1">'267_W6_Lampung'!$A$16:$I$18</definedName>
    <definedName name="_xlnm._FilterDatabase" localSheetId="18" hidden="1">'272_Menara_Tangerang'!$A$16:$I$18</definedName>
    <definedName name="_xlnm._FilterDatabase" localSheetId="19" hidden="1">'273_Menara_Mix'!$A$16:$J$21</definedName>
    <definedName name="_xlnm._FilterDatabase" localSheetId="20" hidden="1">'274_W6_Palembang'!$A$16:$I$18</definedName>
    <definedName name="_xlnm._FilterDatabase" localSheetId="21" hidden="1">'275_W6_Sidoarjo'!$A$16:$I$18</definedName>
    <definedName name="_xlnm._FilterDatabase" localSheetId="39" hidden="1">'291_W6_Serpong'!$A$16:$I$18</definedName>
    <definedName name="_xlnm._FilterDatabase" localSheetId="40" hidden="1">'292_W6_Bekasi'!$A$16:$I$18</definedName>
    <definedName name="_xlnm._FilterDatabase" localSheetId="41" hidden="1">'293_W6_Bogor'!$A$16:$I$18</definedName>
    <definedName name="_xlnm._FilterDatabase" localSheetId="42" hidden="1">'294_W6_Tanggerang'!$A$16:$I$18</definedName>
    <definedName name="_xlnm._FilterDatabase" localSheetId="51" hidden="1">'303_Menara_Surabaya'!$A$16:$I$18</definedName>
    <definedName name="_xlnm._FilterDatabase" localSheetId="52" hidden="1">'304_Menara_Tanggerang'!$A$16:$I$18</definedName>
    <definedName name="_xlnm._FilterDatabase" localSheetId="53" hidden="1">'305_RK Trans_Batam'!$A$16:$J$18</definedName>
    <definedName name="_xlnm._FilterDatabase" localSheetId="54" hidden="1">'306_Permana_Bali'!$A$16:$J$19</definedName>
    <definedName name="_xlnm._FilterDatabase" localSheetId="55" hidden="1">'307_Venindo_Batam'!$A$16:$J$19</definedName>
    <definedName name="_xlnm._FilterDatabase" localSheetId="56" hidden="1">'308_Taichi_NTT'!$A$16:$J$18</definedName>
    <definedName name="_xlnm._FilterDatabase" localSheetId="57" hidden="1">'309_PI_Menara_C3_Java'!$A$16:$J$55</definedName>
    <definedName name="_xlnm._FilterDatabase" localSheetId="58" hidden="1">'310_PI_Menara_C3_BaliNT'!$A$15:$J$31</definedName>
    <definedName name="_xlnm._FilterDatabase" localSheetId="59" hidden="1">'311_PI_Menara_C3_Kalimantan'!$A$15:$J$32</definedName>
    <definedName name="_xlnm._FilterDatabase" localSheetId="60" hidden="1">'312_PI_Menara_C3_Sulawesi'!$A$15:$J$38</definedName>
    <definedName name="_xlnm._FilterDatabase" localSheetId="61" hidden="1">'313_PI_Menara_C3_Sumatera'!$A$16:$J$71</definedName>
    <definedName name="_xlnm._FilterDatabase" localSheetId="62" hidden="1">'314_PI_Menara_C3 Additional'!$A$16:$J$79</definedName>
    <definedName name="_xlnm._FilterDatabase" localSheetId="63" hidden="1">'315_PI_Menara_C3 TTd'!$A$16:$J$19</definedName>
    <definedName name="_xlnm._FilterDatabase" localSheetId="64" hidden="1">'316_Tri anugrah'!$A$16:$J$19</definedName>
    <definedName name="_xlnm._FilterDatabase" localSheetId="68" hidden="1">'320_Menara_Mix'!$A$16:$J$20</definedName>
    <definedName name="_xlnm._FilterDatabase" localSheetId="70" hidden="1">'322_W6_Cianjur'!$A$16:$I$18</definedName>
    <definedName name="_xlnm._FilterDatabase" localSheetId="71" hidden="1">'323_W6_Tanggerang'!$A$16:$I$18</definedName>
    <definedName name="_xlnm._FilterDatabase" localSheetId="72" hidden="1">'324_W6_Pulogadung'!$A$16:$I$18</definedName>
    <definedName name="_xlnm.Print_Area" localSheetId="0">'255_Bpk. Daniel_Palangkaraya'!$A$1:$I$38</definedName>
    <definedName name="_xlnm.Print_Area" localSheetId="1">'256_UJP_Jambi'!$A$1:$I$41</definedName>
    <definedName name="_xlnm.Print_Area" localSheetId="6">'260_Grantika_Mix'!$A$2:$I$47</definedName>
    <definedName name="_xlnm.Print_Area" localSheetId="7">'261_Grantika_Mix'!$A$2:$I$42</definedName>
    <definedName name="_xlnm.Print_Area" localSheetId="9">'263_Lunar_Lampung'!$A$2:$I$39</definedName>
    <definedName name="_xlnm.Print_Area" localSheetId="10">'264_Sentral_biaya packing'!$A$2:$I$42</definedName>
    <definedName name="_xlnm.Print_Area" localSheetId="11">'265_AGM_Lampung'!$A$1:$I$40</definedName>
    <definedName name="_xlnm.Print_Area" localSheetId="12">'266_Ibu Catherin_Medan'!$A$1:$J$40</definedName>
    <definedName name="_xlnm.Print_Area" localSheetId="16">'270_Grantika_Mix '!$A$2:$I$50</definedName>
    <definedName name="_xlnm.Print_Area" localSheetId="17">'271_AGM_Lampung'!$A$1:$I$40</definedName>
    <definedName name="_xlnm.Print_Area" localSheetId="22">'276_Gapura_Slawi'!$A$1:$I$40</definedName>
    <definedName name="_xlnm.Print_Area" localSheetId="23">'276A_Gapura_Slawi Pelunasan'!$A$1:$I$40</definedName>
    <definedName name="_xlnm.Print_Area" localSheetId="24">'277_Bona_Lampung'!$A$1:$I$42</definedName>
    <definedName name="_xlnm.Print_Area" localSheetId="25">'277A_Bona_Lampung'!$A$1:$I$42</definedName>
    <definedName name="_xlnm.Print_Area" localSheetId="27">'279_Fastindo_Marunda'!$A$1:$I$43</definedName>
    <definedName name="_xlnm.Print_Area" localSheetId="28">'280_Fastindo_Bandung'!$A$1:$I$40</definedName>
    <definedName name="_xlnm.Print_Area" localSheetId="29">'281_Fastindo_Ancol'!$A$1:$I$40</definedName>
    <definedName name="_xlnm.Print_Area" localSheetId="30">'282_PCS_Mix'!$A$2:$J$43</definedName>
    <definedName name="_xlnm.Print_Area" localSheetId="31">'283_PCS_Claim'!$A$2:$J$42</definedName>
    <definedName name="_xlnm.Print_Area" localSheetId="32">'284_Ibu Tamy_Batam'!$A$2:$I$44</definedName>
    <definedName name="_xlnm.Print_Area" localSheetId="33">'285_Bpk. Reza_Jambi'!$A$2:$J$41</definedName>
    <definedName name="_xlnm.Print_Area" localSheetId="34">'286_PCS_Makassar'!$A$2:$J$42</definedName>
    <definedName name="_xlnm.Print_Area" localSheetId="35">'287_Taufik_Medan'!$A$2:$J$43</definedName>
    <definedName name="_xlnm.Print_Area" localSheetId="36">'288_Padi Logistik_Bali'!$A$2:$J$43</definedName>
    <definedName name="_xlnm.Print_Area" localSheetId="37">'289_Adipurnomo_Kebumen'!$A$2:$I$42</definedName>
    <definedName name="_xlnm.Print_Area" localSheetId="38">'290_Grantika_Mix '!$A$2:$I$42</definedName>
    <definedName name="_xlnm.Print_Area" localSheetId="43">'295_Grantika_Mix '!$A$2:$I$43</definedName>
    <definedName name="_xlnm.Print_Area" localSheetId="44">'296_Grantika_Mix'!$A$2:$I$41</definedName>
    <definedName name="_xlnm.Print_Area" localSheetId="45">'297_Fastindo_Mix'!$A$1:$I$43</definedName>
    <definedName name="_xlnm.Print_Area" localSheetId="46">'298_Bpk. johan'!$A$1:$I$41</definedName>
    <definedName name="_xlnm.Print_Area" localSheetId="66">'318_Megajaya_Pelembang'!$A$2:$J$39</definedName>
    <definedName name="_xlnm.Print_Area" localSheetId="67">'319_Ibu Ambar_Pangkalpinang'!$A$2:$J$39</definedName>
    <definedName name="_xlnm.Print_Titles" localSheetId="73">'045_Jasa Anda_Mix'!$1:$16</definedName>
    <definedName name="_xlnm.Print_Titles" localSheetId="13">'267_W6_Lampung'!$1:$16</definedName>
    <definedName name="_xlnm.Print_Titles" localSheetId="16">'270_Grantika_Mix '!$2:$16</definedName>
    <definedName name="_xlnm.Print_Titles" localSheetId="18">'272_Menara_Tangerang'!$1:$16</definedName>
    <definedName name="_xlnm.Print_Titles" localSheetId="19">'273_Menara_Mix'!$1:$16</definedName>
    <definedName name="_xlnm.Print_Titles" localSheetId="20">'274_W6_Palembang'!$1:$16</definedName>
    <definedName name="_xlnm.Print_Titles" localSheetId="21">'275_W6_Sidoarjo'!$1:$16</definedName>
    <definedName name="_xlnm.Print_Titles" localSheetId="39">'291_W6_Serpong'!$1:$16</definedName>
    <definedName name="_xlnm.Print_Titles" localSheetId="40">'292_W6_Bekasi'!$1:$16</definedName>
    <definedName name="_xlnm.Print_Titles" localSheetId="41">'293_W6_Bogor'!$1:$16</definedName>
    <definedName name="_xlnm.Print_Titles" localSheetId="42">'294_W6_Tanggerang'!$1:$16</definedName>
    <definedName name="_xlnm.Print_Titles" localSheetId="51">'303_Menara_Surabaya'!$1:$16</definedName>
    <definedName name="_xlnm.Print_Titles" localSheetId="52">'304_Menara_Tanggerang'!$1:$16</definedName>
    <definedName name="_xlnm.Print_Titles" localSheetId="53">'305_RK Trans_Batam'!$1:$16</definedName>
    <definedName name="_xlnm.Print_Titles" localSheetId="54">'306_Permana_Bali'!$1:$16</definedName>
    <definedName name="_xlnm.Print_Titles" localSheetId="55">'307_Venindo_Batam'!$1:$16</definedName>
    <definedName name="_xlnm.Print_Titles" localSheetId="56">'308_Taichi_NTT'!$1:$16</definedName>
    <definedName name="_xlnm.Print_Titles" localSheetId="57">'309_PI_Menara_C3_Java'!$1:$16</definedName>
    <definedName name="_xlnm.Print_Titles" localSheetId="58">'310_PI_Menara_C3_BaliNT'!$1:$15</definedName>
    <definedName name="_xlnm.Print_Titles" localSheetId="59">'311_PI_Menara_C3_Kalimantan'!$1:$15</definedName>
    <definedName name="_xlnm.Print_Titles" localSheetId="60">'312_PI_Menara_C3_Sulawesi'!$1:$15</definedName>
    <definedName name="_xlnm.Print_Titles" localSheetId="61">'313_PI_Menara_C3_Sumatera'!$1:$16</definedName>
    <definedName name="_xlnm.Print_Titles" localSheetId="62">'314_PI_Menara_C3 Additional'!$1:$16</definedName>
    <definedName name="_xlnm.Print_Titles" localSheetId="63">'315_PI_Menara_C3 TTd'!$1:$16</definedName>
    <definedName name="_xlnm.Print_Titles" localSheetId="64">'316_Tri anugrah'!$1:$16</definedName>
    <definedName name="_xlnm.Print_Titles" localSheetId="68">'320_Menara_Mix'!$1:$16</definedName>
    <definedName name="_xlnm.Print_Titles" localSheetId="69">'321_Grantika_Mix'!$2:$16</definedName>
    <definedName name="_xlnm.Print_Titles" localSheetId="70">'322_W6_Cianjur'!$1:$16</definedName>
    <definedName name="_xlnm.Print_Titles" localSheetId="71">'323_W6_Tanggerang'!$1:$16</definedName>
    <definedName name="_xlnm.Print_Titles" localSheetId="72">'324_W6_Pulogadung'!$1:$16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40" l="1"/>
  <c r="I17" i="140"/>
  <c r="I18" i="140" s="1"/>
  <c r="I22" i="140" s="1"/>
  <c r="H32" i="139"/>
  <c r="I17" i="139"/>
  <c r="I18" i="139" s="1"/>
  <c r="I22" i="139" s="1"/>
  <c r="H32" i="138"/>
  <c r="I17" i="138"/>
  <c r="I18" i="138" s="1"/>
  <c r="I22" i="138" s="1"/>
  <c r="I29" i="137" l="1"/>
  <c r="I28" i="137"/>
  <c r="I27" i="137"/>
  <c r="I26" i="137"/>
  <c r="I25" i="137"/>
  <c r="I24" i="137"/>
  <c r="I23" i="137"/>
  <c r="I22" i="137"/>
  <c r="I21" i="137"/>
  <c r="I20" i="137"/>
  <c r="I19" i="137"/>
  <c r="H45" i="137" l="1"/>
  <c r="I30" i="137"/>
  <c r="I18" i="137"/>
  <c r="A18" i="137"/>
  <c r="A19" i="137" s="1"/>
  <c r="A20" i="137" s="1"/>
  <c r="A21" i="137" s="1"/>
  <c r="A22" i="137" s="1"/>
  <c r="A23" i="137" s="1"/>
  <c r="A24" i="137" s="1"/>
  <c r="A25" i="137" s="1"/>
  <c r="A26" i="137" s="1"/>
  <c r="A27" i="137" s="1"/>
  <c r="A28" i="137" s="1"/>
  <c r="A29" i="137" s="1"/>
  <c r="A30" i="137" s="1"/>
  <c r="I17" i="137"/>
  <c r="I31" i="137" s="1"/>
  <c r="I35" i="137" l="1"/>
  <c r="J18" i="136"/>
  <c r="I34" i="136"/>
  <c r="J17" i="136"/>
  <c r="J20" i="136" s="1"/>
  <c r="J24" i="136" s="1"/>
  <c r="J17" i="135"/>
  <c r="J18" i="135" s="1"/>
  <c r="J22" i="135" s="1"/>
  <c r="I32" i="135"/>
  <c r="J17" i="134"/>
  <c r="J18" i="134" s="1"/>
  <c r="J22" i="134" s="1"/>
  <c r="I32" i="134"/>
  <c r="J18" i="132" l="1"/>
  <c r="I34" i="132"/>
  <c r="K19" i="132"/>
  <c r="J19" i="132"/>
  <c r="J23" i="132" s="1"/>
  <c r="I33" i="130" l="1"/>
  <c r="J18" i="130"/>
  <c r="A18" i="130"/>
  <c r="J17" i="130"/>
  <c r="J19" i="130" l="1"/>
  <c r="J23" i="130" s="1"/>
  <c r="I33" i="129" l="1"/>
  <c r="J18" i="129"/>
  <c r="A18" i="129"/>
  <c r="J17" i="129"/>
  <c r="A18" i="128"/>
  <c r="A19" i="128" s="1"/>
  <c r="A20" i="128" s="1"/>
  <c r="A21" i="128" s="1"/>
  <c r="A22" i="128" s="1"/>
  <c r="A23" i="128" s="1"/>
  <c r="A24" i="128" s="1"/>
  <c r="A25" i="128" s="1"/>
  <c r="A26" i="128" s="1"/>
  <c r="A27" i="128" s="1"/>
  <c r="A28" i="128" s="1"/>
  <c r="A29" i="128" s="1"/>
  <c r="A30" i="128" s="1"/>
  <c r="A31" i="128" s="1"/>
  <c r="A32" i="128" s="1"/>
  <c r="A33" i="128" s="1"/>
  <c r="A34" i="128" s="1"/>
  <c r="A35" i="128" s="1"/>
  <c r="A36" i="128" s="1"/>
  <c r="A37" i="128" s="1"/>
  <c r="A38" i="128" s="1"/>
  <c r="A39" i="128" s="1"/>
  <c r="A40" i="128" s="1"/>
  <c r="A41" i="128" s="1"/>
  <c r="A42" i="128" s="1"/>
  <c r="A43" i="128" s="1"/>
  <c r="A44" i="128" s="1"/>
  <c r="A45" i="128" s="1"/>
  <c r="A46" i="128" s="1"/>
  <c r="A47" i="128" s="1"/>
  <c r="A48" i="128" s="1"/>
  <c r="A49" i="128" s="1"/>
  <c r="A50" i="128" s="1"/>
  <c r="A51" i="128" s="1"/>
  <c r="A52" i="128" s="1"/>
  <c r="A53" i="128" s="1"/>
  <c r="A54" i="128" s="1"/>
  <c r="A55" i="128" s="1"/>
  <c r="A56" i="128" s="1"/>
  <c r="A57" i="128" s="1"/>
  <c r="A58" i="128" s="1"/>
  <c r="A59" i="128" s="1"/>
  <c r="A60" i="128" s="1"/>
  <c r="A61" i="128" s="1"/>
  <c r="A62" i="128" s="1"/>
  <c r="A63" i="128" s="1"/>
  <c r="A64" i="128" s="1"/>
  <c r="A65" i="128" s="1"/>
  <c r="A66" i="128" s="1"/>
  <c r="A67" i="128" s="1"/>
  <c r="A68" i="128" s="1"/>
  <c r="A69" i="128" s="1"/>
  <c r="A70" i="128" s="1"/>
  <c r="A71" i="128" s="1"/>
  <c r="A72" i="128" s="1"/>
  <c r="A73" i="128" s="1"/>
  <c r="A74" i="128" s="1"/>
  <c r="A75" i="128" s="1"/>
  <c r="A76" i="128" s="1"/>
  <c r="A77" i="128" s="1"/>
  <c r="A78" i="128" s="1"/>
  <c r="I93" i="128"/>
  <c r="J78" i="128"/>
  <c r="J77" i="128"/>
  <c r="J76" i="128"/>
  <c r="J75" i="128"/>
  <c r="J74" i="128"/>
  <c r="J73" i="128"/>
  <c r="J72" i="128"/>
  <c r="J71" i="128"/>
  <c r="J70" i="128"/>
  <c r="J69" i="128"/>
  <c r="J68" i="128"/>
  <c r="J67" i="128"/>
  <c r="J66" i="128"/>
  <c r="J65" i="128"/>
  <c r="J64" i="128"/>
  <c r="J63" i="128"/>
  <c r="J62" i="128"/>
  <c r="J61" i="128"/>
  <c r="J60" i="128"/>
  <c r="J59" i="128"/>
  <c r="J58" i="128"/>
  <c r="J57" i="128"/>
  <c r="J56" i="128"/>
  <c r="J55" i="128"/>
  <c r="J54" i="128"/>
  <c r="J53" i="128"/>
  <c r="J52" i="128"/>
  <c r="J51" i="128"/>
  <c r="J50" i="128"/>
  <c r="J49" i="128"/>
  <c r="J48" i="128"/>
  <c r="J47" i="128"/>
  <c r="J46" i="128"/>
  <c r="J45" i="128"/>
  <c r="J44" i="128"/>
  <c r="J43" i="128"/>
  <c r="J42" i="128"/>
  <c r="J41" i="128"/>
  <c r="J40" i="128"/>
  <c r="J39" i="128"/>
  <c r="J38" i="128"/>
  <c r="J37" i="128"/>
  <c r="J36" i="128"/>
  <c r="J35" i="128"/>
  <c r="J34" i="128"/>
  <c r="J33" i="128"/>
  <c r="J32" i="128"/>
  <c r="J31" i="128"/>
  <c r="J30" i="128"/>
  <c r="J29" i="128"/>
  <c r="J28" i="128"/>
  <c r="J27" i="128"/>
  <c r="J26" i="128"/>
  <c r="J25" i="128"/>
  <c r="J24" i="128"/>
  <c r="J23" i="128"/>
  <c r="J22" i="128"/>
  <c r="J21" i="128"/>
  <c r="J20" i="128"/>
  <c r="J19" i="128"/>
  <c r="J18" i="128"/>
  <c r="J17" i="128"/>
  <c r="J79" i="128" l="1"/>
  <c r="J83" i="128" s="1"/>
  <c r="J19" i="129"/>
  <c r="J23" i="129" s="1"/>
  <c r="I85" i="127"/>
  <c r="J70" i="127"/>
  <c r="J69" i="127"/>
  <c r="J68" i="127"/>
  <c r="J67" i="127"/>
  <c r="J66" i="127"/>
  <c r="J65" i="127"/>
  <c r="J64" i="127"/>
  <c r="J63" i="127"/>
  <c r="J62" i="127"/>
  <c r="J61" i="127"/>
  <c r="J60" i="127"/>
  <c r="J59" i="127"/>
  <c r="J58" i="127"/>
  <c r="J57" i="127"/>
  <c r="J56" i="127"/>
  <c r="J55" i="127"/>
  <c r="J54" i="127"/>
  <c r="J53" i="127"/>
  <c r="J52" i="127"/>
  <c r="J51" i="127"/>
  <c r="J50" i="127"/>
  <c r="J49" i="127"/>
  <c r="J48" i="127"/>
  <c r="J47" i="127"/>
  <c r="J46" i="127"/>
  <c r="J45" i="127"/>
  <c r="J44" i="127"/>
  <c r="J43" i="127"/>
  <c r="J42" i="127"/>
  <c r="J41" i="127"/>
  <c r="J40" i="127"/>
  <c r="J39" i="127"/>
  <c r="J38" i="127"/>
  <c r="J37" i="127"/>
  <c r="J36" i="127"/>
  <c r="J35" i="127"/>
  <c r="J34" i="127"/>
  <c r="J33" i="127"/>
  <c r="J32" i="127"/>
  <c r="J31" i="127"/>
  <c r="J30" i="127"/>
  <c r="J29" i="127"/>
  <c r="J28" i="127"/>
  <c r="J27" i="127"/>
  <c r="J26" i="127"/>
  <c r="J25" i="127"/>
  <c r="J24" i="127"/>
  <c r="J23" i="127"/>
  <c r="J22" i="127"/>
  <c r="J21" i="127"/>
  <c r="J20" i="127"/>
  <c r="J19" i="127"/>
  <c r="A19" i="127"/>
  <c r="A20" i="127" s="1"/>
  <c r="A21" i="127" s="1"/>
  <c r="A22" i="127" s="1"/>
  <c r="A23" i="127" s="1"/>
  <c r="A24" i="127" s="1"/>
  <c r="A25" i="127" s="1"/>
  <c r="A26" i="127" s="1"/>
  <c r="A27" i="127" s="1"/>
  <c r="A28" i="127" s="1"/>
  <c r="A29" i="127" s="1"/>
  <c r="A30" i="127" s="1"/>
  <c r="A31" i="127" s="1"/>
  <c r="A32" i="127" s="1"/>
  <c r="A33" i="127" s="1"/>
  <c r="A34" i="127" s="1"/>
  <c r="A35" i="127" s="1"/>
  <c r="A36" i="127" s="1"/>
  <c r="A37" i="127" s="1"/>
  <c r="A38" i="127" s="1"/>
  <c r="A39" i="127" s="1"/>
  <c r="A40" i="127" s="1"/>
  <c r="A41" i="127" s="1"/>
  <c r="A42" i="127" s="1"/>
  <c r="A43" i="127" s="1"/>
  <c r="A44" i="127" s="1"/>
  <c r="A45" i="127" s="1"/>
  <c r="A46" i="127" s="1"/>
  <c r="A47" i="127" s="1"/>
  <c r="A48" i="127" s="1"/>
  <c r="A49" i="127" s="1"/>
  <c r="A50" i="127" s="1"/>
  <c r="A51" i="127" s="1"/>
  <c r="A52" i="127" s="1"/>
  <c r="A53" i="127" s="1"/>
  <c r="A54" i="127" s="1"/>
  <c r="A55" i="127" s="1"/>
  <c r="A56" i="127" s="1"/>
  <c r="A57" i="127" s="1"/>
  <c r="A58" i="127" s="1"/>
  <c r="A59" i="127" s="1"/>
  <c r="A60" i="127" s="1"/>
  <c r="A61" i="127" s="1"/>
  <c r="A62" i="127" s="1"/>
  <c r="A63" i="127" s="1"/>
  <c r="A64" i="127" s="1"/>
  <c r="A65" i="127" s="1"/>
  <c r="A66" i="127" s="1"/>
  <c r="A67" i="127" s="1"/>
  <c r="A68" i="127" s="1"/>
  <c r="A69" i="127" s="1"/>
  <c r="A70" i="127" s="1"/>
  <c r="J18" i="127"/>
  <c r="A18" i="127"/>
  <c r="J17" i="127"/>
  <c r="I52" i="126"/>
  <c r="J37" i="126"/>
  <c r="J36" i="126"/>
  <c r="J35" i="126"/>
  <c r="J34" i="126"/>
  <c r="J33" i="126"/>
  <c r="J32" i="126"/>
  <c r="J31" i="126"/>
  <c r="J30" i="126"/>
  <c r="J29" i="126"/>
  <c r="J28" i="126"/>
  <c r="J27" i="126"/>
  <c r="J26" i="126"/>
  <c r="J25" i="126"/>
  <c r="J24" i="126"/>
  <c r="J23" i="126"/>
  <c r="J22" i="126"/>
  <c r="J21" i="126"/>
  <c r="J20" i="126"/>
  <c r="J19" i="126"/>
  <c r="J18" i="126"/>
  <c r="J17" i="126"/>
  <c r="A17" i="126"/>
  <c r="A18" i="126" s="1"/>
  <c r="A19" i="126" s="1"/>
  <c r="A20" i="126" s="1"/>
  <c r="A21" i="126" s="1"/>
  <c r="A22" i="126" s="1"/>
  <c r="A23" i="126" s="1"/>
  <c r="A24" i="126" s="1"/>
  <c r="A25" i="126" s="1"/>
  <c r="A26" i="126" s="1"/>
  <c r="A27" i="126" s="1"/>
  <c r="A28" i="126" s="1"/>
  <c r="A29" i="126" s="1"/>
  <c r="A30" i="126" s="1"/>
  <c r="A31" i="126" s="1"/>
  <c r="A32" i="126" s="1"/>
  <c r="A33" i="126" s="1"/>
  <c r="A34" i="126" s="1"/>
  <c r="A35" i="126" s="1"/>
  <c r="A36" i="126" s="1"/>
  <c r="A37" i="126" s="1"/>
  <c r="J16" i="126"/>
  <c r="I46" i="125"/>
  <c r="J31" i="125"/>
  <c r="J30" i="125"/>
  <c r="J29" i="125"/>
  <c r="J28" i="125"/>
  <c r="J27" i="125"/>
  <c r="J26" i="125"/>
  <c r="J25" i="125"/>
  <c r="J24" i="125"/>
  <c r="J23" i="125"/>
  <c r="J22" i="125"/>
  <c r="J21" i="125"/>
  <c r="J20" i="125"/>
  <c r="J19" i="125"/>
  <c r="J18" i="125"/>
  <c r="J17" i="125"/>
  <c r="A17" i="125"/>
  <c r="A18" i="125" s="1"/>
  <c r="A19" i="125" s="1"/>
  <c r="A20" i="125" s="1"/>
  <c r="A21" i="125" s="1"/>
  <c r="A22" i="125" s="1"/>
  <c r="A23" i="125" s="1"/>
  <c r="A24" i="125" s="1"/>
  <c r="A25" i="125" s="1"/>
  <c r="A26" i="125" s="1"/>
  <c r="A27" i="125" s="1"/>
  <c r="A28" i="125" s="1"/>
  <c r="A29" i="125" s="1"/>
  <c r="A30" i="125" s="1"/>
  <c r="A31" i="125" s="1"/>
  <c r="J16" i="125"/>
  <c r="I45" i="124"/>
  <c r="J30" i="124"/>
  <c r="J29" i="124"/>
  <c r="J28" i="124"/>
  <c r="J27" i="124"/>
  <c r="J26" i="124"/>
  <c r="J25" i="124"/>
  <c r="J24" i="124"/>
  <c r="J23" i="124"/>
  <c r="J22" i="124"/>
  <c r="J21" i="124"/>
  <c r="J20" i="124"/>
  <c r="J19" i="124"/>
  <c r="J18" i="124"/>
  <c r="J17" i="124"/>
  <c r="A17" i="124"/>
  <c r="A18" i="124" s="1"/>
  <c r="A19" i="124" s="1"/>
  <c r="A20" i="124" s="1"/>
  <c r="A21" i="124" s="1"/>
  <c r="A22" i="124" s="1"/>
  <c r="A23" i="124" s="1"/>
  <c r="A24" i="124" s="1"/>
  <c r="A25" i="124" s="1"/>
  <c r="A26" i="124" s="1"/>
  <c r="A27" i="124" s="1"/>
  <c r="A28" i="124" s="1"/>
  <c r="A29" i="124" s="1"/>
  <c r="A30" i="124" s="1"/>
  <c r="J16" i="124"/>
  <c r="J31" i="124" s="1"/>
  <c r="J35" i="124" s="1"/>
  <c r="I69" i="123"/>
  <c r="A18" i="123"/>
  <c r="A19" i="123" s="1"/>
  <c r="A20" i="123" s="1"/>
  <c r="A21" i="123" s="1"/>
  <c r="A22" i="123" s="1"/>
  <c r="A23" i="123" s="1"/>
  <c r="A24" i="123" s="1"/>
  <c r="A25" i="123" s="1"/>
  <c r="A26" i="123" s="1"/>
  <c r="A27" i="123" s="1"/>
  <c r="A28" i="123" s="1"/>
  <c r="A29" i="123" s="1"/>
  <c r="A30" i="123" s="1"/>
  <c r="A31" i="123" s="1"/>
  <c r="A32" i="123" s="1"/>
  <c r="A33" i="123" s="1"/>
  <c r="A34" i="123" s="1"/>
  <c r="A35" i="123" s="1"/>
  <c r="A36" i="123" s="1"/>
  <c r="A37" i="123" s="1"/>
  <c r="A38" i="123" s="1"/>
  <c r="A39" i="123" s="1"/>
  <c r="A40" i="123" s="1"/>
  <c r="A41" i="123" s="1"/>
  <c r="A42" i="123" s="1"/>
  <c r="A43" i="123" s="1"/>
  <c r="A44" i="123" s="1"/>
  <c r="A45" i="123" s="1"/>
  <c r="A46" i="123" s="1"/>
  <c r="A47" i="123" s="1"/>
  <c r="A48" i="123" s="1"/>
  <c r="A49" i="123" s="1"/>
  <c r="A50" i="123" s="1"/>
  <c r="A51" i="123" s="1"/>
  <c r="A52" i="123" s="1"/>
  <c r="A53" i="123" s="1"/>
  <c r="A54" i="123" s="1"/>
  <c r="J17" i="123"/>
  <c r="J55" i="123" s="1"/>
  <c r="J32" i="125" l="1"/>
  <c r="J36" i="125" s="1"/>
  <c r="J38" i="126"/>
  <c r="J42" i="126" s="1"/>
  <c r="J71" i="127"/>
  <c r="J75" i="127" s="1"/>
  <c r="J59" i="123"/>
  <c r="P54" i="123"/>
  <c r="I32" i="122" l="1"/>
  <c r="J17" i="122"/>
  <c r="J18" i="122" s="1"/>
  <c r="J22" i="122" s="1"/>
  <c r="J18" i="121" l="1"/>
  <c r="I33" i="121"/>
  <c r="J17" i="121"/>
  <c r="J19" i="121" s="1"/>
  <c r="J23" i="121" l="1"/>
  <c r="J18" i="120"/>
  <c r="I33" i="120"/>
  <c r="J17" i="120"/>
  <c r="J19" i="120" s="1"/>
  <c r="J23" i="120" s="1"/>
  <c r="J17" i="119" l="1"/>
  <c r="I33" i="119"/>
  <c r="J18" i="119"/>
  <c r="J23" i="119" s="1"/>
  <c r="H32" i="118" l="1"/>
  <c r="I17" i="118"/>
  <c r="I18" i="118" s="1"/>
  <c r="I22" i="118" s="1"/>
  <c r="H32" i="117"/>
  <c r="I17" i="117"/>
  <c r="I18" i="117" s="1"/>
  <c r="I22" i="117" s="1"/>
  <c r="I18" i="116"/>
  <c r="H34" i="116"/>
  <c r="J19" i="116"/>
  <c r="I19" i="116"/>
  <c r="I23" i="116" s="1"/>
  <c r="H34" i="115"/>
  <c r="J19" i="115"/>
  <c r="I18" i="115"/>
  <c r="I19" i="115" s="1"/>
  <c r="I23" i="115" s="1"/>
  <c r="H34" i="114" l="1"/>
  <c r="J19" i="114"/>
  <c r="I18" i="114"/>
  <c r="I19" i="114" s="1"/>
  <c r="I23" i="114" s="1"/>
  <c r="H34" i="113" l="1"/>
  <c r="I19" i="113"/>
  <c r="I20" i="113" s="1"/>
  <c r="I24" i="113" s="1"/>
  <c r="H34" i="112" l="1"/>
  <c r="I19" i="112"/>
  <c r="I18" i="112"/>
  <c r="I20" i="112" l="1"/>
  <c r="I23" i="112" s="1"/>
  <c r="I24" i="112" s="1"/>
  <c r="I19" i="111" l="1"/>
  <c r="H34" i="111"/>
  <c r="I18" i="111"/>
  <c r="A18" i="111"/>
  <c r="A19" i="111" s="1"/>
  <c r="I17" i="111"/>
  <c r="I18" i="110"/>
  <c r="I19" i="110"/>
  <c r="I20" i="110"/>
  <c r="I21" i="110"/>
  <c r="I17" i="110"/>
  <c r="I22" i="110" s="1"/>
  <c r="I18" i="104"/>
  <c r="I19" i="104"/>
  <c r="I20" i="104"/>
  <c r="I17" i="104"/>
  <c r="L17" i="104"/>
  <c r="I20" i="111" l="1"/>
  <c r="I24" i="111" s="1"/>
  <c r="H36" i="110" l="1"/>
  <c r="I26" i="110"/>
  <c r="A18" i="110"/>
  <c r="A19" i="110" s="1"/>
  <c r="H36" i="109" l="1"/>
  <c r="I21" i="109"/>
  <c r="I20" i="109"/>
  <c r="I18" i="109"/>
  <c r="I22" i="109" s="1"/>
  <c r="I26" i="109" l="1"/>
  <c r="H32" i="108"/>
  <c r="I17" i="108"/>
  <c r="I18" i="108" s="1"/>
  <c r="I22" i="108" s="1"/>
  <c r="H32" i="107"/>
  <c r="I17" i="107"/>
  <c r="I18" i="107" s="1"/>
  <c r="I22" i="107" s="1"/>
  <c r="H32" i="106"/>
  <c r="I17" i="106"/>
  <c r="I18" i="106" s="1"/>
  <c r="I22" i="106" s="1"/>
  <c r="H32" i="105"/>
  <c r="I17" i="105"/>
  <c r="I18" i="105" s="1"/>
  <c r="I22" i="105" s="1"/>
  <c r="L18" i="104" l="1"/>
  <c r="L19" i="104"/>
  <c r="L20" i="104"/>
  <c r="A18" i="104"/>
  <c r="A19" i="104" s="1"/>
  <c r="A20" i="104" s="1"/>
  <c r="H35" i="104" l="1"/>
  <c r="I21" i="104" l="1"/>
  <c r="I25" i="104" s="1"/>
  <c r="I18" i="103" l="1"/>
  <c r="I19" i="103" s="1"/>
  <c r="I23" i="103" s="1"/>
  <c r="H34" i="103"/>
  <c r="J18" i="102"/>
  <c r="J20" i="102" s="1"/>
  <c r="J24" i="102" s="1"/>
  <c r="J19" i="102"/>
  <c r="I35" i="102"/>
  <c r="J18" i="101"/>
  <c r="J20" i="101" l="1"/>
  <c r="J24" i="101" s="1"/>
  <c r="J19" i="101"/>
  <c r="I35" i="101"/>
  <c r="I34" i="100" l="1"/>
  <c r="J18" i="100"/>
  <c r="J19" i="100" s="1"/>
  <c r="J23" i="100" s="1"/>
  <c r="H35" i="99" l="1"/>
  <c r="I19" i="99"/>
  <c r="I20" i="99" s="1"/>
  <c r="I23" i="99" s="1"/>
  <c r="I24" i="99" s="1"/>
  <c r="I34" i="98"/>
  <c r="J18" i="98"/>
  <c r="J19" i="98" s="1"/>
  <c r="J23" i="98" s="1"/>
  <c r="I19" i="97" l="1"/>
  <c r="I21" i="97" s="1"/>
  <c r="H36" i="97"/>
  <c r="I20" i="97"/>
  <c r="I25" i="97" l="1"/>
  <c r="J18" i="96"/>
  <c r="J19" i="96" s="1"/>
  <c r="J23" i="96" s="1"/>
  <c r="I34" i="96"/>
  <c r="J18" i="95" l="1"/>
  <c r="J22" i="95" l="1"/>
  <c r="J21" i="95"/>
  <c r="J20" i="95"/>
  <c r="J19" i="95"/>
  <c r="I36" i="95"/>
  <c r="J23" i="95" l="1"/>
  <c r="J27" i="95" s="1"/>
  <c r="H33" i="94"/>
  <c r="I18" i="94"/>
  <c r="I19" i="94" s="1"/>
  <c r="I23" i="94" s="1"/>
  <c r="I18" i="93" l="1"/>
  <c r="H33" i="93"/>
  <c r="I21" i="92"/>
  <c r="I20" i="92"/>
  <c r="I18" i="92"/>
  <c r="I22" i="92" s="1"/>
  <c r="I19" i="92"/>
  <c r="H36" i="92"/>
  <c r="I19" i="93" l="1"/>
  <c r="I23" i="93" s="1"/>
  <c r="I26" i="92"/>
  <c r="I34" i="91" l="1"/>
  <c r="J19" i="91"/>
  <c r="J20" i="91" s="1"/>
  <c r="J24" i="91" s="1"/>
  <c r="H33" i="90" l="1"/>
  <c r="I18" i="90"/>
  <c r="I19" i="90" s="1"/>
  <c r="H34" i="89"/>
  <c r="J19" i="89"/>
  <c r="I18" i="89"/>
  <c r="I19" i="89" s="1"/>
  <c r="I30" i="88"/>
  <c r="F26" i="88"/>
  <c r="I22" i="88"/>
  <c r="I23" i="88"/>
  <c r="I24" i="88"/>
  <c r="I25" i="88"/>
  <c r="I26" i="88"/>
  <c r="I27" i="88"/>
  <c r="I28" i="88"/>
  <c r="I29" i="88"/>
  <c r="I18" i="88"/>
  <c r="I19" i="88"/>
  <c r="I20" i="88"/>
  <c r="I21" i="88"/>
  <c r="I21" i="90" l="1"/>
  <c r="I22" i="90" s="1"/>
  <c r="I23" i="90" s="1"/>
  <c r="I21" i="89"/>
  <c r="I23" i="89" s="1"/>
  <c r="I22" i="89" l="1"/>
  <c r="I44" i="88" l="1"/>
  <c r="A18" i="88"/>
  <c r="A19" i="88" s="1"/>
  <c r="A20" i="88" s="1"/>
  <c r="A21" i="88" s="1"/>
  <c r="A22" i="88" s="1"/>
  <c r="A23" i="88" s="1"/>
  <c r="A24" i="88" s="1"/>
  <c r="A25" i="88" s="1"/>
  <c r="A26" i="88" s="1"/>
  <c r="A27" i="88" s="1"/>
  <c r="A28" i="88" s="1"/>
  <c r="A29" i="88" s="1"/>
  <c r="A30" i="88" s="1"/>
  <c r="I17" i="88"/>
  <c r="I31" i="88" l="1"/>
  <c r="I35" i="88" s="1"/>
  <c r="I24" i="87"/>
  <c r="H35" i="87"/>
  <c r="I19" i="87"/>
  <c r="I20" i="87" s="1"/>
  <c r="I23" i="87" s="1"/>
  <c r="H33" i="86" l="1"/>
  <c r="I18" i="86"/>
  <c r="I19" i="86" s="1"/>
  <c r="I21" i="86" s="1"/>
  <c r="H32" i="85"/>
  <c r="I17" i="85"/>
  <c r="I18" i="85" s="1"/>
  <c r="I22" i="85" s="1"/>
  <c r="H32" i="84"/>
  <c r="I17" i="84"/>
  <c r="I18" i="84" s="1"/>
  <c r="I22" i="84" s="1"/>
  <c r="I22" i="86" l="1"/>
  <c r="I23" i="86" s="1"/>
  <c r="J17" i="83"/>
  <c r="J21" i="83" s="1"/>
  <c r="J25" i="83" s="1"/>
  <c r="J18" i="83"/>
  <c r="J19" i="83"/>
  <c r="J20" i="83"/>
  <c r="I35" i="83"/>
  <c r="H32" i="82" l="1"/>
  <c r="I17" i="82"/>
  <c r="I18" i="82" s="1"/>
  <c r="I22" i="82" s="1"/>
  <c r="H33" i="81" l="1"/>
  <c r="I18" i="81"/>
  <c r="I19" i="81" s="1"/>
  <c r="I22" i="81" s="1"/>
  <c r="I23" i="81" s="1"/>
  <c r="I19" i="80" l="1"/>
  <c r="I20" i="80"/>
  <c r="I21" i="80"/>
  <c r="I22" i="80"/>
  <c r="I23" i="80"/>
  <c r="I24" i="80"/>
  <c r="I25" i="80"/>
  <c r="I26" i="80"/>
  <c r="I27" i="80"/>
  <c r="I28" i="80"/>
  <c r="I17" i="80"/>
  <c r="I29" i="80" s="1"/>
  <c r="I18" i="80"/>
  <c r="A18" i="80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H43" i="80" l="1"/>
  <c r="I33" i="80" l="1"/>
  <c r="J19" i="79" l="1"/>
  <c r="J18" i="79"/>
  <c r="I35" i="79"/>
  <c r="K20" i="79"/>
  <c r="J20" i="79" l="1"/>
  <c r="J24" i="79" s="1"/>
  <c r="H34" i="78"/>
  <c r="J19" i="78"/>
  <c r="I18" i="78"/>
  <c r="I19" i="78" s="1"/>
  <c r="I23" i="78" s="1"/>
  <c r="H32" i="77" l="1"/>
  <c r="I17" i="77"/>
  <c r="I18" i="77" s="1"/>
  <c r="I22" i="77" s="1"/>
  <c r="J18" i="76" l="1"/>
  <c r="J19" i="76" s="1"/>
  <c r="J23" i="76" s="1"/>
  <c r="I33" i="76"/>
  <c r="H33" i="75" l="1"/>
  <c r="I18" i="75"/>
  <c r="I19" i="75" s="1"/>
  <c r="I22" i="75" s="1"/>
  <c r="I23" i="75" s="1"/>
  <c r="I18" i="74" l="1"/>
  <c r="I19" i="74"/>
  <c r="I23" i="74" s="1"/>
  <c r="H34" i="74"/>
  <c r="H32" i="73" l="1"/>
  <c r="I17" i="73"/>
  <c r="I18" i="73" l="1"/>
  <c r="I22" i="73" s="1"/>
  <c r="H34" i="72"/>
  <c r="J19" i="72"/>
  <c r="I18" i="72"/>
  <c r="I19" i="72" s="1"/>
  <c r="I23" i="72" s="1"/>
  <c r="I17" i="71"/>
  <c r="I21" i="71"/>
  <c r="H35" i="71"/>
  <c r="I20" i="71"/>
  <c r="I19" i="71"/>
  <c r="I18" i="71"/>
  <c r="I25" i="71" l="1"/>
  <c r="I25" i="70" l="1"/>
  <c r="I24" i="70"/>
  <c r="I23" i="70"/>
  <c r="I17" i="70"/>
  <c r="I27" i="70" s="1"/>
  <c r="I22" i="70"/>
  <c r="I21" i="70"/>
  <c r="I20" i="70"/>
  <c r="I19" i="70"/>
  <c r="I18" i="70"/>
  <c r="H41" i="70"/>
  <c r="I26" i="70"/>
  <c r="I31" i="70" l="1"/>
  <c r="I18" i="69" l="1"/>
  <c r="I19" i="69" s="1"/>
  <c r="H34" i="69"/>
  <c r="J19" i="69"/>
  <c r="I21" i="69" l="1"/>
  <c r="I23" i="69" s="1"/>
  <c r="H34" i="68"/>
  <c r="J19" i="68"/>
  <c r="I18" i="68"/>
  <c r="I19" i="68" s="1"/>
  <c r="I23" i="68" s="1"/>
  <c r="I22" i="69" l="1"/>
  <c r="H34" i="67"/>
  <c r="J19" i="67"/>
  <c r="I18" i="67"/>
  <c r="I19" i="67" s="1"/>
  <c r="I23" i="67" s="1"/>
  <c r="H34" i="66"/>
  <c r="I18" i="66"/>
  <c r="I19" i="66" s="1"/>
  <c r="I22" i="66" s="1"/>
  <c r="I23" i="66" s="1"/>
  <c r="I17" i="65" l="1"/>
  <c r="H31" i="65" l="1"/>
  <c r="I18" i="65"/>
  <c r="I22" i="65" s="1"/>
</calcChain>
</file>

<file path=xl/sharedStrings.xml><?xml version="1.0" encoding="utf-8"?>
<sst xmlns="http://schemas.openxmlformats.org/spreadsheetml/2006/main" count="4456" uniqueCount="1103">
  <si>
    <t>PT. PERISAI CAKRAWALA INDONESIA</t>
  </si>
  <si>
    <t>Ruko Asera Blok 1S-20 No.26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</si>
  <si>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</si>
  <si>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</si>
  <si>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</si>
  <si>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</si>
  <si>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</si>
  <si>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</si>
  <si>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</si>
  <si>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</si>
  <si>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</si>
  <si>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Attn</t>
  </si>
  <si>
    <t>NO</t>
  </si>
  <si>
    <t>AWB</t>
  </si>
  <si>
    <t>DESNATION</t>
  </si>
  <si>
    <t>QTY</t>
  </si>
  <si>
    <t>UNIT PRICE</t>
  </si>
  <si>
    <t>AMOUNT</t>
  </si>
  <si>
    <t>SUB TOTAL</t>
  </si>
  <si>
    <t>Total</t>
  </si>
  <si>
    <t>Payment Instructions</t>
  </si>
  <si>
    <t>Pay Cheque or Transfer to :</t>
  </si>
  <si>
    <t>BCA-IDR</t>
  </si>
  <si>
    <t>A/C : 521-137-0492</t>
  </si>
  <si>
    <t>A/N : M. IMAM ATAU HENRY TIRTASAPUTRA JUNIOR</t>
  </si>
  <si>
    <t xml:space="preserve">Bekasi, </t>
  </si>
  <si>
    <t>Dede Komalasari</t>
  </si>
  <si>
    <t>Due Date</t>
  </si>
  <si>
    <t>KG</t>
  </si>
  <si>
    <t>: PT. UJP</t>
  </si>
  <si>
    <t xml:space="preserve"> -</t>
  </si>
  <si>
    <t>: Finance Dept</t>
  </si>
  <si>
    <t>DATE</t>
  </si>
  <si>
    <t>DESCRIPTION</t>
  </si>
  <si>
    <t>UNIT</t>
  </si>
  <si>
    <t xml:space="preserve">DP   </t>
  </si>
  <si>
    <t>Pelunasan</t>
  </si>
  <si>
    <t>TOTAL</t>
  </si>
  <si>
    <t>Kepada Yth :</t>
  </si>
  <si>
    <t>Bpk. Achmad (0896 9363 5061)</t>
  </si>
  <si>
    <t>PT. Link Pasifik Indonusa</t>
  </si>
  <si>
    <t>Rukan Elang-New Batavia Block LC 11/07</t>
  </si>
  <si>
    <t>Jl. Raya Gading Batavia, Jakarta</t>
  </si>
  <si>
    <t xml:space="preserve">Pengirim : </t>
  </si>
  <si>
    <t>Bagian Finance (021 8944 5283)</t>
  </si>
  <si>
    <t>PT. Perisai Cakrawala Indonesia</t>
  </si>
  <si>
    <t>Ruko Ifolia Blok HY47 No. 26</t>
  </si>
  <si>
    <t xml:space="preserve">     Harapan Indah – Bekasi 17214</t>
  </si>
  <si>
    <t>Bpk. Rahmat Hidayat (0817-9537-006)</t>
  </si>
  <si>
    <t>Ruko Permata Garden Ngaliyan No. 10</t>
  </si>
  <si>
    <t xml:space="preserve">Jl. Raya Wates - Gondoriyo </t>
  </si>
  <si>
    <t>Ngaliyan Semarang</t>
  </si>
  <si>
    <t xml:space="preserve">     Kepada Yth :</t>
  </si>
  <si>
    <t xml:space="preserve">     Bapak Ari ( 0821 1046 5539 )</t>
  </si>
  <si>
    <t xml:space="preserve">     PT. Tensindo Kreasi Nusantara</t>
  </si>
  <si>
    <t xml:space="preserve">     Rukan Crown Palace Kav. B 10-11</t>
  </si>
  <si>
    <t xml:space="preserve">     Tebet – Jakarta 12819</t>
  </si>
  <si>
    <t xml:space="preserve">Pelunasan </t>
  </si>
  <si>
    <t xml:space="preserve"> </t>
  </si>
  <si>
    <t>Bekasi,</t>
  </si>
  <si>
    <t>Jambi</t>
  </si>
  <si>
    <t>-</t>
  </si>
  <si>
    <t xml:space="preserve">DP  </t>
  </si>
  <si>
    <t>: PT. Ashima Transindo</t>
  </si>
  <si>
    <t>: Bpk. Albert Simangunsong</t>
  </si>
  <si>
    <t>: Bpk. Daniel</t>
  </si>
  <si>
    <t xml:space="preserve"> 256/PCI/K2/VII/21</t>
  </si>
  <si>
    <t xml:space="preserve"> 02 Juli 2021</t>
  </si>
  <si>
    <t>BKI032210023556</t>
  </si>
  <si>
    <t>Pengiriman Barang Tujuan Palangkaraya</t>
  </si>
  <si>
    <t>Palangkaraya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</si>
  <si>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Lima Pulun Ribu Rupiah.</t>
    </r>
  </si>
  <si>
    <t>BKI032210022087</t>
  </si>
  <si>
    <t>Pengiriman Barang Tujuan Karawang - Jambi</t>
  </si>
  <si>
    <t>CDDL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</si>
  <si>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Sembilan Ratus Ribu Rupiah.</t>
    </r>
  </si>
  <si>
    <t xml:space="preserve"> 257/PCI/K2/VII/21</t>
  </si>
  <si>
    <t>BKI032210022525</t>
  </si>
  <si>
    <t>Pengiriman Barang Tujuan PT. Supra Bakti Mandiri</t>
  </si>
  <si>
    <t>Tanjung Enim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</si>
  <si>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Ribu Rupiah.</t>
    </r>
  </si>
  <si>
    <t xml:space="preserve"> 258/PCI/K2/VII/21</t>
  </si>
  <si>
    <t xml:space="preserve"> 03 Juli 2021</t>
  </si>
  <si>
    <t>Charter CDD Box Tujuan Plumpang - Depok</t>
  </si>
  <si>
    <t>Depok</t>
  </si>
  <si>
    <t>: PT. PATRA LOGISTIK</t>
  </si>
  <si>
    <t>: Bpk. Christian Sri Wijayanto</t>
  </si>
  <si>
    <t xml:space="preserve"> Jl. Otista Raya No. 66, Jatinegara, Jakarta 13330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</si>
  <si>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Delapan Ratus Ribu Rupiah.</t>
    </r>
  </si>
  <si>
    <t>: PT Infratek Makmur Bersama</t>
  </si>
  <si>
    <t xml:space="preserve">  Jl cikunir raya no 1002-2007 jatiasih bekasi</t>
  </si>
  <si>
    <t>: Ibu Rosi/firman</t>
  </si>
  <si>
    <t xml:space="preserve"> 259/PCI/K2/VII/21</t>
  </si>
  <si>
    <t xml:space="preserve"> 05 Juli 2021</t>
  </si>
  <si>
    <t>Pengiriman Barang Tujuan Jakarta - Duri</t>
  </si>
  <si>
    <t>Riau</t>
  </si>
  <si>
    <t>DP  50%</t>
  </si>
  <si>
    <t>Pelunasan 50%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</si>
  <si>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Rupiah.</t>
    </r>
  </si>
  <si>
    <t>: CV. Graceful Grantika</t>
  </si>
  <si>
    <t>: Ibu Rossy</t>
  </si>
  <si>
    <t>COLLY</t>
  </si>
  <si>
    <t>DP</t>
  </si>
  <si>
    <t xml:space="preserve"> 260/PCI/K2/VII/21</t>
  </si>
  <si>
    <t>BKI032210023697</t>
  </si>
  <si>
    <t>BKI032210022483</t>
  </si>
  <si>
    <t>BKI032210022236</t>
  </si>
  <si>
    <t>BKI032210022228</t>
  </si>
  <si>
    <t>BKI032210022210</t>
  </si>
  <si>
    <t>BKI032210022293</t>
  </si>
  <si>
    <t>BKI032210022533</t>
  </si>
  <si>
    <t>BKI032210022541</t>
  </si>
  <si>
    <t>BKI032210022574</t>
  </si>
  <si>
    <t>BKI032210022558</t>
  </si>
  <si>
    <t>BKI032210022509</t>
  </si>
  <si>
    <t>19-06-2021</t>
  </si>
  <si>
    <t>21-06-2021</t>
  </si>
  <si>
    <t>HM. SAMPOERNA PALU</t>
  </si>
  <si>
    <t>HM. SAMPOERNA BANJARMASIN</t>
  </si>
  <si>
    <t>HM. SAMPOERNA EZD KOTABARU</t>
  </si>
  <si>
    <t>HM. SAMPOERNA DPC BARABAI</t>
  </si>
  <si>
    <t>HM. SAMPOERNA MEDAN 1</t>
  </si>
  <si>
    <t>HM. SAMPOERNA BANDUNG 2</t>
  </si>
  <si>
    <t>HM. SAMPOERNA BANDUNG 3</t>
  </si>
  <si>
    <t>HM. SAMPOERNA DPC SUMEDANG</t>
  </si>
  <si>
    <t>HM. SAMPOERNA DPC PADALARANG</t>
  </si>
  <si>
    <t>HM. SAMPOERNA BANDUNG 1</t>
  </si>
  <si>
    <t>Palu</t>
  </si>
  <si>
    <t>Banjarmasin</t>
  </si>
  <si>
    <t>Kota Baru</t>
  </si>
  <si>
    <t>Barabai</t>
  </si>
  <si>
    <t>Medan</t>
  </si>
  <si>
    <t>Bandung</t>
  </si>
  <si>
    <t>Sumedang</t>
  </si>
  <si>
    <t>Padalarang</t>
  </si>
  <si>
    <t xml:space="preserve"> 261/PCI/K2/VII/21</t>
  </si>
  <si>
    <t>BKI032210022699</t>
  </si>
  <si>
    <t>BKI032210022707</t>
  </si>
  <si>
    <t>BKI032210022723</t>
  </si>
  <si>
    <t>BKI032210022756</t>
  </si>
  <si>
    <t>23-06-2021</t>
  </si>
  <si>
    <t>HM. SAMPOERNA SERANG</t>
  </si>
  <si>
    <t>HM. SAMPOERNA KARAWANG</t>
  </si>
  <si>
    <t>HM. SAMPOERNA BOGOR</t>
  </si>
  <si>
    <t>HM. SAMPOERNA RANGKASBITUNG</t>
  </si>
  <si>
    <t>Serang</t>
  </si>
  <si>
    <t>Karawang</t>
  </si>
  <si>
    <t>Bogor</t>
  </si>
  <si>
    <t>Rangkasbitung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</si>
  <si>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Belas Juta Seratus Sembilan Puluh Ribu Tiga Ratus Lima Puluh Dua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</si>
  <si>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Lima Puluh Ribu Rupiah.</t>
    </r>
  </si>
  <si>
    <t xml:space="preserve"> 262/PCI/K2/VII/21</t>
  </si>
  <si>
    <t>: Ibu Mulia</t>
  </si>
  <si>
    <t>BKI032210023705</t>
  </si>
  <si>
    <t>Pengiriman Barang Tujuan Medan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</si>
  <si>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Ribu Rupiah.</t>
    </r>
  </si>
  <si>
    <t>: PT. Lunar Global Ekpresindo</t>
  </si>
  <si>
    <t>:  Finance Dept</t>
  </si>
  <si>
    <t xml:space="preserve">DP </t>
  </si>
  <si>
    <t>Pengiriman Barang Tujuan Lampung Utara</t>
  </si>
  <si>
    <t>Lampung Utara</t>
  </si>
  <si>
    <t>Austria 8,5kg. Awb no 5091652786. Harga 3250000</t>
  </si>
  <si>
    <t>: PT. Sentral Asia Cargo</t>
  </si>
  <si>
    <t xml:space="preserve"> 263/PCI/K2/VII/21</t>
  </si>
  <si>
    <t xml:space="preserve"> 264/PCI/K2/VII/21</t>
  </si>
  <si>
    <t xml:space="preserve"> 06 Juli 2021</t>
  </si>
  <si>
    <t>Biaya Packing &amp; Pick Up Personal Effect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</si>
  <si>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Rupiah.</t>
    </r>
  </si>
  <si>
    <t>: PT. Abidin Global Mandiri</t>
  </si>
  <si>
    <t>: Bpk. Ihwan</t>
  </si>
  <si>
    <t>BKI032210025197</t>
  </si>
  <si>
    <t>Pengiriman Barang Tujuan CV. Jaya Abadi Sentosa</t>
  </si>
  <si>
    <t>Lampung</t>
  </si>
  <si>
    <t>Say : Satu Juta Lima Ratus Ribu Rupiah.</t>
  </si>
  <si>
    <t xml:space="preserve"> 265/PCI/K2/VII/21</t>
  </si>
  <si>
    <t xml:space="preserve"> 08 Juli 2021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</si>
  <si>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Delapan Juta Rupiah.</t>
    </r>
  </si>
  <si>
    <t>: Ibu Catherin</t>
  </si>
  <si>
    <t xml:space="preserve">Pengiriman Barang Tujuan Jakarta - Medan </t>
  </si>
  <si>
    <t>Say : Dua Juta Tujuh Ratus Tiga Puluh Ribu Rupiah.</t>
  </si>
  <si>
    <t>403455</t>
  </si>
  <si>
    <t xml:space="preserve"> 266/PCI/K2/VII/21</t>
  </si>
  <si>
    <t>: PT. Tibeka Logistik Indonesia</t>
  </si>
  <si>
    <t>PICK UP DATE</t>
  </si>
  <si>
    <t>CONSIGNEE</t>
  </si>
  <si>
    <t>PELUNASAN</t>
  </si>
  <si>
    <t xml:space="preserve"> 267/PCI/K2/VII/21</t>
  </si>
  <si>
    <t xml:space="preserve"> 09 Juli 2021</t>
  </si>
  <si>
    <t>BKI032210023747</t>
  </si>
  <si>
    <t>Biaya Bongkar  Pengiriman Barang PT. American Standar (DO/W6/2021/06/01681)               CDD</t>
  </si>
  <si>
    <t>Bandar Lampung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</si>
  <si>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Lima Puluh Ribu Rupiah</t>
    </r>
  </si>
  <si>
    <t xml:space="preserve"> 13 Juli 2021</t>
  </si>
  <si>
    <t>BKI032210024760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</si>
  <si>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Enam Ratus Ribu Rupiah.</t>
    </r>
  </si>
  <si>
    <t xml:space="preserve"> 269/PCI/K2/VII/21</t>
  </si>
  <si>
    <t>BKI032210025387</t>
  </si>
  <si>
    <t>Pengiriman Barang Tujuan CV. Gravila</t>
  </si>
  <si>
    <t>Kupang</t>
  </si>
  <si>
    <t>Biaya Packing</t>
  </si>
  <si>
    <t>: Bpk. Sandro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</si>
  <si>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Ratus Lima Puluh Empat Ribu Rupiah.</t>
    </r>
  </si>
  <si>
    <t>BKI032210022244</t>
  </si>
  <si>
    <t>Pengiriman Barang Tujuan HM. Sampoerna</t>
  </si>
  <si>
    <t>Tual</t>
  </si>
  <si>
    <t>BKI032210022251</t>
  </si>
  <si>
    <t>Ambon</t>
  </si>
  <si>
    <t>BKI032210022368</t>
  </si>
  <si>
    <t>DPC Sangatta</t>
  </si>
  <si>
    <t>BKI032210022376</t>
  </si>
  <si>
    <t>Nunukan</t>
  </si>
  <si>
    <t>BKI032210022350</t>
  </si>
  <si>
    <t>Sales Point Tanjung Radep</t>
  </si>
  <si>
    <t>BKI032210022335</t>
  </si>
  <si>
    <t>Sales Point Tarakan</t>
  </si>
  <si>
    <t>BKI032210022327</t>
  </si>
  <si>
    <t>Samarinda</t>
  </si>
  <si>
    <t>BKI032210022491</t>
  </si>
  <si>
    <t>BKI032210022442</t>
  </si>
  <si>
    <t>Sales Poinr Timika</t>
  </si>
  <si>
    <t>Balikpapan</t>
  </si>
  <si>
    <t>BKI032210022418</t>
  </si>
  <si>
    <t>Sorong</t>
  </si>
  <si>
    <t>BKI032210022434</t>
  </si>
  <si>
    <t>Merauke</t>
  </si>
  <si>
    <t>BKI032210022459</t>
  </si>
  <si>
    <t>Jayapura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</si>
  <si>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Tiga Juta Empat Puluh Delapan Ribu Empat Ratus Delapan Puluh Rupiah.</t>
    </r>
  </si>
  <si>
    <t xml:space="preserve"> 270/PCI/K2/VII/21</t>
  </si>
  <si>
    <t xml:space="preserve"> 271/PCI/K2/VII/21</t>
  </si>
  <si>
    <t>BKI032210025205</t>
  </si>
  <si>
    <t>: PT. Menara Warna Indonesia</t>
  </si>
  <si>
    <t>: Ibu Ani</t>
  </si>
  <si>
    <t>Project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</si>
  <si>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Lima Juta Lima Ratus Ribu Rupiah.</t>
    </r>
  </si>
  <si>
    <t xml:space="preserve"> 272/PCI/K2/VII/21</t>
  </si>
  <si>
    <t>BKI032210023820</t>
  </si>
  <si>
    <t>Tanggerang</t>
  </si>
  <si>
    <t>RETUR BARANG</t>
  </si>
  <si>
    <t xml:space="preserve">Pengiriman Barang Retur Kacamata 3D &amp; Buku Dogeng Dancow </t>
  </si>
  <si>
    <t>BKI032210021030</t>
  </si>
  <si>
    <t>BKI032210021048</t>
  </si>
  <si>
    <t>BKI032210021055</t>
  </si>
  <si>
    <t>BKI032210021824</t>
  </si>
  <si>
    <t>Pengiriman Barang HM Sampoerna (Forza)</t>
  </si>
  <si>
    <t>Pengiriman Barang HM Sampoerna (Sum2-Chromo)</t>
  </si>
  <si>
    <t>SRGPCI0273 - TEGAL (DARAT)</t>
  </si>
  <si>
    <t>SRGPCI0281 - YOGYAKARTA (DARAT)</t>
  </si>
  <si>
    <t>PKUPCI0752 - PEKANBARU KOTA (DARAT)</t>
  </si>
  <si>
    <t>PDGPCI0825 - KOTA BUKIT TINGGI (DARAT)</t>
  </si>
  <si>
    <t xml:space="preserve"> 273/PCI/K2/VII/21</t>
  </si>
  <si>
    <t xml:space="preserve"> 274/PCI/K2/VII/21</t>
  </si>
  <si>
    <t xml:space="preserve"> 14 Juli 2021</t>
  </si>
  <si>
    <t>BKI032210024570</t>
  </si>
  <si>
    <t>Palembang</t>
  </si>
  <si>
    <t>Biaya Bongkar Pengiriman Barang  PT. Sociola (DO/W6/2021/07/00201)               CDD</t>
  </si>
  <si>
    <t>BKI032210024679</t>
  </si>
  <si>
    <t>Sidoarjo</t>
  </si>
  <si>
    <t>Biaya BongkarnPengiriman Barang  PT. YCH (DO/W6/2021/07/0022D)               CDE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</si>
  <si>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Ratus Enam Puluh Ribu Empat Ratus Rupiah.</t>
    </r>
  </si>
  <si>
    <t xml:space="preserve"> 275/PCI/K2/VII/21</t>
  </si>
  <si>
    <t xml:space="preserve"> 276/PCI/K2/VII/21</t>
  </si>
  <si>
    <t>BKI032210025544</t>
  </si>
  <si>
    <t>Pengiriman Barang Tujuan Slawi - Cikunir</t>
  </si>
  <si>
    <t>Bekasi</t>
  </si>
  <si>
    <t>Say : Satu Juta Tujuh Ratus Lima Puluh Ribu Rupiah.</t>
  </si>
  <si>
    <t>: PT. Gapura Fajar Langgeng</t>
  </si>
  <si>
    <t>: Bpk. Hariyanto</t>
  </si>
  <si>
    <t>: PT. Bona Nusantara Raya Sakti</t>
  </si>
  <si>
    <t>Jl. Garuda No.80F Kemayoran, Jakarta Pusat</t>
  </si>
  <si>
    <t>(Samping Dealer Toyota Garuda)</t>
  </si>
  <si>
    <t>Lampung Selatan</t>
  </si>
  <si>
    <t xml:space="preserve"> 277/PCI/K2/VII/21</t>
  </si>
  <si>
    <t>Pengiriman Barang Tujuan Tanjung Priuk - 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</si>
  <si>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Lima Puluh Ribu Rupiah.</t>
    </r>
  </si>
  <si>
    <t>: CV. Jasa Anda Express</t>
  </si>
  <si>
    <t>JAKARTA TIMUR</t>
  </si>
  <si>
    <t>JAKARTA UTARA</t>
  </si>
  <si>
    <t>JAKARTA SELATAN</t>
  </si>
  <si>
    <t>JAKARTA BARAT</t>
  </si>
  <si>
    <t>TANGGERANG</t>
  </si>
  <si>
    <t>PENGIRIMAN BARANG IBU DESSY RATNA SARI JL. PLUIT KARANG CANTIK</t>
  </si>
  <si>
    <t>JAKARTA</t>
  </si>
  <si>
    <t>03192</t>
  </si>
  <si>
    <t>PENGIRIMAN BARANG MISI</t>
  </si>
  <si>
    <t>PENGIRIMAN BARANG GARI JL. GAMBAS KOMP. KODAM BINTARO</t>
  </si>
  <si>
    <t>PENGIRIMAN BARANG KEFRI (D177)</t>
  </si>
  <si>
    <t>03207</t>
  </si>
  <si>
    <t>PENGIRIMAN BARANG JAKSEN</t>
  </si>
  <si>
    <t>BALI</t>
  </si>
  <si>
    <t>03219</t>
  </si>
  <si>
    <t>PENGIRIMAN BARANG BPK. RIDWAN</t>
  </si>
  <si>
    <t>03218</t>
  </si>
  <si>
    <t>PENGIRIMAN BARANG IBU LIDYA (JW)</t>
  </si>
  <si>
    <t>03217</t>
  </si>
  <si>
    <t>PENGIRIMAN BARANG PT. MAJU (MJ)</t>
  </si>
  <si>
    <t>PENGIRIMAN BARANG PT. GUDANG CIPTA SOLUSI</t>
  </si>
  <si>
    <t>PENGIRIMAN BARANG JASA ANGKUTAN UMUM (DM)</t>
  </si>
  <si>
    <t>03350</t>
  </si>
  <si>
    <t>PENGIRIMAN BARANG TOKO DIESEL</t>
  </si>
  <si>
    <t>PENGIRIMAN BARANG BEST WAREHOUSE</t>
  </si>
  <si>
    <t>KEKURANGAN PA PUTRA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</si>
  <si>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 Tiga Juta Tujuh Ratus Dua Puluh Tiga Ribu Rupiah.</t>
    </r>
  </si>
  <si>
    <t xml:space="preserve"> 259A/PCI/K2/VII/21</t>
  </si>
  <si>
    <t xml:space="preserve"> 15 Juli 2021</t>
  </si>
  <si>
    <t xml:space="preserve"> 276A/PCI/K2/VII/21</t>
  </si>
  <si>
    <t>: Ibu Rosi/ Bpk. Firman</t>
  </si>
  <si>
    <t>: PT. Gratia Jaya Mulya</t>
  </si>
  <si>
    <t>:  Bpk. Supri</t>
  </si>
  <si>
    <t>Pengiriman Barang Tujuan Jakarta - RSUP Dr. M Hoesin</t>
  </si>
  <si>
    <t xml:space="preserve"> 278/PCI/K2/VII/21</t>
  </si>
  <si>
    <t xml:space="preserve"> 16 Juli 2021</t>
  </si>
  <si>
    <t>BKI032210023663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</si>
  <si>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Tiga Juta Seratus Enam Puluh Ribu Lima Ratus Rupiah.</t>
    </r>
  </si>
  <si>
    <t>: CV. FASTINDO LOGISTIK</t>
  </si>
  <si>
    <t>: Bpk. Assad</t>
  </si>
  <si>
    <t xml:space="preserve"> 279/PCI/K2/VII/21</t>
  </si>
  <si>
    <t>BKI032210025783</t>
  </si>
  <si>
    <t>Jakarta</t>
  </si>
  <si>
    <t>Pengiriman Barang Mr. DIY Tujuan Marunda ( F 8315FY )</t>
  </si>
  <si>
    <t>Biaya Rapid Test Pengiriman Barang Mr. DIY Tujuan Marunda ( F 8315FY )</t>
  </si>
  <si>
    <t>BKI032210025791</t>
  </si>
  <si>
    <t>Pengiriman Barang Mr. DIY Tujuan Marunda ( F 8651 GC)</t>
  </si>
  <si>
    <t>Biaya Rapid Test Pengiriman Barang Mr. DIY Tujuan Marunda ( F 8651 GC)</t>
  </si>
  <si>
    <t xml:space="preserve"> 280/PCI/K2/VII/21</t>
  </si>
  <si>
    <t>BKI032210025817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</si>
  <si>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Seratus Lima Puluh Ribu Rupiah.</t>
    </r>
  </si>
  <si>
    <t>Pengiriman Barang Tujuan PT. Daikin Bandung CDDL (B 9084 URO )</t>
  </si>
  <si>
    <t xml:space="preserve"> 281/PCI/K2/VII/21</t>
  </si>
  <si>
    <t>BKI032210026039</t>
  </si>
  <si>
    <t>Pengiriman Barang Tujuan Ancol CDDL (B 9084 URO 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</si>
  <si>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Ribu Rupiah.</t>
    </r>
  </si>
  <si>
    <t>: PT. PERDANA CARGO SOLUTION</t>
  </si>
  <si>
    <t xml:space="preserve"> 282/PCI/K2/VII/21</t>
  </si>
  <si>
    <t>BKI032210018705</t>
  </si>
  <si>
    <t>BKI032210019257</t>
  </si>
  <si>
    <t>BKI032210019265</t>
  </si>
  <si>
    <t>BKI032210020545</t>
  </si>
  <si>
    <t>PLMPCI0988 - PRABUMULIH</t>
  </si>
  <si>
    <t>MESPCI1050 - MEDAN</t>
  </si>
  <si>
    <t>PKUPCI0752 - PEKANBARU KOTA</t>
  </si>
  <si>
    <t>TKGPCI0526 - TANJUNG KARANG PUSAT</t>
  </si>
  <si>
    <t>LAMPUNG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</si>
  <si>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Delapan Ratus Lima Puluh Ribu Rupiah.</t>
    </r>
  </si>
  <si>
    <t xml:space="preserve"> 283/PCI/K2/VII/21</t>
  </si>
  <si>
    <t>Biaya Claim Barang Sampoerna Tujuan Palu</t>
  </si>
  <si>
    <t xml:space="preserve"> 284/PCI/K2/VII/21</t>
  </si>
  <si>
    <t xml:space="preserve"> 19 Juli 2021</t>
  </si>
  <si>
    <t>: Ibu Tammy</t>
  </si>
  <si>
    <t xml:space="preserve"> Gading Bukit Kirana, Blok H No. 20 </t>
  </si>
  <si>
    <t xml:space="preserve">  Jl. Raya Bukit Gading Kirana, Kelapa Gading</t>
  </si>
  <si>
    <t>Pengiriman Barang Pindahan Tujuan Batam</t>
  </si>
  <si>
    <t>Batam</t>
  </si>
  <si>
    <t>Biaya Packing Pengiriman Barang Pindahan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</si>
  <si>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Sebelas Juta Rupiah.</t>
    </r>
  </si>
  <si>
    <t>Pengiriman Barang Tujuan Lampung</t>
  </si>
  <si>
    <t>Pengiriman Barang Tujuan Prabumulih</t>
  </si>
  <si>
    <t>Pengiriman Barang Tujuan Pekanbaru</t>
  </si>
  <si>
    <t>Pengiriman Barang Tujuan Tanjung Karang</t>
  </si>
  <si>
    <t>Revisi</t>
  </si>
  <si>
    <t xml:space="preserve"> 285/PCI/K2/VII/21</t>
  </si>
  <si>
    <t>: Bpk. Reza</t>
  </si>
  <si>
    <t>Pengiriman Barang Karpet Tujuan Jakarta - Jambi</t>
  </si>
  <si>
    <t xml:space="preserve"> 22 Juli 2021</t>
  </si>
  <si>
    <t xml:space="preserve"> 277A/PCI/K2/VII/21</t>
  </si>
  <si>
    <t xml:space="preserve"> 286/PCI/K2/VII/21</t>
  </si>
  <si>
    <t>Pengiriman Barang Tujuan Makassar 1</t>
  </si>
  <si>
    <t>Makassar 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</si>
  <si>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Lima Ratus Ribu Rupiah.</t>
    </r>
  </si>
  <si>
    <t xml:space="preserve"> 287/PCI/K2/VII/21</t>
  </si>
  <si>
    <t>BKI032210026708</t>
  </si>
  <si>
    <t>Pengiriman Barang Tujuan Tanjung Morawa</t>
  </si>
  <si>
    <t>Biaya Pickup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</si>
  <si>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Sembilan Puluh Tiga Ribu Lima Ratus Rupiah.</t>
    </r>
  </si>
  <si>
    <t xml:space="preserve">: Bpk. Taufik </t>
  </si>
  <si>
    <t>: PT. Padi Logistik</t>
  </si>
  <si>
    <t>: Bpk. Angga</t>
  </si>
  <si>
    <t xml:space="preserve"> 288/PCI/K2/VII/21</t>
  </si>
  <si>
    <t>BKI032210025247</t>
  </si>
  <si>
    <t>Pengiriman Barang Tujuan Raffles Bali</t>
  </si>
  <si>
    <t>Bali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</si>
  <si>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Dua Puluh Lima Ribu Rupiah.</t>
    </r>
  </si>
  <si>
    <t>: Bpk. Adi Purnomo</t>
  </si>
  <si>
    <t xml:space="preserve"> 289/PCI/K2/VII/21</t>
  </si>
  <si>
    <t>BKI032210027045</t>
  </si>
  <si>
    <t>Pengiriman Motor Vixion Tujuan Kebumen</t>
  </si>
  <si>
    <t>Kebumen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</si>
  <si>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Ribu Rupiah.</t>
    </r>
  </si>
  <si>
    <t xml:space="preserve"> 290/PCI/K2/VII/21</t>
  </si>
  <si>
    <t xml:space="preserve"> 23 Juli 2021</t>
  </si>
  <si>
    <t>BKI032210022269</t>
  </si>
  <si>
    <t>BKI032210022277</t>
  </si>
  <si>
    <t>BKI032210022285</t>
  </si>
  <si>
    <t>BKI032210022319</t>
  </si>
  <si>
    <t>HM. SAMPOERNA PARE- PARE</t>
  </si>
  <si>
    <t>HM. SAMPOERNA DPC PALOPO</t>
  </si>
  <si>
    <t>HM. SAMPOERNA EZD LUWUK</t>
  </si>
  <si>
    <t>HM. SAMPOERNA MANADO</t>
  </si>
  <si>
    <t>UPGPCI0927 - PARE-PARE</t>
  </si>
  <si>
    <t>UPGPCI0923 - PALOPO</t>
  </si>
  <si>
    <t>PLWPCI1004 - LUWUK BANGGAI (KABUPATEN)</t>
  </si>
  <si>
    <t>MDCPCI0797 - MANADO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</si>
  <si>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Belas Juta Seratus Enam Ribu Empat Ratus Sembilan Puluh Lima Rupiah.</t>
    </r>
  </si>
  <si>
    <t xml:space="preserve"> 291/PCI/K2/VII/21</t>
  </si>
  <si>
    <t xml:space="preserve"> 24 Juli 2021</t>
  </si>
  <si>
    <t>Serpong</t>
  </si>
  <si>
    <t>Biaya Bongkar Pengiriman Barang   PT. American Standar (DO/W6/2021/07/0099C)               CDD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</si>
  <si>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Enam Puluh Ribu Rupiah.</t>
    </r>
  </si>
  <si>
    <t>Biaya Bongkar Pengiriman Barang PT. Logos (DO/W6/2021/07/00731)               CDDL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</si>
  <si>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Ribu Rupiah.</t>
    </r>
  </si>
  <si>
    <t>Biaya Muat Pengiriman Barang  PT. Indomobil (DO/W6/2021/07/0047C)               CDD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</si>
  <si>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Empat Puluh Lima Ribu Rupiah.</t>
    </r>
  </si>
  <si>
    <t>Biaya Bongkar Pengiriman Barang  PT. American Standar (DO/W6/2021/07/00A9A)               CDDL</t>
  </si>
  <si>
    <t>BKI032210022384</t>
  </si>
  <si>
    <t>BKI032210022392</t>
  </si>
  <si>
    <t>BKI032210022400</t>
  </si>
  <si>
    <t>BKI032210022426</t>
  </si>
  <si>
    <t>BKI032210022467</t>
  </si>
  <si>
    <t>HM. SAMPOERNA EZD NABIRE</t>
  </si>
  <si>
    <t>HM. SAMPOERNA EZD BIAK</t>
  </si>
  <si>
    <t>HM. SAMPOERNA EZD SERUI</t>
  </si>
  <si>
    <t>HM. SAMPOERNA SALES POINT FAK-FAK</t>
  </si>
  <si>
    <t>HM. SAMPOERNA SALES POINT MANOKWARI</t>
  </si>
  <si>
    <t>DJJPCI0689 - NABIRE</t>
  </si>
  <si>
    <t>DJJPCI0667 - BIAK</t>
  </si>
  <si>
    <t>DJJPCI0697 - SERUI</t>
  </si>
  <si>
    <t>MKWPCI0708 - FAKFAK</t>
  </si>
  <si>
    <t>MKWPCI0710 - MANOKWARI</t>
  </si>
  <si>
    <t xml:space="preserve"> 26 Juli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</si>
  <si>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Dua Ratus Dua Puluh Delapan Ribu Rupiah.</t>
    </r>
  </si>
  <si>
    <t>BKI032210023598</t>
  </si>
  <si>
    <t>BKI032210023614</t>
  </si>
  <si>
    <t>BKI032210023622</t>
  </si>
  <si>
    <t>HM. SAMPOERNA DPC CIANJUR</t>
  </si>
  <si>
    <t>HM. SAMPOERNA TASIKMALAYA</t>
  </si>
  <si>
    <t>HM. SAMPOERNA SUKABUMI</t>
  </si>
  <si>
    <t>PWKPCI0180 - SUKABUMI KOTA</t>
  </si>
  <si>
    <t>BKIPCI0138 - CIANJUR</t>
  </si>
  <si>
    <t>PWKPCI0160 - KODYA TASIKMALAYA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</si>
  <si>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Ribu Rupiah.</t>
    </r>
  </si>
  <si>
    <t>Pengiriman Barang Tujuan Rumah Duka                              ( B 9084 URO) )</t>
  </si>
  <si>
    <t>Jakarta Barat</t>
  </si>
  <si>
    <t>Pengiriman Barang Tujuan PT. Anugrah Berdikari                         ( B 9084 URO) )</t>
  </si>
  <si>
    <t>Ancol</t>
  </si>
  <si>
    <t>Pengiriman Barang Tujuan Jl. Cikutra No. 227                       ( B 9084 URO) )</t>
  </si>
  <si>
    <t>BKI032210026351</t>
  </si>
  <si>
    <t>Pengiriman Barang Tujuan PT.Yamaha Musik Indonesia                               ( B 9084 URO) )</t>
  </si>
  <si>
    <t>Pulogadung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</si>
  <si>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Dua Ratus Ribu Rupiah.</t>
    </r>
  </si>
  <si>
    <t xml:space="preserve"> 292/PCI/K2/VII/21</t>
  </si>
  <si>
    <t xml:space="preserve"> 293/PCI/K2/VII/21</t>
  </si>
  <si>
    <t xml:space="preserve"> 294/PCI/K2/VII/21</t>
  </si>
  <si>
    <t xml:space="preserve"> 295/PCI/K2/VII/21</t>
  </si>
  <si>
    <t xml:space="preserve"> 296/PCI/K2/VII/21</t>
  </si>
  <si>
    <t xml:space="preserve"> 297/PCI/K2/VII/21</t>
  </si>
  <si>
    <t>BKI032210026070</t>
  </si>
  <si>
    <t>BKI032210027474</t>
  </si>
  <si>
    <t>Pengiriman Barang Tujuan Surabaya</t>
  </si>
  <si>
    <t>Surabaya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</si>
  <si>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Rupiah.</t>
    </r>
  </si>
  <si>
    <t xml:space="preserve"> 298/PCI/K2/VII/21</t>
  </si>
  <si>
    <t>: Bpk. Johan</t>
  </si>
  <si>
    <t>: PT. Tensindo Kreasi Nusantara</t>
  </si>
  <si>
    <t xml:space="preserve">  Rukan Crown Palace Kav. B 10-11</t>
  </si>
  <si>
    <t xml:space="preserve">  Tebet- Jakarta 12819</t>
  </si>
  <si>
    <t>NO. PROYEK</t>
  </si>
  <si>
    <t>NO. PO</t>
  </si>
  <si>
    <t>Pengiriman Barang Tujuan Alalak Banjarmasin</t>
  </si>
  <si>
    <t xml:space="preserve"> 27 Juli 2021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</si>
  <si>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Dua Juta Rupiah.</t>
    </r>
  </si>
  <si>
    <t xml:space="preserve"> 299/PCI/K2/VII/21</t>
  </si>
  <si>
    <t xml:space="preserve"> 300/PCI/K2/VII/21</t>
  </si>
  <si>
    <t>BKI032210026344</t>
  </si>
  <si>
    <t>Pengiriman Barang Tujuan PT.  Laju Perdana Indah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</si>
  <si>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Ribu Rupiah.</t>
    </r>
  </si>
  <si>
    <t xml:space="preserve"> 301/PCI/K2/VII/21</t>
  </si>
  <si>
    <t>: Doma Studio</t>
  </si>
  <si>
    <t>: Bpk. Yusuf</t>
  </si>
  <si>
    <t>BKI032210027482</t>
  </si>
  <si>
    <t xml:space="preserve">Pengiriman Barang Tujuan Fransisca Merry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</si>
  <si>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Rupiah.</t>
    </r>
  </si>
  <si>
    <t>: Bpk. Iqbal</t>
  </si>
  <si>
    <t xml:space="preserve"> 302/PCI/K2/VII/21</t>
  </si>
  <si>
    <t>BKI032210024240</t>
  </si>
  <si>
    <t>Pengiriman Barang Tujuan Pematang Siantar</t>
  </si>
  <si>
    <t>Pematang Siantar</t>
  </si>
  <si>
    <t xml:space="preserve"> 303/PCI/K2/VII/21</t>
  </si>
  <si>
    <t>BKI032210025809</t>
  </si>
  <si>
    <t xml:space="preserve"> 304/PCI/K2/VII/21</t>
  </si>
  <si>
    <t>13/07/21</t>
  </si>
  <si>
    <t>Pengiriman Barang Tujuan        PT. Asti Indograph</t>
  </si>
  <si>
    <t>BKI032210026773</t>
  </si>
  <si>
    <t>Pengiriman Barang Tujuan Percetakan Pondok Rajeg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</si>
  <si>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Empat Juta Rupiah.</t>
    </r>
  </si>
  <si>
    <t xml:space="preserve"> 305/PCI/K2/VII/21</t>
  </si>
  <si>
    <t xml:space="preserve"> 28 Juli 2021</t>
  </si>
  <si>
    <t>BKI032210028019</t>
  </si>
  <si>
    <t>Pengiriman Barang Tujuan Bpk. Rico</t>
  </si>
  <si>
    <t>: RK Trans</t>
  </si>
  <si>
    <t>Discount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</si>
  <si>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Enam Juta Lima Ratus Ribu Rupiah.</t>
    </r>
  </si>
  <si>
    <t>: PT. Permana Putra Mandiri</t>
  </si>
  <si>
    <t>:  Lukman Express</t>
  </si>
  <si>
    <t xml:space="preserve"> 306/PCI/K2/VII/21</t>
  </si>
  <si>
    <t>BKI032210027458</t>
  </si>
  <si>
    <t>Pengiriman Barang Tujuan RSUD Santi Nusa Penida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</si>
  <si>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Enam Ratus Ribu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</si>
  <si>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Empat Juta Delapan Ratus Dua Puluh Dua Ribu Rupiah.</t>
    </r>
  </si>
  <si>
    <t>: PT. Venindo Jaya Abadi</t>
  </si>
  <si>
    <t>:  Bpk. Ven Jemi</t>
  </si>
  <si>
    <t xml:space="preserve"> 307/PCI/K2/VII/21</t>
  </si>
  <si>
    <t xml:space="preserve"> 29 Juli 2021</t>
  </si>
  <si>
    <t>Pengiriman Barang Tujuan  ruko legenda malaka block 1 no. 2 Batam centre</t>
  </si>
  <si>
    <t>Biaya Pick Up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</si>
  <si>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Juta Delapan Ratus Dua Puluh Ribu Rupiah.</t>
    </r>
  </si>
  <si>
    <t xml:space="preserve"> 308/PCI/K2/VII/21</t>
  </si>
  <si>
    <t>:  Bpk. Heri</t>
  </si>
  <si>
    <t>BKI032210027235</t>
  </si>
  <si>
    <t>Pengiriman Barang Tujuan  Bpk. Heri Jl. Neleblolong Flores</t>
  </si>
  <si>
    <t>NTT</t>
  </si>
  <si>
    <t>: PT.Taichi Cargo</t>
  </si>
  <si>
    <t>C3 Java</t>
  </si>
  <si>
    <t>BKI032210022582</t>
  </si>
  <si>
    <t>BDOPCI0132 - BANDUNG</t>
  </si>
  <si>
    <t>BKI032210022673</t>
  </si>
  <si>
    <t>HM. SAMPOERNA TUBAN</t>
  </si>
  <si>
    <t>SUBPCI0223 - TUBAN</t>
  </si>
  <si>
    <t>BKI032210022681</t>
  </si>
  <si>
    <t>HM. SAMPOERNA PATI</t>
  </si>
  <si>
    <t>SRGPCI0257 - PATI</t>
  </si>
  <si>
    <t>BKI032210024877</t>
  </si>
  <si>
    <t>PT.HM Sampoerna Gresik</t>
  </si>
  <si>
    <t>GRESIK</t>
  </si>
  <si>
    <t>PT.HM Sampoerna Sidoarjo</t>
  </si>
  <si>
    <t>SIDOARJO</t>
  </si>
  <si>
    <t>BKI032210024901</t>
  </si>
  <si>
    <t>PT.HM Sampoerna Tuban</t>
  </si>
  <si>
    <t>TUBAN</t>
  </si>
  <si>
    <t>BKI032210024315</t>
  </si>
  <si>
    <t>PT.HM Sampoerna Madiun</t>
  </si>
  <si>
    <t>MADIUN</t>
  </si>
  <si>
    <t>BKI032210024299</t>
  </si>
  <si>
    <t>PT.HM Sampoerna Malang</t>
  </si>
  <si>
    <t>MALANG</t>
  </si>
  <si>
    <t>BKI032210024307</t>
  </si>
  <si>
    <t>PT.HM Sampoerna Jember</t>
  </si>
  <si>
    <t>JEMBER</t>
  </si>
  <si>
    <t>BKI032210024281</t>
  </si>
  <si>
    <t>PT.HM Sampoerna Mojokerto</t>
  </si>
  <si>
    <t>MOJOKERTO</t>
  </si>
  <si>
    <t>PT.HM Sampoerna Surakarta</t>
  </si>
  <si>
    <t>SURAKARTA</t>
  </si>
  <si>
    <t>BKI032210024646</t>
  </si>
  <si>
    <t>PT.HM Sampoerna Salatiga</t>
  </si>
  <si>
    <t>SALATIGA</t>
  </si>
  <si>
    <t>PT.HM Sampoerna Magelang</t>
  </si>
  <si>
    <t>MAGELANG</t>
  </si>
  <si>
    <t>PT.HM Sampoerna Yogyakarta</t>
  </si>
  <si>
    <t>YOGYAKARTA KOTA</t>
  </si>
  <si>
    <t>PT.HM Sampoerna Semarang</t>
  </si>
  <si>
    <t>SEMARANG</t>
  </si>
  <si>
    <t>BKI032210024786</t>
  </si>
  <si>
    <t>BKI032210024802</t>
  </si>
  <si>
    <t>BKI032210024810</t>
  </si>
  <si>
    <t>BKI032210024190</t>
  </si>
  <si>
    <t>PT.HM Sampoerna Kediri</t>
  </si>
  <si>
    <t>KEDIRI</t>
  </si>
  <si>
    <t>BKI032210024794</t>
  </si>
  <si>
    <t>BKI032210024687</t>
  </si>
  <si>
    <t>PT.HM Sampoerna Pamekasan</t>
  </si>
  <si>
    <t>PAMEKASAN</t>
  </si>
  <si>
    <t>PT.HM Sampoerna DPC Banyuwangi</t>
  </si>
  <si>
    <t>BANYUWANGI</t>
  </si>
  <si>
    <t>BKI032210024695</t>
  </si>
  <si>
    <t>PT.HM Sampoerna Probolinggo</t>
  </si>
  <si>
    <t>PROBOLINGGO</t>
  </si>
  <si>
    <t>PT.HM Sampoerna Pati</t>
  </si>
  <si>
    <t>PATI</t>
  </si>
  <si>
    <t>PT.HM Sampoerna Surabaya</t>
  </si>
  <si>
    <t>SURABAYA</t>
  </si>
  <si>
    <t>BKI032210024406</t>
  </si>
  <si>
    <t>PT.HM Sampoerna Bandung 1</t>
  </si>
  <si>
    <t>BANDUNG</t>
  </si>
  <si>
    <t>BKI032210024398</t>
  </si>
  <si>
    <t>PT.HM Sampoerna Bandung 2</t>
  </si>
  <si>
    <t>BKI032210024422</t>
  </si>
  <si>
    <t>PT.HM Sampoerna DPC Sumedang</t>
  </si>
  <si>
    <t>SUMEDANG KOTA</t>
  </si>
  <si>
    <t>BKI032210024380</t>
  </si>
  <si>
    <t>PT.HM Sampoerna Bandung 3</t>
  </si>
  <si>
    <t>SUBANG</t>
  </si>
  <si>
    <t>BKI032210024414</t>
  </si>
  <si>
    <t>PT.HM Sampoerna DPC Padalarang</t>
  </si>
  <si>
    <t>PADALARANG</t>
  </si>
  <si>
    <t>BKI032210024455</t>
  </si>
  <si>
    <t>PT.HM Sampoerna Sukabumi</t>
  </si>
  <si>
    <t>SUKABUMI KOTA</t>
  </si>
  <si>
    <t>BKI032210024463</t>
  </si>
  <si>
    <t>PT.HM Sampoerna DPC Cianjur</t>
  </si>
  <si>
    <t>CIANJUR</t>
  </si>
  <si>
    <t>BKI032210024356</t>
  </si>
  <si>
    <t>PT.HM Sampoerna Tasikmalaya</t>
  </si>
  <si>
    <t>TASIKMALAYA</t>
  </si>
  <si>
    <t>BKI032210024430</t>
  </si>
  <si>
    <t>PT.HM Sampoerna Garut</t>
  </si>
  <si>
    <t>GARUT</t>
  </si>
  <si>
    <t>BKI032210024349</t>
  </si>
  <si>
    <t>PT.HM Sampoerna Cirebon</t>
  </si>
  <si>
    <t>CIREBON KOTA</t>
  </si>
  <si>
    <t>BKI032210024364</t>
  </si>
  <si>
    <t>PT.HM Sampoerna Purwokerto</t>
  </si>
  <si>
    <t>PURWOKERTO</t>
  </si>
  <si>
    <t>BKI032210024372</t>
  </si>
  <si>
    <t>PT.HM Sampoerna Tegal</t>
  </si>
  <si>
    <t>TEGAL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</si>
  <si>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Puluh Juta Rupiah.</t>
    </r>
  </si>
  <si>
    <t xml:space="preserve"> 309/PCI/K2/VII/21</t>
  </si>
  <si>
    <t>C3 Bali NT</t>
  </si>
  <si>
    <t>BKI032210023416</t>
  </si>
  <si>
    <t>PT.HM Sampoerna Denpasar</t>
  </si>
  <si>
    <t>DENPASAR</t>
  </si>
  <si>
    <t>PT.HM Sampoerna Mataram</t>
  </si>
  <si>
    <t>MATARAM</t>
  </si>
  <si>
    <t>BKI032210023432</t>
  </si>
  <si>
    <t>PT.HM Sampoerna EZD Sumbawa - Bima</t>
  </si>
  <si>
    <t>SUMBAWA - BIMA</t>
  </si>
  <si>
    <t>BKI032210023440</t>
  </si>
  <si>
    <t>PT.HM Sampoerna EZD Sumbawa - Sumbawa</t>
  </si>
  <si>
    <t>SUMBAWA - SUMBAWA</t>
  </si>
  <si>
    <t>BKI032210024919</t>
  </si>
  <si>
    <t>PT.HM Sampoerna Kupang</t>
  </si>
  <si>
    <t>KUPANG</t>
  </si>
  <si>
    <t>BKI032210024935</t>
  </si>
  <si>
    <t>PT.HM Sampoerna DPC Ende</t>
  </si>
  <si>
    <t>ENDE</t>
  </si>
  <si>
    <t>BKI032210024927</t>
  </si>
  <si>
    <t>PT.HM Sampoerna EZD Maumere</t>
  </si>
  <si>
    <t>MAUMERE</t>
  </si>
  <si>
    <t>BKI032210024943</t>
  </si>
  <si>
    <t>PT.HM Sampoerna DPC Ruteng</t>
  </si>
  <si>
    <t>RUTENG</t>
  </si>
  <si>
    <t>BKI032210024950</t>
  </si>
  <si>
    <t>PT.HM Sampoerna EZD Sumba</t>
  </si>
  <si>
    <t>SUMBA TIMUR</t>
  </si>
  <si>
    <t>BKI032210024968</t>
  </si>
  <si>
    <t>PT.HM Sampoerna EZD Atambua</t>
  </si>
  <si>
    <t>ATAMBUA</t>
  </si>
  <si>
    <t>BKI032210024976</t>
  </si>
  <si>
    <t>PT.HM Sampoerna EZD Alor</t>
  </si>
  <si>
    <t>ALOR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</si>
  <si>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Puluh Enam Juta Tiga Ratus Tiga Puluh Empat Ribu Rupiah.</t>
    </r>
  </si>
  <si>
    <t xml:space="preserve"> 310/PCI/K2/VII/21</t>
  </si>
  <si>
    <t>C3 Kalimantan</t>
  </si>
  <si>
    <t>PT.HM Sampoerna EZD Sampit</t>
  </si>
  <si>
    <t>SAMPIT</t>
  </si>
  <si>
    <t>PT.HM Sampoerna Pontianak</t>
  </si>
  <si>
    <t>PONTIANAK</t>
  </si>
  <si>
    <t>PT.HM Sampoerna Sintang</t>
  </si>
  <si>
    <t>SINTANG</t>
  </si>
  <si>
    <t>PT.HM Sampoerna EZD Ketapang</t>
  </si>
  <si>
    <t>KETAPANG</t>
  </si>
  <si>
    <t>PT.HM Sampoerna EZD Pangkalan Bun</t>
  </si>
  <si>
    <t>PANGKALAN BUN</t>
  </si>
  <si>
    <t>PT.HM Sampoerna Balikpapan</t>
  </si>
  <si>
    <t>BALIKPAPAN</t>
  </si>
  <si>
    <t>PT.HM Sampoerna Sales Point Nunukan</t>
  </si>
  <si>
    <t>NUNUKAN</t>
  </si>
  <si>
    <t>PT.HM Sampoerna Samarinda</t>
  </si>
  <si>
    <t>SAMARINDA</t>
  </si>
  <si>
    <t>PT.HM Sampoerna DPC Sengatta</t>
  </si>
  <si>
    <t>SANGGATA</t>
  </si>
  <si>
    <t>PT.HM Sampoerna Sales Point Tanjung Redeb</t>
  </si>
  <si>
    <t>Tanjung Redeb</t>
  </si>
  <si>
    <t>PT.HM Sampoerna Sales Point Tarakan</t>
  </si>
  <si>
    <t>TARAKAN</t>
  </si>
  <si>
    <t>PT.HM Sampoerna Banjarmasin</t>
  </si>
  <si>
    <t>BANJARMASIN</t>
  </si>
  <si>
    <t>PT.HM Sampoerna DPC Barabai</t>
  </si>
  <si>
    <t>BARABAI</t>
  </si>
  <si>
    <t>PT.HM Sampoerna EZD Kotabaru</t>
  </si>
  <si>
    <t>KOTABARU</t>
  </si>
  <si>
    <t>PT.HM Sampoerna Palangkaraya</t>
  </si>
  <si>
    <t>PALANGKARAYA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</si>
  <si>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Puluh Delapan Juta Seratus Empat Puluh Empat Ribu Rupiah.</t>
    </r>
  </si>
  <si>
    <t xml:space="preserve"> 311/PCI/K2/PI/VII/21</t>
  </si>
  <si>
    <t>C3 Sulawesi</t>
  </si>
  <si>
    <t>BKI032210023382</t>
  </si>
  <si>
    <t>PT.HM Sampoerna Makassar 1</t>
  </si>
  <si>
    <t>MAKASSAR</t>
  </si>
  <si>
    <t>BKI032210023309</t>
  </si>
  <si>
    <t>PT.HM Sampoerna Pare-Pare</t>
  </si>
  <si>
    <t>PARE-PARE</t>
  </si>
  <si>
    <t>BKI032210023390</t>
  </si>
  <si>
    <t>PT.HM Sampoerna Makassar 2</t>
  </si>
  <si>
    <t>BONE</t>
  </si>
  <si>
    <t>BKI032210023291</t>
  </si>
  <si>
    <t>PT.HM Sampoerna DPC Palopo</t>
  </si>
  <si>
    <t>PALOPO</t>
  </si>
  <si>
    <t>BKI032210023358</t>
  </si>
  <si>
    <t>PT.HM Sampoerna EZD Bau-Bau</t>
  </si>
  <si>
    <t>BAU-BAU</t>
  </si>
  <si>
    <t>BKI032210023366</t>
  </si>
  <si>
    <t>PT.HM Sampoerna Palu</t>
  </si>
  <si>
    <t>PALU</t>
  </si>
  <si>
    <t>BKI032210023374</t>
  </si>
  <si>
    <t>PT.HM Sampoerna Kendari</t>
  </si>
  <si>
    <t>KENDARI</t>
  </si>
  <si>
    <t>BKI032210023317</t>
  </si>
  <si>
    <t>PT.HM Sampoerna EZD Luwuk</t>
  </si>
  <si>
    <t>LUWUK</t>
  </si>
  <si>
    <t>BKI032210023325</t>
  </si>
  <si>
    <t>PT.HM Sampoerna Gorontalo</t>
  </si>
  <si>
    <t>GORONTALO</t>
  </si>
  <si>
    <t>BKI032210023341</t>
  </si>
  <si>
    <t>PT.HM Sampoerna Manado</t>
  </si>
  <si>
    <t>MANADO</t>
  </si>
  <si>
    <t>BKI032210023937</t>
  </si>
  <si>
    <t>PT.HM Sampoerna EZD Tual</t>
  </si>
  <si>
    <t>TUAL</t>
  </si>
  <si>
    <t>BKI032210023945</t>
  </si>
  <si>
    <t>PT.HM Sampoerna Ambon</t>
  </si>
  <si>
    <t>AMBON</t>
  </si>
  <si>
    <t>BKI032210023952</t>
  </si>
  <si>
    <t>PT.HM Sampoerna Ternate</t>
  </si>
  <si>
    <t>TERNATE</t>
  </si>
  <si>
    <t>BKI032210023846</t>
  </si>
  <si>
    <t>PT.HM Sampoerna Jayapura</t>
  </si>
  <si>
    <t>JAYAPURA</t>
  </si>
  <si>
    <t>BKI032210023887</t>
  </si>
  <si>
    <t>PT.HM Sampoerna EZD Merauke</t>
  </si>
  <si>
    <t>MERAUKE</t>
  </si>
  <si>
    <t>BKI032210023903</t>
  </si>
  <si>
    <t>PT.HM Sampoerna EZD Nabire</t>
  </si>
  <si>
    <t>NABIRE</t>
  </si>
  <si>
    <t>BKI032210023861</t>
  </si>
  <si>
    <t>PT.HM Sampoerna EZD Biak</t>
  </si>
  <si>
    <t>BIAK</t>
  </si>
  <si>
    <t>BKI032210023895</t>
  </si>
  <si>
    <t>PT.HM Sampoerna EZD Serui</t>
  </si>
  <si>
    <t>SERUI</t>
  </si>
  <si>
    <t>BKI032210023853</t>
  </si>
  <si>
    <t>PT.HM Sampoerna Sorong</t>
  </si>
  <si>
    <t>SORONG</t>
  </si>
  <si>
    <t>BKI032210023879</t>
  </si>
  <si>
    <t>PT.HM Sampoerna Sales Point Manokwari</t>
  </si>
  <si>
    <t>MANOKWARI</t>
  </si>
  <si>
    <t>BKI032210023929</t>
  </si>
  <si>
    <t>PT.HM Sampoerna Sales Point Timika</t>
  </si>
  <si>
    <t>TIMIKA</t>
  </si>
  <si>
    <t>BKI032210023911</t>
  </si>
  <si>
    <t>PT.HM Sampoerna Sales Point Fak-Fak</t>
  </si>
  <si>
    <t>FAK-FAK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</si>
  <si>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Tujuh Puluh Enam Juta Sembilan Ratus Sembilan Puluh Tujuh Ribu Rupiah.</t>
    </r>
  </si>
  <si>
    <t xml:space="preserve"> 312/PCI/K2/PI/VII/21</t>
  </si>
  <si>
    <t>C3 Sumatera</t>
  </si>
  <si>
    <t>25-06-2021</t>
  </si>
  <si>
    <t>BKI032210023119</t>
  </si>
  <si>
    <t>HM. SAMPOERNA BUKITTINGGI</t>
  </si>
  <si>
    <t>PDGPCI0825 - KOTA BUKIT TINGGI</t>
  </si>
  <si>
    <t>BKI032210023127</t>
  </si>
  <si>
    <t>HM. SAMPOERNA DPC SOLOK</t>
  </si>
  <si>
    <t>PDGPCI0869 - SOLOK</t>
  </si>
  <si>
    <t>BKI032210023135</t>
  </si>
  <si>
    <t>HM. SAMPOERNA PADANG</t>
  </si>
  <si>
    <t>PDGPCI0845 - PADANG</t>
  </si>
  <si>
    <t>BKI032210023143</t>
  </si>
  <si>
    <t>PT.HM Sampoerna Medan 2</t>
  </si>
  <si>
    <t>MESPCI1086 - TANJUNG MORAWA</t>
  </si>
  <si>
    <t>BKI032210023150</t>
  </si>
  <si>
    <t>PT.HM Sampoerna Medan 1</t>
  </si>
  <si>
    <t>PT.HM Sampoerna Duri</t>
  </si>
  <si>
    <t>DURI</t>
  </si>
  <si>
    <t>PT.HM Sampoerna Pekanbaru</t>
  </si>
  <si>
    <t>PEKANBARU</t>
  </si>
  <si>
    <t>PT.HM Sampoerna Air Molek</t>
  </si>
  <si>
    <t>AIR MOLEK</t>
  </si>
  <si>
    <t>PT.HM Sampoerna Jambi</t>
  </si>
  <si>
    <t>JAMBI</t>
  </si>
  <si>
    <t>PT.HM Sampoerna DPC Tulang Bawang</t>
  </si>
  <si>
    <t>TULANG BAWANG</t>
  </si>
  <si>
    <t>PT.HM Sampoerna Palembang 2</t>
  </si>
  <si>
    <t>KAYU AGUNG</t>
  </si>
  <si>
    <t>PT.HM Sampoerna DPC Rantau Prapat</t>
  </si>
  <si>
    <t>RANTAU PRAPAT</t>
  </si>
  <si>
    <t>PT.HM Sampoerna Tanah Karo</t>
  </si>
  <si>
    <t>TANAH KARO</t>
  </si>
  <si>
    <t>PT.HM Sampoerna Kisaran</t>
  </si>
  <si>
    <t>KISARAN</t>
  </si>
  <si>
    <t>PT.HM Sampoerna Padang Sidempuan</t>
  </si>
  <si>
    <t>PADANG SIDEMPUAN</t>
  </si>
  <si>
    <t>TANJUNG MORAWA</t>
  </si>
  <si>
    <t>MEDAN</t>
  </si>
  <si>
    <t>PT.HM Sampoerna Palembang 1</t>
  </si>
  <si>
    <t>PALEMBANG</t>
  </si>
  <si>
    <t>PT.HM Sampoerna DPC Baturaja</t>
  </si>
  <si>
    <t>BATURAJA</t>
  </si>
  <si>
    <t>PT.HM Sampoerna Lahat</t>
  </si>
  <si>
    <t>LAHAT</t>
  </si>
  <si>
    <t>PT.HM Sampoerna DPC Lubuk Linggau</t>
  </si>
  <si>
    <t>LUBUK LINGGAU</t>
  </si>
  <si>
    <t>BKI032210025015</t>
  </si>
  <si>
    <t>BKI032210025007</t>
  </si>
  <si>
    <t>PT.HM Sampoerna Muara Bungo</t>
  </si>
  <si>
    <t>MUARA BUNGO</t>
  </si>
  <si>
    <t>BKI032210024992</t>
  </si>
  <si>
    <t>PT.HM Sampoerna DPC Solok</t>
  </si>
  <si>
    <t>SOLOK</t>
  </si>
  <si>
    <t>BKI032210024984</t>
  </si>
  <si>
    <t>PT.HM Sampoerna Bukittinggi</t>
  </si>
  <si>
    <t>Bukit Tinggi</t>
  </si>
  <si>
    <t>PT.HM Sampoerna Banda Aceh</t>
  </si>
  <si>
    <t>BANDA ACEH</t>
  </si>
  <si>
    <t>PT.HM Sampoerna Pematang Siantar</t>
  </si>
  <si>
    <t>PEMATANG SIANTAR</t>
  </si>
  <si>
    <t>PT.HM Sampoerna Lhokseumawe</t>
  </si>
  <si>
    <t>LHOKSEUMAWE</t>
  </si>
  <si>
    <t>BKI032210024836</t>
  </si>
  <si>
    <t>PT.HM Sampoerna Metro</t>
  </si>
  <si>
    <t>METRO</t>
  </si>
  <si>
    <t>BKI032210024828</t>
  </si>
  <si>
    <t>PT.HM Sampoerna Bandar Lampung</t>
  </si>
  <si>
    <t>BANDAR LAMPUNG</t>
  </si>
  <si>
    <t>BKI032210024844</t>
  </si>
  <si>
    <t>PT.HM Sampoerna DPC Pringsewu</t>
  </si>
  <si>
    <t>PRINGSEWU</t>
  </si>
  <si>
    <t>BKI032210024869</t>
  </si>
  <si>
    <t>PT.HM Sampoerna DPC Kalianda</t>
  </si>
  <si>
    <t>KALIANDA</t>
  </si>
  <si>
    <t>BKI032210024851</t>
  </si>
  <si>
    <t>PT.HM Sampoerna Kotabumi</t>
  </si>
  <si>
    <t>KOTABUMI</t>
  </si>
  <si>
    <t>BKI032210024489</t>
  </si>
  <si>
    <t>BKI032210024505</t>
  </si>
  <si>
    <t>BKI032210024497</t>
  </si>
  <si>
    <t>BKI032210024596</t>
  </si>
  <si>
    <t>BKI032210023960</t>
  </si>
  <si>
    <t>PT.HM Sampoerna Batam</t>
  </si>
  <si>
    <t>BATAM</t>
  </si>
  <si>
    <t>BKI032210023671</t>
  </si>
  <si>
    <t>PT.HM Sampoerna Tanjung Pinang</t>
  </si>
  <si>
    <t>TANJUNG PINANG</t>
  </si>
  <si>
    <t>PT.HM Sampoerna EZD Tanjung Balai Karimun</t>
  </si>
  <si>
    <t>TANJUNG BALAI KARIMUN</t>
  </si>
  <si>
    <t>040812-021744</t>
  </si>
  <si>
    <t>PT.HM Sampoerna Padang</t>
  </si>
  <si>
    <t>PADANG</t>
  </si>
  <si>
    <t>BKI032210024265</t>
  </si>
  <si>
    <t>PT.HM Sampoerna EZD Nias</t>
  </si>
  <si>
    <t>NIAS</t>
  </si>
  <si>
    <t>BKI032210024729</t>
  </si>
  <si>
    <t>PT.HM Sampoerna EZD Bangka</t>
  </si>
  <si>
    <t>BANGKA</t>
  </si>
  <si>
    <t>BKI032210024711</t>
  </si>
  <si>
    <t>PT.HM Sampoerna EZD Belitung</t>
  </si>
  <si>
    <t>BELITUNG</t>
  </si>
  <si>
    <t>BKI032210024273</t>
  </si>
  <si>
    <t>PT.HM Sampoerna Bengkulu</t>
  </si>
  <si>
    <t>BENGKULU</t>
  </si>
  <si>
    <t xml:space="preserve"> 313/PCI/K2/PI/VII/21</t>
  </si>
  <si>
    <t>C3 V2 ADDITIONAL BATCH 1,2,3</t>
  </si>
  <si>
    <t>BKI032210025551</t>
  </si>
  <si>
    <t>HM. SAMPOERNA DENPASAR</t>
  </si>
  <si>
    <t>DPSPCI0078 - DENPASAR</t>
  </si>
  <si>
    <t>BKI032210025569</t>
  </si>
  <si>
    <t>BDJPCI0417 - BANJARMASIN</t>
  </si>
  <si>
    <t>BKI032210025577</t>
  </si>
  <si>
    <t>BDJPCI0418 - BARABAI</t>
  </si>
  <si>
    <t>BKI032210025601</t>
  </si>
  <si>
    <t>BDJPCI0430 - KOTABARU</t>
  </si>
  <si>
    <t>BKI032210025619</t>
  </si>
  <si>
    <t>HM. SAMPOERNA PALANGKARAYA</t>
  </si>
  <si>
    <t>PKYPCI0467 - PALANGKARAYA</t>
  </si>
  <si>
    <t>BKI032210025635</t>
  </si>
  <si>
    <t>HM. SAMPOERNA EZD SAMPIT</t>
  </si>
  <si>
    <t>PKYPCI0472 - SAMPIT</t>
  </si>
  <si>
    <t>BKI032210025643</t>
  </si>
  <si>
    <t>HM. SAMPOERNA EZD PANGKALAN BUN</t>
  </si>
  <si>
    <t>PKYPCI0468 - PANGKALAN BUN</t>
  </si>
  <si>
    <t>BKI032210025650</t>
  </si>
  <si>
    <t>HM. SAMPOERNA PONTIANAK</t>
  </si>
  <si>
    <t>PNKPCI0296 - PONTIANAK</t>
  </si>
  <si>
    <t>BKI032210025668</t>
  </si>
  <si>
    <t>HM. SAMPOERNA SINTANG</t>
  </si>
  <si>
    <t>PNKPCI0302 - SINTANG</t>
  </si>
  <si>
    <t>BKI032210025676</t>
  </si>
  <si>
    <t>HM. SAMPOERNA BALIKPAPAN</t>
  </si>
  <si>
    <t>BPNPCI0303 - BALIKPAPAN</t>
  </si>
  <si>
    <t>BKI032210025684</t>
  </si>
  <si>
    <t>HM. SAMPOERNA SALES POINT TARAKAN</t>
  </si>
  <si>
    <t>TRKPCI0480 - TARAKAN KOTA</t>
  </si>
  <si>
    <t>BKI032210025692</t>
  </si>
  <si>
    <t>HM. SAMPOERNA SALES POINT TANJUNG REDEB</t>
  </si>
  <si>
    <t>BPNPCI0330 - TANJUNG REDEP</t>
  </si>
  <si>
    <t>BKI032210025700</t>
  </si>
  <si>
    <t>HM. SAMPOERNA SAMARINDA</t>
  </si>
  <si>
    <t>BPNPCI0322 - SAMARINDA</t>
  </si>
  <si>
    <t>BKI032210025718</t>
  </si>
  <si>
    <t>HM. SAMPOERNA DPC SANGATTA</t>
  </si>
  <si>
    <t>BPNPCI0323 - SANGATTA KOTA</t>
  </si>
  <si>
    <t>BKI032210025726</t>
  </si>
  <si>
    <t>HM. SAMPOERNA KENDARI</t>
  </si>
  <si>
    <t>KDIPCI0883 - KENDARI</t>
  </si>
  <si>
    <t>BKI032210025734</t>
  </si>
  <si>
    <t>HM. SAMPOERNA EZD BAU BAU</t>
  </si>
  <si>
    <t>KDIPCI0875 - BAU-BAU</t>
  </si>
  <si>
    <t>BKI032210025742</t>
  </si>
  <si>
    <t>HM. SAMPOERNA MAKASSAR 1</t>
  </si>
  <si>
    <t>UPGPCI0919 - MAKASSAR</t>
  </si>
  <si>
    <t>BKI032210025759</t>
  </si>
  <si>
    <t>HM. SAMPOERNA MAKASSAR 2</t>
  </si>
  <si>
    <t>PLMPCI0955 - BONE</t>
  </si>
  <si>
    <t>BKI032210025767</t>
  </si>
  <si>
    <t>BKI032210025775</t>
  </si>
  <si>
    <t>BKI032210025866</t>
  </si>
  <si>
    <t>BKI032210025874</t>
  </si>
  <si>
    <t>BKI032210025882</t>
  </si>
  <si>
    <t>HM. SAMPOERNA GORONTALO</t>
  </si>
  <si>
    <t>GTOPCI0099 - GORONTALO</t>
  </si>
  <si>
    <t>BKI032210025908</t>
  </si>
  <si>
    <t>HM. SAMPOERNA METRO</t>
  </si>
  <si>
    <t>TKGPCI0512 - METRO</t>
  </si>
  <si>
    <t>BKI032210025916</t>
  </si>
  <si>
    <t>HM. SAMPOERNA BENGKULU</t>
  </si>
  <si>
    <t>BKSPCI0053 - BENGKULU</t>
  </si>
  <si>
    <t>BKI032210025924</t>
  </si>
  <si>
    <t>HM. SAMPOERNA DPC LUBUK LINGGAU</t>
  </si>
  <si>
    <t>PLMPCI0969 - LUBUK LINGGAU</t>
  </si>
  <si>
    <t>BKI032210025932</t>
  </si>
  <si>
    <t>HM. SAMPOERNA BANDAR LAMPUNG</t>
  </si>
  <si>
    <t>BKI032210025940</t>
  </si>
  <si>
    <t>HM. SAMPOERNA DPC PRINGSEWU</t>
  </si>
  <si>
    <t>TKGPCI0518 - PRINGSEWU</t>
  </si>
  <si>
    <t>BKI032210025957</t>
  </si>
  <si>
    <t>HM. SAMPOERNA DPC KALIANDA</t>
  </si>
  <si>
    <t>TKGPCI0497 - KALIANDA</t>
  </si>
  <si>
    <t>BKI032210025965</t>
  </si>
  <si>
    <t>HM. SAMPOERNA KOTABUMI</t>
  </si>
  <si>
    <t>TKGPCI0501 - KOTABUMI</t>
  </si>
  <si>
    <t>BKI032210025973</t>
  </si>
  <si>
    <t>HM. SAMPOERNA DPC TULANG BAWANG</t>
  </si>
  <si>
    <t>TKGPCI0531 - TULANG BAWANG</t>
  </si>
  <si>
    <t>BKI032210026088</t>
  </si>
  <si>
    <t>PLWPCI1007 - PALU</t>
  </si>
  <si>
    <t>BKI032210026096</t>
  </si>
  <si>
    <t>BKI032210026104</t>
  </si>
  <si>
    <t>BKI032210026112</t>
  </si>
  <si>
    <t>BKI032210026120</t>
  </si>
  <si>
    <t>HM. SAMPOERNA PEKANBARU</t>
  </si>
  <si>
    <t>BKI032210026138</t>
  </si>
  <si>
    <t>HM. SAMPOERNA DURI</t>
  </si>
  <si>
    <t>PKUPCI0738 - DURI</t>
  </si>
  <si>
    <t>BKI032210026146</t>
  </si>
  <si>
    <t>HM. SAMPOERNA AIR MOLEK</t>
  </si>
  <si>
    <t>PKUPCI0722 - AIR MOLEK</t>
  </si>
  <si>
    <t>BKI032210026153</t>
  </si>
  <si>
    <t>HM. SAMPOERNA PALEMBANG 1</t>
  </si>
  <si>
    <t>PLMPCI0984 - PALEMBANG KOTA</t>
  </si>
  <si>
    <t>BKI032210026161</t>
  </si>
  <si>
    <t>HM. SAMPOERNA PALEMBANG 2</t>
  </si>
  <si>
    <t>PLMPCI0965 - KAYU AGUNG</t>
  </si>
  <si>
    <t>BKI032210026187</t>
  </si>
  <si>
    <t>HM. SAMPOERNA EZD BANGKA</t>
  </si>
  <si>
    <t>BKSPCI0046 - PANGKAL PINANG</t>
  </si>
  <si>
    <t>BKI032210026203</t>
  </si>
  <si>
    <t>HM. SAMPOERNA EZD BELITUNG</t>
  </si>
  <si>
    <t>BKSPCI0051 - TANJUNG PANDAN</t>
  </si>
  <si>
    <t>BKI032210026211</t>
  </si>
  <si>
    <t>HM. SAMPOERNA LAHAT</t>
  </si>
  <si>
    <t>PLMPCI0968 - LAHAT</t>
  </si>
  <si>
    <t>BKI032210026229</t>
  </si>
  <si>
    <t>HM. SAMPOERNA DPC BATURAJA</t>
  </si>
  <si>
    <t>PLMPCI0950 - BATURAJA</t>
  </si>
  <si>
    <t>BKI032210026237</t>
  </si>
  <si>
    <t>HM. SAMPOERNA JAMBI</t>
  </si>
  <si>
    <t>DJBPCI0107 - JAMBI</t>
  </si>
  <si>
    <t>BKI032210026245</t>
  </si>
  <si>
    <t>HM. SAMPOERNA MUARA BUNGO</t>
  </si>
  <si>
    <t>DJBPCI0115 - MUARA BUNGO</t>
  </si>
  <si>
    <t>BKI032210026252</t>
  </si>
  <si>
    <t>HM. SAMPOERNA DPC BANYUWANGI</t>
  </si>
  <si>
    <t>SUBPCI0188 - BANYUWANGI</t>
  </si>
  <si>
    <t>BKI032210026260</t>
  </si>
  <si>
    <t>HM. SAMPOERNA KUPANG</t>
  </si>
  <si>
    <t>KOEPCI0620 - KUPANG KOTA</t>
  </si>
  <si>
    <t>BKI032210026278</t>
  </si>
  <si>
    <t>HM. SAMPOERNA EZD SUMBA</t>
  </si>
  <si>
    <t>KOEPCI0663 - WAINGAPU</t>
  </si>
  <si>
    <t>BKI032210026286</t>
  </si>
  <si>
    <t>HM. SAMPOERNA EZD MAUMERE</t>
  </si>
  <si>
    <t>KOEPCI0632 - MAUMERE</t>
  </si>
  <si>
    <t>BKI032210026294</t>
  </si>
  <si>
    <t>HM. SAMPOERNA EZD ATAMBUA</t>
  </si>
  <si>
    <t>KOEPCI0607 - ATAMBUA/BELLU</t>
  </si>
  <si>
    <t>BKI032210026302</t>
  </si>
  <si>
    <t>HM. SAMPOERNA EZD ALOR</t>
  </si>
  <si>
    <t>KOEPCI0606 - ALOR</t>
  </si>
  <si>
    <t>BKI032210026435</t>
  </si>
  <si>
    <t>HM. SAMPOERNA PAMEKASAN</t>
  </si>
  <si>
    <t>PCI0211 - PAMEKASAN</t>
  </si>
  <si>
    <t>BKI032210026443</t>
  </si>
  <si>
    <t>HM. SAMPOERNA SIDOARJO</t>
  </si>
  <si>
    <t>PDNPCI0218 - SIDOARJO</t>
  </si>
  <si>
    <t>BKI032210026450</t>
  </si>
  <si>
    <t>HM. SAMPOERNA MOJOKERTO</t>
  </si>
  <si>
    <t>MJKPCI0207 - MOJOKERTO</t>
  </si>
  <si>
    <t>BKI032210026468</t>
  </si>
  <si>
    <t>HM. SAMPOERNA SURABAYA</t>
  </si>
  <si>
    <t>SUBPCI0221 - SURABAYA</t>
  </si>
  <si>
    <t>BKI032210026476</t>
  </si>
  <si>
    <t>HM. SAMPOERNA GRESIK</t>
  </si>
  <si>
    <t>GRSPCI0194 - GRESIK</t>
  </si>
  <si>
    <t>BKI032210026484</t>
  </si>
  <si>
    <t>HM. SAMPOERNA MALANG</t>
  </si>
  <si>
    <t>MLGPCI0206 - MALANG</t>
  </si>
  <si>
    <t>BKI032210026492</t>
  </si>
  <si>
    <t>HM. SAMPOERNA PROBOLINGGO</t>
  </si>
  <si>
    <t>PBLPCI0215 - PROBOLINGGO</t>
  </si>
  <si>
    <t>BKI032210026583</t>
  </si>
  <si>
    <t>BKI032210026591</t>
  </si>
  <si>
    <t>HM. SAMPOERNA SEMARANG</t>
  </si>
  <si>
    <t>SRGPCI0266 - SEMARANG</t>
  </si>
  <si>
    <t>BKI032210026617</t>
  </si>
  <si>
    <t>HM. SAMPOERNA JEMBER</t>
  </si>
  <si>
    <t>JBRPCI0195 - JEMBER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</si>
  <si>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Dua Puluh Dua Juta Lima Ratus Empat Ribu Lima Ratus Rupiah.</t>
    </r>
  </si>
  <si>
    <t>C3 Additional TTD</t>
  </si>
  <si>
    <t>BKI032210026310</t>
  </si>
  <si>
    <t>HM. SAMPOERNA DPC RUTENG</t>
  </si>
  <si>
    <t>KOEPCI0645 - RUTENG KAB. MANGGARAI</t>
  </si>
  <si>
    <t>BKI032210026328</t>
  </si>
  <si>
    <t>HM. SAMPOERNA DPC ENDE</t>
  </si>
  <si>
    <t>KOEPCI0614 - ENDE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</si>
  <si>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Satu Juta Dua Ratus Ribu Rupiah.</t>
    </r>
  </si>
  <si>
    <t xml:space="preserve"> 315/PCI/K2/PI/VII/21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</si>
  <si>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Empat Juta Sembilan Ratus Tujuh Puluh Enam Ribu Rupiah.</t>
    </r>
  </si>
  <si>
    <t>: CV.Tri Anugrah</t>
  </si>
  <si>
    <t>: Ibu  Yanti</t>
  </si>
  <si>
    <t xml:space="preserve"> 316/PCI/K2/PI/VII/21</t>
  </si>
  <si>
    <t xml:space="preserve"> 30 Juli 2021</t>
  </si>
  <si>
    <t>Duedate</t>
  </si>
  <si>
    <t>BKI032210027557</t>
  </si>
  <si>
    <t>Pengiriman Barang Tujuan PT. Multi Bintang  Indonesia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</si>
  <si>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Tiga Ratus Tujuh Puluh Lima Ribu Rupiah.</t>
    </r>
  </si>
  <si>
    <t xml:space="preserve"> 317/PCI/K2/VII/21</t>
  </si>
  <si>
    <t>BKI032210027961</t>
  </si>
  <si>
    <t xml:space="preserve">Pengiriman Barang Tujuan PT. Pupuk Sriwidjaja </t>
  </si>
  <si>
    <t>: PT.  Megajaya Solusi Transportindo</t>
  </si>
  <si>
    <t>: Bpk. Eko</t>
  </si>
  <si>
    <t xml:space="preserve"> 318/PCI/K2/VII/21</t>
  </si>
  <si>
    <t>BKI032210027466</t>
  </si>
  <si>
    <t>Pengiriman Barang Tujuan Palembang Kota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</si>
  <si>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Satu Juta Enam Ratus Ribu Rupiah.</t>
    </r>
  </si>
  <si>
    <t xml:space="preserve"> 319/PCI/K2/VII/21</t>
  </si>
  <si>
    <t>: Ibu Ambar Risvi Nanda</t>
  </si>
  <si>
    <t>BKI032210027979</t>
  </si>
  <si>
    <t>Pengiriman Barang Tujuan Bpk. Aji Al Amiri</t>
  </si>
  <si>
    <t>Pangkal Pinang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</si>
  <si>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Satu Juta Dua Ratus Ribu Rupiah.</t>
    </r>
  </si>
  <si>
    <t xml:space="preserve"> 320/PCI/K2/VII/21</t>
  </si>
  <si>
    <t>BKI032210025445</t>
  </si>
  <si>
    <t>BKI032210027169</t>
  </si>
  <si>
    <t>Pengiriman Barang Tujuan        PT. Darma Anugerah Indah</t>
  </si>
  <si>
    <t>BKI032210027151</t>
  </si>
  <si>
    <t xml:space="preserve"> 321/PCI/K2/VII/21</t>
  </si>
  <si>
    <t xml:space="preserve"> 31 Juli 2021</t>
  </si>
  <si>
    <t>BKI032210027573</t>
  </si>
  <si>
    <t xml:space="preserve"> C3 SAH</t>
  </si>
  <si>
    <t>CGKPCI0225 - JAKARTA</t>
  </si>
  <si>
    <t>BKI032210027342</t>
  </si>
  <si>
    <t>26-07-2021</t>
  </si>
  <si>
    <t>TPOSM - Sticker - 40x40 cm - Sticker Chromo - SAH Jam NP</t>
  </si>
  <si>
    <t>24-07-2021</t>
  </si>
  <si>
    <t>BKI032210027359</t>
  </si>
  <si>
    <t>BKI032210027367</t>
  </si>
  <si>
    <t>BKI032210027706</t>
  </si>
  <si>
    <t>27-07-2021</t>
  </si>
  <si>
    <t>BKIPCI0136 - BOGOR</t>
  </si>
  <si>
    <t>BKI032210027680</t>
  </si>
  <si>
    <t>BKIPCI0152 - DEPOK</t>
  </si>
  <si>
    <t>BKI032210027698</t>
  </si>
  <si>
    <t>BKI032210027599</t>
  </si>
  <si>
    <t>BKI032210027631</t>
  </si>
  <si>
    <t>BKI032210027615</t>
  </si>
  <si>
    <t>BKI032210027649</t>
  </si>
  <si>
    <t>BKI032210027581</t>
  </si>
  <si>
    <t>BKI032210027607</t>
  </si>
  <si>
    <t>BKI032210027656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</si>
  <si>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Ratus Empat Puluh Delapan Ribu Rupiah.</t>
    </r>
  </si>
  <si>
    <t>BKIPCI0152 - JAKARTA SELATAN</t>
  </si>
  <si>
    <t xml:space="preserve"> 322/PCI/K2/VII/21</t>
  </si>
  <si>
    <t>BKI032210021303</t>
  </si>
  <si>
    <t>Cianjur</t>
  </si>
  <si>
    <t>Biaya Bongkar Pengiriman Barang  PT. Fumakila (DDO/W6/2021/06/0016E/R/01)  CDD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</si>
  <si>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Seratus Delapan Puluh Ribu Rupiah.</t>
    </r>
  </si>
  <si>
    <t xml:space="preserve"> 323/PCI/K2/VII/21</t>
  </si>
  <si>
    <t>BKI032210027227</t>
  </si>
  <si>
    <t>Biaya Bongkar Pengiriman Barang  PT. American Standar (DO/W6/2021/07/00A81)               CDD</t>
  </si>
  <si>
    <t xml:space="preserve"> 324/PCI/K2/VII/21</t>
  </si>
  <si>
    <t>Biaya Bongkar Pengiriman Barang PT. American Standar (DO/W6/2021/07/00D83)               CDDL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</si>
  <si>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Tujuh Puluh Lima Ribu Rupiah.</t>
    </r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</si>
  <si>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Sebelas Juta Rupiah.</t>
    </r>
  </si>
  <si>
    <t xml:space="preserve"> 314/PCI/K2//VII/21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</si>
  <si>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Empat Puluh Enam Ribu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</si>
</sst>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_(* #,##0_);_(* \(#,##0\);_(* &quot;-&quot;_);_(@_)"/>
    <numFmt numFmtId="168" formatCode="_(&quot;Rp&quot;* #,##0_);_(&quot;Rp&quot;* \(#,##0\);_(&quot;Rp&quot;* &quot;-&quot;_);_(@_)"/>
    <numFmt numFmtId="169" formatCode="dd/mm/yy"/>
    <numFmt numFmtId="170" formatCode="dd\ mmmm\ yy"/>
    <numFmt numFmtId="171" formatCode="mm/dd/yy;@"/>
    <numFmt numFmtId="172" formatCode="dd/mm/yy;@"/>
    <numFmt numFmtId="173" formatCode="dd/mm/yyyy;@"/>
    <numFmt numFmtId="174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4"/>
      <color rgb="FF000000"/>
      <name val="Arial"/>
      <family val="2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5">
    <xf numFmtId="0" fontId="0" fillId="0" borderId="0" xfId="0"/>
    <xf numFmtId="0" fontId="3" fillId="0" borderId="0" xfId="0" applyFont="1"/>
    <xf numFmtId="0" fontId="0" fillId="0" borderId="0" xfId="0" applyFont="1" applyAlignment="1">
      <alignment vertical="center"/>
    </xf>
    <xf numFmtId="166" fontId="4" fillId="0" borderId="0" xfId="0" quotePrefix="1" applyNumberFormat="1" applyFont="1" applyAlignment="1">
      <alignment vertical="center"/>
    </xf>
    <xf numFmtId="14" fontId="0" fillId="0" borderId="10" xfId="0" quotePrefix="1" applyNumberFormat="1" applyFont="1" applyBorder="1" applyAlignment="1">
      <alignment horizontal="center" vertical="center"/>
    </xf>
    <xf numFmtId="165" fontId="7" fillId="3" borderId="10" xfId="1" applyNumberFormat="1" applyFont="1" applyFill="1" applyBorder="1" applyAlignment="1">
      <alignment horizontal="center" vertical="center" wrapText="1"/>
    </xf>
    <xf numFmtId="0" fontId="8" fillId="0" borderId="0" xfId="0" applyFont="1"/>
    <xf numFmtId="0" fontId="7" fillId="0" borderId="0" xfId="0" applyFont="1"/>
    <xf numFmtId="165" fontId="7" fillId="0" borderId="0" xfId="1" applyNumberFormat="1" applyFont="1"/>
    <xf numFmtId="0" fontId="9" fillId="0" borderId="0" xfId="0" applyFont="1"/>
    <xf numFmtId="0" fontId="7" fillId="0" borderId="18" xfId="0" applyFont="1" applyBorder="1"/>
    <xf numFmtId="165" fontId="7" fillId="0" borderId="18" xfId="1" applyNumberFormat="1" applyFont="1" applyBorder="1"/>
    <xf numFmtId="165" fontId="7" fillId="0" borderId="0" xfId="1" applyNumberFormat="1" applyFont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169" fontId="7" fillId="3" borderId="10" xfId="0" quotePrefix="1" applyNumberFormat="1" applyFont="1" applyFill="1" applyBorder="1" applyAlignment="1">
      <alignment horizontal="center" vertical="center"/>
    </xf>
    <xf numFmtId="167" fontId="8" fillId="0" borderId="17" xfId="0" applyNumberFormat="1" applyFont="1" applyBorder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5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/>
    </xf>
    <xf numFmtId="165" fontId="8" fillId="0" borderId="0" xfId="1" applyNumberFormat="1" applyFont="1" applyAlignment="1">
      <alignment horizontal="left" vertical="center"/>
    </xf>
    <xf numFmtId="168" fontId="7" fillId="0" borderId="0" xfId="0" applyNumberFormat="1" applyFont="1" applyAlignment="1">
      <alignment horizontal="left" vertical="center"/>
    </xf>
    <xf numFmtId="165" fontId="8" fillId="0" borderId="18" xfId="1" applyNumberFormat="1" applyFont="1" applyBorder="1"/>
    <xf numFmtId="168" fontId="8" fillId="0" borderId="18" xfId="0" applyNumberFormat="1" applyFont="1" applyBorder="1" applyAlignment="1">
      <alignment horizontal="center" vertical="center"/>
    </xf>
    <xf numFmtId="9" fontId="7" fillId="0" borderId="0" xfId="0" applyNumberFormat="1" applyFont="1"/>
    <xf numFmtId="165" fontId="8" fillId="0" borderId="0" xfId="1" applyNumberFormat="1" applyFont="1"/>
    <xf numFmtId="168" fontId="8" fillId="0" borderId="0" xfId="0" applyNumberFormat="1" applyFont="1"/>
    <xf numFmtId="0" fontId="10" fillId="0" borderId="0" xfId="0" applyFont="1"/>
    <xf numFmtId="0" fontId="5" fillId="0" borderId="0" xfId="0" applyFont="1"/>
    <xf numFmtId="0" fontId="8" fillId="0" borderId="0" xfId="0" applyFont="1" applyBorder="1"/>
    <xf numFmtId="0" fontId="7" fillId="0" borderId="0" xfId="0" applyFont="1" applyBorder="1"/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quotePrefix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25" xfId="0" applyFont="1" applyBorder="1"/>
    <xf numFmtId="0" fontId="7" fillId="0" borderId="26" xfId="0" applyFont="1" applyBorder="1"/>
    <xf numFmtId="0" fontId="11" fillId="0" borderId="27" xfId="0" applyFont="1" applyBorder="1" applyAlignment="1">
      <alignment horizontal="left" vertical="center" indent="3"/>
    </xf>
    <xf numFmtId="0" fontId="7" fillId="0" borderId="28" xfId="0" applyFont="1" applyBorder="1"/>
    <xf numFmtId="0" fontId="11" fillId="0" borderId="27" xfId="0" applyFont="1" applyBorder="1"/>
    <xf numFmtId="0" fontId="11" fillId="0" borderId="27" xfId="0" applyFont="1" applyBorder="1" applyAlignment="1">
      <alignment vertical="center"/>
    </xf>
    <xf numFmtId="0" fontId="11" fillId="0" borderId="27" xfId="0" applyFont="1" applyBorder="1" applyAlignment="1"/>
    <xf numFmtId="169" fontId="7" fillId="3" borderId="10" xfId="0" quotePrefix="1" applyNumberFormat="1" applyFont="1" applyFill="1" applyBorder="1" applyAlignment="1">
      <alignment horizontal="center" vertical="center" wrapText="1"/>
    </xf>
    <xf numFmtId="170" fontId="7" fillId="3" borderId="20" xfId="0" quotePrefix="1" applyNumberFormat="1" applyFont="1" applyFill="1" applyBorder="1" applyAlignment="1">
      <alignment horizontal="center" vertical="center" wrapText="1"/>
    </xf>
    <xf numFmtId="165" fontId="7" fillId="3" borderId="20" xfId="1" applyNumberFormat="1" applyFont="1" applyFill="1" applyBorder="1" applyAlignment="1">
      <alignment horizontal="center" vertical="center" wrapText="1"/>
    </xf>
    <xf numFmtId="0" fontId="7" fillId="3" borderId="20" xfId="1" applyNumberFormat="1" applyFont="1" applyFill="1" applyBorder="1" applyAlignment="1">
      <alignment horizontal="center" vertical="center"/>
    </xf>
    <xf numFmtId="0" fontId="7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0" fontId="7" fillId="3" borderId="9" xfId="0" applyNumberFormat="1" applyFont="1" applyFill="1" applyBorder="1" applyAlignment="1">
      <alignment horizontal="center" vertical="center"/>
    </xf>
    <xf numFmtId="15" fontId="7" fillId="3" borderId="10" xfId="0" quotePrefix="1" applyNumberFormat="1" applyFont="1" applyFill="1" applyBorder="1" applyAlignment="1">
      <alignment horizontal="center" vertical="center"/>
    </xf>
    <xf numFmtId="15" fontId="7" fillId="3" borderId="10" xfId="0" quotePrefix="1" applyNumberFormat="1" applyFont="1" applyFill="1" applyBorder="1" applyAlignment="1">
      <alignment horizontal="center" vertical="center" wrapText="1"/>
    </xf>
    <xf numFmtId="0" fontId="7" fillId="3" borderId="19" xfId="1" applyNumberFormat="1" applyFont="1" applyFill="1" applyBorder="1" applyAlignment="1">
      <alignment horizontal="center" vertical="center" wrapText="1"/>
    </xf>
    <xf numFmtId="165" fontId="7" fillId="0" borderId="13" xfId="1" applyNumberFormat="1" applyFont="1" applyBorder="1" applyAlignment="1">
      <alignment vertical="center"/>
    </xf>
    <xf numFmtId="167" fontId="7" fillId="0" borderId="0" xfId="0" applyNumberFormat="1" applyFont="1" applyBorder="1" applyAlignment="1">
      <alignment horizontal="center" vertical="center"/>
    </xf>
    <xf numFmtId="165" fontId="8" fillId="0" borderId="0" xfId="1" applyNumberFormat="1" applyFont="1" applyBorder="1"/>
    <xf numFmtId="168" fontId="7" fillId="0" borderId="0" xfId="0" applyNumberFormat="1" applyFont="1" applyBorder="1" applyAlignment="1">
      <alignment horizontal="center" vertical="center"/>
    </xf>
    <xf numFmtId="165" fontId="8" fillId="0" borderId="32" xfId="0" applyNumberFormat="1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165" fontId="7" fillId="0" borderId="23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5" fontId="7" fillId="0" borderId="23" xfId="1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7" fillId="0" borderId="18" xfId="0" applyNumberFormat="1" applyFont="1" applyBorder="1" applyAlignment="1">
      <alignment horizontal="center" vertical="center"/>
    </xf>
    <xf numFmtId="0" fontId="7" fillId="0" borderId="0" xfId="0" quotePrefix="1" applyFont="1"/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15" fontId="7" fillId="3" borderId="20" xfId="0" quotePrefix="1" applyNumberFormat="1" applyFont="1" applyFill="1" applyBorder="1" applyAlignment="1">
      <alignment horizontal="center" vertical="center"/>
    </xf>
    <xf numFmtId="15" fontId="12" fillId="3" borderId="20" xfId="0" quotePrefix="1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7" fillId="3" borderId="10" xfId="1" applyNumberFormat="1" applyFont="1" applyFill="1" applyBorder="1" applyAlignment="1">
      <alignment horizontal="center" vertical="center"/>
    </xf>
    <xf numFmtId="167" fontId="7" fillId="0" borderId="17" xfId="0" applyNumberFormat="1" applyFont="1" applyBorder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13" fillId="0" borderId="0" xfId="0" applyFont="1"/>
    <xf numFmtId="0" fontId="12" fillId="0" borderId="0" xfId="0" applyFont="1"/>
    <xf numFmtId="165" fontId="12" fillId="0" borderId="0" xfId="1" applyNumberFormat="1" applyFont="1"/>
    <xf numFmtId="0" fontId="12" fillId="0" borderId="18" xfId="0" applyFont="1" applyBorder="1"/>
    <xf numFmtId="165" fontId="12" fillId="0" borderId="18" xfId="1" applyNumberFormat="1" applyFont="1" applyBorder="1"/>
    <xf numFmtId="165" fontId="12" fillId="0" borderId="0" xfId="1" applyNumberFormat="1" applyFont="1" applyAlignment="1">
      <alignment horizontal="center"/>
    </xf>
    <xf numFmtId="0" fontId="12" fillId="0" borderId="0" xfId="0" applyFont="1" applyAlignment="1"/>
    <xf numFmtId="0" fontId="3" fillId="0" borderId="0" xfId="0" applyFont="1" applyAlignment="1">
      <alignment vertical="center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2" fillId="0" borderId="34" xfId="0" applyFont="1" applyFill="1" applyBorder="1" applyAlignment="1">
      <alignment horizontal="center" vertical="center"/>
    </xf>
    <xf numFmtId="15" fontId="12" fillId="0" borderId="20" xfId="0" quotePrefix="1" applyNumberFormat="1" applyFont="1" applyFill="1" applyBorder="1" applyAlignment="1">
      <alignment horizontal="center" vertical="center"/>
    </xf>
    <xf numFmtId="15" fontId="12" fillId="0" borderId="20" xfId="0" quotePrefix="1" applyNumberFormat="1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165" fontId="12" fillId="3" borderId="13" xfId="0" applyNumberFormat="1" applyFont="1" applyFill="1" applyBorder="1" applyAlignment="1">
      <alignment vertical="center"/>
    </xf>
    <xf numFmtId="165" fontId="12" fillId="0" borderId="0" xfId="0" applyNumberFormat="1" applyFont="1"/>
    <xf numFmtId="168" fontId="8" fillId="0" borderId="1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2" fillId="0" borderId="0" xfId="1" applyNumberFormat="1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165" fontId="13" fillId="0" borderId="0" xfId="1" applyNumberFormat="1" applyFont="1" applyBorder="1"/>
    <xf numFmtId="168" fontId="12" fillId="0" borderId="0" xfId="0" quotePrefix="1" applyNumberFormat="1" applyFont="1" applyBorder="1" applyAlignment="1">
      <alignment horizontal="center" vertical="center"/>
    </xf>
    <xf numFmtId="9" fontId="12" fillId="0" borderId="0" xfId="0" applyNumberFormat="1" applyFont="1"/>
    <xf numFmtId="165" fontId="13" fillId="0" borderId="18" xfId="1" applyNumberFormat="1" applyFont="1" applyBorder="1"/>
    <xf numFmtId="168" fontId="13" fillId="0" borderId="18" xfId="0" quotePrefix="1" applyNumberFormat="1" applyFont="1" applyBorder="1" applyAlignment="1">
      <alignment horizontal="center" vertical="center"/>
    </xf>
    <xf numFmtId="165" fontId="8" fillId="0" borderId="0" xfId="1" applyNumberFormat="1" applyFont="1" applyAlignment="1">
      <alignment vertical="center"/>
    </xf>
    <xf numFmtId="168" fontId="8" fillId="0" borderId="0" xfId="0" applyNumberFormat="1" applyFont="1" applyAlignment="1">
      <alignment vertical="center"/>
    </xf>
    <xf numFmtId="165" fontId="13" fillId="0" borderId="0" xfId="1" applyNumberFormat="1" applyFont="1"/>
    <xf numFmtId="168" fontId="13" fillId="0" borderId="0" xfId="0" applyNumberFormat="1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quotePrefix="1" applyFont="1" applyAlignment="1">
      <alignment horizontal="left"/>
    </xf>
    <xf numFmtId="0" fontId="12" fillId="0" borderId="0" xfId="0" quotePrefix="1" applyFont="1" applyAlignment="1">
      <alignment horizontal="left"/>
    </xf>
    <xf numFmtId="0" fontId="12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165" fontId="7" fillId="3" borderId="10" xfId="1" applyNumberFormat="1" applyFont="1" applyFill="1" applyBorder="1" applyAlignment="1">
      <alignment horizontal="center" vertical="center"/>
    </xf>
    <xf numFmtId="165" fontId="12" fillId="3" borderId="20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3" borderId="20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6" fillId="0" borderId="0" xfId="0" applyFont="1"/>
    <xf numFmtId="0" fontId="2" fillId="0" borderId="0" xfId="0" applyFont="1"/>
    <xf numFmtId="165" fontId="0" fillId="0" borderId="0" xfId="1" applyNumberFormat="1" applyFont="1"/>
    <xf numFmtId="0" fontId="0" fillId="0" borderId="0" xfId="0" applyFont="1"/>
    <xf numFmtId="0" fontId="0" fillId="0" borderId="0" xfId="0" applyBorder="1"/>
    <xf numFmtId="165" fontId="0" fillId="0" borderId="0" xfId="1" applyNumberFormat="1" applyFont="1" applyBorder="1"/>
    <xf numFmtId="0" fontId="7" fillId="0" borderId="0" xfId="0" applyFont="1" applyAlignment="1">
      <alignment vertical="center"/>
    </xf>
    <xf numFmtId="165" fontId="3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0" fillId="0" borderId="10" xfId="0" quotePrefix="1" applyFont="1" applyBorder="1" applyAlignment="1">
      <alignment horizontal="center" vertical="center" wrapText="1"/>
    </xf>
    <xf numFmtId="0" fontId="0" fillId="0" borderId="10" xfId="1" applyNumberFormat="1" applyFont="1" applyBorder="1" applyAlignment="1">
      <alignment horizontal="center" vertical="center"/>
    </xf>
    <xf numFmtId="167" fontId="3" fillId="0" borderId="13" xfId="0" applyNumberFormat="1" applyFont="1" applyFill="1" applyBorder="1" applyAlignment="1">
      <alignment vertical="center"/>
    </xf>
    <xf numFmtId="165" fontId="16" fillId="0" borderId="17" xfId="1" applyNumberFormat="1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8" fillId="0" borderId="0" xfId="0" applyFont="1" applyAlignment="1">
      <alignment vertical="center"/>
    </xf>
    <xf numFmtId="165" fontId="2" fillId="0" borderId="0" xfId="1" applyNumberFormat="1" applyFont="1" applyAlignment="1">
      <alignment horizontal="left" vertical="center"/>
    </xf>
    <xf numFmtId="168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8" xfId="1" applyNumberFormat="1" applyFont="1" applyBorder="1" applyAlignment="1">
      <alignment vertical="center"/>
    </xf>
    <xf numFmtId="168" fontId="3" fillId="0" borderId="18" xfId="0" quotePrefix="1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6" fillId="0" borderId="0" xfId="1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168" fontId="16" fillId="0" borderId="0" xfId="0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2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Border="1"/>
    <xf numFmtId="165" fontId="0" fillId="0" borderId="0" xfId="0" applyNumberFormat="1"/>
    <xf numFmtId="0" fontId="6" fillId="0" borderId="0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6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5" fontId="3" fillId="0" borderId="0" xfId="1" applyNumberFormat="1" applyFont="1"/>
    <xf numFmtId="0" fontId="8" fillId="0" borderId="0" xfId="0" applyFont="1" applyAlignment="1">
      <alignment horizontal="center" vertical="center"/>
    </xf>
    <xf numFmtId="0" fontId="7" fillId="3" borderId="37" xfId="1" applyNumberFormat="1" applyFont="1" applyFill="1" applyBorder="1" applyAlignment="1">
      <alignment horizontal="center" vertical="center" wrapText="1"/>
    </xf>
    <xf numFmtId="43" fontId="7" fillId="0" borderId="0" xfId="2" applyFont="1"/>
    <xf numFmtId="15" fontId="12" fillId="3" borderId="10" xfId="0" quotePrefix="1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165" fontId="7" fillId="0" borderId="13" xfId="1" applyNumberFormat="1" applyFont="1" applyBorder="1" applyAlignment="1">
      <alignment horizontal="center" vertical="center"/>
    </xf>
    <xf numFmtId="171" fontId="0" fillId="0" borderId="10" xfId="0" quotePrefix="1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165" fontId="0" fillId="0" borderId="10" xfId="1" applyNumberFormat="1" applyFont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 wrapText="1"/>
    </xf>
    <xf numFmtId="0" fontId="0" fillId="0" borderId="1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8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72" fontId="0" fillId="0" borderId="10" xfId="0" quotePrefix="1" applyNumberFormat="1" applyFont="1" applyBorder="1" applyAlignment="1">
      <alignment horizontal="center" vertical="center"/>
    </xf>
    <xf numFmtId="0" fontId="21" fillId="0" borderId="0" xfId="0" applyFont="1"/>
    <xf numFmtId="0" fontId="3" fillId="0" borderId="18" xfId="0" applyFont="1" applyBorder="1"/>
    <xf numFmtId="165" fontId="3" fillId="0" borderId="18" xfId="1" applyNumberFormat="1" applyFont="1" applyBorder="1"/>
    <xf numFmtId="0" fontId="3" fillId="0" borderId="0" xfId="0" applyFont="1" applyAlignment="1"/>
    <xf numFmtId="0" fontId="13" fillId="2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14" fontId="3" fillId="3" borderId="12" xfId="0" applyNumberFormat="1" applyFont="1" applyFill="1" applyBorder="1" applyAlignment="1">
      <alignment horizontal="center" vertical="center" wrapText="1"/>
    </xf>
    <xf numFmtId="0" fontId="3" fillId="3" borderId="10" xfId="0" quotePrefix="1" applyNumberFormat="1" applyFont="1" applyFill="1" applyBorder="1" applyAlignment="1">
      <alignment horizontal="center" vertical="center" wrapText="1"/>
    </xf>
    <xf numFmtId="0" fontId="23" fillId="0" borderId="10" xfId="1" applyNumberFormat="1" applyFont="1" applyFill="1" applyBorder="1" applyAlignment="1">
      <alignment horizontal="center" vertical="center" wrapText="1"/>
    </xf>
    <xf numFmtId="165" fontId="3" fillId="3" borderId="13" xfId="0" applyNumberFormat="1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14" fontId="3" fillId="3" borderId="39" xfId="0" applyNumberFormat="1" applyFont="1" applyFill="1" applyBorder="1" applyAlignment="1">
      <alignment horizontal="center" vertical="center" wrapText="1"/>
    </xf>
    <xf numFmtId="0" fontId="3" fillId="3" borderId="19" xfId="0" quotePrefix="1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14" fontId="3" fillId="3" borderId="10" xfId="0" applyNumberFormat="1" applyFont="1" applyFill="1" applyBorder="1" applyAlignment="1">
      <alignment horizontal="center" vertical="center" wrapText="1"/>
    </xf>
    <xf numFmtId="0" fontId="3" fillId="0" borderId="10" xfId="0" quotePrefix="1" applyNumberFormat="1" applyFont="1" applyFill="1" applyBorder="1" applyAlignment="1">
      <alignment horizontal="center" vertical="center" wrapText="1"/>
    </xf>
    <xf numFmtId="168" fontId="2" fillId="0" borderId="17" xfId="0" applyNumberFormat="1" applyFont="1" applyBorder="1" applyAlignment="1">
      <alignment horizontal="center" vertical="center"/>
    </xf>
    <xf numFmtId="165" fontId="2" fillId="0" borderId="18" xfId="1" applyNumberFormat="1" applyFont="1" applyBorder="1"/>
    <xf numFmtId="168" fontId="2" fillId="0" borderId="18" xfId="0" quotePrefix="1" applyNumberFormat="1" applyFont="1" applyBorder="1" applyAlignment="1">
      <alignment horizontal="center" vertical="center"/>
    </xf>
    <xf numFmtId="165" fontId="2" fillId="0" borderId="0" xfId="1" applyNumberFormat="1" applyFont="1"/>
    <xf numFmtId="168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/>
    <xf numFmtId="15" fontId="3" fillId="0" borderId="24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15" fontId="3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21" xfId="1" applyNumberFormat="1" applyFont="1" applyFill="1" applyBorder="1" applyAlignment="1">
      <alignment horizontal="center" vertical="center"/>
    </xf>
    <xf numFmtId="168" fontId="3" fillId="0" borderId="18" xfId="0" quotePrefix="1" applyNumberFormat="1" applyFont="1" applyBorder="1" applyAlignment="1">
      <alignment horizontal="center" vertical="center"/>
    </xf>
    <xf numFmtId="9" fontId="3" fillId="0" borderId="0" xfId="0" applyNumberFormat="1" applyFont="1"/>
    <xf numFmtId="0" fontId="3" fillId="0" borderId="0" xfId="0" quotePrefix="1" applyFont="1" applyAlignment="1">
      <alignment horizontal="left"/>
    </xf>
    <xf numFmtId="49" fontId="0" fillId="0" borderId="10" xfId="0" quotePrefix="1" applyNumberFormat="1" applyFont="1" applyBorder="1" applyAlignment="1">
      <alignment horizontal="center" vertical="center" wrapText="1"/>
    </xf>
    <xf numFmtId="165" fontId="7" fillId="0" borderId="40" xfId="1" applyNumberFormat="1" applyFont="1" applyBorder="1" applyAlignment="1">
      <alignment vertical="center"/>
    </xf>
    <xf numFmtId="170" fontId="7" fillId="3" borderId="10" xfId="0" quotePrefix="1" applyNumberFormat="1" applyFont="1" applyFill="1" applyBorder="1" applyAlignment="1">
      <alignment horizontal="center" vertical="center" wrapText="1"/>
    </xf>
    <xf numFmtId="14" fontId="0" fillId="0" borderId="10" xfId="0" quotePrefix="1" applyNumberFormat="1" applyFont="1" applyBorder="1" applyAlignment="1">
      <alignment vertical="center"/>
    </xf>
    <xf numFmtId="0" fontId="7" fillId="3" borderId="2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0" fontId="7" fillId="3" borderId="20" xfId="0" quotePrefix="1" applyNumberFormat="1" applyFont="1" applyFill="1" applyBorder="1" applyAlignment="1">
      <alignment horizontal="center" vertical="center" wrapText="1"/>
    </xf>
    <xf numFmtId="165" fontId="7" fillId="3" borderId="20" xfId="1" applyNumberFormat="1" applyFont="1" applyFill="1" applyBorder="1" applyAlignment="1">
      <alignment horizontal="center" vertical="center" wrapText="1"/>
    </xf>
    <xf numFmtId="0" fontId="7" fillId="3" borderId="20" xfId="1" applyNumberFormat="1" applyFont="1" applyFill="1" applyBorder="1" applyAlignment="1">
      <alignment horizontal="center" vertical="center"/>
    </xf>
    <xf numFmtId="173" fontId="4" fillId="0" borderId="20" xfId="0" quotePrefix="1" applyNumberFormat="1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3" fontId="4" fillId="0" borderId="0" xfId="0" quotePrefix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74" fontId="7" fillId="0" borderId="0" xfId="2" applyNumberFormat="1" applyFont="1"/>
    <xf numFmtId="43" fontId="7" fillId="0" borderId="0" xfId="0" applyNumberFormat="1" applyFont="1"/>
    <xf numFmtId="0" fontId="8" fillId="0" borderId="0" xfId="0" applyFont="1" applyAlignment="1">
      <alignment horizontal="center" vertical="center"/>
    </xf>
    <xf numFmtId="165" fontId="7" fillId="3" borderId="19" xfId="1" applyNumberFormat="1" applyFont="1" applyFill="1" applyBorder="1" applyAlignment="1">
      <alignment horizontal="center" vertical="center" wrapText="1"/>
    </xf>
    <xf numFmtId="0" fontId="7" fillId="3" borderId="19" xfId="1" applyNumberFormat="1" applyFont="1" applyFill="1" applyBorder="1" applyAlignment="1">
      <alignment horizontal="center" vertical="center"/>
    </xf>
    <xf numFmtId="15" fontId="12" fillId="3" borderId="20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7" fillId="3" borderId="19" xfId="1" applyNumberFormat="1" applyFont="1" applyFill="1" applyBorder="1" applyAlignment="1">
      <alignment vertical="center" wrapText="1"/>
    </xf>
    <xf numFmtId="14" fontId="0" fillId="0" borderId="19" xfId="0" quotePrefix="1" applyNumberFormat="1" applyFont="1" applyBorder="1" applyAlignment="1">
      <alignment vertical="center"/>
    </xf>
    <xf numFmtId="0" fontId="7" fillId="3" borderId="10" xfId="0" quotePrefix="1" applyNumberFormat="1" applyFont="1" applyFill="1" applyBorder="1" applyAlignment="1">
      <alignment horizontal="center" vertical="center" wrapText="1"/>
    </xf>
    <xf numFmtId="0" fontId="7" fillId="3" borderId="19" xfId="0" quotePrefix="1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72" fontId="0" fillId="3" borderId="10" xfId="0" quotePrefix="1" applyNumberFormat="1" applyFill="1" applyBorder="1" applyAlignment="1">
      <alignment horizontal="center" vertical="center"/>
    </xf>
    <xf numFmtId="0" fontId="3" fillId="3" borderId="10" xfId="0" quotePrefix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3" fillId="3" borderId="10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8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12" fillId="3" borderId="20" xfId="0" quotePrefix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3" fontId="0" fillId="0" borderId="20" xfId="0" quotePrefix="1" applyNumberFormat="1" applyFont="1" applyBorder="1" applyAlignment="1">
      <alignment horizontal="center" vertical="center"/>
    </xf>
    <xf numFmtId="167" fontId="3" fillId="0" borderId="23" xfId="0" applyNumberFormat="1" applyFont="1" applyFill="1" applyBorder="1" applyAlignment="1">
      <alignment vertical="center"/>
    </xf>
    <xf numFmtId="173" fontId="0" fillId="0" borderId="19" xfId="0" quotePrefix="1" applyNumberFormat="1" applyFont="1" applyBorder="1" applyAlignment="1">
      <alignment horizontal="center" vertical="center"/>
    </xf>
    <xf numFmtId="173" fontId="0" fillId="0" borderId="10" xfId="0" quotePrefix="1" applyNumberFormat="1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8" fontId="0" fillId="0" borderId="0" xfId="0" applyNumberFormat="1"/>
    <xf numFmtId="167" fontId="3" fillId="0" borderId="43" xfId="0" applyNumberFormat="1" applyFont="1" applyFill="1" applyBorder="1" applyAlignment="1">
      <alignment vertical="center"/>
    </xf>
    <xf numFmtId="165" fontId="1" fillId="0" borderId="41" xfId="1" applyNumberFormat="1" applyFont="1" applyFill="1" applyBorder="1" applyAlignment="1">
      <alignment vertical="center"/>
    </xf>
    <xf numFmtId="165" fontId="1" fillId="0" borderId="42" xfId="1" applyNumberFormat="1" applyFont="1" applyFill="1" applyBorder="1" applyAlignment="1">
      <alignment vertical="center"/>
    </xf>
    <xf numFmtId="0" fontId="3" fillId="0" borderId="38" xfId="0" applyFont="1" applyFill="1" applyBorder="1" applyAlignment="1">
      <alignment horizontal="center" vertical="center"/>
    </xf>
    <xf numFmtId="0" fontId="0" fillId="0" borderId="19" xfId="1" applyNumberFormat="1" applyFont="1" applyBorder="1" applyAlignment="1">
      <alignment horizontal="center" vertical="center"/>
    </xf>
    <xf numFmtId="0" fontId="0" fillId="0" borderId="37" xfId="1" applyNumberFormat="1" applyFont="1" applyBorder="1" applyAlignment="1">
      <alignment horizontal="center" vertical="center"/>
    </xf>
    <xf numFmtId="165" fontId="1" fillId="0" borderId="37" xfId="1" applyNumberFormat="1" applyFont="1" applyFill="1" applyBorder="1" applyAlignment="1">
      <alignment vertical="center"/>
    </xf>
    <xf numFmtId="165" fontId="1" fillId="0" borderId="39" xfId="1" applyNumberFormat="1" applyFont="1" applyFill="1" applyBorder="1" applyAlignment="1">
      <alignment vertical="center"/>
    </xf>
    <xf numFmtId="167" fontId="3" fillId="0" borderId="40" xfId="0" applyNumberFormat="1" applyFont="1" applyFill="1" applyBorder="1" applyAlignment="1">
      <alignment vertical="center"/>
    </xf>
    <xf numFmtId="173" fontId="0" fillId="0" borderId="44" xfId="0" quotePrefix="1" applyNumberFormat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0" borderId="44" xfId="1" applyNumberFormat="1" applyFont="1" applyBorder="1" applyAlignment="1">
      <alignment horizontal="center" vertical="center"/>
    </xf>
    <xf numFmtId="0" fontId="0" fillId="0" borderId="41" xfId="1" applyNumberFormat="1" applyFont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4" fontId="25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5" fontId="7" fillId="0" borderId="23" xfId="1" applyNumberFormat="1" applyFont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165" fontId="12" fillId="3" borderId="23" xfId="0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 vertical="center" wrapText="1"/>
    </xf>
    <xf numFmtId="165" fontId="0" fillId="0" borderId="1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12" fillId="3" borderId="20" xfId="0" quotePrefix="1" applyNumberFormat="1" applyFont="1" applyFill="1" applyBorder="1" applyAlignment="1">
      <alignment horizontal="center" vertical="center" wrapText="1"/>
    </xf>
    <xf numFmtId="15" fontId="12" fillId="3" borderId="20" xfId="0" quotePrefix="1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vertical="center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2" fillId="2" borderId="6" xfId="1" applyNumberFormat="1" applyFont="1" applyFill="1" applyBorder="1" applyAlignment="1">
      <alignment horizontal="center"/>
    </xf>
    <xf numFmtId="165" fontId="2" fillId="2" borderId="7" xfId="1" applyNumberFormat="1" applyFont="1" applyFill="1" applyBorder="1" applyAlignment="1">
      <alignment horizontal="center"/>
    </xf>
    <xf numFmtId="165" fontId="7" fillId="0" borderId="11" xfId="1" applyNumberFormat="1" applyFont="1" applyBorder="1" applyAlignment="1">
      <alignment horizontal="center" vertical="center"/>
    </xf>
    <xf numFmtId="165" fontId="7" fillId="0" borderId="12" xfId="1" applyNumberFormat="1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0" borderId="15" xfId="0" quotePrefix="1" applyFont="1" applyBorder="1" applyAlignment="1">
      <alignment horizontal="center" vertical="center"/>
    </xf>
    <xf numFmtId="0" fontId="8" fillId="0" borderId="18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7" fillId="0" borderId="21" xfId="1" applyNumberFormat="1" applyFont="1" applyBorder="1" applyAlignment="1">
      <alignment horizontal="center" vertical="center" wrapText="1"/>
    </xf>
    <xf numFmtId="165" fontId="7" fillId="0" borderId="22" xfId="1" applyNumberFormat="1" applyFont="1" applyBorder="1" applyAlignment="1">
      <alignment horizontal="center" vertical="center" wrapText="1"/>
    </xf>
    <xf numFmtId="0" fontId="8" fillId="0" borderId="16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7" fillId="0" borderId="21" xfId="1" applyNumberFormat="1" applyFont="1" applyBorder="1" applyAlignment="1">
      <alignment horizontal="center" vertical="center"/>
    </xf>
    <xf numFmtId="165" fontId="7" fillId="0" borderId="22" xfId="1" applyNumberFormat="1" applyFont="1" applyBorder="1" applyAlignment="1">
      <alignment horizontal="center" vertical="center"/>
    </xf>
    <xf numFmtId="165" fontId="8" fillId="2" borderId="6" xfId="1" applyNumberFormat="1" applyFont="1" applyFill="1" applyBorder="1" applyAlignment="1">
      <alignment horizontal="center"/>
    </xf>
    <xf numFmtId="165" fontId="8" fillId="2" borderId="7" xfId="1" applyNumberFormat="1" applyFont="1" applyFill="1" applyBorder="1" applyAlignment="1">
      <alignment horizontal="center"/>
    </xf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65" fontId="13" fillId="2" borderId="6" xfId="1" applyNumberFormat="1" applyFont="1" applyFill="1" applyBorder="1" applyAlignment="1">
      <alignment horizontal="center"/>
    </xf>
    <xf numFmtId="165" fontId="13" fillId="2" borderId="7" xfId="1" applyNumberFormat="1" applyFont="1" applyFill="1" applyBorder="1" applyAlignment="1">
      <alignment horizontal="center"/>
    </xf>
    <xf numFmtId="165" fontId="12" fillId="0" borderId="11" xfId="1" applyNumberFormat="1" applyFont="1" applyFill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7" fillId="0" borderId="10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165" fontId="3" fillId="2" borderId="6" xfId="1" applyNumberFormat="1" applyFont="1" applyFill="1" applyBorder="1" applyAlignment="1">
      <alignment horizontal="center" vertical="center" wrapText="1"/>
    </xf>
    <xf numFmtId="165" fontId="3" fillId="2" borderId="7" xfId="1" applyNumberFormat="1" applyFont="1" applyFill="1" applyBorder="1" applyAlignment="1">
      <alignment horizontal="center" vertical="center" wrapText="1"/>
    </xf>
    <xf numFmtId="165" fontId="1" fillId="0" borderId="11" xfId="1" applyNumberFormat="1" applyFont="1" applyFill="1" applyBorder="1" applyAlignment="1">
      <alignment horizontal="center" vertical="center"/>
    </xf>
    <xf numFmtId="165" fontId="1" fillId="0" borderId="12" xfId="1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3" borderId="20" xfId="1" applyNumberFormat="1" applyFont="1" applyFill="1" applyBorder="1" applyAlignment="1">
      <alignment horizontal="center" vertical="center"/>
    </xf>
    <xf numFmtId="0" fontId="7" fillId="3" borderId="19" xfId="1" applyNumberFormat="1" applyFont="1" applyFill="1" applyBorder="1" applyAlignment="1">
      <alignment horizontal="center" vertical="center"/>
    </xf>
    <xf numFmtId="165" fontId="7" fillId="0" borderId="37" xfId="1" applyNumberFormat="1" applyFont="1" applyBorder="1" applyAlignment="1">
      <alignment horizontal="center" vertical="center"/>
    </xf>
    <xf numFmtId="165" fontId="7" fillId="0" borderId="39" xfId="1" applyNumberFormat="1" applyFont="1" applyBorder="1" applyAlignment="1">
      <alignment horizontal="center" vertical="center"/>
    </xf>
    <xf numFmtId="14" fontId="0" fillId="0" borderId="20" xfId="0" quotePrefix="1" applyNumberFormat="1" applyFont="1" applyBorder="1" applyAlignment="1">
      <alignment horizontal="center" vertical="center"/>
    </xf>
    <xf numFmtId="14" fontId="0" fillId="0" borderId="19" xfId="0" quotePrefix="1" applyNumberFormat="1" applyFont="1" applyBorder="1" applyAlignment="1">
      <alignment horizontal="center" vertical="center"/>
    </xf>
    <xf numFmtId="170" fontId="7" fillId="3" borderId="20" xfId="0" quotePrefix="1" applyNumberFormat="1" applyFont="1" applyFill="1" applyBorder="1" applyAlignment="1">
      <alignment horizontal="center" vertical="center" wrapText="1"/>
    </xf>
    <xf numFmtId="170" fontId="7" fillId="3" borderId="19" xfId="0" quotePrefix="1" applyNumberFormat="1" applyFont="1" applyFill="1" applyBorder="1" applyAlignment="1">
      <alignment horizontal="center" vertical="center" wrapText="1"/>
    </xf>
    <xf numFmtId="165" fontId="7" fillId="3" borderId="20" xfId="1" applyNumberFormat="1" applyFont="1" applyFill="1" applyBorder="1" applyAlignment="1">
      <alignment horizontal="center" vertical="center" wrapText="1"/>
    </xf>
    <xf numFmtId="165" fontId="7" fillId="3" borderId="19" xfId="1" applyNumberFormat="1" applyFont="1" applyFill="1" applyBorder="1" applyAlignment="1">
      <alignment horizontal="center" vertical="center" wrapText="1"/>
    </xf>
    <xf numFmtId="173" fontId="4" fillId="0" borderId="20" xfId="0" quotePrefix="1" applyNumberFormat="1" applyFont="1" applyBorder="1" applyAlignment="1">
      <alignment horizontal="center" vertical="center"/>
    </xf>
    <xf numFmtId="173" fontId="4" fillId="0" borderId="19" xfId="0" quotePrefix="1" applyNumberFormat="1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15" fontId="12" fillId="3" borderId="20" xfId="0" quotePrefix="1" applyNumberFormat="1" applyFont="1" applyFill="1" applyBorder="1" applyAlignment="1">
      <alignment horizontal="center" vertical="center" wrapText="1"/>
    </xf>
    <xf numFmtId="15" fontId="12" fillId="3" borderId="19" xfId="0" quotePrefix="1" applyNumberFormat="1" applyFont="1" applyFill="1" applyBorder="1" applyAlignment="1">
      <alignment horizontal="center" vertical="center" wrapText="1"/>
    </xf>
    <xf numFmtId="165" fontId="7" fillId="0" borderId="23" xfId="1" applyNumberFormat="1" applyFont="1" applyBorder="1" applyAlignment="1">
      <alignment horizontal="center" vertical="center"/>
    </xf>
    <xf numFmtId="165" fontId="7" fillId="0" borderId="40" xfId="1" applyNumberFormat="1" applyFont="1" applyBorder="1" applyAlignment="1">
      <alignment horizontal="center" vertical="center"/>
    </xf>
    <xf numFmtId="165" fontId="2" fillId="2" borderId="6" xfId="1" applyNumberFormat="1" applyFont="1" applyFill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 vertical="center"/>
    </xf>
    <xf numFmtId="167" fontId="3" fillId="0" borderId="11" xfId="1" applyNumberFormat="1" applyFont="1" applyBorder="1" applyAlignment="1">
      <alignment horizontal="center" vertical="center"/>
    </xf>
    <xf numFmtId="167" fontId="3" fillId="0" borderId="12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171" fontId="0" fillId="0" borderId="20" xfId="0" quotePrefix="1" applyNumberFormat="1" applyFont="1" applyBorder="1" applyAlignment="1">
      <alignment horizontal="center" vertical="center"/>
    </xf>
    <xf numFmtId="171" fontId="0" fillId="0" borderId="19" xfId="0" quotePrefix="1" applyNumberFormat="1" applyFont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173" fontId="0" fillId="0" borderId="20" xfId="0" quotePrefix="1" applyNumberFormat="1" applyFont="1" applyBorder="1" applyAlignment="1">
      <alignment horizontal="center" vertical="center"/>
    </xf>
    <xf numFmtId="173" fontId="0" fillId="0" borderId="19" xfId="0" quotePrefix="1" applyNumberFormat="1" applyFont="1" applyBorder="1" applyAlignment="1">
      <alignment horizontal="center" vertical="center"/>
    </xf>
    <xf numFmtId="165" fontId="1" fillId="0" borderId="21" xfId="1" applyNumberFormat="1" applyFont="1" applyFill="1" applyBorder="1" applyAlignment="1">
      <alignment horizontal="center" vertical="center"/>
    </xf>
    <xf numFmtId="165" fontId="1" fillId="0" borderId="22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4" fontId="25" fillId="0" borderId="20" xfId="0" applyNumberFormat="1" applyFont="1" applyBorder="1" applyAlignment="1">
      <alignment horizontal="center" vertical="center" wrapText="1"/>
    </xf>
    <xf numFmtId="14" fontId="25" fillId="0" borderId="19" xfId="0" applyNumberFormat="1" applyFont="1" applyBorder="1" applyAlignment="1">
      <alignment horizontal="center" vertical="center" wrapText="1"/>
    </xf>
    <xf numFmtId="165" fontId="12" fillId="0" borderId="21" xfId="1" applyNumberFormat="1" applyFont="1" applyFill="1" applyBorder="1" applyAlignment="1">
      <alignment horizontal="center" vertical="center"/>
    </xf>
    <xf numFmtId="165" fontId="12" fillId="0" borderId="22" xfId="1" applyNumberFormat="1" applyFont="1" applyFill="1" applyBorder="1" applyAlignment="1">
      <alignment horizontal="center" vertical="center"/>
    </xf>
    <xf numFmtId="165" fontId="1" fillId="0" borderId="37" xfId="1" applyNumberFormat="1" applyFont="1" applyFill="1" applyBorder="1" applyAlignment="1">
      <alignment horizontal="center" vertical="center"/>
    </xf>
    <xf numFmtId="165" fontId="1" fillId="0" borderId="39" xfId="1" applyNumberFormat="1" applyFont="1" applyFill="1" applyBorder="1" applyAlignment="1">
      <alignment horizontal="center" vertical="center"/>
    </xf>
    <xf numFmtId="167" fontId="3" fillId="0" borderId="23" xfId="0" applyNumberFormat="1" applyFont="1" applyFill="1" applyBorder="1" applyAlignment="1">
      <alignment horizontal="center" vertical="center"/>
    </xf>
    <xf numFmtId="167" fontId="3" fillId="0" borderId="40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5" fontId="23" fillId="0" borderId="11" xfId="1" applyNumberFormat="1" applyFont="1" applyFill="1" applyBorder="1" applyAlignment="1">
      <alignment horizontal="center" vertical="center" wrapText="1"/>
    </xf>
    <xf numFmtId="165" fontId="23" fillId="0" borderId="12" xfId="1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6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7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32</xdr:row>
      <xdr:rowOff>171450</xdr:rowOff>
    </xdr:from>
    <xdr:to>
      <xdr:col>14</xdr:col>
      <xdr:colOff>428625</xdr:colOff>
      <xdr:row>37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6390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24</xdr:row>
      <xdr:rowOff>171450</xdr:rowOff>
    </xdr:from>
    <xdr:to>
      <xdr:col>15</xdr:col>
      <xdr:colOff>476250</xdr:colOff>
      <xdr:row>29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60388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13</xdr:col>
      <xdr:colOff>161925</xdr:colOff>
      <xdr:row>27</xdr:row>
      <xdr:rowOff>85725</xdr:rowOff>
    </xdr:from>
    <xdr:to>
      <xdr:col>17</xdr:col>
      <xdr:colOff>270872</xdr:colOff>
      <xdr:row>34</xdr:row>
      <xdr:rowOff>58922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725" y="6553200"/>
          <a:ext cx="2547347" cy="137337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72842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4817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552450</xdr:colOff>
      <xdr:row>32</xdr:row>
      <xdr:rowOff>9525</xdr:rowOff>
    </xdr:from>
    <xdr:to>
      <xdr:col>13</xdr:col>
      <xdr:colOff>561415</xdr:colOff>
      <xdr:row>37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779145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26</xdr:row>
      <xdr:rowOff>28575</xdr:rowOff>
    </xdr:from>
    <xdr:to>
      <xdr:col>15</xdr:col>
      <xdr:colOff>247650</xdr:colOff>
      <xdr:row>31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6638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37</xdr:row>
      <xdr:rowOff>9525</xdr:rowOff>
    </xdr:from>
    <xdr:to>
      <xdr:col>15</xdr:col>
      <xdr:colOff>89897</xdr:colOff>
      <xdr:row>44</xdr:row>
      <xdr:rowOff>39872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0550" y="7991475"/>
          <a:ext cx="2547347" cy="1373372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32</xdr:row>
      <xdr:rowOff>6771</xdr:rowOff>
    </xdr:from>
    <xdr:to>
      <xdr:col>9</xdr:col>
      <xdr:colOff>228600</xdr:colOff>
      <xdr:row>38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33333" y1="84971" x2="82031" y2="84104"/>
                      <a14:foregroundMark x1="72266" y1="12717" x2="86458" y2="5924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5" y="7036221"/>
          <a:ext cx="2543175" cy="114575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1375" y="289113"/>
          <a:ext cx="2333625" cy="1162050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33</xdr:row>
      <xdr:rowOff>180975</xdr:rowOff>
    </xdr:from>
    <xdr:ext cx="1850091" cy="105826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0" y="6467475"/>
          <a:ext cx="1850091" cy="105826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171450</xdr:rowOff>
    </xdr:from>
    <xdr:to>
      <xdr:col>14</xdr:col>
      <xdr:colOff>428625</xdr:colOff>
      <xdr:row>39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152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57150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219075</xdr:colOff>
      <xdr:row>32</xdr:row>
      <xdr:rowOff>104775</xdr:rowOff>
    </xdr:from>
    <xdr:to>
      <xdr:col>9</xdr:col>
      <xdr:colOff>185147</xdr:colOff>
      <xdr:row>38</xdr:row>
      <xdr:rowOff>163697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7048500"/>
          <a:ext cx="2547347" cy="137337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0</xdr:colOff>
      <xdr:row>34</xdr:row>
      <xdr:rowOff>171450</xdr:rowOff>
    </xdr:from>
    <xdr:to>
      <xdr:col>15</xdr:col>
      <xdr:colOff>428625</xdr:colOff>
      <xdr:row>39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152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25</xdr:row>
      <xdr:rowOff>171450</xdr:rowOff>
    </xdr:from>
    <xdr:to>
      <xdr:col>16</xdr:col>
      <xdr:colOff>476250</xdr:colOff>
      <xdr:row>30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57150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32</xdr:row>
      <xdr:rowOff>85725</xdr:rowOff>
    </xdr:from>
    <xdr:to>
      <xdr:col>10</xdr:col>
      <xdr:colOff>232772</xdr:colOff>
      <xdr:row>38</xdr:row>
      <xdr:rowOff>144647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7029450"/>
          <a:ext cx="2547347" cy="137337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33</xdr:row>
      <xdr:rowOff>38100</xdr:rowOff>
    </xdr:from>
    <xdr:to>
      <xdr:col>9</xdr:col>
      <xdr:colOff>299447</xdr:colOff>
      <xdr:row>39</xdr:row>
      <xdr:rowOff>163697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7362825"/>
          <a:ext cx="2547347" cy="137337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40</xdr:row>
      <xdr:rowOff>95250</xdr:rowOff>
    </xdr:from>
    <xdr:to>
      <xdr:col>17</xdr:col>
      <xdr:colOff>221316</xdr:colOff>
      <xdr:row>45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32</xdr:row>
      <xdr:rowOff>95250</xdr:rowOff>
    </xdr:from>
    <xdr:to>
      <xdr:col>16</xdr:col>
      <xdr:colOff>104775</xdr:colOff>
      <xdr:row>37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266700</xdr:colOff>
      <xdr:row>34</xdr:row>
      <xdr:rowOff>0</xdr:rowOff>
    </xdr:from>
    <xdr:to>
      <xdr:col>10</xdr:col>
      <xdr:colOff>147047</xdr:colOff>
      <xdr:row>40</xdr:row>
      <xdr:rowOff>125597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5" y="7953375"/>
          <a:ext cx="2547347" cy="137337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114300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53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42</xdr:row>
      <xdr:rowOff>180975</xdr:rowOff>
    </xdr:from>
    <xdr:to>
      <xdr:col>12</xdr:col>
      <xdr:colOff>916641</xdr:colOff>
      <xdr:row>48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8625" y="78676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40</xdr:row>
      <xdr:rowOff>95250</xdr:rowOff>
    </xdr:from>
    <xdr:to>
      <xdr:col>15</xdr:col>
      <xdr:colOff>485775</xdr:colOff>
      <xdr:row>45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34525" y="7410450"/>
          <a:ext cx="2124075" cy="10286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171450</xdr:rowOff>
    </xdr:from>
    <xdr:to>
      <xdr:col>14</xdr:col>
      <xdr:colOff>428625</xdr:colOff>
      <xdr:row>39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152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57150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32</xdr:row>
      <xdr:rowOff>123825</xdr:rowOff>
    </xdr:from>
    <xdr:to>
      <xdr:col>9</xdr:col>
      <xdr:colOff>147047</xdr:colOff>
      <xdr:row>38</xdr:row>
      <xdr:rowOff>182747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7067550"/>
          <a:ext cx="2547347" cy="137337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134747</xdr:colOff>
      <xdr:row>34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237" y="8383669"/>
          <a:ext cx="2144885" cy="1220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85725</xdr:colOff>
      <xdr:row>28</xdr:row>
      <xdr:rowOff>76200</xdr:rowOff>
    </xdr:from>
    <xdr:to>
      <xdr:col>14</xdr:col>
      <xdr:colOff>66675</xdr:colOff>
      <xdr:row>33</xdr:row>
      <xdr:rowOff>134338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86868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37</xdr:row>
      <xdr:rowOff>114300</xdr:rowOff>
    </xdr:from>
    <xdr:to>
      <xdr:col>13</xdr:col>
      <xdr:colOff>476250</xdr:colOff>
      <xdr:row>42</xdr:row>
      <xdr:rowOff>28574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020050" y="10525125"/>
          <a:ext cx="2124075" cy="10286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492722</xdr:colOff>
      <xdr:row>33</xdr:row>
      <xdr:rowOff>133690</xdr:rowOff>
    </xdr:from>
    <xdr:to>
      <xdr:col>16</xdr:col>
      <xdr:colOff>323033</xdr:colOff>
      <xdr:row>39</xdr:row>
      <xdr:rowOff>143983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01850" y="10278923"/>
          <a:ext cx="2145107" cy="122860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1835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171450</xdr:rowOff>
    </xdr:from>
    <xdr:to>
      <xdr:col>14</xdr:col>
      <xdr:colOff>428625</xdr:colOff>
      <xdr:row>39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152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57150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32</xdr:row>
      <xdr:rowOff>76200</xdr:rowOff>
    </xdr:from>
    <xdr:to>
      <xdr:col>9</xdr:col>
      <xdr:colOff>270872</xdr:colOff>
      <xdr:row>38</xdr:row>
      <xdr:rowOff>135122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7019925"/>
          <a:ext cx="2547347" cy="137337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171450</xdr:rowOff>
    </xdr:from>
    <xdr:to>
      <xdr:col>14</xdr:col>
      <xdr:colOff>428625</xdr:colOff>
      <xdr:row>39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5152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571500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409575</xdr:colOff>
      <xdr:row>32</xdr:row>
      <xdr:rowOff>57150</xdr:rowOff>
    </xdr:from>
    <xdr:to>
      <xdr:col>9</xdr:col>
      <xdr:colOff>223247</xdr:colOff>
      <xdr:row>38</xdr:row>
      <xdr:rowOff>116072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7000875"/>
          <a:ext cx="2547347" cy="137337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29</xdr:row>
      <xdr:rowOff>152400</xdr:rowOff>
    </xdr:from>
    <xdr:to>
      <xdr:col>15</xdr:col>
      <xdr:colOff>76200</xdr:colOff>
      <xdr:row>35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65817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37</xdr:row>
      <xdr:rowOff>133350</xdr:rowOff>
    </xdr:from>
    <xdr:to>
      <xdr:col>13</xdr:col>
      <xdr:colOff>514350</xdr:colOff>
      <xdr:row>42</xdr:row>
      <xdr:rowOff>47624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829550" y="8162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34</xdr:row>
      <xdr:rowOff>95250</xdr:rowOff>
    </xdr:from>
    <xdr:to>
      <xdr:col>9</xdr:col>
      <xdr:colOff>223247</xdr:colOff>
      <xdr:row>40</xdr:row>
      <xdr:rowOff>154172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775" y="7524750"/>
          <a:ext cx="2547347" cy="137337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29</xdr:row>
      <xdr:rowOff>152400</xdr:rowOff>
    </xdr:from>
    <xdr:to>
      <xdr:col>15</xdr:col>
      <xdr:colOff>76200</xdr:colOff>
      <xdr:row>35</xdr:row>
      <xdr:rowOff>10513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0" y="65817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219075</xdr:colOff>
      <xdr:row>37</xdr:row>
      <xdr:rowOff>133350</xdr:rowOff>
    </xdr:from>
    <xdr:to>
      <xdr:col>13</xdr:col>
      <xdr:colOff>514350</xdr:colOff>
      <xdr:row>42</xdr:row>
      <xdr:rowOff>47624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829550" y="8162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34</xdr:row>
      <xdr:rowOff>38100</xdr:rowOff>
    </xdr:from>
    <xdr:to>
      <xdr:col>18</xdr:col>
      <xdr:colOff>528047</xdr:colOff>
      <xdr:row>40</xdr:row>
      <xdr:rowOff>97022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467600"/>
          <a:ext cx="2547347" cy="1373372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355230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52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371475</xdr:colOff>
      <xdr:row>37</xdr:row>
      <xdr:rowOff>76200</xdr:rowOff>
    </xdr:from>
    <xdr:to>
      <xdr:col>15</xdr:col>
      <xdr:colOff>475690</xdr:colOff>
      <xdr:row>43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2050" y="8296275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30</xdr:row>
      <xdr:rowOff>76200</xdr:rowOff>
    </xdr:from>
    <xdr:to>
      <xdr:col>15</xdr:col>
      <xdr:colOff>333375</xdr:colOff>
      <xdr:row>35</xdr:row>
      <xdr:rowOff>104774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77250" y="6896100"/>
          <a:ext cx="2124075" cy="10286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37</xdr:row>
      <xdr:rowOff>171450</xdr:rowOff>
    </xdr:from>
    <xdr:to>
      <xdr:col>14</xdr:col>
      <xdr:colOff>428625</xdr:colOff>
      <xdr:row>42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97345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28</xdr:row>
      <xdr:rowOff>171450</xdr:rowOff>
    </xdr:from>
    <xdr:to>
      <xdr:col>15</xdr:col>
      <xdr:colOff>476250</xdr:colOff>
      <xdr:row>33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79343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35</xdr:row>
      <xdr:rowOff>57150</xdr:rowOff>
    </xdr:from>
    <xdr:to>
      <xdr:col>9</xdr:col>
      <xdr:colOff>223247</xdr:colOff>
      <xdr:row>41</xdr:row>
      <xdr:rowOff>116072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9001125"/>
          <a:ext cx="2547347" cy="1373372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171450</xdr:rowOff>
    </xdr:from>
    <xdr:to>
      <xdr:col>14</xdr:col>
      <xdr:colOff>428625</xdr:colOff>
      <xdr:row>39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95154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77152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32</xdr:row>
      <xdr:rowOff>38100</xdr:rowOff>
    </xdr:from>
    <xdr:to>
      <xdr:col>9</xdr:col>
      <xdr:colOff>261347</xdr:colOff>
      <xdr:row>38</xdr:row>
      <xdr:rowOff>97022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0" y="7115175"/>
          <a:ext cx="2547347" cy="13733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33</xdr:row>
      <xdr:rowOff>85725</xdr:rowOff>
    </xdr:from>
    <xdr:to>
      <xdr:col>9</xdr:col>
      <xdr:colOff>251822</xdr:colOff>
      <xdr:row>40</xdr:row>
      <xdr:rowOff>11297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7410450"/>
          <a:ext cx="2547347" cy="1373372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34</xdr:row>
      <xdr:rowOff>171450</xdr:rowOff>
    </xdr:from>
    <xdr:to>
      <xdr:col>14</xdr:col>
      <xdr:colOff>428625</xdr:colOff>
      <xdr:row>39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76485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25</xdr:row>
      <xdr:rowOff>171450</xdr:rowOff>
    </xdr:from>
    <xdr:to>
      <xdr:col>15</xdr:col>
      <xdr:colOff>476250</xdr:colOff>
      <xdr:row>30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58483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314325</xdr:colOff>
      <xdr:row>32</xdr:row>
      <xdr:rowOff>57150</xdr:rowOff>
    </xdr:from>
    <xdr:to>
      <xdr:col>9</xdr:col>
      <xdr:colOff>280397</xdr:colOff>
      <xdr:row>38</xdr:row>
      <xdr:rowOff>116072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7134225"/>
          <a:ext cx="2547347" cy="1373372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35</xdr:row>
      <xdr:rowOff>180975</xdr:rowOff>
    </xdr:from>
    <xdr:to>
      <xdr:col>14</xdr:col>
      <xdr:colOff>307041</xdr:colOff>
      <xdr:row>41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591425"/>
          <a:ext cx="1850091" cy="1058263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10410825"/>
          <a:ext cx="1850091" cy="1058263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35</xdr:row>
      <xdr:rowOff>180975</xdr:rowOff>
    </xdr:from>
    <xdr:to>
      <xdr:col>13</xdr:col>
      <xdr:colOff>307041</xdr:colOff>
      <xdr:row>41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276226</xdr:colOff>
      <xdr:row>36</xdr:row>
      <xdr:rowOff>57151</xdr:rowOff>
    </xdr:from>
    <xdr:to>
      <xdr:col>9</xdr:col>
      <xdr:colOff>176631</xdr:colOff>
      <xdr:row>42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1" y="8572501"/>
          <a:ext cx="2500730" cy="117157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34</xdr:row>
      <xdr:rowOff>13126</xdr:rowOff>
    </xdr:from>
    <xdr:to>
      <xdr:col>10</xdr:col>
      <xdr:colOff>66676</xdr:colOff>
      <xdr:row>39</xdr:row>
      <xdr:rowOff>85366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7623601"/>
          <a:ext cx="2305050" cy="107236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591425"/>
          <a:ext cx="1850091" cy="1058263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34</xdr:row>
      <xdr:rowOff>180975</xdr:rowOff>
    </xdr:from>
    <xdr:to>
      <xdr:col>14</xdr:col>
      <xdr:colOff>307041</xdr:colOff>
      <xdr:row>40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591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34</xdr:row>
      <xdr:rowOff>115207</xdr:rowOff>
    </xdr:from>
    <xdr:to>
      <xdr:col>10</xdr:col>
      <xdr:colOff>209550</xdr:colOff>
      <xdr:row>40</xdr:row>
      <xdr:rowOff>142516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6" y="8230507"/>
          <a:ext cx="2638424" cy="122745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34</xdr:row>
      <xdr:rowOff>180975</xdr:rowOff>
    </xdr:from>
    <xdr:to>
      <xdr:col>14</xdr:col>
      <xdr:colOff>307041</xdr:colOff>
      <xdr:row>40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82962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34</xdr:row>
      <xdr:rowOff>115207</xdr:rowOff>
    </xdr:from>
    <xdr:to>
      <xdr:col>10</xdr:col>
      <xdr:colOff>209550</xdr:colOff>
      <xdr:row>40</xdr:row>
      <xdr:rowOff>142516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6" y="8230507"/>
          <a:ext cx="2638424" cy="122745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390525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33</xdr:row>
      <xdr:rowOff>180975</xdr:rowOff>
    </xdr:from>
    <xdr:to>
      <xdr:col>13</xdr:col>
      <xdr:colOff>307041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82962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33</xdr:row>
      <xdr:rowOff>105682</xdr:rowOff>
    </xdr:from>
    <xdr:to>
      <xdr:col>9</xdr:col>
      <xdr:colOff>57149</xdr:colOff>
      <xdr:row>39</xdr:row>
      <xdr:rowOff>132991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7516132"/>
          <a:ext cx="2638424" cy="122745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12</xdr:col>
      <xdr:colOff>11766</xdr:colOff>
      <xdr:row>40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8625" y="78676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32</xdr:row>
      <xdr:rowOff>95250</xdr:rowOff>
    </xdr:from>
    <xdr:to>
      <xdr:col>16</xdr:col>
      <xdr:colOff>238125</xdr:colOff>
      <xdr:row>37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34525" y="7410450"/>
          <a:ext cx="2124075" cy="10286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24</xdr:row>
      <xdr:rowOff>104775</xdr:rowOff>
    </xdr:from>
    <xdr:to>
      <xdr:col>15</xdr:col>
      <xdr:colOff>232772</xdr:colOff>
      <xdr:row>31</xdr:row>
      <xdr:rowOff>77972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5629275"/>
          <a:ext cx="2547347" cy="1373372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9942" y="232849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35</xdr:row>
      <xdr:rowOff>180975</xdr:rowOff>
    </xdr:from>
    <xdr:to>
      <xdr:col>12</xdr:col>
      <xdr:colOff>11766</xdr:colOff>
      <xdr:row>41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8625" y="82296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33</xdr:row>
      <xdr:rowOff>95250</xdr:rowOff>
    </xdr:from>
    <xdr:to>
      <xdr:col>16</xdr:col>
      <xdr:colOff>238125</xdr:colOff>
      <xdr:row>38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439400" y="7772400"/>
          <a:ext cx="2124075" cy="102869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33</xdr:row>
      <xdr:rowOff>180975</xdr:rowOff>
    </xdr:from>
    <xdr:to>
      <xdr:col>12</xdr:col>
      <xdr:colOff>11766</xdr:colOff>
      <xdr:row>39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4425" y="87344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31</xdr:row>
      <xdr:rowOff>95250</xdr:rowOff>
    </xdr:from>
    <xdr:to>
      <xdr:col>16</xdr:col>
      <xdr:colOff>238125</xdr:colOff>
      <xdr:row>36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25200" y="8277225"/>
          <a:ext cx="2124075" cy="102869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37</xdr:row>
      <xdr:rowOff>171450</xdr:rowOff>
    </xdr:from>
    <xdr:to>
      <xdr:col>14</xdr:col>
      <xdr:colOff>428625</xdr:colOff>
      <xdr:row>42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95154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28</xdr:row>
      <xdr:rowOff>171450</xdr:rowOff>
    </xdr:from>
    <xdr:to>
      <xdr:col>15</xdr:col>
      <xdr:colOff>476250</xdr:colOff>
      <xdr:row>33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77152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32</xdr:row>
      <xdr:rowOff>171450</xdr:rowOff>
    </xdr:from>
    <xdr:to>
      <xdr:col>14</xdr:col>
      <xdr:colOff>413747</xdr:colOff>
      <xdr:row>39</xdr:row>
      <xdr:rowOff>144647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8591550"/>
          <a:ext cx="2547347" cy="1373372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35</xdr:row>
      <xdr:rowOff>171450</xdr:rowOff>
    </xdr:from>
    <xdr:to>
      <xdr:col>14</xdr:col>
      <xdr:colOff>428625</xdr:colOff>
      <xdr:row>40</xdr:row>
      <xdr:rowOff>115288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0" y="95916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26</xdr:row>
      <xdr:rowOff>171450</xdr:rowOff>
    </xdr:from>
    <xdr:to>
      <xdr:col>15</xdr:col>
      <xdr:colOff>476250</xdr:colOff>
      <xdr:row>31</xdr:row>
      <xdr:rowOff>200024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20175" y="77914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33</xdr:row>
      <xdr:rowOff>38100</xdr:rowOff>
    </xdr:from>
    <xdr:to>
      <xdr:col>9</xdr:col>
      <xdr:colOff>204197</xdr:colOff>
      <xdr:row>39</xdr:row>
      <xdr:rowOff>97022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7753350"/>
          <a:ext cx="2547347" cy="1373372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4255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33</xdr:row>
      <xdr:rowOff>66675</xdr:rowOff>
    </xdr:from>
    <xdr:to>
      <xdr:col>9</xdr:col>
      <xdr:colOff>251822</xdr:colOff>
      <xdr:row>39</xdr:row>
      <xdr:rowOff>192272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7391400"/>
          <a:ext cx="2547347" cy="13733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36</xdr:row>
      <xdr:rowOff>47625</xdr:rowOff>
    </xdr:from>
    <xdr:to>
      <xdr:col>14</xdr:col>
      <xdr:colOff>70847</xdr:colOff>
      <xdr:row>42</xdr:row>
      <xdr:rowOff>173222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7972425"/>
          <a:ext cx="2547347" cy="1373372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33</xdr:row>
      <xdr:rowOff>133350</xdr:rowOff>
    </xdr:from>
    <xdr:to>
      <xdr:col>9</xdr:col>
      <xdr:colOff>118472</xdr:colOff>
      <xdr:row>40</xdr:row>
      <xdr:rowOff>58922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7458075"/>
          <a:ext cx="2547347" cy="1373372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33</xdr:row>
      <xdr:rowOff>133350</xdr:rowOff>
    </xdr:from>
    <xdr:to>
      <xdr:col>9</xdr:col>
      <xdr:colOff>118472</xdr:colOff>
      <xdr:row>40</xdr:row>
      <xdr:rowOff>58922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7458075"/>
          <a:ext cx="2547347" cy="1373372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134747</xdr:colOff>
      <xdr:row>34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237" y="8383669"/>
          <a:ext cx="2144885" cy="1220190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134747</xdr:colOff>
      <xdr:row>34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237" y="8383669"/>
          <a:ext cx="2144885" cy="122019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317425</xdr:colOff>
      <xdr:row>1</xdr:row>
      <xdr:rowOff>66715</xdr:rowOff>
    </xdr:from>
    <xdr:ext cx="2490574" cy="124020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7367" y="255000"/>
          <a:ext cx="2490574" cy="1240204"/>
        </a:xfrm>
        <a:prstGeom prst="rect">
          <a:avLst/>
        </a:prstGeom>
      </xdr:spPr>
    </xdr:pic>
    <xdr:clientData/>
  </xdr:oneCellAnchor>
  <xdr:twoCellAnchor editAs="oneCell">
    <xdr:from>
      <xdr:col>13</xdr:col>
      <xdr:colOff>304437</xdr:colOff>
      <xdr:row>29</xdr:row>
      <xdr:rowOff>211219</xdr:rowOff>
    </xdr:from>
    <xdr:to>
      <xdr:col>16</xdr:col>
      <xdr:colOff>134748</xdr:colOff>
      <xdr:row>35</xdr:row>
      <xdr:rowOff>155059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237" y="8383669"/>
          <a:ext cx="2144885" cy="122019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317425</xdr:colOff>
      <xdr:row>1</xdr:row>
      <xdr:rowOff>66715</xdr:rowOff>
    </xdr:from>
    <xdr:ext cx="2490574" cy="124020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025" y="257215"/>
          <a:ext cx="2490574" cy="1240204"/>
        </a:xfrm>
        <a:prstGeom prst="rect">
          <a:avLst/>
        </a:prstGeom>
      </xdr:spPr>
    </xdr:pic>
    <xdr:clientData/>
  </xdr:oneCellAnchor>
  <xdr:twoCellAnchor editAs="oneCell">
    <xdr:from>
      <xdr:col>13</xdr:col>
      <xdr:colOff>304437</xdr:colOff>
      <xdr:row>29</xdr:row>
      <xdr:rowOff>211219</xdr:rowOff>
    </xdr:from>
    <xdr:to>
      <xdr:col>16</xdr:col>
      <xdr:colOff>134748</xdr:colOff>
      <xdr:row>35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2462" y="8640844"/>
          <a:ext cx="2144886" cy="1220190"/>
        </a:xfrm>
        <a:prstGeom prst="rect">
          <a:avLst/>
        </a:prstGeom>
      </xdr:spPr>
    </xdr:pic>
    <xdr:clientData/>
  </xdr:twoCellAnchor>
  <xdr:twoCellAnchor editAs="oneCell">
    <xdr:from>
      <xdr:col>5</xdr:col>
      <xdr:colOff>199361</xdr:colOff>
      <xdr:row>32</xdr:row>
      <xdr:rowOff>162564</xdr:rowOff>
    </xdr:from>
    <xdr:to>
      <xdr:col>10</xdr:col>
      <xdr:colOff>210436</xdr:colOff>
      <xdr:row>40</xdr:row>
      <xdr:rowOff>42393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1977" y="8956576"/>
          <a:ext cx="3455581" cy="1607620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317425</xdr:colOff>
      <xdr:row>1</xdr:row>
      <xdr:rowOff>66715</xdr:rowOff>
    </xdr:from>
    <xdr:ext cx="2490574" cy="124020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025" y="257215"/>
          <a:ext cx="2490574" cy="1240204"/>
        </a:xfrm>
        <a:prstGeom prst="rect">
          <a:avLst/>
        </a:prstGeom>
      </xdr:spPr>
    </xdr:pic>
    <xdr:clientData/>
  </xdr:oneCellAnchor>
  <xdr:twoCellAnchor editAs="oneCell">
    <xdr:from>
      <xdr:col>13</xdr:col>
      <xdr:colOff>304437</xdr:colOff>
      <xdr:row>29</xdr:row>
      <xdr:rowOff>211219</xdr:rowOff>
    </xdr:from>
    <xdr:to>
      <xdr:col>16</xdr:col>
      <xdr:colOff>134748</xdr:colOff>
      <xdr:row>35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2462" y="9155194"/>
          <a:ext cx="2144886" cy="1220189"/>
        </a:xfrm>
        <a:prstGeom prst="rect">
          <a:avLst/>
        </a:prstGeom>
      </xdr:spPr>
    </xdr:pic>
    <xdr:clientData/>
  </xdr:twoCellAnchor>
  <xdr:twoCellAnchor editAs="oneCell">
    <xdr:from>
      <xdr:col>5</xdr:col>
      <xdr:colOff>199361</xdr:colOff>
      <xdr:row>32</xdr:row>
      <xdr:rowOff>162564</xdr:rowOff>
    </xdr:from>
    <xdr:to>
      <xdr:col>10</xdr:col>
      <xdr:colOff>210436</xdr:colOff>
      <xdr:row>40</xdr:row>
      <xdr:rowOff>42393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186" y="9782814"/>
          <a:ext cx="3459125" cy="161337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317425</xdr:colOff>
      <xdr:row>1</xdr:row>
      <xdr:rowOff>66715</xdr:rowOff>
    </xdr:from>
    <xdr:ext cx="2490574" cy="124020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025" y="257215"/>
          <a:ext cx="2490574" cy="1240204"/>
        </a:xfrm>
        <a:prstGeom prst="rect">
          <a:avLst/>
        </a:prstGeom>
      </xdr:spPr>
    </xdr:pic>
    <xdr:clientData/>
  </xdr:oneCellAnchor>
  <xdr:twoCellAnchor editAs="oneCell">
    <xdr:from>
      <xdr:col>13</xdr:col>
      <xdr:colOff>337663</xdr:colOff>
      <xdr:row>31</xdr:row>
      <xdr:rowOff>67236</xdr:rowOff>
    </xdr:from>
    <xdr:to>
      <xdr:col>16</xdr:col>
      <xdr:colOff>438700</xdr:colOff>
      <xdr:row>37</xdr:row>
      <xdr:rowOff>121832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1733" y="8861248"/>
          <a:ext cx="2415833" cy="1383665"/>
        </a:xfrm>
        <a:prstGeom prst="rect">
          <a:avLst/>
        </a:prstGeom>
      </xdr:spPr>
    </xdr:pic>
    <xdr:clientData/>
  </xdr:twoCellAnchor>
  <xdr:twoCellAnchor editAs="oneCell">
    <xdr:from>
      <xdr:col>5</xdr:col>
      <xdr:colOff>365495</xdr:colOff>
      <xdr:row>31</xdr:row>
      <xdr:rowOff>62885</xdr:rowOff>
    </xdr:from>
    <xdr:to>
      <xdr:col>10</xdr:col>
      <xdr:colOff>376570</xdr:colOff>
      <xdr:row>38</xdr:row>
      <xdr:rowOff>142075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111" y="8856897"/>
          <a:ext cx="3455581" cy="160762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4845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858217</xdr:colOff>
      <xdr:row>69</xdr:row>
      <xdr:rowOff>22934</xdr:rowOff>
    </xdr:from>
    <xdr:to>
      <xdr:col>15</xdr:col>
      <xdr:colOff>666376</xdr:colOff>
      <xdr:row>75</xdr:row>
      <xdr:rowOff>55378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60746" y="21908283"/>
          <a:ext cx="2145107" cy="1228607"/>
        </a:xfrm>
        <a:prstGeom prst="rect">
          <a:avLst/>
        </a:prstGeom>
      </xdr:spPr>
    </xdr:pic>
    <xdr:clientData/>
  </xdr:twoCellAnchor>
  <xdr:twoCellAnchor editAs="oneCell">
    <xdr:from>
      <xdr:col>6</xdr:col>
      <xdr:colOff>188284</xdr:colOff>
      <xdr:row>68</xdr:row>
      <xdr:rowOff>171379</xdr:rowOff>
    </xdr:from>
    <xdr:to>
      <xdr:col>10</xdr:col>
      <xdr:colOff>210436</xdr:colOff>
      <xdr:row>75</xdr:row>
      <xdr:rowOff>130997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1772" y="20218181"/>
          <a:ext cx="2912879" cy="1355142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139996</xdr:colOff>
      <xdr:row>0</xdr:row>
      <xdr:rowOff>133167</xdr:rowOff>
    </xdr:from>
    <xdr:ext cx="2650271" cy="127343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5921" y="133167"/>
          <a:ext cx="2650271" cy="1273431"/>
        </a:xfrm>
        <a:prstGeom prst="rect">
          <a:avLst/>
        </a:prstGeom>
      </xdr:spPr>
    </xdr:pic>
    <xdr:clientData/>
  </xdr:oneCellAnchor>
  <xdr:twoCellAnchor editAs="oneCell">
    <xdr:from>
      <xdr:col>12</xdr:col>
      <xdr:colOff>1101879</xdr:colOff>
      <xdr:row>46</xdr:row>
      <xdr:rowOff>45085</xdr:rowOff>
    </xdr:from>
    <xdr:to>
      <xdr:col>15</xdr:col>
      <xdr:colOff>910038</xdr:colOff>
      <xdr:row>52</xdr:row>
      <xdr:rowOff>77529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04408" y="18042905"/>
          <a:ext cx="2145107" cy="1228607"/>
        </a:xfrm>
        <a:prstGeom prst="rect">
          <a:avLst/>
        </a:prstGeom>
      </xdr:spPr>
    </xdr:pic>
    <xdr:clientData/>
  </xdr:twoCellAnchor>
  <xdr:twoCellAnchor editAs="oneCell">
    <xdr:from>
      <xdr:col>6</xdr:col>
      <xdr:colOff>110756</xdr:colOff>
      <xdr:row>45</xdr:row>
      <xdr:rowOff>33227</xdr:rowOff>
    </xdr:from>
    <xdr:to>
      <xdr:col>10</xdr:col>
      <xdr:colOff>132908</xdr:colOff>
      <xdr:row>51</xdr:row>
      <xdr:rowOff>192206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4244" y="17831686"/>
          <a:ext cx="2912879" cy="13551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466725</xdr:colOff>
      <xdr:row>33</xdr:row>
      <xdr:rowOff>38100</xdr:rowOff>
    </xdr:from>
    <xdr:to>
      <xdr:col>9</xdr:col>
      <xdr:colOff>261347</xdr:colOff>
      <xdr:row>39</xdr:row>
      <xdr:rowOff>163697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0" y="7362825"/>
          <a:ext cx="2547347" cy="1373372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117845</xdr:colOff>
      <xdr:row>0</xdr:row>
      <xdr:rowOff>133168</xdr:rowOff>
    </xdr:from>
    <xdr:ext cx="2662126" cy="125415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3770" y="133168"/>
          <a:ext cx="2662126" cy="1254155"/>
        </a:xfrm>
        <a:prstGeom prst="rect">
          <a:avLst/>
        </a:prstGeom>
      </xdr:spPr>
    </xdr:pic>
    <xdr:clientData/>
  </xdr:oneCellAnchor>
  <xdr:twoCellAnchor editAs="oneCell">
    <xdr:from>
      <xdr:col>13</xdr:col>
      <xdr:colOff>548100</xdr:colOff>
      <xdr:row>50</xdr:row>
      <xdr:rowOff>177992</xdr:rowOff>
    </xdr:from>
    <xdr:to>
      <xdr:col>16</xdr:col>
      <xdr:colOff>378411</xdr:colOff>
      <xdr:row>57</xdr:row>
      <xdr:rowOff>11076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9263" y="19460579"/>
          <a:ext cx="2145107" cy="1228607"/>
        </a:xfrm>
        <a:prstGeom prst="rect">
          <a:avLst/>
        </a:prstGeom>
      </xdr:spPr>
    </xdr:pic>
    <xdr:clientData/>
  </xdr:twoCellAnchor>
  <xdr:twoCellAnchor editAs="oneCell">
    <xdr:from>
      <xdr:col>5</xdr:col>
      <xdr:colOff>310116</xdr:colOff>
      <xdr:row>46</xdr:row>
      <xdr:rowOff>44302</xdr:rowOff>
    </xdr:from>
    <xdr:to>
      <xdr:col>9</xdr:col>
      <xdr:colOff>1306919</xdr:colOff>
      <xdr:row>53</xdr:row>
      <xdr:rowOff>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2732" y="18529447"/>
          <a:ext cx="2912879" cy="1355142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217525</xdr:colOff>
      <xdr:row>1</xdr:row>
      <xdr:rowOff>261</xdr:rowOff>
    </xdr:from>
    <xdr:ext cx="2580317" cy="125128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3450" y="190761"/>
          <a:ext cx="2580317" cy="1251280"/>
        </a:xfrm>
        <a:prstGeom prst="rect">
          <a:avLst/>
        </a:prstGeom>
      </xdr:spPr>
    </xdr:pic>
    <xdr:clientData/>
  </xdr:oneCellAnchor>
  <xdr:twoCellAnchor editAs="oneCell">
    <xdr:from>
      <xdr:col>12</xdr:col>
      <xdr:colOff>27547</xdr:colOff>
      <xdr:row>51</xdr:row>
      <xdr:rowOff>56161</xdr:rowOff>
    </xdr:from>
    <xdr:to>
      <xdr:col>14</xdr:col>
      <xdr:colOff>444863</xdr:colOff>
      <xdr:row>57</xdr:row>
      <xdr:rowOff>88605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0076" y="20269097"/>
          <a:ext cx="2145107" cy="1228607"/>
        </a:xfrm>
        <a:prstGeom prst="rect">
          <a:avLst/>
        </a:prstGeom>
      </xdr:spPr>
    </xdr:pic>
    <xdr:clientData/>
  </xdr:twoCellAnchor>
  <xdr:twoCellAnchor editAs="oneCell">
    <xdr:from>
      <xdr:col>6</xdr:col>
      <xdr:colOff>99680</xdr:colOff>
      <xdr:row>52</xdr:row>
      <xdr:rowOff>-1</xdr:rowOff>
    </xdr:from>
    <xdr:to>
      <xdr:col>10</xdr:col>
      <xdr:colOff>121832</xdr:colOff>
      <xdr:row>58</xdr:row>
      <xdr:rowOff>158979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168" y="20412296"/>
          <a:ext cx="2912879" cy="1355142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217525</xdr:colOff>
      <xdr:row>1</xdr:row>
      <xdr:rowOff>77789</xdr:rowOff>
    </xdr:from>
    <xdr:ext cx="2540295" cy="126496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3450" y="268289"/>
          <a:ext cx="2540295" cy="1264963"/>
        </a:xfrm>
        <a:prstGeom prst="rect">
          <a:avLst/>
        </a:prstGeom>
      </xdr:spPr>
    </xdr:pic>
    <xdr:clientData/>
  </xdr:oneCellAnchor>
  <xdr:twoCellAnchor editAs="oneCell">
    <xdr:from>
      <xdr:col>12</xdr:col>
      <xdr:colOff>105077</xdr:colOff>
      <xdr:row>84</xdr:row>
      <xdr:rowOff>34009</xdr:rowOff>
    </xdr:from>
    <xdr:to>
      <xdr:col>14</xdr:col>
      <xdr:colOff>522393</xdr:colOff>
      <xdr:row>90</xdr:row>
      <xdr:rowOff>66453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07606" y="27922323"/>
          <a:ext cx="2145107" cy="1228607"/>
        </a:xfrm>
        <a:prstGeom prst="rect">
          <a:avLst/>
        </a:prstGeom>
      </xdr:spPr>
    </xdr:pic>
    <xdr:clientData/>
  </xdr:twoCellAnchor>
  <xdr:twoCellAnchor editAs="oneCell">
    <xdr:from>
      <xdr:col>6</xdr:col>
      <xdr:colOff>143983</xdr:colOff>
      <xdr:row>84</xdr:row>
      <xdr:rowOff>99680</xdr:rowOff>
    </xdr:from>
    <xdr:to>
      <xdr:col>10</xdr:col>
      <xdr:colOff>166135</xdr:colOff>
      <xdr:row>91</xdr:row>
      <xdr:rowOff>59299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7471" y="27987994"/>
          <a:ext cx="2912879" cy="1355142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4845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12</xdr:col>
      <xdr:colOff>725310</xdr:colOff>
      <xdr:row>93</xdr:row>
      <xdr:rowOff>89390</xdr:rowOff>
    </xdr:from>
    <xdr:to>
      <xdr:col>15</xdr:col>
      <xdr:colOff>533469</xdr:colOff>
      <xdr:row>99</xdr:row>
      <xdr:rowOff>121834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7839" y="31488663"/>
          <a:ext cx="2145107" cy="1228607"/>
        </a:xfrm>
        <a:prstGeom prst="rect">
          <a:avLst/>
        </a:prstGeom>
      </xdr:spPr>
    </xdr:pic>
    <xdr:clientData/>
  </xdr:twoCellAnchor>
  <xdr:twoCellAnchor editAs="oneCell">
    <xdr:from>
      <xdr:col>13</xdr:col>
      <xdr:colOff>509476</xdr:colOff>
      <xdr:row>86</xdr:row>
      <xdr:rowOff>188618</xdr:rowOff>
    </xdr:from>
    <xdr:to>
      <xdr:col>18</xdr:col>
      <xdr:colOff>66454</xdr:colOff>
      <xdr:row>93</xdr:row>
      <xdr:rowOff>119923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4151" y="30249518"/>
          <a:ext cx="3090753" cy="1426730"/>
        </a:xfrm>
        <a:prstGeom prst="rect">
          <a:avLst/>
        </a:prstGeom>
      </xdr:spPr>
    </xdr:pic>
    <xdr:clientData/>
  </xdr:twoCellAnchor>
  <xdr:twoCellAnchor editAs="oneCell">
    <xdr:from>
      <xdr:col>6</xdr:col>
      <xdr:colOff>210437</xdr:colOff>
      <xdr:row>92</xdr:row>
      <xdr:rowOff>99680</xdr:rowOff>
    </xdr:from>
    <xdr:to>
      <xdr:col>10</xdr:col>
      <xdr:colOff>232589</xdr:colOff>
      <xdr:row>99</xdr:row>
      <xdr:rowOff>59299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3925" y="31299593"/>
          <a:ext cx="2912879" cy="1355142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4845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15</xdr:col>
      <xdr:colOff>204757</xdr:colOff>
      <xdr:row>34</xdr:row>
      <xdr:rowOff>133691</xdr:rowOff>
    </xdr:from>
    <xdr:to>
      <xdr:col>18</xdr:col>
      <xdr:colOff>35068</xdr:colOff>
      <xdr:row>40</xdr:row>
      <xdr:rowOff>166135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58632" y="8458541"/>
          <a:ext cx="2144886" cy="1232594"/>
        </a:xfrm>
        <a:prstGeom prst="rect">
          <a:avLst/>
        </a:prstGeom>
      </xdr:spPr>
    </xdr:pic>
    <xdr:clientData/>
  </xdr:twoCellAnchor>
  <xdr:twoCellAnchor editAs="oneCell">
    <xdr:from>
      <xdr:col>12</xdr:col>
      <xdr:colOff>199361</xdr:colOff>
      <xdr:row>30</xdr:row>
      <xdr:rowOff>100013</xdr:rowOff>
    </xdr:from>
    <xdr:to>
      <xdr:col>15</xdr:col>
      <xdr:colOff>952501</xdr:colOff>
      <xdr:row>37</xdr:row>
      <xdr:rowOff>119923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1890" y="7620333"/>
          <a:ext cx="3090088" cy="1437584"/>
        </a:xfrm>
        <a:prstGeom prst="rect">
          <a:avLst/>
        </a:prstGeom>
      </xdr:spPr>
    </xdr:pic>
    <xdr:clientData/>
  </xdr:twoCellAnchor>
  <xdr:twoCellAnchor editAs="oneCell">
    <xdr:from>
      <xdr:col>6</xdr:col>
      <xdr:colOff>177210</xdr:colOff>
      <xdr:row>32</xdr:row>
      <xdr:rowOff>188285</xdr:rowOff>
    </xdr:from>
    <xdr:to>
      <xdr:col>10</xdr:col>
      <xdr:colOff>199362</xdr:colOff>
      <xdr:row>39</xdr:row>
      <xdr:rowOff>147904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0698" y="8129477"/>
          <a:ext cx="2912879" cy="1355142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128920</xdr:colOff>
      <xdr:row>1</xdr:row>
      <xdr:rowOff>22411</xdr:rowOff>
    </xdr:from>
    <xdr:ext cx="2601782" cy="129558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4845" y="212911"/>
          <a:ext cx="2601782" cy="1295581"/>
        </a:xfrm>
        <a:prstGeom prst="rect">
          <a:avLst/>
        </a:prstGeom>
      </xdr:spPr>
    </xdr:pic>
    <xdr:clientData/>
  </xdr:oneCellAnchor>
  <xdr:twoCellAnchor editAs="oneCell">
    <xdr:from>
      <xdr:col>15</xdr:col>
      <xdr:colOff>204757</xdr:colOff>
      <xdr:row>34</xdr:row>
      <xdr:rowOff>133691</xdr:rowOff>
    </xdr:from>
    <xdr:to>
      <xdr:col>18</xdr:col>
      <xdr:colOff>35068</xdr:colOff>
      <xdr:row>40</xdr:row>
      <xdr:rowOff>166135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58632" y="8458541"/>
          <a:ext cx="2144886" cy="1232594"/>
        </a:xfrm>
        <a:prstGeom prst="rect">
          <a:avLst/>
        </a:prstGeom>
      </xdr:spPr>
    </xdr:pic>
    <xdr:clientData/>
  </xdr:twoCellAnchor>
  <xdr:twoCellAnchor editAs="oneCell">
    <xdr:from>
      <xdr:col>6</xdr:col>
      <xdr:colOff>232588</xdr:colOff>
      <xdr:row>32</xdr:row>
      <xdr:rowOff>55710</xdr:rowOff>
    </xdr:from>
    <xdr:to>
      <xdr:col>10</xdr:col>
      <xdr:colOff>431949</xdr:colOff>
      <xdr:row>39</xdr:row>
      <xdr:rowOff>97770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6076" y="7852919"/>
          <a:ext cx="3090088" cy="1437584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2550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39</xdr:row>
      <xdr:rowOff>95250</xdr:rowOff>
    </xdr:from>
    <xdr:to>
      <xdr:col>17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31</xdr:row>
      <xdr:rowOff>95250</xdr:rowOff>
    </xdr:from>
    <xdr:to>
      <xdr:col>16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33</xdr:row>
      <xdr:rowOff>47625</xdr:rowOff>
    </xdr:from>
    <xdr:to>
      <xdr:col>10</xdr:col>
      <xdr:colOff>118472</xdr:colOff>
      <xdr:row>39</xdr:row>
      <xdr:rowOff>173222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4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7325" y="7372350"/>
          <a:ext cx="2547347" cy="1373372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72842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4817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552450</xdr:colOff>
      <xdr:row>32</xdr:row>
      <xdr:rowOff>9525</xdr:rowOff>
    </xdr:from>
    <xdr:to>
      <xdr:col>14</xdr:col>
      <xdr:colOff>561415</xdr:colOff>
      <xdr:row>37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7200" y="853440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12</xdr:col>
      <xdr:colOff>657225</xdr:colOff>
      <xdr:row>26</xdr:row>
      <xdr:rowOff>28575</xdr:rowOff>
    </xdr:from>
    <xdr:to>
      <xdr:col>16</xdr:col>
      <xdr:colOff>247650</xdr:colOff>
      <xdr:row>31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91575" y="738187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32</xdr:row>
      <xdr:rowOff>142875</xdr:rowOff>
    </xdr:from>
    <xdr:to>
      <xdr:col>15</xdr:col>
      <xdr:colOff>575672</xdr:colOff>
      <xdr:row>39</xdr:row>
      <xdr:rowOff>173222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4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7162800"/>
          <a:ext cx="2547347" cy="1373372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72842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3817" y="2129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552450</xdr:colOff>
      <xdr:row>32</xdr:row>
      <xdr:rowOff>9525</xdr:rowOff>
    </xdr:from>
    <xdr:to>
      <xdr:col>14</xdr:col>
      <xdr:colOff>561415</xdr:colOff>
      <xdr:row>37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9575" y="7029450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12</xdr:col>
      <xdr:colOff>657225</xdr:colOff>
      <xdr:row>26</xdr:row>
      <xdr:rowOff>28575</xdr:rowOff>
    </xdr:from>
    <xdr:to>
      <xdr:col>16</xdr:col>
      <xdr:colOff>247650</xdr:colOff>
      <xdr:row>31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43950" y="5876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31</xdr:row>
      <xdr:rowOff>76200</xdr:rowOff>
    </xdr:from>
    <xdr:to>
      <xdr:col>9</xdr:col>
      <xdr:colOff>1013822</xdr:colOff>
      <xdr:row>38</xdr:row>
      <xdr:rowOff>116072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4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675" y="6905625"/>
          <a:ext cx="2547347" cy="1373372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664535</xdr:colOff>
      <xdr:row>1</xdr:row>
      <xdr:rowOff>66715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1360" y="257215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7</xdr:col>
      <xdr:colOff>182606</xdr:colOff>
      <xdr:row>35</xdr:row>
      <xdr:rowOff>34009</xdr:rowOff>
    </xdr:from>
    <xdr:to>
      <xdr:col>9</xdr:col>
      <xdr:colOff>1253381</xdr:colOff>
      <xdr:row>40</xdr:row>
      <xdr:rowOff>132906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0193" y="11032061"/>
          <a:ext cx="2145107" cy="1228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40</xdr:row>
      <xdr:rowOff>180975</xdr:rowOff>
    </xdr:from>
    <xdr:to>
      <xdr:col>13</xdr:col>
      <xdr:colOff>307041</xdr:colOff>
      <xdr:row>46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00" y="72199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38</xdr:row>
      <xdr:rowOff>95250</xdr:rowOff>
    </xdr:from>
    <xdr:to>
      <xdr:col>16</xdr:col>
      <xdr:colOff>238125</xdr:colOff>
      <xdr:row>43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639300" y="6734175"/>
          <a:ext cx="2124075" cy="102869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44</xdr:row>
      <xdr:rowOff>180975</xdr:rowOff>
    </xdr:from>
    <xdr:to>
      <xdr:col>12</xdr:col>
      <xdr:colOff>11766</xdr:colOff>
      <xdr:row>50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4425" y="77247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42</xdr:row>
      <xdr:rowOff>95250</xdr:rowOff>
    </xdr:from>
    <xdr:to>
      <xdr:col>16</xdr:col>
      <xdr:colOff>238125</xdr:colOff>
      <xdr:row>47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25200" y="7267575"/>
          <a:ext cx="2124075" cy="102869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498401</xdr:colOff>
      <xdr:row>1</xdr:row>
      <xdr:rowOff>44564</xdr:rowOff>
    </xdr:from>
    <xdr:ext cx="2468331" cy="12291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5701" y="235064"/>
          <a:ext cx="2468331" cy="1229128"/>
        </a:xfrm>
        <a:prstGeom prst="rect">
          <a:avLst/>
        </a:prstGeom>
      </xdr:spPr>
    </xdr:pic>
    <xdr:clientData/>
  </xdr:oneCellAnchor>
  <xdr:twoCellAnchor editAs="oneCell">
    <xdr:from>
      <xdr:col>12</xdr:col>
      <xdr:colOff>304437</xdr:colOff>
      <xdr:row>28</xdr:row>
      <xdr:rowOff>211219</xdr:rowOff>
    </xdr:from>
    <xdr:to>
      <xdr:col>15</xdr:col>
      <xdr:colOff>134748</xdr:colOff>
      <xdr:row>34</xdr:row>
      <xdr:rowOff>155058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6712" y="8526544"/>
          <a:ext cx="2144886" cy="122018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177208</xdr:colOff>
      <xdr:row>1</xdr:row>
      <xdr:rowOff>14700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3807" y="147607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552830</xdr:colOff>
      <xdr:row>43</xdr:row>
      <xdr:rowOff>195749</xdr:rowOff>
    </xdr:from>
    <xdr:to>
      <xdr:col>13</xdr:col>
      <xdr:colOff>121830</xdr:colOff>
      <xdr:row>48</xdr:row>
      <xdr:rowOff>17404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5355" y="25998974"/>
          <a:ext cx="1816900" cy="1069430"/>
        </a:xfrm>
        <a:prstGeom prst="rect">
          <a:avLst/>
        </a:prstGeom>
      </xdr:spPr>
    </xdr:pic>
    <xdr:clientData/>
  </xdr:twoCellAnchor>
  <xdr:twoCellAnchor editAs="oneCell">
    <xdr:from>
      <xdr:col>5</xdr:col>
      <xdr:colOff>343343</xdr:colOff>
      <xdr:row>43</xdr:row>
      <xdr:rowOff>132907</xdr:rowOff>
    </xdr:from>
    <xdr:to>
      <xdr:col>9</xdr:col>
      <xdr:colOff>44266</xdr:colOff>
      <xdr:row>49</xdr:row>
      <xdr:rowOff>66454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9942" y="14509012"/>
          <a:ext cx="2547347" cy="1373372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114449</xdr:colOff>
      <xdr:row>0</xdr:row>
      <xdr:rowOff>1</xdr:rowOff>
    </xdr:from>
    <xdr:to>
      <xdr:col>12</xdr:col>
      <xdr:colOff>85728</xdr:colOff>
      <xdr:row>16</xdr:row>
      <xdr:rowOff>162075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2152652" y="-2038202"/>
          <a:ext cx="3210074" cy="728647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190501</xdr:colOff>
      <xdr:row>17</xdr:row>
      <xdr:rowOff>85533</xdr:rowOff>
    </xdr:from>
    <xdr:to>
      <xdr:col>12</xdr:col>
      <xdr:colOff>114303</xdr:colOff>
      <xdr:row>32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2347818" y="1166716"/>
          <a:ext cx="2924367" cy="7239002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200027</xdr:colOff>
      <xdr:row>33</xdr:row>
      <xdr:rowOff>166521</xdr:rowOff>
    </xdr:from>
    <xdr:to>
      <xdr:col>12</xdr:col>
      <xdr:colOff>247652</xdr:colOff>
      <xdr:row>49</xdr:row>
      <xdr:rowOff>61378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4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2410011" y="4243037"/>
          <a:ext cx="2942857" cy="7362825"/>
        </a:xfrm>
        <a:prstGeom prst="rect">
          <a:avLst/>
        </a:prstGeom>
      </xdr:spPr>
    </xdr:pic>
    <xdr:clientData/>
  </xdr:twoCellAnchor>
  <xdr:twoCellAnchor editAs="oneCell">
    <xdr:from>
      <xdr:col>0</xdr:col>
      <xdr:colOff>200169</xdr:colOff>
      <xdr:row>50</xdr:row>
      <xdr:rowOff>28430</xdr:rowOff>
    </xdr:from>
    <xdr:to>
      <xdr:col>12</xdr:col>
      <xdr:colOff>219075</xdr:colOff>
      <xdr:row>65</xdr:row>
      <xdr:rowOff>152399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4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6200000">
          <a:off x="2376487" y="7377112"/>
          <a:ext cx="2981469" cy="7334106"/>
        </a:xfrm>
        <a:prstGeom prst="rect">
          <a:avLst/>
        </a:prstGeom>
      </xdr:spPr>
    </xdr:pic>
    <xdr:clientData/>
  </xdr:twoCellAnchor>
  <xdr:twoCellAnchor editAs="oneCell">
    <xdr:from>
      <xdr:col>0</xdr:col>
      <xdr:colOff>214478</xdr:colOff>
      <xdr:row>66</xdr:row>
      <xdr:rowOff>176049</xdr:rowOff>
    </xdr:from>
    <xdr:to>
      <xdr:col>12</xdr:col>
      <xdr:colOff>228603</xdr:colOff>
      <xdr:row>83</xdr:row>
      <xdr:rowOff>114301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4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2290765" y="10672762"/>
          <a:ext cx="3176752" cy="7329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13</xdr:col>
      <xdr:colOff>307041</xdr:colOff>
      <xdr:row>40</xdr:row>
      <xdr:rowOff>39088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8625" y="94583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32</xdr:row>
      <xdr:rowOff>95250</xdr:rowOff>
    </xdr:from>
    <xdr:to>
      <xdr:col>16</xdr:col>
      <xdr:colOff>238125</xdr:colOff>
      <xdr:row>37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34525" y="9001125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6677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31</xdr:row>
      <xdr:rowOff>95250</xdr:rowOff>
    </xdr:from>
    <xdr:to>
      <xdr:col>15</xdr:col>
      <xdr:colOff>104775</xdr:colOff>
      <xdr:row>36</xdr:row>
      <xdr:rowOff>123824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982075" y="7019925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34</xdr:row>
      <xdr:rowOff>0</xdr:rowOff>
    </xdr:from>
    <xdr:to>
      <xdr:col>15</xdr:col>
      <xdr:colOff>337547</xdr:colOff>
      <xdr:row>40</xdr:row>
      <xdr:rowOff>125597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9848" b="89773" l="2998" r="89947">
                      <a14:foregroundMark x1="3351" y1="79167" x2="2998" y2="18182"/>
                      <a14:foregroundMark x1="4409" y1="27652" x2="22399" y2="15152"/>
                      <a14:foregroundMark x1="7407" y1="71591" x2="7407" y2="51894"/>
                      <a14:foregroundMark x1="7937" y1="66667" x2="12698" y2="51136"/>
                      <a14:foregroundMark x1="20106" y1="76894" x2="74780" y2="77652"/>
                      <a14:foregroundMark x1="52734" y1="31818" x2="78836" y2="31818"/>
                      <a14:foregroundMark x1="77072" y1="35227" x2="80423" y2="60227"/>
                      <a14:backgroundMark x1="4409" y1="81818" x2="3704" y2="22727"/>
                      <a14:backgroundMark x1="4409" y1="50758" x2="13404" y2="5492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7524750"/>
          <a:ext cx="2547347" cy="13733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DE/2021/INVOICE/Performa/TM/Performa%20Invoice%20TM%20C3%20Juni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7_PI_Menara_C3_Java"/>
      <sheetName val="008_PI_Menara_C3_BaliNT"/>
      <sheetName val="009_PI_Menara_C3_Kalimantan"/>
      <sheetName val="010_PI_Menara_C3_Sulawesi"/>
      <sheetName val="011_PI_Menara_C3_Sumatera"/>
      <sheetName val="Sheet1"/>
    </sheetNames>
    <sheetDataSet>
      <sheetData sheetId="0"/>
      <sheetData sheetId="1">
        <row r="31">
          <cell r="J31">
            <v>26334000</v>
          </cell>
        </row>
      </sheetData>
      <sheetData sheetId="2">
        <row r="32">
          <cell r="J32">
            <v>28144000</v>
          </cell>
        </row>
      </sheetData>
      <sheetData sheetId="3">
        <row r="38">
          <cell r="J38">
            <v>76997000</v>
          </cell>
        </row>
      </sheetData>
      <sheetData sheetId="4">
        <row r="71">
          <cell r="J71">
            <v>107203000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K94"/>
  <sheetViews>
    <sheetView workbookViewId="0">
      <selection activeCell="M7" sqref="M7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140625" style="7" customWidth="1"/>
    <col min="4" max="4" width="26.42578125" style="7" customWidth="1"/>
    <col min="5" max="5" width="13.85546875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8" spans="1:9" ht="16.5" thickBot="1" x14ac:dyDescent="0.3"/>
    <row r="9" spans="1:9" ht="20.25" customHeight="1" thickBot="1" x14ac:dyDescent="0.3">
      <c r="A9" s="326" t="s">
        <v>6</v>
      </c>
      <c r="B9" s="327"/>
      <c r="C9" s="327"/>
      <c r="D9" s="327"/>
      <c r="E9" s="327"/>
      <c r="F9" s="327"/>
      <c r="G9" s="327"/>
      <c r="H9" s="327"/>
      <c r="I9" s="328"/>
    </row>
    <row r="11" spans="1:9" x14ac:dyDescent="0.25">
      <c r="A11" s="7" t="s">
        <v>7</v>
      </c>
      <c r="B11" s="7" t="s">
        <v>65</v>
      </c>
      <c r="G11" s="8" t="s">
        <v>8</v>
      </c>
      <c r="H11" s="12" t="s">
        <v>9</v>
      </c>
      <c r="I11" s="2" t="s">
        <v>66</v>
      </c>
    </row>
    <row r="12" spans="1:9" x14ac:dyDescent="0.25">
      <c r="G12" s="8" t="s">
        <v>10</v>
      </c>
      <c r="H12" s="12" t="s">
        <v>9</v>
      </c>
      <c r="I12" s="3" t="s">
        <v>67</v>
      </c>
    </row>
    <row r="13" spans="1:9" x14ac:dyDescent="0.25">
      <c r="G13" s="8" t="s">
        <v>27</v>
      </c>
      <c r="H13" s="12" t="s">
        <v>9</v>
      </c>
      <c r="I13" s="7" t="s">
        <v>30</v>
      </c>
    </row>
    <row r="14" spans="1:9" x14ac:dyDescent="0.25">
      <c r="A14" s="7" t="s">
        <v>11</v>
      </c>
      <c r="B14" s="7" t="s">
        <v>65</v>
      </c>
    </row>
    <row r="15" spans="1:9" ht="7.5" customHeight="1" thickBot="1" x14ac:dyDescent="0.3">
      <c r="F15" s="34"/>
    </row>
    <row r="16" spans="1:9" ht="20.100000000000001" customHeight="1" x14ac:dyDescent="0.25">
      <c r="A16" s="13" t="s">
        <v>12</v>
      </c>
      <c r="B16" s="14" t="s">
        <v>32</v>
      </c>
      <c r="C16" s="14" t="s">
        <v>13</v>
      </c>
      <c r="D16" s="14" t="s">
        <v>33</v>
      </c>
      <c r="E16" s="14" t="s">
        <v>14</v>
      </c>
      <c r="F16" s="14" t="s">
        <v>28</v>
      </c>
      <c r="G16" s="329" t="s">
        <v>16</v>
      </c>
      <c r="H16" s="330"/>
      <c r="I16" s="15" t="s">
        <v>17</v>
      </c>
    </row>
    <row r="17" spans="1:10" ht="47.25" customHeight="1" x14ac:dyDescent="0.25">
      <c r="A17" s="16">
        <v>1</v>
      </c>
      <c r="B17" s="4">
        <v>44379</v>
      </c>
      <c r="C17" s="49" t="s">
        <v>68</v>
      </c>
      <c r="D17" s="5" t="s">
        <v>69</v>
      </c>
      <c r="E17" s="50" t="s">
        <v>70</v>
      </c>
      <c r="F17" s="51">
        <v>100</v>
      </c>
      <c r="G17" s="331">
        <v>6500</v>
      </c>
      <c r="H17" s="332"/>
      <c r="I17" s="65">
        <f>F17*G17</f>
        <v>650000</v>
      </c>
    </row>
    <row r="18" spans="1:10" ht="25.5" customHeight="1" thickBot="1" x14ac:dyDescent="0.3">
      <c r="A18" s="333" t="s">
        <v>18</v>
      </c>
      <c r="B18" s="334"/>
      <c r="C18" s="334"/>
      <c r="D18" s="334"/>
      <c r="E18" s="334"/>
      <c r="F18" s="334"/>
      <c r="G18" s="335"/>
      <c r="H18" s="336"/>
      <c r="I18" s="18">
        <f>SUM(I17:I17)</f>
        <v>650000</v>
      </c>
    </row>
    <row r="19" spans="1:10" x14ac:dyDescent="0.25">
      <c r="A19" s="337"/>
      <c r="B19" s="337"/>
      <c r="C19" s="64"/>
      <c r="D19" s="64"/>
      <c r="E19" s="64"/>
      <c r="F19" s="64"/>
      <c r="G19" s="19"/>
      <c r="H19" s="19"/>
      <c r="I19" s="20"/>
    </row>
    <row r="20" spans="1:10" x14ac:dyDescent="0.25">
      <c r="A20" s="64"/>
      <c r="B20" s="64"/>
      <c r="C20" s="64"/>
      <c r="D20" s="64"/>
      <c r="E20" s="64"/>
      <c r="F20" s="64"/>
      <c r="G20" s="24" t="s">
        <v>35</v>
      </c>
      <c r="H20" s="24"/>
      <c r="I20" s="25">
        <v>0</v>
      </c>
    </row>
    <row r="21" spans="1:10" ht="16.5" thickBot="1" x14ac:dyDescent="0.3">
      <c r="D21" s="6"/>
      <c r="E21" s="6"/>
      <c r="F21" s="6"/>
      <c r="G21" s="26" t="s">
        <v>57</v>
      </c>
      <c r="H21" s="26"/>
      <c r="I21" s="27">
        <v>0</v>
      </c>
      <c r="J21" s="28"/>
    </row>
    <row r="22" spans="1:10" x14ac:dyDescent="0.25">
      <c r="D22" s="6"/>
      <c r="E22" s="6"/>
      <c r="F22" s="6"/>
      <c r="G22" s="29" t="s">
        <v>37</v>
      </c>
      <c r="H22" s="29"/>
      <c r="I22" s="30">
        <f>+I18</f>
        <v>650000</v>
      </c>
    </row>
    <row r="23" spans="1:10" x14ac:dyDescent="0.25">
      <c r="A23" s="6" t="s">
        <v>71</v>
      </c>
      <c r="D23" s="6"/>
      <c r="E23" s="6"/>
      <c r="F23" s="6"/>
      <c r="G23" s="29"/>
      <c r="H23" s="29"/>
      <c r="I23" s="30"/>
    </row>
    <row r="24" spans="1:10" x14ac:dyDescent="0.25">
      <c r="A24" s="31"/>
      <c r="D24" s="6"/>
      <c r="E24" s="6"/>
      <c r="F24" s="6"/>
      <c r="G24" s="29"/>
      <c r="H24" s="29"/>
      <c r="I24" s="30"/>
    </row>
    <row r="25" spans="1:10" x14ac:dyDescent="0.25">
      <c r="A25" s="32" t="s">
        <v>20</v>
      </c>
    </row>
    <row r="26" spans="1:10" x14ac:dyDescent="0.25">
      <c r="A26" s="33" t="s">
        <v>21</v>
      </c>
      <c r="B26" s="33"/>
      <c r="C26" s="33"/>
      <c r="D26" s="34"/>
      <c r="E26" s="34"/>
    </row>
    <row r="27" spans="1:10" x14ac:dyDescent="0.25">
      <c r="A27" s="33" t="s">
        <v>22</v>
      </c>
      <c r="B27" s="33"/>
      <c r="C27" s="33"/>
      <c r="D27" s="34"/>
      <c r="E27" s="34"/>
    </row>
    <row r="28" spans="1:10" x14ac:dyDescent="0.25">
      <c r="A28" s="35" t="s">
        <v>23</v>
      </c>
      <c r="B28" s="36"/>
      <c r="C28" s="36"/>
      <c r="D28" s="34"/>
      <c r="E28" s="34"/>
    </row>
    <row r="29" spans="1:10" x14ac:dyDescent="0.25">
      <c r="A29" s="37" t="s">
        <v>24</v>
      </c>
      <c r="B29" s="37"/>
      <c r="C29" s="37"/>
      <c r="D29" s="34"/>
      <c r="E29" s="34"/>
    </row>
    <row r="30" spans="1:10" x14ac:dyDescent="0.25">
      <c r="A30" s="39"/>
      <c r="B30" s="39"/>
      <c r="C30" s="39"/>
    </row>
    <row r="31" spans="1:10" x14ac:dyDescent="0.25">
      <c r="G31" s="40" t="s">
        <v>25</v>
      </c>
      <c r="H31" s="323" t="str">
        <f>I12</f>
        <v xml:space="preserve"> 02 Juli 2021</v>
      </c>
      <c r="I31" s="324"/>
    </row>
    <row r="35" spans="4:9" ht="24.75" customHeight="1" x14ac:dyDescent="0.25"/>
    <row r="37" spans="4:9" x14ac:dyDescent="0.25">
      <c r="G37" s="325" t="s">
        <v>26</v>
      </c>
      <c r="H37" s="325"/>
      <c r="I37" s="325"/>
    </row>
    <row r="42" spans="4:9" ht="16.5" thickBot="1" x14ac:dyDescent="0.3"/>
    <row r="43" spans="4:9" x14ac:dyDescent="0.25">
      <c r="D43" s="41"/>
      <c r="E43" s="42"/>
      <c r="F43" s="42"/>
    </row>
    <row r="44" spans="4:9" ht="18" x14ac:dyDescent="0.25">
      <c r="D44" s="43" t="s">
        <v>38</v>
      </c>
      <c r="E44" s="34"/>
      <c r="F44" s="34"/>
      <c r="G44" s="7"/>
      <c r="H44" s="7"/>
    </row>
    <row r="45" spans="4:9" ht="18" x14ac:dyDescent="0.25">
      <c r="D45" s="43" t="s">
        <v>39</v>
      </c>
      <c r="E45" s="34"/>
      <c r="F45" s="34"/>
      <c r="G45" s="7"/>
      <c r="H45" s="7"/>
    </row>
    <row r="46" spans="4:9" ht="18" x14ac:dyDescent="0.25">
      <c r="D46" s="43" t="s">
        <v>40</v>
      </c>
      <c r="E46" s="34"/>
      <c r="F46" s="34"/>
      <c r="G46" s="7"/>
      <c r="H46" s="7"/>
    </row>
    <row r="47" spans="4:9" ht="18" x14ac:dyDescent="0.25">
      <c r="D47" s="43" t="s">
        <v>41</v>
      </c>
      <c r="E47" s="34"/>
      <c r="F47" s="34"/>
      <c r="G47" s="7"/>
      <c r="H47" s="7"/>
    </row>
    <row r="48" spans="4:9" ht="18" x14ac:dyDescent="0.25">
      <c r="D48" s="43" t="s">
        <v>42</v>
      </c>
      <c r="E48" s="34"/>
      <c r="F48" s="34"/>
      <c r="G48" s="7"/>
      <c r="H48" s="7"/>
    </row>
    <row r="49" spans="4:8" ht="16.5" thickBot="1" x14ac:dyDescent="0.3">
      <c r="D49" s="44"/>
      <c r="E49" s="10"/>
      <c r="F49" s="10"/>
      <c r="G49" s="7"/>
      <c r="H49" s="7"/>
    </row>
    <row r="50" spans="4:8" x14ac:dyDescent="0.25">
      <c r="G50" s="7"/>
      <c r="H50" s="7"/>
    </row>
    <row r="51" spans="4:8" x14ac:dyDescent="0.25">
      <c r="G51" s="7"/>
      <c r="H51" s="7"/>
    </row>
    <row r="52" spans="4:8" ht="16.5" thickBot="1" x14ac:dyDescent="0.3">
      <c r="G52" s="7"/>
      <c r="H52" s="7"/>
    </row>
    <row r="53" spans="4:8" x14ac:dyDescent="0.25">
      <c r="D53" s="41"/>
      <c r="E53" s="42"/>
      <c r="F53" s="52"/>
      <c r="G53" s="7"/>
      <c r="H53" s="7"/>
    </row>
    <row r="54" spans="4:8" ht="18" x14ac:dyDescent="0.25">
      <c r="D54" s="43" t="s">
        <v>43</v>
      </c>
      <c r="E54" s="34"/>
      <c r="F54" s="53"/>
      <c r="G54" s="7"/>
      <c r="H54" s="7"/>
    </row>
    <row r="55" spans="4:8" ht="18" x14ac:dyDescent="0.25">
      <c r="D55" s="43" t="s">
        <v>44</v>
      </c>
      <c r="E55" s="34"/>
      <c r="F55" s="53"/>
      <c r="G55" s="7"/>
      <c r="H55" s="7"/>
    </row>
    <row r="56" spans="4:8" ht="18" x14ac:dyDescent="0.25">
      <c r="D56" s="43" t="s">
        <v>45</v>
      </c>
      <c r="E56" s="34"/>
      <c r="F56" s="53"/>
      <c r="G56" s="7"/>
      <c r="H56" s="7"/>
    </row>
    <row r="57" spans="4:8" ht="18" x14ac:dyDescent="0.25">
      <c r="D57" s="43" t="s">
        <v>46</v>
      </c>
      <c r="E57" s="34"/>
      <c r="F57" s="53"/>
      <c r="G57" s="7"/>
      <c r="H57" s="7"/>
    </row>
    <row r="58" spans="4:8" ht="18" x14ac:dyDescent="0.25">
      <c r="D58" s="45" t="s">
        <v>47</v>
      </c>
      <c r="E58" s="34"/>
      <c r="F58" s="53"/>
      <c r="G58" s="7"/>
      <c r="H58" s="7"/>
    </row>
    <row r="59" spans="4:8" ht="16.5" thickBot="1" x14ac:dyDescent="0.3">
      <c r="D59" s="44"/>
      <c r="E59" s="10"/>
      <c r="F59" s="54"/>
      <c r="G59" s="7"/>
      <c r="H59" s="7"/>
    </row>
    <row r="60" spans="4:8" x14ac:dyDescent="0.25">
      <c r="G60" s="7"/>
      <c r="H60" s="7"/>
    </row>
    <row r="61" spans="4:8" x14ac:dyDescent="0.25">
      <c r="G61" s="7"/>
      <c r="H61" s="7"/>
    </row>
    <row r="62" spans="4:8" x14ac:dyDescent="0.25">
      <c r="G62" s="7"/>
      <c r="H62" s="7"/>
    </row>
    <row r="63" spans="4:8" ht="16.5" thickBot="1" x14ac:dyDescent="0.3">
      <c r="G63" s="7"/>
      <c r="H63" s="7"/>
    </row>
    <row r="64" spans="4:8" x14ac:dyDescent="0.25">
      <c r="D64" s="41"/>
      <c r="E64" s="42"/>
      <c r="F64" s="42"/>
      <c r="G64" s="7"/>
      <c r="H64" s="7"/>
    </row>
    <row r="65" spans="4:8" ht="18" x14ac:dyDescent="0.25">
      <c r="D65" s="43" t="s">
        <v>38</v>
      </c>
      <c r="E65" s="34"/>
      <c r="F65" s="34"/>
      <c r="G65" s="7"/>
      <c r="H65" s="7"/>
    </row>
    <row r="66" spans="4:8" ht="18" x14ac:dyDescent="0.25">
      <c r="D66" s="43" t="s">
        <v>48</v>
      </c>
      <c r="E66" s="34"/>
      <c r="F66" s="34"/>
      <c r="G66" s="7"/>
      <c r="H66" s="7"/>
    </row>
    <row r="67" spans="4:8" ht="18" x14ac:dyDescent="0.25">
      <c r="D67" s="43" t="s">
        <v>49</v>
      </c>
      <c r="E67" s="34"/>
      <c r="F67" s="34"/>
      <c r="G67" s="7"/>
      <c r="H67" s="7"/>
    </row>
    <row r="68" spans="4:8" ht="18" x14ac:dyDescent="0.25">
      <c r="D68" s="43" t="s">
        <v>50</v>
      </c>
      <c r="E68" s="34"/>
      <c r="F68" s="34"/>
      <c r="G68" s="7"/>
      <c r="H68" s="7"/>
    </row>
    <row r="69" spans="4:8" ht="18" x14ac:dyDescent="0.25">
      <c r="D69" s="43" t="s">
        <v>51</v>
      </c>
      <c r="E69" s="34"/>
      <c r="F69" s="34"/>
      <c r="G69" s="7"/>
      <c r="H69" s="7"/>
    </row>
    <row r="70" spans="4:8" ht="16.5" thickBot="1" x14ac:dyDescent="0.3">
      <c r="D70" s="44"/>
      <c r="E70" s="10"/>
      <c r="F70" s="10"/>
      <c r="G70" s="7"/>
      <c r="H70" s="7"/>
    </row>
    <row r="71" spans="4:8" ht="16.5" thickBot="1" x14ac:dyDescent="0.3">
      <c r="G71" s="7"/>
      <c r="H71" s="7"/>
    </row>
    <row r="72" spans="4:8" x14ac:dyDescent="0.25">
      <c r="D72" s="41"/>
      <c r="E72" s="42"/>
      <c r="F72" s="42"/>
      <c r="G72" s="7"/>
      <c r="H72" s="7"/>
    </row>
    <row r="73" spans="4:8" ht="18" x14ac:dyDescent="0.25">
      <c r="D73" s="46" t="s">
        <v>52</v>
      </c>
      <c r="E73" s="34"/>
      <c r="F73" s="34"/>
    </row>
    <row r="74" spans="4:8" ht="18" x14ac:dyDescent="0.25">
      <c r="D74" s="46" t="s">
        <v>53</v>
      </c>
      <c r="E74" s="34"/>
      <c r="F74" s="34"/>
    </row>
    <row r="75" spans="4:8" ht="18" x14ac:dyDescent="0.25">
      <c r="D75" s="46" t="s">
        <v>54</v>
      </c>
      <c r="E75" s="34"/>
      <c r="F75" s="34"/>
    </row>
    <row r="76" spans="4:8" ht="18" x14ac:dyDescent="0.25">
      <c r="D76" s="46" t="s">
        <v>55</v>
      </c>
      <c r="E76" s="34"/>
      <c r="F76" s="34"/>
    </row>
    <row r="77" spans="4:8" ht="18" x14ac:dyDescent="0.25">
      <c r="D77" s="47" t="s">
        <v>56</v>
      </c>
      <c r="E77" s="34"/>
      <c r="F77" s="34"/>
    </row>
    <row r="78" spans="4:8" ht="16.5" thickBot="1" x14ac:dyDescent="0.3">
      <c r="D78" s="44"/>
      <c r="E78" s="10"/>
      <c r="F78" s="10"/>
      <c r="G78" s="7"/>
      <c r="H78" s="7"/>
    </row>
    <row r="79" spans="4:8" ht="16.5" thickBot="1" x14ac:dyDescent="0.3"/>
    <row r="80" spans="4:8" x14ac:dyDescent="0.25">
      <c r="D80" s="41"/>
      <c r="E80" s="42"/>
      <c r="F80" s="52"/>
    </row>
    <row r="81" spans="1:11" ht="18" x14ac:dyDescent="0.25">
      <c r="D81" s="43" t="s">
        <v>43</v>
      </c>
      <c r="E81" s="34"/>
      <c r="F81" s="53"/>
    </row>
    <row r="82" spans="1:11" ht="18" x14ac:dyDescent="0.25">
      <c r="D82" s="43" t="s">
        <v>44</v>
      </c>
      <c r="E82" s="34"/>
      <c r="F82" s="53"/>
    </row>
    <row r="83" spans="1:11" ht="18" x14ac:dyDescent="0.25">
      <c r="D83" s="43" t="s">
        <v>45</v>
      </c>
      <c r="E83" s="34"/>
      <c r="F83" s="53"/>
    </row>
    <row r="84" spans="1:11" ht="18" x14ac:dyDescent="0.25">
      <c r="D84" s="43" t="s">
        <v>46</v>
      </c>
      <c r="E84" s="34"/>
      <c r="F84" s="53"/>
    </row>
    <row r="85" spans="1:11" ht="18" x14ac:dyDescent="0.25">
      <c r="D85" s="45" t="s">
        <v>47</v>
      </c>
      <c r="E85" s="34"/>
      <c r="F85" s="53"/>
    </row>
    <row r="86" spans="1:11" ht="16.5" thickBot="1" x14ac:dyDescent="0.3">
      <c r="D86" s="44"/>
      <c r="E86" s="10"/>
      <c r="F86" s="54"/>
    </row>
    <row r="87" spans="1:11" ht="16.5" thickBot="1" x14ac:dyDescent="0.3"/>
    <row r="88" spans="1:11" x14ac:dyDescent="0.25">
      <c r="D88" s="41"/>
      <c r="E88" s="42"/>
      <c r="F88" s="52"/>
    </row>
    <row r="89" spans="1:11" ht="18" x14ac:dyDescent="0.25">
      <c r="D89" s="43" t="s">
        <v>43</v>
      </c>
      <c r="E89" s="34"/>
      <c r="F89" s="53"/>
    </row>
    <row r="90" spans="1:11" ht="18" x14ac:dyDescent="0.25">
      <c r="D90" s="43" t="s">
        <v>44</v>
      </c>
      <c r="E90" s="34"/>
      <c r="F90" s="53"/>
    </row>
    <row r="91" spans="1:11" ht="18" x14ac:dyDescent="0.25">
      <c r="D91" s="43" t="s">
        <v>45</v>
      </c>
      <c r="E91" s="34"/>
      <c r="F91" s="53"/>
    </row>
    <row r="92" spans="1:11" ht="18" x14ac:dyDescent="0.25">
      <c r="D92" s="43" t="s">
        <v>46</v>
      </c>
      <c r="E92" s="34"/>
      <c r="F92" s="53"/>
    </row>
    <row r="93" spans="1:11" s="8" customFormat="1" ht="18" x14ac:dyDescent="0.25">
      <c r="A93" s="7"/>
      <c r="B93" s="7"/>
      <c r="C93" s="7"/>
      <c r="D93" s="45" t="s">
        <v>47</v>
      </c>
      <c r="E93" s="34"/>
      <c r="F93" s="53"/>
      <c r="I93" s="7"/>
      <c r="J93" s="7"/>
      <c r="K93" s="7"/>
    </row>
    <row r="94" spans="1:11" s="8" customFormat="1" ht="16.5" thickBot="1" x14ac:dyDescent="0.3">
      <c r="A94" s="7"/>
      <c r="B94" s="7"/>
      <c r="C94" s="7"/>
      <c r="D94" s="44"/>
      <c r="E94" s="10"/>
      <c r="F94" s="54"/>
      <c r="I94" s="7"/>
      <c r="J94" s="7"/>
      <c r="K94" s="7"/>
    </row>
  </sheetData>
  <mergeCells count="7">
    <mergeCell ref="H31:I31"/>
    <mergeCell ref="G37:I37"/>
    <mergeCell ref="A9:I9"/>
    <mergeCell ref="G16:H16"/>
    <mergeCell ref="G17:H17"/>
    <mergeCell ref="A18:H18"/>
    <mergeCell ref="A19:B19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R39"/>
  <sheetViews>
    <sheetView topLeftCell="A25" workbookViewId="0">
      <selection activeCell="F42" sqref="F42"/>
    </sheetView>
  </sheetViews>
  <sheetFormatPr defaultRowHeight="15" x14ac:dyDescent="0.25"/>
  <cols>
    <col min="1" max="1" width="4.85546875" style="89" customWidth="1"/>
    <col min="2" max="3" width="9.28515625" style="89" customWidth="1"/>
    <col min="4" max="4" width="27.140625" style="89" customWidth="1"/>
    <col min="5" max="5" width="15" style="89" customWidth="1"/>
    <col min="6" max="6" width="6.140625" style="89" customWidth="1"/>
    <col min="7" max="7" width="14.140625" style="90" bestFit="1" customWidth="1"/>
    <col min="8" max="8" width="1.7109375" style="90" customWidth="1"/>
    <col min="9" max="9" width="16.140625" style="89" customWidth="1"/>
    <col min="10" max="11" width="9.140625" style="89"/>
    <col min="12" max="12" width="10.5703125" style="89" bestFit="1" customWidth="1"/>
    <col min="13" max="16384" width="9.140625" style="89"/>
  </cols>
  <sheetData>
    <row r="2" spans="1:15" x14ac:dyDescent="0.25">
      <c r="A2" s="88" t="s">
        <v>0</v>
      </c>
    </row>
    <row r="3" spans="1:15" x14ac:dyDescent="0.25">
      <c r="A3" s="9" t="s">
        <v>1</v>
      </c>
    </row>
    <row r="4" spans="1:15" x14ac:dyDescent="0.25">
      <c r="A4" s="9" t="s">
        <v>2</v>
      </c>
    </row>
    <row r="5" spans="1:15" x14ac:dyDescent="0.25">
      <c r="A5" s="9" t="s">
        <v>3</v>
      </c>
    </row>
    <row r="6" spans="1:15" x14ac:dyDescent="0.25">
      <c r="A6" s="9" t="s">
        <v>4</v>
      </c>
      <c r="B6" s="9"/>
      <c r="C6" s="9"/>
    </row>
    <row r="7" spans="1:15" x14ac:dyDescent="0.25">
      <c r="A7" s="9" t="s">
        <v>5</v>
      </c>
      <c r="B7" s="9"/>
      <c r="C7" s="9"/>
    </row>
    <row r="9" spans="1:15" ht="15.75" thickBot="1" x14ac:dyDescent="0.3">
      <c r="A9" s="91"/>
      <c r="B9" s="91"/>
      <c r="C9" s="91"/>
      <c r="D9" s="91"/>
      <c r="E9" s="91"/>
      <c r="F9" s="91"/>
      <c r="G9" s="92"/>
      <c r="H9" s="92"/>
      <c r="I9" s="91"/>
    </row>
    <row r="10" spans="1:15" ht="24" thickBot="1" x14ac:dyDescent="0.4">
      <c r="A10" s="359" t="s">
        <v>6</v>
      </c>
      <c r="B10" s="360"/>
      <c r="C10" s="360"/>
      <c r="D10" s="360"/>
      <c r="E10" s="360"/>
      <c r="F10" s="360"/>
      <c r="G10" s="360"/>
      <c r="H10" s="360"/>
      <c r="I10" s="361"/>
    </row>
    <row r="12" spans="1:15" x14ac:dyDescent="0.25">
      <c r="A12" s="89" t="s">
        <v>7</v>
      </c>
      <c r="B12" s="89" t="s">
        <v>156</v>
      </c>
      <c r="G12" s="90" t="s">
        <v>8</v>
      </c>
      <c r="H12" s="93" t="s">
        <v>9</v>
      </c>
      <c r="I12" s="2" t="s">
        <v>163</v>
      </c>
    </row>
    <row r="13" spans="1:15" ht="15.75" x14ac:dyDescent="0.25">
      <c r="B13" s="94"/>
      <c r="C13" s="94"/>
      <c r="D13" s="94"/>
      <c r="G13" s="90" t="s">
        <v>10</v>
      </c>
      <c r="H13" s="93" t="s">
        <v>9</v>
      </c>
      <c r="I13" s="3" t="s">
        <v>93</v>
      </c>
      <c r="O13" s="89" t="s">
        <v>58</v>
      </c>
    </row>
    <row r="14" spans="1:15" ht="15.75" x14ac:dyDescent="0.25">
      <c r="A14" s="89" t="s">
        <v>11</v>
      </c>
      <c r="B14" s="95" t="s">
        <v>157</v>
      </c>
      <c r="G14" s="90" t="s">
        <v>27</v>
      </c>
      <c r="H14" s="93" t="s">
        <v>9</v>
      </c>
      <c r="I14" s="89" t="s">
        <v>30</v>
      </c>
    </row>
    <row r="15" spans="1:15" ht="15.75" thickBot="1" x14ac:dyDescent="0.3"/>
    <row r="16" spans="1:15" ht="15.75" x14ac:dyDescent="0.25">
      <c r="A16" s="96" t="s">
        <v>12</v>
      </c>
      <c r="B16" s="97" t="s">
        <v>32</v>
      </c>
      <c r="C16" s="78" t="s">
        <v>13</v>
      </c>
      <c r="D16" s="97" t="s">
        <v>33</v>
      </c>
      <c r="E16" s="97" t="s">
        <v>14</v>
      </c>
      <c r="F16" s="97" t="s">
        <v>101</v>
      </c>
      <c r="G16" s="362" t="s">
        <v>16</v>
      </c>
      <c r="H16" s="363"/>
      <c r="I16" s="98" t="s">
        <v>17</v>
      </c>
    </row>
    <row r="17" spans="1:18" ht="59.25" customHeight="1" x14ac:dyDescent="0.25">
      <c r="A17" s="99">
        <v>1</v>
      </c>
      <c r="B17" s="100">
        <v>44369</v>
      </c>
      <c r="C17" s="101"/>
      <c r="D17" s="84" t="s">
        <v>159</v>
      </c>
      <c r="E17" s="102" t="s">
        <v>160</v>
      </c>
      <c r="F17" s="102">
        <v>1</v>
      </c>
      <c r="G17" s="364">
        <v>8000000</v>
      </c>
      <c r="H17" s="365"/>
      <c r="I17" s="103">
        <f>F17*G17</f>
        <v>8000000</v>
      </c>
      <c r="L17" s="90"/>
      <c r="N17" s="104"/>
    </row>
    <row r="18" spans="1:18" ht="21" customHeight="1" x14ac:dyDescent="0.25">
      <c r="A18" s="366" t="s">
        <v>18</v>
      </c>
      <c r="B18" s="367"/>
      <c r="C18" s="367"/>
      <c r="D18" s="367"/>
      <c r="E18" s="367"/>
      <c r="F18" s="367"/>
      <c r="G18" s="367"/>
      <c r="H18" s="368"/>
      <c r="I18" s="105">
        <f>I17</f>
        <v>8000000</v>
      </c>
    </row>
    <row r="19" spans="1:18" x14ac:dyDescent="0.25">
      <c r="A19" s="369"/>
      <c r="B19" s="369"/>
      <c r="C19" s="369"/>
      <c r="D19" s="369"/>
      <c r="E19" s="106"/>
      <c r="F19" s="106"/>
      <c r="G19" s="107"/>
      <c r="H19" s="107"/>
      <c r="I19" s="108"/>
    </row>
    <row r="20" spans="1:18" x14ac:dyDescent="0.25">
      <c r="E20" s="88"/>
      <c r="F20" s="88"/>
      <c r="G20" s="109" t="s">
        <v>158</v>
      </c>
      <c r="H20" s="109"/>
      <c r="I20" s="110">
        <v>0</v>
      </c>
      <c r="J20" s="111"/>
      <c r="R20" s="89" t="s">
        <v>58</v>
      </c>
    </row>
    <row r="21" spans="1:18" ht="15.75" thickBot="1" x14ac:dyDescent="0.3">
      <c r="E21" s="88"/>
      <c r="F21" s="88"/>
      <c r="G21" s="112" t="s">
        <v>36</v>
      </c>
      <c r="H21" s="112"/>
      <c r="I21" s="113">
        <v>0</v>
      </c>
      <c r="J21" s="111"/>
    </row>
    <row r="22" spans="1:18" ht="21" customHeight="1" x14ac:dyDescent="0.25">
      <c r="E22" s="88"/>
      <c r="F22" s="88"/>
      <c r="G22" s="114" t="s">
        <v>19</v>
      </c>
      <c r="H22" s="114"/>
      <c r="I22" s="115">
        <f>I18</f>
        <v>8000000</v>
      </c>
    </row>
    <row r="23" spans="1:18" x14ac:dyDescent="0.25">
      <c r="A23" s="88" t="s">
        <v>176</v>
      </c>
      <c r="E23" s="88"/>
      <c r="F23" s="88"/>
      <c r="G23" s="116"/>
      <c r="H23" s="116"/>
      <c r="I23" s="117"/>
    </row>
    <row r="24" spans="1:18" x14ac:dyDescent="0.25">
      <c r="E24" s="88"/>
      <c r="F24" s="88"/>
      <c r="G24" s="116"/>
      <c r="H24" s="116"/>
      <c r="I24" s="117"/>
    </row>
    <row r="25" spans="1:18" ht="15.75" x14ac:dyDescent="0.25">
      <c r="A25" s="32" t="s">
        <v>20</v>
      </c>
    </row>
    <row r="26" spans="1:18" ht="15.75" x14ac:dyDescent="0.25">
      <c r="A26" s="33" t="s">
        <v>21</v>
      </c>
      <c r="B26" s="88"/>
      <c r="C26" s="88"/>
      <c r="D26" s="88"/>
    </row>
    <row r="27" spans="1:18" ht="15.75" x14ac:dyDescent="0.25">
      <c r="A27" s="33" t="s">
        <v>22</v>
      </c>
      <c r="B27" s="88"/>
      <c r="C27" s="88"/>
    </row>
    <row r="28" spans="1:18" ht="15.75" x14ac:dyDescent="0.25">
      <c r="A28" s="35" t="s">
        <v>23</v>
      </c>
      <c r="B28" s="118"/>
      <c r="C28" s="118"/>
      <c r="D28" s="119"/>
    </row>
    <row r="29" spans="1:18" ht="15.75" x14ac:dyDescent="0.25">
      <c r="A29" s="37" t="s">
        <v>24</v>
      </c>
      <c r="B29" s="120"/>
      <c r="C29" s="120"/>
      <c r="D29" s="118"/>
    </row>
    <row r="30" spans="1:18" x14ac:dyDescent="0.25">
      <c r="A30" s="118"/>
      <c r="B30" s="118"/>
      <c r="C30" s="118"/>
      <c r="D30" s="118"/>
    </row>
    <row r="31" spans="1:18" x14ac:dyDescent="0.25">
      <c r="A31" s="120"/>
      <c r="B31" s="120"/>
      <c r="C31" s="120"/>
      <c r="D31" s="121"/>
    </row>
    <row r="32" spans="1:18" x14ac:dyDescent="0.25">
      <c r="G32" s="122" t="s">
        <v>25</v>
      </c>
      <c r="H32" s="357" t="str">
        <f>+I13</f>
        <v xml:space="preserve"> 05 Juli 2021</v>
      </c>
      <c r="I32" s="358"/>
    </row>
    <row r="39" spans="7:9" ht="15.75" x14ac:dyDescent="0.25">
      <c r="G39" s="325" t="s">
        <v>26</v>
      </c>
      <c r="H39" s="325"/>
      <c r="I39" s="325"/>
    </row>
  </sheetData>
  <mergeCells count="7">
    <mergeCell ref="H32:I32"/>
    <mergeCell ref="G39:I39"/>
    <mergeCell ref="A10:I10"/>
    <mergeCell ref="G16:H16"/>
    <mergeCell ref="G17:H17"/>
    <mergeCell ref="A18:H18"/>
    <mergeCell ref="A19:D19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R41"/>
  <sheetViews>
    <sheetView workbookViewId="0">
      <selection activeCell="L13" sqref="L13"/>
    </sheetView>
  </sheetViews>
  <sheetFormatPr defaultRowHeight="15.75" x14ac:dyDescent="0.25"/>
  <cols>
    <col min="1" max="1" width="4" style="7" customWidth="1"/>
    <col min="2" max="2" width="12.5703125" style="7" customWidth="1"/>
    <col min="3" max="3" width="9.5703125" style="7" customWidth="1"/>
    <col min="4" max="4" width="25.5703125" style="7" bestFit="1" customWidth="1"/>
    <col min="5" max="5" width="14.7109375" style="7" customWidth="1"/>
    <col min="6" max="6" width="9" style="7" customWidth="1"/>
    <col min="7" max="7" width="13.85546875" style="8" customWidth="1"/>
    <col min="8" max="8" width="1.42578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326" t="s">
        <v>6</v>
      </c>
      <c r="B10" s="327"/>
      <c r="C10" s="327"/>
      <c r="D10" s="327"/>
      <c r="E10" s="327"/>
      <c r="F10" s="327"/>
      <c r="G10" s="327"/>
      <c r="H10" s="327"/>
      <c r="I10" s="328"/>
    </row>
    <row r="12" spans="1:9" x14ac:dyDescent="0.25">
      <c r="A12" s="7" t="s">
        <v>7</v>
      </c>
      <c r="B12" s="7" t="s">
        <v>162</v>
      </c>
      <c r="G12" s="8" t="s">
        <v>8</v>
      </c>
      <c r="H12" s="12" t="s">
        <v>9</v>
      </c>
      <c r="I12" s="2" t="s">
        <v>164</v>
      </c>
    </row>
    <row r="13" spans="1:9" x14ac:dyDescent="0.25">
      <c r="G13" s="8" t="s">
        <v>10</v>
      </c>
      <c r="H13" s="12" t="s">
        <v>9</v>
      </c>
      <c r="I13" s="3" t="s">
        <v>165</v>
      </c>
    </row>
    <row r="14" spans="1:9" x14ac:dyDescent="0.25">
      <c r="G14" s="8" t="s">
        <v>27</v>
      </c>
      <c r="H14" s="12" t="s">
        <v>9</v>
      </c>
      <c r="I14" s="76"/>
    </row>
    <row r="15" spans="1:9" x14ac:dyDescent="0.25">
      <c r="A15" s="7" t="s">
        <v>11</v>
      </c>
      <c r="B15" s="7" t="s">
        <v>157</v>
      </c>
    </row>
    <row r="16" spans="1:9" ht="16.5" thickBot="1" x14ac:dyDescent="0.3">
      <c r="F16" s="10"/>
    </row>
    <row r="17" spans="1:18" ht="20.100000000000001" customHeight="1" x14ac:dyDescent="0.25">
      <c r="A17" s="77" t="s">
        <v>12</v>
      </c>
      <c r="B17" s="78" t="s">
        <v>32</v>
      </c>
      <c r="C17" s="78" t="s">
        <v>13</v>
      </c>
      <c r="D17" s="78" t="s">
        <v>33</v>
      </c>
      <c r="E17" s="78" t="s">
        <v>14</v>
      </c>
      <c r="F17" s="78" t="s">
        <v>15</v>
      </c>
      <c r="G17" s="355" t="s">
        <v>16</v>
      </c>
      <c r="H17" s="356"/>
      <c r="I17" s="80" t="s">
        <v>17</v>
      </c>
    </row>
    <row r="18" spans="1:18" ht="55.5" customHeight="1" x14ac:dyDescent="0.25">
      <c r="A18" s="16">
        <v>1</v>
      </c>
      <c r="B18" s="56">
        <v>44359</v>
      </c>
      <c r="C18" s="57"/>
      <c r="D18" s="83" t="s">
        <v>166</v>
      </c>
      <c r="E18" s="124"/>
      <c r="F18" s="85">
        <v>1</v>
      </c>
      <c r="G18" s="370">
        <v>1000000</v>
      </c>
      <c r="H18" s="370"/>
      <c r="I18" s="59">
        <f>G18</f>
        <v>1000000</v>
      </c>
      <c r="L18" s="7" t="s">
        <v>161</v>
      </c>
    </row>
    <row r="19" spans="1:18" ht="25.5" customHeight="1" thickBot="1" x14ac:dyDescent="0.3">
      <c r="A19" s="349" t="s">
        <v>18</v>
      </c>
      <c r="B19" s="350"/>
      <c r="C19" s="350"/>
      <c r="D19" s="350"/>
      <c r="E19" s="350"/>
      <c r="F19" s="350"/>
      <c r="G19" s="350"/>
      <c r="H19" s="351"/>
      <c r="I19" s="86">
        <f>SUM(I18:I18)</f>
        <v>1000000</v>
      </c>
    </row>
    <row r="20" spans="1:18" x14ac:dyDescent="0.25">
      <c r="A20" s="337"/>
      <c r="B20" s="337"/>
      <c r="C20" s="337"/>
      <c r="D20" s="337"/>
      <c r="E20" s="73"/>
      <c r="F20" s="73"/>
      <c r="G20" s="19"/>
      <c r="H20" s="19"/>
      <c r="I20" s="20"/>
    </row>
    <row r="21" spans="1:18" x14ac:dyDescent="0.25">
      <c r="E21" s="6"/>
      <c r="F21" s="6"/>
      <c r="G21" s="61" t="s">
        <v>102</v>
      </c>
      <c r="H21" s="61"/>
      <c r="I21" s="62">
        <v>0</v>
      </c>
      <c r="J21" s="28"/>
      <c r="R21" s="7" t="s">
        <v>58</v>
      </c>
    </row>
    <row r="22" spans="1:18" ht="16.5" thickBot="1" x14ac:dyDescent="0.3">
      <c r="E22" s="6"/>
      <c r="F22" s="6"/>
      <c r="G22" s="26" t="s">
        <v>36</v>
      </c>
      <c r="H22" s="26"/>
      <c r="I22" s="27">
        <v>0</v>
      </c>
      <c r="J22" s="28"/>
    </row>
    <row r="23" spans="1:18" ht="16.5" customHeight="1" x14ac:dyDescent="0.25">
      <c r="E23" s="6"/>
      <c r="F23" s="6"/>
      <c r="G23" s="29" t="s">
        <v>19</v>
      </c>
      <c r="H23" s="29"/>
      <c r="I23" s="30">
        <f>I19</f>
        <v>1000000</v>
      </c>
    </row>
    <row r="24" spans="1:18" x14ac:dyDescent="0.25">
      <c r="A24" s="6" t="s">
        <v>167</v>
      </c>
      <c r="E24" s="6"/>
      <c r="F24" s="6"/>
      <c r="G24" s="29"/>
      <c r="H24" s="29"/>
      <c r="I24" s="30"/>
    </row>
    <row r="25" spans="1:18" x14ac:dyDescent="0.25">
      <c r="A25" s="31"/>
      <c r="E25" s="6"/>
      <c r="F25" s="6"/>
      <c r="G25" s="29"/>
      <c r="H25" s="29"/>
      <c r="I25" s="30"/>
    </row>
    <row r="26" spans="1:18" x14ac:dyDescent="0.25"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3"/>
      <c r="E28" s="34"/>
    </row>
    <row r="29" spans="1:18" x14ac:dyDescent="0.25">
      <c r="A29" s="33" t="s">
        <v>22</v>
      </c>
      <c r="B29" s="33"/>
      <c r="C29" s="33"/>
      <c r="D29" s="34"/>
      <c r="E29" s="34"/>
    </row>
    <row r="30" spans="1:18" x14ac:dyDescent="0.25">
      <c r="A30" s="35" t="s">
        <v>23</v>
      </c>
      <c r="B30" s="36"/>
      <c r="C30" s="36"/>
      <c r="D30" s="35"/>
      <c r="E30" s="34"/>
    </row>
    <row r="31" spans="1:18" x14ac:dyDescent="0.25">
      <c r="A31" s="37" t="s">
        <v>24</v>
      </c>
      <c r="B31" s="37"/>
      <c r="C31" s="37"/>
      <c r="D31" s="36"/>
      <c r="E31" s="34"/>
    </row>
    <row r="32" spans="1:18" x14ac:dyDescent="0.25">
      <c r="A32" s="38"/>
      <c r="B32" s="38"/>
      <c r="C32" s="38"/>
      <c r="D32" s="38"/>
    </row>
    <row r="33" spans="1:9" x14ac:dyDescent="0.25">
      <c r="A33" s="39"/>
      <c r="B33" s="39"/>
      <c r="C33" s="39"/>
      <c r="D33" s="87"/>
    </row>
    <row r="34" spans="1:9" x14ac:dyDescent="0.25">
      <c r="G34" s="40" t="s">
        <v>25</v>
      </c>
      <c r="H34" s="323" t="str">
        <f>+I13</f>
        <v xml:space="preserve"> 06 Juli 2021</v>
      </c>
      <c r="I34" s="324"/>
    </row>
    <row r="38" spans="1:9" x14ac:dyDescent="0.25">
      <c r="H38" s="8" t="s">
        <v>58</v>
      </c>
    </row>
    <row r="41" spans="1:9" x14ac:dyDescent="0.25">
      <c r="G41" s="352" t="s">
        <v>26</v>
      </c>
      <c r="H41" s="352"/>
      <c r="I41" s="352"/>
    </row>
  </sheetData>
  <mergeCells count="7">
    <mergeCell ref="A19:H19"/>
    <mergeCell ref="A20:D20"/>
    <mergeCell ref="H34:I34"/>
    <mergeCell ref="G41:I41"/>
    <mergeCell ref="A10:I10"/>
    <mergeCell ref="G17:H17"/>
    <mergeCell ref="G18:H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K96"/>
  <sheetViews>
    <sheetView topLeftCell="A21" workbookViewId="0">
      <selection activeCell="L33" sqref="L33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338" t="s">
        <v>6</v>
      </c>
      <c r="B10" s="339"/>
      <c r="C10" s="339"/>
      <c r="D10" s="339"/>
      <c r="E10" s="339"/>
      <c r="F10" s="339"/>
      <c r="G10" s="339"/>
      <c r="H10" s="339"/>
      <c r="I10" s="340"/>
    </row>
    <row r="12" spans="1:9" x14ac:dyDescent="0.25">
      <c r="A12" s="7" t="s">
        <v>7</v>
      </c>
      <c r="B12" s="7" t="s">
        <v>168</v>
      </c>
      <c r="G12" s="8" t="s">
        <v>8</v>
      </c>
      <c r="H12" s="12" t="s">
        <v>9</v>
      </c>
      <c r="I12" s="2" t="s">
        <v>174</v>
      </c>
    </row>
    <row r="13" spans="1:9" x14ac:dyDescent="0.25">
      <c r="G13" s="8" t="s">
        <v>10</v>
      </c>
      <c r="H13" s="12" t="s">
        <v>9</v>
      </c>
      <c r="I13" s="3" t="s">
        <v>175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169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329" t="s">
        <v>16</v>
      </c>
      <c r="H17" s="330"/>
      <c r="I17" s="15" t="s">
        <v>17</v>
      </c>
    </row>
    <row r="18" spans="1:10" ht="51" customHeight="1" x14ac:dyDescent="0.25">
      <c r="A18" s="16">
        <v>1</v>
      </c>
      <c r="B18" s="4">
        <v>44377</v>
      </c>
      <c r="C18" s="49" t="s">
        <v>170</v>
      </c>
      <c r="D18" s="5" t="s">
        <v>171</v>
      </c>
      <c r="E18" s="125" t="s">
        <v>172</v>
      </c>
      <c r="F18" s="51">
        <v>144</v>
      </c>
      <c r="G18" s="353">
        <v>3500000</v>
      </c>
      <c r="H18" s="354"/>
      <c r="I18" s="65">
        <f t="shared" ref="I18" si="0">G18</f>
        <v>3500000</v>
      </c>
    </row>
    <row r="19" spans="1:10" ht="25.5" customHeight="1" thickBot="1" x14ac:dyDescent="0.3">
      <c r="A19" s="333" t="s">
        <v>18</v>
      </c>
      <c r="B19" s="334"/>
      <c r="C19" s="334"/>
      <c r="D19" s="334"/>
      <c r="E19" s="334"/>
      <c r="F19" s="334"/>
      <c r="G19" s="334"/>
      <c r="H19" s="343"/>
      <c r="I19" s="18">
        <f>I18</f>
        <v>3500000</v>
      </c>
    </row>
    <row r="20" spans="1:10" x14ac:dyDescent="0.25">
      <c r="A20" s="337"/>
      <c r="B20" s="337"/>
      <c r="C20" s="123"/>
      <c r="D20" s="123"/>
      <c r="E20" s="123"/>
      <c r="F20" s="123"/>
      <c r="G20" s="19"/>
      <c r="H20" s="19"/>
      <c r="I20" s="20"/>
    </row>
    <row r="21" spans="1:10" x14ac:dyDescent="0.25">
      <c r="A21" s="123"/>
      <c r="B21" s="123"/>
      <c r="C21" s="123"/>
      <c r="D21" s="123"/>
      <c r="E21" s="123"/>
      <c r="F21" s="123"/>
      <c r="G21" s="24" t="s">
        <v>35</v>
      </c>
      <c r="H21" s="24"/>
      <c r="I21" s="25">
        <v>2000000</v>
      </c>
    </row>
    <row r="22" spans="1:10" ht="16.5" thickBot="1" x14ac:dyDescent="0.3">
      <c r="D22" s="6"/>
      <c r="E22" s="6"/>
      <c r="F22" s="6"/>
      <c r="G22" s="26" t="s">
        <v>57</v>
      </c>
      <c r="H22" s="26"/>
      <c r="I22" s="27">
        <f>I19-I21</f>
        <v>1500000</v>
      </c>
      <c r="J22" s="28"/>
    </row>
    <row r="23" spans="1:10" x14ac:dyDescent="0.25">
      <c r="D23" s="6"/>
      <c r="E23" s="6"/>
      <c r="F23" s="6"/>
      <c r="G23" s="29" t="s">
        <v>37</v>
      </c>
      <c r="H23" s="29"/>
      <c r="I23" s="30">
        <f>I22</f>
        <v>1500000</v>
      </c>
    </row>
    <row r="24" spans="1:10" x14ac:dyDescent="0.25">
      <c r="A24" s="31" t="s">
        <v>173</v>
      </c>
      <c r="D24" s="6"/>
      <c r="E24" s="6"/>
      <c r="F24" s="6"/>
      <c r="G24" s="29"/>
      <c r="H24" s="29"/>
      <c r="I24" s="30"/>
    </row>
    <row r="25" spans="1:10" x14ac:dyDescent="0.25">
      <c r="A25" s="31"/>
      <c r="D25" s="6"/>
      <c r="E25" s="6"/>
      <c r="F25" s="6"/>
      <c r="G25" s="29"/>
      <c r="H25" s="29"/>
      <c r="I25" s="30"/>
    </row>
    <row r="26" spans="1:10" x14ac:dyDescent="0.25">
      <c r="A26" s="32" t="s">
        <v>20</v>
      </c>
    </row>
    <row r="27" spans="1:10" x14ac:dyDescent="0.25">
      <c r="A27" s="33" t="s">
        <v>21</v>
      </c>
      <c r="B27" s="33"/>
      <c r="C27" s="33"/>
      <c r="D27" s="34"/>
      <c r="E27" s="34"/>
    </row>
    <row r="28" spans="1:10" x14ac:dyDescent="0.25">
      <c r="A28" s="33" t="s">
        <v>22</v>
      </c>
      <c r="B28" s="33"/>
      <c r="C28" s="33"/>
      <c r="D28" s="34"/>
      <c r="E28" s="34"/>
    </row>
    <row r="29" spans="1:10" x14ac:dyDescent="0.25">
      <c r="A29" s="35" t="s">
        <v>23</v>
      </c>
      <c r="B29" s="36"/>
      <c r="C29" s="36"/>
      <c r="D29" s="34"/>
      <c r="E29" s="34"/>
    </row>
    <row r="30" spans="1:10" x14ac:dyDescent="0.25">
      <c r="A30" s="37" t="s">
        <v>24</v>
      </c>
      <c r="B30" s="37"/>
      <c r="C30" s="37"/>
      <c r="D30" s="34"/>
      <c r="E30" s="34"/>
    </row>
    <row r="31" spans="1:10" x14ac:dyDescent="0.25">
      <c r="A31" s="38"/>
      <c r="B31" s="38"/>
      <c r="C31" s="38"/>
    </row>
    <row r="32" spans="1:10" x14ac:dyDescent="0.25">
      <c r="A32" s="39"/>
      <c r="B32" s="39"/>
      <c r="C32" s="39"/>
    </row>
    <row r="33" spans="4:9" x14ac:dyDescent="0.25">
      <c r="G33" s="40" t="s">
        <v>25</v>
      </c>
      <c r="H33" s="323" t="str">
        <f>I13</f>
        <v xml:space="preserve"> 08 Juli 2021</v>
      </c>
      <c r="I33" s="324"/>
    </row>
    <row r="37" spans="4:9" ht="24.75" customHeight="1" x14ac:dyDescent="0.25"/>
    <row r="39" spans="4:9" x14ac:dyDescent="0.25">
      <c r="G39" s="325" t="s">
        <v>26</v>
      </c>
      <c r="H39" s="325"/>
      <c r="I39" s="325"/>
    </row>
    <row r="44" spans="4:9" ht="16.5" thickBot="1" x14ac:dyDescent="0.3"/>
    <row r="45" spans="4:9" x14ac:dyDescent="0.25">
      <c r="D45" s="41"/>
      <c r="E45" s="42"/>
      <c r="F45" s="42"/>
    </row>
    <row r="46" spans="4:9" ht="18" x14ac:dyDescent="0.25">
      <c r="D46" s="43" t="s">
        <v>38</v>
      </c>
      <c r="E46" s="34"/>
      <c r="F46" s="34"/>
      <c r="G46" s="7"/>
      <c r="H46" s="7"/>
    </row>
    <row r="47" spans="4:9" ht="18" x14ac:dyDescent="0.25">
      <c r="D47" s="43" t="s">
        <v>39</v>
      </c>
      <c r="E47" s="34"/>
      <c r="F47" s="34"/>
      <c r="G47" s="7"/>
      <c r="H47" s="7"/>
    </row>
    <row r="48" spans="4:9" ht="18" x14ac:dyDescent="0.25">
      <c r="D48" s="43" t="s">
        <v>40</v>
      </c>
      <c r="E48" s="34"/>
      <c r="F48" s="34"/>
      <c r="G48" s="7"/>
      <c r="H48" s="7"/>
    </row>
    <row r="49" spans="4:8" ht="18" x14ac:dyDescent="0.25">
      <c r="D49" s="43" t="s">
        <v>41</v>
      </c>
      <c r="E49" s="34"/>
      <c r="F49" s="34"/>
      <c r="G49" s="7"/>
      <c r="H49" s="7"/>
    </row>
    <row r="50" spans="4:8" ht="18" x14ac:dyDescent="0.25">
      <c r="D50" s="43" t="s">
        <v>42</v>
      </c>
      <c r="E50" s="34"/>
      <c r="F50" s="34"/>
      <c r="G50" s="7"/>
      <c r="H50" s="7"/>
    </row>
    <row r="51" spans="4:8" ht="16.5" thickBot="1" x14ac:dyDescent="0.3">
      <c r="D51" s="44"/>
      <c r="E51" s="10"/>
      <c r="F51" s="10"/>
      <c r="G51" s="7"/>
      <c r="H51" s="7"/>
    </row>
    <row r="52" spans="4:8" x14ac:dyDescent="0.25">
      <c r="G52" s="7"/>
      <c r="H52" s="7"/>
    </row>
    <row r="53" spans="4:8" x14ac:dyDescent="0.25">
      <c r="G53" s="7"/>
      <c r="H53" s="7"/>
    </row>
    <row r="54" spans="4:8" ht="16.5" thickBot="1" x14ac:dyDescent="0.3">
      <c r="G54" s="7"/>
      <c r="H54" s="7"/>
    </row>
    <row r="55" spans="4:8" x14ac:dyDescent="0.25">
      <c r="D55" s="41"/>
      <c r="E55" s="42"/>
      <c r="F55" s="52"/>
      <c r="G55" s="7"/>
      <c r="H55" s="7"/>
    </row>
    <row r="56" spans="4:8" ht="18" x14ac:dyDescent="0.25">
      <c r="D56" s="43" t="s">
        <v>43</v>
      </c>
      <c r="E56" s="34"/>
      <c r="F56" s="53"/>
      <c r="G56" s="7"/>
      <c r="H56" s="7"/>
    </row>
    <row r="57" spans="4:8" ht="18" x14ac:dyDescent="0.25">
      <c r="D57" s="43" t="s">
        <v>44</v>
      </c>
      <c r="E57" s="34"/>
      <c r="F57" s="53"/>
      <c r="G57" s="7"/>
      <c r="H57" s="7"/>
    </row>
    <row r="58" spans="4:8" ht="18" x14ac:dyDescent="0.25">
      <c r="D58" s="43" t="s">
        <v>45</v>
      </c>
      <c r="E58" s="34"/>
      <c r="F58" s="53"/>
      <c r="G58" s="7"/>
      <c r="H58" s="7"/>
    </row>
    <row r="59" spans="4:8" ht="18" x14ac:dyDescent="0.25">
      <c r="D59" s="43" t="s">
        <v>46</v>
      </c>
      <c r="E59" s="34"/>
      <c r="F59" s="53"/>
      <c r="G59" s="7"/>
      <c r="H59" s="7"/>
    </row>
    <row r="60" spans="4:8" ht="18" x14ac:dyDescent="0.25">
      <c r="D60" s="45" t="s">
        <v>47</v>
      </c>
      <c r="E60" s="34"/>
      <c r="F60" s="53"/>
      <c r="G60" s="7"/>
      <c r="H60" s="7"/>
    </row>
    <row r="61" spans="4:8" ht="16.5" thickBot="1" x14ac:dyDescent="0.3">
      <c r="D61" s="44"/>
      <c r="E61" s="10"/>
      <c r="F61" s="54"/>
      <c r="G61" s="7"/>
      <c r="H61" s="7"/>
    </row>
    <row r="62" spans="4:8" x14ac:dyDescent="0.25">
      <c r="G62" s="7"/>
      <c r="H62" s="7"/>
    </row>
    <row r="63" spans="4:8" x14ac:dyDescent="0.25">
      <c r="G63" s="7"/>
      <c r="H63" s="7"/>
    </row>
    <row r="64" spans="4:8" x14ac:dyDescent="0.25">
      <c r="G64" s="7"/>
      <c r="H64" s="7"/>
    </row>
    <row r="65" spans="4:8" ht="16.5" thickBot="1" x14ac:dyDescent="0.3">
      <c r="G65" s="7"/>
      <c r="H65" s="7"/>
    </row>
    <row r="66" spans="4:8" x14ac:dyDescent="0.25">
      <c r="D66" s="41"/>
      <c r="E66" s="42"/>
      <c r="F66" s="42"/>
      <c r="G66" s="7"/>
      <c r="H66" s="7"/>
    </row>
    <row r="67" spans="4:8" ht="18" x14ac:dyDescent="0.25">
      <c r="D67" s="43" t="s">
        <v>38</v>
      </c>
      <c r="E67" s="34"/>
      <c r="F67" s="34"/>
      <c r="G67" s="7"/>
      <c r="H67" s="7"/>
    </row>
    <row r="68" spans="4:8" ht="18" x14ac:dyDescent="0.25">
      <c r="D68" s="43" t="s">
        <v>48</v>
      </c>
      <c r="E68" s="34"/>
      <c r="F68" s="34"/>
      <c r="G68" s="7"/>
      <c r="H68" s="7"/>
    </row>
    <row r="69" spans="4:8" ht="18" x14ac:dyDescent="0.25">
      <c r="D69" s="43" t="s">
        <v>49</v>
      </c>
      <c r="E69" s="34"/>
      <c r="F69" s="34"/>
      <c r="G69" s="7"/>
      <c r="H69" s="7"/>
    </row>
    <row r="70" spans="4:8" ht="18" x14ac:dyDescent="0.25">
      <c r="D70" s="43" t="s">
        <v>50</v>
      </c>
      <c r="E70" s="34"/>
      <c r="F70" s="34"/>
      <c r="G70" s="7"/>
      <c r="H70" s="7"/>
    </row>
    <row r="71" spans="4:8" ht="18" x14ac:dyDescent="0.25">
      <c r="D71" s="43" t="s">
        <v>51</v>
      </c>
      <c r="E71" s="34"/>
      <c r="F71" s="34"/>
      <c r="G71" s="7"/>
      <c r="H71" s="7"/>
    </row>
    <row r="72" spans="4:8" ht="16.5" thickBot="1" x14ac:dyDescent="0.3">
      <c r="D72" s="44"/>
      <c r="E72" s="10"/>
      <c r="F72" s="10"/>
      <c r="G72" s="7"/>
      <c r="H72" s="7"/>
    </row>
    <row r="73" spans="4:8" ht="16.5" thickBot="1" x14ac:dyDescent="0.3">
      <c r="G73" s="7"/>
      <c r="H73" s="7"/>
    </row>
    <row r="74" spans="4:8" x14ac:dyDescent="0.25">
      <c r="D74" s="41"/>
      <c r="E74" s="42"/>
      <c r="F74" s="42"/>
      <c r="G74" s="7"/>
      <c r="H74" s="7"/>
    </row>
    <row r="75" spans="4:8" ht="18" x14ac:dyDescent="0.25">
      <c r="D75" s="46" t="s">
        <v>52</v>
      </c>
      <c r="E75" s="34"/>
      <c r="F75" s="34"/>
    </row>
    <row r="76" spans="4:8" ht="18" x14ac:dyDescent="0.25">
      <c r="D76" s="46" t="s">
        <v>53</v>
      </c>
      <c r="E76" s="34"/>
      <c r="F76" s="34"/>
    </row>
    <row r="77" spans="4:8" ht="18" x14ac:dyDescent="0.25">
      <c r="D77" s="46" t="s">
        <v>54</v>
      </c>
      <c r="E77" s="34"/>
      <c r="F77" s="34"/>
    </row>
    <row r="78" spans="4:8" ht="18" x14ac:dyDescent="0.25">
      <c r="D78" s="46" t="s">
        <v>55</v>
      </c>
      <c r="E78" s="34"/>
      <c r="F78" s="34"/>
    </row>
    <row r="79" spans="4:8" ht="18" x14ac:dyDescent="0.25">
      <c r="D79" s="47" t="s">
        <v>56</v>
      </c>
      <c r="E79" s="34"/>
      <c r="F79" s="34"/>
    </row>
    <row r="80" spans="4:8" ht="16.5" thickBot="1" x14ac:dyDescent="0.3">
      <c r="D80" s="44"/>
      <c r="E80" s="10"/>
      <c r="F80" s="10"/>
      <c r="G80" s="7"/>
      <c r="H80" s="7"/>
    </row>
    <row r="81" spans="1:11" ht="16.5" thickBot="1" x14ac:dyDescent="0.3"/>
    <row r="82" spans="1:11" x14ac:dyDescent="0.25">
      <c r="D82" s="41"/>
      <c r="E82" s="42"/>
      <c r="F82" s="52"/>
    </row>
    <row r="83" spans="1:11" ht="18" x14ac:dyDescent="0.25">
      <c r="D83" s="43" t="s">
        <v>43</v>
      </c>
      <c r="E83" s="34"/>
      <c r="F83" s="53"/>
    </row>
    <row r="84" spans="1:11" ht="18" x14ac:dyDescent="0.25">
      <c r="D84" s="43" t="s">
        <v>44</v>
      </c>
      <c r="E84" s="34"/>
      <c r="F84" s="53"/>
    </row>
    <row r="85" spans="1:11" ht="18" x14ac:dyDescent="0.25">
      <c r="D85" s="43" t="s">
        <v>45</v>
      </c>
      <c r="E85" s="34"/>
      <c r="F85" s="53"/>
    </row>
    <row r="86" spans="1:11" ht="18" x14ac:dyDescent="0.25">
      <c r="D86" s="43" t="s">
        <v>46</v>
      </c>
      <c r="E86" s="34"/>
      <c r="F86" s="53"/>
    </row>
    <row r="87" spans="1:11" ht="18" x14ac:dyDescent="0.25">
      <c r="D87" s="45" t="s">
        <v>47</v>
      </c>
      <c r="E87" s="34"/>
      <c r="F87" s="53"/>
    </row>
    <row r="88" spans="1:11" ht="16.5" thickBot="1" x14ac:dyDescent="0.3">
      <c r="D88" s="44"/>
      <c r="E88" s="10"/>
      <c r="F88" s="54"/>
    </row>
    <row r="89" spans="1:11" ht="16.5" thickBot="1" x14ac:dyDescent="0.3"/>
    <row r="90" spans="1:11" x14ac:dyDescent="0.25">
      <c r="D90" s="41"/>
      <c r="E90" s="42"/>
      <c r="F90" s="52"/>
    </row>
    <row r="91" spans="1:11" ht="18" x14ac:dyDescent="0.25">
      <c r="D91" s="43" t="s">
        <v>43</v>
      </c>
      <c r="E91" s="34"/>
      <c r="F91" s="53"/>
    </row>
    <row r="92" spans="1:11" ht="18" x14ac:dyDescent="0.25">
      <c r="D92" s="43" t="s">
        <v>44</v>
      </c>
      <c r="E92" s="34"/>
      <c r="F92" s="53"/>
    </row>
    <row r="93" spans="1:11" ht="18" x14ac:dyDescent="0.25">
      <c r="D93" s="43" t="s">
        <v>45</v>
      </c>
      <c r="E93" s="34"/>
      <c r="F93" s="53"/>
    </row>
    <row r="94" spans="1:11" ht="18" x14ac:dyDescent="0.25">
      <c r="D94" s="43" t="s">
        <v>46</v>
      </c>
      <c r="E94" s="34"/>
      <c r="F94" s="53"/>
    </row>
    <row r="95" spans="1:11" s="8" customFormat="1" ht="18" x14ac:dyDescent="0.25">
      <c r="A95" s="7"/>
      <c r="B95" s="7"/>
      <c r="C95" s="7"/>
      <c r="D95" s="45" t="s">
        <v>47</v>
      </c>
      <c r="E95" s="34"/>
      <c r="F95" s="53"/>
      <c r="I95" s="7"/>
      <c r="J95" s="7"/>
      <c r="K95" s="7"/>
    </row>
    <row r="96" spans="1:11" s="8" customFormat="1" ht="16.5" thickBot="1" x14ac:dyDescent="0.3">
      <c r="A96" s="7"/>
      <c r="B96" s="7"/>
      <c r="C96" s="7"/>
      <c r="D96" s="44"/>
      <c r="E96" s="10"/>
      <c r="F96" s="54"/>
      <c r="I96" s="7"/>
      <c r="J96" s="7"/>
      <c r="K96" s="7"/>
    </row>
  </sheetData>
  <mergeCells count="7">
    <mergeCell ref="G39:I39"/>
    <mergeCell ref="A10:I10"/>
    <mergeCell ref="G17:H17"/>
    <mergeCell ref="G18:H18"/>
    <mergeCell ref="A19:H19"/>
    <mergeCell ref="A20:B20"/>
    <mergeCell ref="H33:I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L96"/>
  <sheetViews>
    <sheetView tabSelected="1" topLeftCell="A27" workbookViewId="0">
      <selection activeCell="L33" sqref="L33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4.7109375" style="7" customWidth="1"/>
    <col min="5" max="5" width="13" style="7" customWidth="1"/>
    <col min="6" max="6" width="6.42578125" style="7" customWidth="1"/>
    <col min="7" max="7" width="6.28515625" style="7" customWidth="1"/>
    <col min="8" max="8" width="14.28515625" style="8" customWidth="1"/>
    <col min="9" max="9" width="1.42578125" style="8" customWidth="1"/>
    <col min="10" max="10" width="16.710937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16.5" thickBot="1" x14ac:dyDescent="0.3">
      <c r="A10" s="338" t="s">
        <v>6</v>
      </c>
      <c r="B10" s="339"/>
      <c r="C10" s="339"/>
      <c r="D10" s="339"/>
      <c r="E10" s="339"/>
      <c r="F10" s="339"/>
      <c r="G10" s="339"/>
      <c r="H10" s="339"/>
      <c r="I10" s="339"/>
      <c r="J10" s="340"/>
    </row>
    <row r="12" spans="1:10" x14ac:dyDescent="0.25">
      <c r="A12" s="7" t="s">
        <v>7</v>
      </c>
      <c r="B12" s="7" t="s">
        <v>177</v>
      </c>
      <c r="H12" s="8" t="s">
        <v>8</v>
      </c>
      <c r="I12" s="12" t="s">
        <v>9</v>
      </c>
      <c r="J12" s="2" t="s">
        <v>181</v>
      </c>
    </row>
    <row r="13" spans="1:10" x14ac:dyDescent="0.25">
      <c r="H13" s="8" t="s">
        <v>10</v>
      </c>
      <c r="I13" s="12" t="s">
        <v>9</v>
      </c>
      <c r="J13" s="3" t="s">
        <v>175</v>
      </c>
    </row>
    <row r="14" spans="1:10" x14ac:dyDescent="0.25">
      <c r="H14" s="8" t="s">
        <v>27</v>
      </c>
      <c r="I14" s="12" t="s">
        <v>9</v>
      </c>
      <c r="J14" s="7" t="s">
        <v>30</v>
      </c>
    </row>
    <row r="15" spans="1:10" x14ac:dyDescent="0.25">
      <c r="A15" s="7" t="s">
        <v>11</v>
      </c>
      <c r="B15" s="7" t="s">
        <v>177</v>
      </c>
    </row>
    <row r="16" spans="1:10" ht="7.5" customHeight="1" thickBot="1" x14ac:dyDescent="0.3">
      <c r="G16" s="34"/>
    </row>
    <row r="17" spans="1:11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101</v>
      </c>
      <c r="G17" s="14" t="s">
        <v>28</v>
      </c>
      <c r="H17" s="329" t="s">
        <v>16</v>
      </c>
      <c r="I17" s="330"/>
      <c r="J17" s="15" t="s">
        <v>17</v>
      </c>
    </row>
    <row r="18" spans="1:11" ht="51" customHeight="1" x14ac:dyDescent="0.25">
      <c r="A18" s="16">
        <v>1</v>
      </c>
      <c r="B18" s="4">
        <v>44385</v>
      </c>
      <c r="C18" s="49" t="s">
        <v>180</v>
      </c>
      <c r="D18" s="5" t="s">
        <v>178</v>
      </c>
      <c r="E18" s="125" t="s">
        <v>131</v>
      </c>
      <c r="F18" s="127">
        <v>33</v>
      </c>
      <c r="G18" s="51">
        <v>455</v>
      </c>
      <c r="H18" s="353">
        <v>6000</v>
      </c>
      <c r="I18" s="354"/>
      <c r="J18" s="65">
        <f>G18*H18</f>
        <v>2730000</v>
      </c>
    </row>
    <row r="19" spans="1:11" ht="25.5" customHeight="1" thickBot="1" x14ac:dyDescent="0.3">
      <c r="A19" s="333" t="s">
        <v>18</v>
      </c>
      <c r="B19" s="334"/>
      <c r="C19" s="334"/>
      <c r="D19" s="334"/>
      <c r="E19" s="334"/>
      <c r="F19" s="334"/>
      <c r="G19" s="334"/>
      <c r="H19" s="334"/>
      <c r="I19" s="343"/>
      <c r="J19" s="18">
        <f>J18</f>
        <v>2730000</v>
      </c>
    </row>
    <row r="20" spans="1:11" x14ac:dyDescent="0.25">
      <c r="A20" s="337"/>
      <c r="B20" s="337"/>
      <c r="C20" s="126"/>
      <c r="D20" s="126"/>
      <c r="E20" s="126"/>
      <c r="F20" s="126"/>
      <c r="G20" s="126"/>
      <c r="H20" s="19"/>
      <c r="I20" s="19"/>
      <c r="J20" s="20"/>
    </row>
    <row r="21" spans="1:11" x14ac:dyDescent="0.25">
      <c r="A21" s="126"/>
      <c r="B21" s="126"/>
      <c r="C21" s="126"/>
      <c r="D21" s="126"/>
      <c r="E21" s="126"/>
      <c r="F21" s="126"/>
      <c r="G21" s="126"/>
      <c r="H21" s="24" t="s">
        <v>35</v>
      </c>
      <c r="I21" s="24"/>
      <c r="J21" s="25">
        <v>0</v>
      </c>
    </row>
    <row r="22" spans="1:11" ht="16.5" thickBot="1" x14ac:dyDescent="0.3">
      <c r="D22" s="6"/>
      <c r="E22" s="6"/>
      <c r="F22" s="6"/>
      <c r="G22" s="6"/>
      <c r="H22" s="26" t="s">
        <v>57</v>
      </c>
      <c r="I22" s="26"/>
      <c r="J22" s="75">
        <v>0</v>
      </c>
      <c r="K22" s="28"/>
    </row>
    <row r="23" spans="1:11" x14ac:dyDescent="0.25">
      <c r="D23" s="6"/>
      <c r="E23" s="6"/>
      <c r="F23" s="6"/>
      <c r="G23" s="6"/>
      <c r="H23" s="29" t="s">
        <v>37</v>
      </c>
      <c r="I23" s="29"/>
      <c r="J23" s="30">
        <f>J19</f>
        <v>2730000</v>
      </c>
    </row>
    <row r="24" spans="1:11" x14ac:dyDescent="0.25">
      <c r="A24" s="31" t="s">
        <v>179</v>
      </c>
      <c r="D24" s="6"/>
      <c r="E24" s="6"/>
      <c r="F24" s="6"/>
      <c r="G24" s="6"/>
      <c r="H24" s="29"/>
      <c r="I24" s="29"/>
      <c r="J24" s="30"/>
    </row>
    <row r="25" spans="1:11" x14ac:dyDescent="0.25">
      <c r="A25" s="31"/>
      <c r="D25" s="6"/>
      <c r="E25" s="6"/>
      <c r="F25" s="6"/>
      <c r="G25" s="6"/>
      <c r="H25" s="29"/>
      <c r="I25" s="29"/>
      <c r="J25" s="30"/>
    </row>
    <row r="26" spans="1:11" x14ac:dyDescent="0.25">
      <c r="A26" s="32" t="s">
        <v>20</v>
      </c>
    </row>
    <row r="27" spans="1:11" x14ac:dyDescent="0.25">
      <c r="A27" s="33" t="s">
        <v>21</v>
      </c>
      <c r="B27" s="33"/>
      <c r="C27" s="33"/>
      <c r="D27" s="34"/>
      <c r="E27" s="34"/>
      <c r="F27" s="34"/>
    </row>
    <row r="28" spans="1:11" x14ac:dyDescent="0.25">
      <c r="A28" s="33" t="s">
        <v>22</v>
      </c>
      <c r="B28" s="33"/>
      <c r="C28" s="33"/>
      <c r="D28" s="34"/>
      <c r="E28" s="34"/>
      <c r="F28" s="34"/>
    </row>
    <row r="29" spans="1:11" x14ac:dyDescent="0.25">
      <c r="A29" s="35" t="s">
        <v>23</v>
      </c>
      <c r="B29" s="36"/>
      <c r="C29" s="36"/>
      <c r="D29" s="34"/>
      <c r="E29" s="34"/>
      <c r="F29" s="34"/>
    </row>
    <row r="30" spans="1:11" x14ac:dyDescent="0.25">
      <c r="A30" s="37" t="s">
        <v>24</v>
      </c>
      <c r="B30" s="37"/>
      <c r="C30" s="37"/>
      <c r="D30" s="34"/>
      <c r="E30" s="34"/>
      <c r="F30" s="34"/>
    </row>
    <row r="31" spans="1:11" x14ac:dyDescent="0.25">
      <c r="A31" s="38"/>
      <c r="B31" s="38"/>
      <c r="C31" s="38"/>
    </row>
    <row r="32" spans="1:11" x14ac:dyDescent="0.25">
      <c r="A32" s="39"/>
      <c r="B32" s="39"/>
      <c r="C32" s="39"/>
    </row>
    <row r="33" spans="4:10" x14ac:dyDescent="0.25">
      <c r="H33" s="40" t="s">
        <v>25</v>
      </c>
      <c r="I33" s="323" t="str">
        <f>J13</f>
        <v xml:space="preserve"> 08 Juli 2021</v>
      </c>
      <c r="J33" s="324"/>
    </row>
    <row r="37" spans="4:10" ht="24.75" customHeight="1" x14ac:dyDescent="0.25"/>
    <row r="39" spans="4:10" x14ac:dyDescent="0.25">
      <c r="H39" s="325" t="s">
        <v>26</v>
      </c>
      <c r="I39" s="325"/>
      <c r="J39" s="325"/>
    </row>
    <row r="44" spans="4:10" ht="16.5" thickBot="1" x14ac:dyDescent="0.3"/>
    <row r="45" spans="4:10" x14ac:dyDescent="0.25">
      <c r="D45" s="41"/>
      <c r="E45" s="42"/>
      <c r="F45" s="42"/>
      <c r="G45" s="42"/>
    </row>
    <row r="46" spans="4:10" ht="18" x14ac:dyDescent="0.25">
      <c r="D46" s="43" t="s">
        <v>38</v>
      </c>
      <c r="E46" s="34"/>
      <c r="F46" s="34"/>
      <c r="G46" s="34"/>
      <c r="H46" s="7"/>
      <c r="I46" s="7"/>
    </row>
    <row r="47" spans="4:10" ht="18" x14ac:dyDescent="0.25">
      <c r="D47" s="43" t="s">
        <v>39</v>
      </c>
      <c r="E47" s="34"/>
      <c r="F47" s="34"/>
      <c r="G47" s="34"/>
      <c r="H47" s="7"/>
      <c r="I47" s="7"/>
    </row>
    <row r="48" spans="4:10" ht="18" x14ac:dyDescent="0.25">
      <c r="D48" s="43" t="s">
        <v>40</v>
      </c>
      <c r="E48" s="34"/>
      <c r="F48" s="34"/>
      <c r="G48" s="34"/>
      <c r="H48" s="7"/>
      <c r="I48" s="7"/>
    </row>
    <row r="49" spans="4:9" ht="18" x14ac:dyDescent="0.25">
      <c r="D49" s="43" t="s">
        <v>41</v>
      </c>
      <c r="E49" s="34"/>
      <c r="F49" s="34"/>
      <c r="G49" s="34"/>
      <c r="H49" s="7"/>
      <c r="I49" s="7"/>
    </row>
    <row r="50" spans="4:9" ht="18" x14ac:dyDescent="0.25">
      <c r="D50" s="43" t="s">
        <v>42</v>
      </c>
      <c r="E50" s="34"/>
      <c r="F50" s="34"/>
      <c r="G50" s="34"/>
      <c r="H50" s="7"/>
      <c r="I50" s="7"/>
    </row>
    <row r="51" spans="4:9" ht="16.5" thickBot="1" x14ac:dyDescent="0.3">
      <c r="D51" s="44"/>
      <c r="E51" s="10"/>
      <c r="F51" s="10"/>
      <c r="G51" s="10"/>
      <c r="H51" s="7"/>
      <c r="I51" s="7"/>
    </row>
    <row r="52" spans="4:9" x14ac:dyDescent="0.25">
      <c r="H52" s="7"/>
      <c r="I52" s="7"/>
    </row>
    <row r="53" spans="4:9" x14ac:dyDescent="0.25">
      <c r="H53" s="7"/>
      <c r="I53" s="7"/>
    </row>
    <row r="54" spans="4:9" ht="16.5" thickBot="1" x14ac:dyDescent="0.3">
      <c r="H54" s="7"/>
      <c r="I54" s="7"/>
    </row>
    <row r="55" spans="4:9" x14ac:dyDescent="0.25">
      <c r="D55" s="41"/>
      <c r="E55" s="42"/>
      <c r="F55" s="42"/>
      <c r="G55" s="52"/>
      <c r="H55" s="7"/>
      <c r="I55" s="7"/>
    </row>
    <row r="56" spans="4:9" ht="18" x14ac:dyDescent="0.25">
      <c r="D56" s="43" t="s">
        <v>43</v>
      </c>
      <c r="E56" s="34"/>
      <c r="F56" s="34"/>
      <c r="G56" s="53"/>
      <c r="H56" s="7"/>
      <c r="I56" s="7"/>
    </row>
    <row r="57" spans="4:9" ht="18" x14ac:dyDescent="0.25">
      <c r="D57" s="43" t="s">
        <v>44</v>
      </c>
      <c r="E57" s="34"/>
      <c r="F57" s="34"/>
      <c r="G57" s="53"/>
      <c r="H57" s="7"/>
      <c r="I57" s="7"/>
    </row>
    <row r="58" spans="4:9" ht="18" x14ac:dyDescent="0.25">
      <c r="D58" s="43" t="s">
        <v>45</v>
      </c>
      <c r="E58" s="34"/>
      <c r="F58" s="34"/>
      <c r="G58" s="53"/>
      <c r="H58" s="7"/>
      <c r="I58" s="7"/>
    </row>
    <row r="59" spans="4:9" ht="18" x14ac:dyDescent="0.25">
      <c r="D59" s="43" t="s">
        <v>46</v>
      </c>
      <c r="E59" s="34"/>
      <c r="F59" s="34"/>
      <c r="G59" s="53"/>
      <c r="H59" s="7"/>
      <c r="I59" s="7"/>
    </row>
    <row r="60" spans="4:9" ht="18" x14ac:dyDescent="0.25">
      <c r="D60" s="45" t="s">
        <v>47</v>
      </c>
      <c r="E60" s="34"/>
      <c r="F60" s="34"/>
      <c r="G60" s="53"/>
      <c r="H60" s="7"/>
      <c r="I60" s="7"/>
    </row>
    <row r="61" spans="4:9" ht="16.5" thickBot="1" x14ac:dyDescent="0.3">
      <c r="D61" s="44"/>
      <c r="E61" s="10"/>
      <c r="F61" s="10"/>
      <c r="G61" s="54"/>
      <c r="H61" s="7"/>
      <c r="I61" s="7"/>
    </row>
    <row r="62" spans="4:9" x14ac:dyDescent="0.25">
      <c r="H62" s="7"/>
      <c r="I62" s="7"/>
    </row>
    <row r="63" spans="4:9" x14ac:dyDescent="0.25">
      <c r="H63" s="7"/>
      <c r="I63" s="7"/>
    </row>
    <row r="64" spans="4:9" x14ac:dyDescent="0.25">
      <c r="H64" s="7"/>
      <c r="I64" s="7"/>
    </row>
    <row r="65" spans="4:9" ht="16.5" thickBot="1" x14ac:dyDescent="0.3">
      <c r="H65" s="7"/>
      <c r="I65" s="7"/>
    </row>
    <row r="66" spans="4:9" x14ac:dyDescent="0.25">
      <c r="D66" s="41"/>
      <c r="E66" s="42"/>
      <c r="F66" s="42"/>
      <c r="G66" s="42"/>
      <c r="H66" s="7"/>
      <c r="I66" s="7"/>
    </row>
    <row r="67" spans="4:9" ht="18" x14ac:dyDescent="0.25">
      <c r="D67" s="43" t="s">
        <v>38</v>
      </c>
      <c r="E67" s="34"/>
      <c r="F67" s="34"/>
      <c r="G67" s="34"/>
      <c r="H67" s="7"/>
      <c r="I67" s="7"/>
    </row>
    <row r="68" spans="4:9" ht="18" x14ac:dyDescent="0.25">
      <c r="D68" s="43" t="s">
        <v>48</v>
      </c>
      <c r="E68" s="34"/>
      <c r="F68" s="34"/>
      <c r="G68" s="34"/>
      <c r="H68" s="7"/>
      <c r="I68" s="7"/>
    </row>
    <row r="69" spans="4:9" ht="18" x14ac:dyDescent="0.25">
      <c r="D69" s="43" t="s">
        <v>49</v>
      </c>
      <c r="E69" s="34"/>
      <c r="F69" s="34"/>
      <c r="G69" s="34"/>
      <c r="H69" s="7"/>
      <c r="I69" s="7"/>
    </row>
    <row r="70" spans="4:9" ht="18" x14ac:dyDescent="0.25">
      <c r="D70" s="43" t="s">
        <v>50</v>
      </c>
      <c r="E70" s="34"/>
      <c r="F70" s="34"/>
      <c r="G70" s="34"/>
      <c r="H70" s="7"/>
      <c r="I70" s="7"/>
    </row>
    <row r="71" spans="4:9" ht="18" x14ac:dyDescent="0.25">
      <c r="D71" s="43" t="s">
        <v>51</v>
      </c>
      <c r="E71" s="34"/>
      <c r="F71" s="34"/>
      <c r="G71" s="34"/>
      <c r="H71" s="7"/>
      <c r="I71" s="7"/>
    </row>
    <row r="72" spans="4:9" ht="16.5" thickBot="1" x14ac:dyDescent="0.3">
      <c r="D72" s="44"/>
      <c r="E72" s="10"/>
      <c r="F72" s="10"/>
      <c r="G72" s="10"/>
      <c r="H72" s="7"/>
      <c r="I72" s="7"/>
    </row>
    <row r="73" spans="4:9" ht="16.5" thickBot="1" x14ac:dyDescent="0.3">
      <c r="H73" s="7"/>
      <c r="I73" s="7"/>
    </row>
    <row r="74" spans="4:9" x14ac:dyDescent="0.25">
      <c r="D74" s="41"/>
      <c r="E74" s="42"/>
      <c r="F74" s="42"/>
      <c r="G74" s="42"/>
      <c r="H74" s="7"/>
      <c r="I74" s="7"/>
    </row>
    <row r="75" spans="4:9" ht="18" x14ac:dyDescent="0.25">
      <c r="D75" s="46" t="s">
        <v>52</v>
      </c>
      <c r="E75" s="34"/>
      <c r="F75" s="34"/>
      <c r="G75" s="34"/>
    </row>
    <row r="76" spans="4:9" ht="18" x14ac:dyDescent="0.25">
      <c r="D76" s="46" t="s">
        <v>53</v>
      </c>
      <c r="E76" s="34"/>
      <c r="F76" s="34"/>
      <c r="G76" s="34"/>
    </row>
    <row r="77" spans="4:9" ht="18" x14ac:dyDescent="0.25">
      <c r="D77" s="46" t="s">
        <v>54</v>
      </c>
      <c r="E77" s="34"/>
      <c r="F77" s="34"/>
      <c r="G77" s="34"/>
    </row>
    <row r="78" spans="4:9" ht="18" x14ac:dyDescent="0.25">
      <c r="D78" s="46" t="s">
        <v>55</v>
      </c>
      <c r="E78" s="34"/>
      <c r="F78" s="34"/>
      <c r="G78" s="34"/>
    </row>
    <row r="79" spans="4:9" ht="18" x14ac:dyDescent="0.25">
      <c r="D79" s="47" t="s">
        <v>56</v>
      </c>
      <c r="E79" s="34"/>
      <c r="F79" s="34"/>
      <c r="G79" s="34"/>
    </row>
    <row r="80" spans="4:9" ht="16.5" thickBot="1" x14ac:dyDescent="0.3">
      <c r="D80" s="44"/>
      <c r="E80" s="10"/>
      <c r="F80" s="10"/>
      <c r="G80" s="10"/>
      <c r="H80" s="7"/>
      <c r="I80" s="7"/>
    </row>
    <row r="81" spans="1:12" ht="16.5" thickBot="1" x14ac:dyDescent="0.3"/>
    <row r="82" spans="1:12" x14ac:dyDescent="0.25">
      <c r="D82" s="41"/>
      <c r="E82" s="42"/>
      <c r="F82" s="42"/>
      <c r="G82" s="52"/>
    </row>
    <row r="83" spans="1:12" ht="18" x14ac:dyDescent="0.25">
      <c r="D83" s="43" t="s">
        <v>43</v>
      </c>
      <c r="E83" s="34"/>
      <c r="F83" s="34"/>
      <c r="G83" s="53"/>
    </row>
    <row r="84" spans="1:12" ht="18" x14ac:dyDescent="0.25">
      <c r="D84" s="43" t="s">
        <v>44</v>
      </c>
      <c r="E84" s="34"/>
      <c r="F84" s="34"/>
      <c r="G84" s="53"/>
    </row>
    <row r="85" spans="1:12" ht="18" x14ac:dyDescent="0.25">
      <c r="D85" s="43" t="s">
        <v>45</v>
      </c>
      <c r="E85" s="34"/>
      <c r="F85" s="34"/>
      <c r="G85" s="53"/>
    </row>
    <row r="86" spans="1:12" ht="18" x14ac:dyDescent="0.25">
      <c r="D86" s="43" t="s">
        <v>46</v>
      </c>
      <c r="E86" s="34"/>
      <c r="F86" s="34"/>
      <c r="G86" s="53"/>
    </row>
    <row r="87" spans="1:12" ht="18" x14ac:dyDescent="0.25">
      <c r="D87" s="45" t="s">
        <v>47</v>
      </c>
      <c r="E87" s="34"/>
      <c r="F87" s="34"/>
      <c r="G87" s="53"/>
    </row>
    <row r="88" spans="1:12" ht="16.5" thickBot="1" x14ac:dyDescent="0.3">
      <c r="D88" s="44"/>
      <c r="E88" s="10"/>
      <c r="F88" s="10"/>
      <c r="G88" s="54"/>
    </row>
    <row r="89" spans="1:12" ht="16.5" thickBot="1" x14ac:dyDescent="0.3"/>
    <row r="90" spans="1:12" x14ac:dyDescent="0.25">
      <c r="D90" s="41"/>
      <c r="E90" s="42"/>
      <c r="F90" s="42"/>
      <c r="G90" s="52"/>
    </row>
    <row r="91" spans="1:12" ht="18" x14ac:dyDescent="0.25">
      <c r="D91" s="43" t="s">
        <v>43</v>
      </c>
      <c r="E91" s="34"/>
      <c r="F91" s="34"/>
      <c r="G91" s="53"/>
    </row>
    <row r="92" spans="1:12" ht="18" x14ac:dyDescent="0.25">
      <c r="D92" s="43" t="s">
        <v>44</v>
      </c>
      <c r="E92" s="34"/>
      <c r="F92" s="34"/>
      <c r="G92" s="53"/>
    </row>
    <row r="93" spans="1:12" ht="18" x14ac:dyDescent="0.25">
      <c r="D93" s="43" t="s">
        <v>45</v>
      </c>
      <c r="E93" s="34"/>
      <c r="F93" s="34"/>
      <c r="G93" s="53"/>
    </row>
    <row r="94" spans="1:12" ht="18" x14ac:dyDescent="0.25">
      <c r="D94" s="43" t="s">
        <v>46</v>
      </c>
      <c r="E94" s="34"/>
      <c r="F94" s="34"/>
      <c r="G94" s="53"/>
    </row>
    <row r="95" spans="1:12" s="8" customFormat="1" ht="18" x14ac:dyDescent="0.25">
      <c r="A95" s="7"/>
      <c r="B95" s="7"/>
      <c r="C95" s="7"/>
      <c r="D95" s="45" t="s">
        <v>47</v>
      </c>
      <c r="E95" s="34"/>
      <c r="F95" s="34"/>
      <c r="G95" s="53"/>
      <c r="J95" s="7"/>
      <c r="K95" s="7"/>
      <c r="L95" s="7"/>
    </row>
    <row r="96" spans="1:12" s="8" customFormat="1" ht="16.5" thickBot="1" x14ac:dyDescent="0.3">
      <c r="A96" s="7"/>
      <c r="B96" s="7"/>
      <c r="C96" s="7"/>
      <c r="D96" s="44"/>
      <c r="E96" s="10"/>
      <c r="F96" s="10"/>
      <c r="G96" s="54"/>
      <c r="J96" s="7"/>
      <c r="K96" s="7"/>
      <c r="L96" s="7"/>
    </row>
  </sheetData>
  <mergeCells count="7">
    <mergeCell ref="H39:J39"/>
    <mergeCell ref="A10:J10"/>
    <mergeCell ref="H17:I17"/>
    <mergeCell ref="H18:I18"/>
    <mergeCell ref="A19:I19"/>
    <mergeCell ref="A20:B20"/>
    <mergeCell ref="I33:J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L48"/>
  <sheetViews>
    <sheetView topLeftCell="A7" zoomScale="86" zoomScaleNormal="86" workbookViewId="0">
      <selection activeCell="L23" sqref="L2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3"/>
    </row>
    <row r="12" spans="1:12" ht="23.25" customHeight="1" x14ac:dyDescent="0.25">
      <c r="A12" s="95" t="s">
        <v>7</v>
      </c>
      <c r="B12" s="136" t="s">
        <v>182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186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187</v>
      </c>
    </row>
    <row r="14" spans="1:12" ht="23.25" customHeight="1" x14ac:dyDescent="0.25">
      <c r="A14" s="95" t="s">
        <v>11</v>
      </c>
      <c r="B14" s="95" t="s">
        <v>157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15</v>
      </c>
      <c r="G16" s="374" t="s">
        <v>16</v>
      </c>
      <c r="H16" s="375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4">
        <v>44377</v>
      </c>
      <c r="C17" s="145" t="s">
        <v>188</v>
      </c>
      <c r="D17" s="5" t="s">
        <v>189</v>
      </c>
      <c r="E17" s="5" t="s">
        <v>190</v>
      </c>
      <c r="F17" s="146">
        <v>1</v>
      </c>
      <c r="G17" s="376">
        <v>150000</v>
      </c>
      <c r="H17" s="377"/>
      <c r="I17" s="147">
        <f>G17</f>
        <v>150000</v>
      </c>
      <c r="L17" s="139"/>
    </row>
    <row r="18" spans="1:12" ht="36" customHeight="1" thickBot="1" x14ac:dyDescent="0.3">
      <c r="A18" s="378" t="s">
        <v>18</v>
      </c>
      <c r="B18" s="379"/>
      <c r="C18" s="379"/>
      <c r="D18" s="379"/>
      <c r="E18" s="379"/>
      <c r="F18" s="379"/>
      <c r="G18" s="379"/>
      <c r="H18" s="380"/>
      <c r="I18" s="148">
        <f>I17</f>
        <v>150000</v>
      </c>
    </row>
    <row r="19" spans="1:12" ht="21.75" customHeight="1" x14ac:dyDescent="0.25">
      <c r="A19" s="381"/>
      <c r="B19" s="381"/>
      <c r="C19" s="381"/>
      <c r="D19" s="381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102</v>
      </c>
      <c r="H20" s="153"/>
      <c r="I20" s="154">
        <v>0</v>
      </c>
    </row>
    <row r="21" spans="1:12" ht="29.25" customHeight="1" thickBot="1" x14ac:dyDescent="0.3">
      <c r="A21" s="155"/>
      <c r="B21" s="155"/>
      <c r="D21" s="155"/>
      <c r="E21" s="155"/>
      <c r="G21" s="156" t="s">
        <v>185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150000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191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82" t="str">
        <f>I13</f>
        <v xml:space="preserve"> 09 Juli 2021</v>
      </c>
      <c r="I32" s="382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352" t="s">
        <v>26</v>
      </c>
      <c r="H40" s="352"/>
      <c r="I40" s="352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R40"/>
  <sheetViews>
    <sheetView topLeftCell="A25" workbookViewId="0">
      <selection activeCell="J42" sqref="J42"/>
    </sheetView>
  </sheetViews>
  <sheetFormatPr defaultRowHeight="15.75" x14ac:dyDescent="0.25"/>
  <cols>
    <col min="1" max="1" width="6.425781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6" width="7.140625" style="7" customWidth="1"/>
    <col min="7" max="7" width="14.140625" style="8" bestFit="1" customWidth="1"/>
    <col min="8" max="8" width="1.5703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6"/>
    </row>
    <row r="12" spans="1:9" x14ac:dyDescent="0.25">
      <c r="A12" s="7" t="s">
        <v>7</v>
      </c>
      <c r="B12" s="7" t="s">
        <v>85</v>
      </c>
      <c r="G12" s="8" t="s">
        <v>8</v>
      </c>
      <c r="H12" s="12" t="s">
        <v>9</v>
      </c>
      <c r="I12" s="2" t="s">
        <v>186</v>
      </c>
    </row>
    <row r="13" spans="1:9" x14ac:dyDescent="0.25">
      <c r="B13" s="7" t="s">
        <v>87</v>
      </c>
      <c r="G13" s="8" t="s">
        <v>10</v>
      </c>
      <c r="H13" s="12" t="s">
        <v>9</v>
      </c>
      <c r="I13" s="3" t="s">
        <v>192</v>
      </c>
    </row>
    <row r="14" spans="1:9" x14ac:dyDescent="0.25">
      <c r="G14" s="8" t="s">
        <v>27</v>
      </c>
      <c r="H14" s="12" t="s">
        <v>9</v>
      </c>
      <c r="I14" s="7" t="s">
        <v>61</v>
      </c>
    </row>
    <row r="15" spans="1:9" x14ac:dyDescent="0.25">
      <c r="A15" s="7" t="s">
        <v>11</v>
      </c>
      <c r="B15" s="1" t="s">
        <v>86</v>
      </c>
      <c r="C15" s="1"/>
      <c r="H15" s="12"/>
    </row>
    <row r="16" spans="1:9" ht="16.5" thickBot="1" x14ac:dyDescent="0.3"/>
    <row r="17" spans="1:18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29" t="s">
        <v>15</v>
      </c>
      <c r="G17" s="347" t="s">
        <v>16</v>
      </c>
      <c r="H17" s="348"/>
      <c r="I17" s="15" t="s">
        <v>17</v>
      </c>
    </row>
    <row r="18" spans="1:18" ht="49.5" customHeight="1" x14ac:dyDescent="0.25">
      <c r="A18" s="55">
        <v>1</v>
      </c>
      <c r="B18" s="56">
        <v>44384</v>
      </c>
      <c r="C18" s="57" t="s">
        <v>193</v>
      </c>
      <c r="D18" s="5" t="s">
        <v>83</v>
      </c>
      <c r="E18" s="5" t="s">
        <v>84</v>
      </c>
      <c r="F18" s="58">
        <v>2</v>
      </c>
      <c r="G18" s="331">
        <v>1300000</v>
      </c>
      <c r="H18" s="332"/>
      <c r="I18" s="59">
        <f>F18*G18</f>
        <v>2600000</v>
      </c>
    </row>
    <row r="19" spans="1:18" ht="25.5" customHeight="1" thickBot="1" x14ac:dyDescent="0.3">
      <c r="A19" s="349" t="s">
        <v>18</v>
      </c>
      <c r="B19" s="350"/>
      <c r="C19" s="350"/>
      <c r="D19" s="350"/>
      <c r="E19" s="350"/>
      <c r="F19" s="350"/>
      <c r="G19" s="350"/>
      <c r="H19" s="351"/>
      <c r="I19" s="63">
        <f>I18</f>
        <v>2600000</v>
      </c>
      <c r="J19" s="60">
        <f>SUM(J18:J18)</f>
        <v>0</v>
      </c>
    </row>
    <row r="20" spans="1:18" x14ac:dyDescent="0.25">
      <c r="A20" s="337"/>
      <c r="B20" s="337"/>
      <c r="C20" s="128"/>
      <c r="D20" s="128"/>
      <c r="E20" s="128"/>
      <c r="F20" s="128"/>
      <c r="G20" s="19"/>
      <c r="H20" s="19"/>
      <c r="I20" s="20"/>
    </row>
    <row r="21" spans="1:18" x14ac:dyDescent="0.25">
      <c r="D21" s="6"/>
      <c r="E21" s="6"/>
      <c r="F21" s="6"/>
      <c r="G21" s="61" t="s">
        <v>62</v>
      </c>
      <c r="H21" s="61"/>
      <c r="I21" s="62">
        <v>0</v>
      </c>
      <c r="J21" s="28"/>
      <c r="R21" s="7" t="s">
        <v>58</v>
      </c>
    </row>
    <row r="22" spans="1:18" ht="16.5" thickBot="1" x14ac:dyDescent="0.3">
      <c r="D22" s="6"/>
      <c r="E22" s="6"/>
      <c r="F22" s="6"/>
      <c r="G22" s="26" t="s">
        <v>36</v>
      </c>
      <c r="H22" s="26"/>
      <c r="I22" s="27">
        <v>0</v>
      </c>
      <c r="J22" s="28"/>
    </row>
    <row r="23" spans="1:18" x14ac:dyDescent="0.25">
      <c r="D23" s="6"/>
      <c r="E23" s="6"/>
      <c r="F23" s="6"/>
      <c r="G23" s="29" t="s">
        <v>19</v>
      </c>
      <c r="H23" s="29"/>
      <c r="I23" s="30">
        <f>I19</f>
        <v>2600000</v>
      </c>
    </row>
    <row r="24" spans="1:18" x14ac:dyDescent="0.25">
      <c r="A24" s="6" t="s">
        <v>194</v>
      </c>
      <c r="D24" s="6"/>
      <c r="E24" s="6"/>
      <c r="F24" s="6"/>
      <c r="G24" s="29"/>
      <c r="H24" s="29"/>
      <c r="I24" s="30"/>
    </row>
    <row r="25" spans="1:18" x14ac:dyDescent="0.25">
      <c r="A25" s="31"/>
      <c r="D25" s="6"/>
      <c r="E25" s="6"/>
      <c r="F25" s="6"/>
      <c r="G25" s="29"/>
      <c r="H25" s="29"/>
      <c r="I25" s="30"/>
    </row>
    <row r="26" spans="1:18" x14ac:dyDescent="0.25">
      <c r="D26" s="6"/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4"/>
      <c r="E28" s="34"/>
      <c r="F28" s="34"/>
    </row>
    <row r="29" spans="1:18" x14ac:dyDescent="0.25">
      <c r="A29" s="33" t="s">
        <v>22</v>
      </c>
      <c r="B29" s="33"/>
      <c r="C29" s="33"/>
      <c r="D29" s="34"/>
      <c r="E29" s="34"/>
      <c r="F29" s="34"/>
    </row>
    <row r="30" spans="1:18" x14ac:dyDescent="0.25">
      <c r="A30" s="35" t="s">
        <v>23</v>
      </c>
      <c r="B30" s="36"/>
      <c r="C30" s="36"/>
      <c r="D30" s="34"/>
      <c r="E30" s="34"/>
      <c r="F30" s="34"/>
    </row>
    <row r="31" spans="1:18" x14ac:dyDescent="0.25">
      <c r="A31" s="37" t="s">
        <v>24</v>
      </c>
      <c r="B31" s="37"/>
      <c r="C31" s="37"/>
      <c r="D31" s="34"/>
      <c r="E31" s="34"/>
      <c r="F31" s="34"/>
    </row>
    <row r="32" spans="1:18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59</v>
      </c>
      <c r="H34" s="323" t="str">
        <f>+I13</f>
        <v xml:space="preserve"> 13 Juli 2021</v>
      </c>
      <c r="I34" s="324"/>
    </row>
    <row r="37" spans="1:9" ht="18" customHeight="1" x14ac:dyDescent="0.25"/>
    <row r="38" spans="1:9" ht="17.25" customHeight="1" x14ac:dyDescent="0.25"/>
    <row r="40" spans="1:9" x14ac:dyDescent="0.25">
      <c r="G40" s="325" t="s">
        <v>26</v>
      </c>
      <c r="H40" s="325"/>
      <c r="I40" s="325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S41"/>
  <sheetViews>
    <sheetView topLeftCell="A19" workbookViewId="0">
      <selection activeCell="G31" sqref="G31"/>
    </sheetView>
  </sheetViews>
  <sheetFormatPr defaultRowHeight="15.75" x14ac:dyDescent="0.25"/>
  <cols>
    <col min="1" max="1" width="5.285156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7" width="7.140625" style="7" customWidth="1"/>
    <col min="8" max="8" width="14.140625" style="8" bestFit="1" customWidth="1"/>
    <col min="9" max="9" width="1.5703125" style="8" customWidth="1"/>
    <col min="10" max="10" width="17.14062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5"/>
      <c r="J10" s="346"/>
    </row>
    <row r="12" spans="1:10" x14ac:dyDescent="0.25">
      <c r="A12" s="7" t="s">
        <v>7</v>
      </c>
      <c r="B12" s="7" t="s">
        <v>200</v>
      </c>
      <c r="H12" s="8" t="s">
        <v>8</v>
      </c>
      <c r="I12" s="12" t="s">
        <v>9</v>
      </c>
      <c r="J12" s="2" t="s">
        <v>195</v>
      </c>
    </row>
    <row r="13" spans="1:10" x14ac:dyDescent="0.25">
      <c r="H13" s="8" t="s">
        <v>10</v>
      </c>
      <c r="I13" s="12" t="s">
        <v>9</v>
      </c>
      <c r="J13" s="3" t="s">
        <v>192</v>
      </c>
    </row>
    <row r="14" spans="1:10" x14ac:dyDescent="0.25">
      <c r="H14" s="8" t="s">
        <v>27</v>
      </c>
      <c r="I14" s="12" t="s">
        <v>9</v>
      </c>
      <c r="J14" s="7" t="s">
        <v>61</v>
      </c>
    </row>
    <row r="15" spans="1:10" x14ac:dyDescent="0.25">
      <c r="A15" s="7" t="s">
        <v>11</v>
      </c>
      <c r="B15" s="7" t="s">
        <v>200</v>
      </c>
      <c r="C15" s="1"/>
      <c r="I15" s="12"/>
    </row>
    <row r="16" spans="1:10" ht="16.5" thickBot="1" x14ac:dyDescent="0.3"/>
    <row r="17" spans="1:19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29" t="s">
        <v>101</v>
      </c>
      <c r="G17" s="129" t="s">
        <v>28</v>
      </c>
      <c r="H17" s="347" t="s">
        <v>16</v>
      </c>
      <c r="I17" s="348"/>
      <c r="J17" s="15" t="s">
        <v>17</v>
      </c>
    </row>
    <row r="18" spans="1:19" ht="49.5" customHeight="1" x14ac:dyDescent="0.25">
      <c r="A18" s="55">
        <v>1</v>
      </c>
      <c r="B18" s="56">
        <v>44387</v>
      </c>
      <c r="C18" s="57" t="s">
        <v>196</v>
      </c>
      <c r="D18" s="5" t="s">
        <v>197</v>
      </c>
      <c r="E18" s="5" t="s">
        <v>198</v>
      </c>
      <c r="F18" s="58">
        <v>3</v>
      </c>
      <c r="G18" s="177">
        <v>63</v>
      </c>
      <c r="H18" s="331">
        <v>8000</v>
      </c>
      <c r="I18" s="332"/>
      <c r="J18" s="59">
        <f>G18*H18</f>
        <v>504000</v>
      </c>
    </row>
    <row r="19" spans="1:19" ht="49.5" customHeight="1" x14ac:dyDescent="0.25">
      <c r="A19" s="55">
        <v>2</v>
      </c>
      <c r="B19" s="56">
        <v>44387</v>
      </c>
      <c r="C19" s="57" t="s">
        <v>196</v>
      </c>
      <c r="D19" s="5" t="s">
        <v>199</v>
      </c>
      <c r="E19" s="5" t="s">
        <v>198</v>
      </c>
      <c r="F19" s="58">
        <v>1</v>
      </c>
      <c r="G19" s="177"/>
      <c r="H19" s="331">
        <v>50000</v>
      </c>
      <c r="I19" s="332"/>
      <c r="J19" s="59">
        <f>H19</f>
        <v>50000</v>
      </c>
    </row>
    <row r="20" spans="1:19" ht="25.5" customHeight="1" thickBot="1" x14ac:dyDescent="0.3">
      <c r="A20" s="349" t="s">
        <v>18</v>
      </c>
      <c r="B20" s="350"/>
      <c r="C20" s="350"/>
      <c r="D20" s="350"/>
      <c r="E20" s="350"/>
      <c r="F20" s="350"/>
      <c r="G20" s="350"/>
      <c r="H20" s="350"/>
      <c r="I20" s="351"/>
      <c r="J20" s="63">
        <f>J18+J19</f>
        <v>554000</v>
      </c>
      <c r="K20" s="60">
        <f>SUM(K19:K19)</f>
        <v>0</v>
      </c>
    </row>
    <row r="21" spans="1:19" x14ac:dyDescent="0.25">
      <c r="A21" s="337"/>
      <c r="B21" s="337"/>
      <c r="C21" s="128"/>
      <c r="D21" s="128"/>
      <c r="E21" s="128"/>
      <c r="F21" s="128"/>
      <c r="G21" s="128"/>
      <c r="H21" s="19"/>
      <c r="I21" s="19"/>
      <c r="J21" s="20"/>
    </row>
    <row r="22" spans="1:19" x14ac:dyDescent="0.25">
      <c r="D22" s="6"/>
      <c r="E22" s="6"/>
      <c r="F22" s="6"/>
      <c r="G22" s="6"/>
      <c r="H22" s="61" t="s">
        <v>62</v>
      </c>
      <c r="I22" s="61"/>
      <c r="J22" s="62">
        <v>0</v>
      </c>
      <c r="K22" s="28"/>
      <c r="S22" s="7" t="s">
        <v>58</v>
      </c>
    </row>
    <row r="23" spans="1:19" ht="16.5" thickBot="1" x14ac:dyDescent="0.3">
      <c r="D23" s="6"/>
      <c r="E23" s="6"/>
      <c r="F23" s="6"/>
      <c r="G23" s="6"/>
      <c r="H23" s="26" t="s">
        <v>36</v>
      </c>
      <c r="I23" s="26"/>
      <c r="J23" s="27">
        <v>0</v>
      </c>
      <c r="K23" s="28"/>
    </row>
    <row r="24" spans="1:19" x14ac:dyDescent="0.25">
      <c r="D24" s="6"/>
      <c r="E24" s="6"/>
      <c r="F24" s="6"/>
      <c r="G24" s="6"/>
      <c r="H24" s="29" t="s">
        <v>19</v>
      </c>
      <c r="I24" s="29"/>
      <c r="J24" s="30">
        <f>J20</f>
        <v>554000</v>
      </c>
    </row>
    <row r="25" spans="1:19" x14ac:dyDescent="0.25">
      <c r="A25" s="6" t="s">
        <v>201</v>
      </c>
      <c r="D25" s="6"/>
      <c r="E25" s="6"/>
      <c r="F25" s="6"/>
      <c r="G25" s="6"/>
      <c r="H25" s="29"/>
      <c r="I25" s="29"/>
      <c r="J25" s="30"/>
    </row>
    <row r="26" spans="1:19" x14ac:dyDescent="0.25">
      <c r="A26" s="31"/>
      <c r="D26" s="6"/>
      <c r="E26" s="6"/>
      <c r="F26" s="6"/>
      <c r="G26" s="6"/>
      <c r="H26" s="29"/>
      <c r="I26" s="29"/>
      <c r="J26" s="30"/>
    </row>
    <row r="27" spans="1:19" x14ac:dyDescent="0.25">
      <c r="D27" s="6"/>
      <c r="E27" s="6"/>
      <c r="F27" s="6"/>
      <c r="G27" s="6"/>
      <c r="H27" s="29"/>
      <c r="I27" s="29"/>
      <c r="J27" s="30"/>
    </row>
    <row r="28" spans="1:19" x14ac:dyDescent="0.25">
      <c r="A28" s="32" t="s">
        <v>20</v>
      </c>
    </row>
    <row r="29" spans="1:19" x14ac:dyDescent="0.25">
      <c r="A29" s="33" t="s">
        <v>21</v>
      </c>
      <c r="B29" s="33"/>
      <c r="C29" s="33"/>
      <c r="D29" s="34"/>
      <c r="E29" s="34"/>
      <c r="F29" s="34"/>
      <c r="G29" s="34"/>
    </row>
    <row r="30" spans="1:19" x14ac:dyDescent="0.25">
      <c r="A30" s="33" t="s">
        <v>22</v>
      </c>
      <c r="B30" s="33"/>
      <c r="C30" s="33"/>
      <c r="D30" s="34"/>
      <c r="E30" s="34"/>
      <c r="F30" s="34"/>
      <c r="G30" s="34"/>
    </row>
    <row r="31" spans="1:19" x14ac:dyDescent="0.25">
      <c r="A31" s="35" t="s">
        <v>23</v>
      </c>
      <c r="B31" s="36"/>
      <c r="C31" s="36"/>
      <c r="D31" s="34"/>
      <c r="E31" s="34"/>
      <c r="F31" s="34"/>
      <c r="G31" s="34"/>
    </row>
    <row r="32" spans="1:19" x14ac:dyDescent="0.25">
      <c r="A32" s="37" t="s">
        <v>24</v>
      </c>
      <c r="B32" s="37"/>
      <c r="C32" s="37"/>
      <c r="D32" s="34"/>
      <c r="E32" s="34"/>
      <c r="F32" s="34"/>
      <c r="G32" s="34"/>
    </row>
    <row r="33" spans="1:10" x14ac:dyDescent="0.25">
      <c r="A33" s="38"/>
      <c r="B33" s="38"/>
      <c r="C33" s="38"/>
    </row>
    <row r="34" spans="1:10" x14ac:dyDescent="0.25">
      <c r="A34" s="39"/>
      <c r="B34" s="39"/>
      <c r="C34" s="39"/>
    </row>
    <row r="35" spans="1:10" x14ac:dyDescent="0.25">
      <c r="H35" s="40" t="s">
        <v>59</v>
      </c>
      <c r="I35" s="323" t="str">
        <f>+J13</f>
        <v xml:space="preserve"> 13 Juli 2021</v>
      </c>
      <c r="J35" s="324"/>
    </row>
    <row r="38" spans="1:10" ht="18" customHeight="1" x14ac:dyDescent="0.25"/>
    <row r="39" spans="1:10" ht="17.25" customHeight="1" x14ac:dyDescent="0.25"/>
    <row r="41" spans="1:10" x14ac:dyDescent="0.25">
      <c r="H41" s="325" t="s">
        <v>26</v>
      </c>
      <c r="I41" s="325"/>
      <c r="J41" s="325"/>
    </row>
  </sheetData>
  <mergeCells count="8">
    <mergeCell ref="H41:J41"/>
    <mergeCell ref="H18:I18"/>
    <mergeCell ref="A10:J10"/>
    <mergeCell ref="H17:I17"/>
    <mergeCell ref="H19:I19"/>
    <mergeCell ref="A20:I20"/>
    <mergeCell ref="A21:B21"/>
    <mergeCell ref="I35:J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548"/>
  <sheetViews>
    <sheetView topLeftCell="A19" workbookViewId="0">
      <selection activeCell="C28" sqref="C28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10.42578125" style="7" customWidth="1"/>
    <col min="4" max="4" width="27.7109375" style="7" customWidth="1"/>
    <col min="5" max="5" width="14.42578125" style="7" customWidth="1"/>
    <col min="6" max="6" width="6" style="7" customWidth="1"/>
    <col min="7" max="7" width="13.85546875" style="8" customWidth="1"/>
    <col min="8" max="8" width="1.42578125" style="8" customWidth="1"/>
    <col min="9" max="9" width="16.42578125" style="7" customWidth="1"/>
    <col min="10" max="12" width="9.140625" style="7"/>
    <col min="13" max="13" width="14.5703125" style="7" bestFit="1" customWidth="1"/>
    <col min="14" max="16384" width="9.140625" style="7"/>
  </cols>
  <sheetData>
    <row r="1" spans="1:9" ht="6.75" customHeight="1" x14ac:dyDescent="0.25"/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8" spans="1:9" ht="16.5" thickBot="1" x14ac:dyDescent="0.3"/>
    <row r="9" spans="1:9" ht="21.75" customHeight="1" thickBot="1" x14ac:dyDescent="0.3">
      <c r="A9" s="344" t="s">
        <v>6</v>
      </c>
      <c r="B9" s="345"/>
      <c r="C9" s="345"/>
      <c r="D9" s="345"/>
      <c r="E9" s="345"/>
      <c r="F9" s="345"/>
      <c r="G9" s="345"/>
      <c r="H9" s="345"/>
      <c r="I9" s="346"/>
    </row>
    <row r="10" spans="1:9" ht="9.75" customHeight="1" x14ac:dyDescent="0.25"/>
    <row r="11" spans="1:9" x14ac:dyDescent="0.25">
      <c r="A11" s="7" t="s">
        <v>7</v>
      </c>
      <c r="B11" s="7" t="s">
        <v>99</v>
      </c>
      <c r="G11" s="8" t="s">
        <v>8</v>
      </c>
      <c r="H11" s="12" t="s">
        <v>9</v>
      </c>
      <c r="I11" s="2" t="s">
        <v>228</v>
      </c>
    </row>
    <row r="12" spans="1:9" x14ac:dyDescent="0.25">
      <c r="G12" s="8" t="s">
        <v>10</v>
      </c>
      <c r="H12" s="12" t="s">
        <v>9</v>
      </c>
      <c r="I12" s="3" t="s">
        <v>192</v>
      </c>
    </row>
    <row r="13" spans="1:9" x14ac:dyDescent="0.25">
      <c r="G13" s="8" t="s">
        <v>27</v>
      </c>
      <c r="H13" s="12" t="s">
        <v>9</v>
      </c>
      <c r="I13" s="76"/>
    </row>
    <row r="14" spans="1:9" x14ac:dyDescent="0.25">
      <c r="A14" s="7" t="s">
        <v>11</v>
      </c>
      <c r="B14" s="7" t="s">
        <v>100</v>
      </c>
    </row>
    <row r="15" spans="1:9" ht="17.25" customHeight="1" thickBot="1" x14ac:dyDescent="0.3">
      <c r="F15" s="34"/>
    </row>
    <row r="16" spans="1:9" ht="20.100000000000001" customHeight="1" x14ac:dyDescent="0.25">
      <c r="A16" s="77" t="s">
        <v>12</v>
      </c>
      <c r="B16" s="78" t="s">
        <v>32</v>
      </c>
      <c r="C16" s="78" t="s">
        <v>13</v>
      </c>
      <c r="D16" s="78" t="s">
        <v>33</v>
      </c>
      <c r="E16" s="78" t="s">
        <v>14</v>
      </c>
      <c r="F16" s="79" t="s">
        <v>28</v>
      </c>
      <c r="G16" s="355" t="s">
        <v>16</v>
      </c>
      <c r="H16" s="356"/>
      <c r="I16" s="80" t="s">
        <v>17</v>
      </c>
    </row>
    <row r="17" spans="1:18" ht="53.25" customHeight="1" x14ac:dyDescent="0.25">
      <c r="A17" s="16">
        <v>1</v>
      </c>
      <c r="B17" s="81" t="s">
        <v>115</v>
      </c>
      <c r="C17" s="278" t="s">
        <v>202</v>
      </c>
      <c r="D17" s="83" t="s">
        <v>203</v>
      </c>
      <c r="E17" s="84" t="s">
        <v>204</v>
      </c>
      <c r="F17" s="85">
        <v>6</v>
      </c>
      <c r="G17" s="353">
        <v>1320800</v>
      </c>
      <c r="H17" s="354"/>
      <c r="I17" s="65">
        <f>G17</f>
        <v>1320800</v>
      </c>
    </row>
    <row r="18" spans="1:18" ht="53.25" customHeight="1" x14ac:dyDescent="0.25">
      <c r="A18" s="16">
        <f>A17+1</f>
        <v>2</v>
      </c>
      <c r="B18" s="81" t="s">
        <v>115</v>
      </c>
      <c r="C18" s="278" t="s">
        <v>205</v>
      </c>
      <c r="D18" s="83" t="s">
        <v>203</v>
      </c>
      <c r="E18" s="84" t="s">
        <v>206</v>
      </c>
      <c r="F18" s="85">
        <v>17</v>
      </c>
      <c r="G18" s="353">
        <v>1601600</v>
      </c>
      <c r="H18" s="354"/>
      <c r="I18" s="65">
        <f>G18</f>
        <v>1601600</v>
      </c>
    </row>
    <row r="19" spans="1:18" ht="53.25" customHeight="1" x14ac:dyDescent="0.25">
      <c r="A19" s="16">
        <f t="shared" ref="A19:A28" si="0">A18+1</f>
        <v>3</v>
      </c>
      <c r="B19" s="81" t="s">
        <v>115</v>
      </c>
      <c r="C19" s="278" t="s">
        <v>207</v>
      </c>
      <c r="D19" s="83" t="s">
        <v>203</v>
      </c>
      <c r="E19" s="84" t="s">
        <v>208</v>
      </c>
      <c r="F19" s="85">
        <v>25</v>
      </c>
      <c r="G19" s="353">
        <v>2038400</v>
      </c>
      <c r="H19" s="354"/>
      <c r="I19" s="65">
        <f t="shared" ref="I19:I28" si="1">G19</f>
        <v>2038400</v>
      </c>
    </row>
    <row r="20" spans="1:18" ht="53.25" customHeight="1" x14ac:dyDescent="0.25">
      <c r="A20" s="16">
        <f t="shared" si="0"/>
        <v>4</v>
      </c>
      <c r="B20" s="81" t="s">
        <v>115</v>
      </c>
      <c r="C20" s="278" t="s">
        <v>209</v>
      </c>
      <c r="D20" s="83" t="s">
        <v>203</v>
      </c>
      <c r="E20" s="84" t="s">
        <v>210</v>
      </c>
      <c r="F20" s="85">
        <v>6</v>
      </c>
      <c r="G20" s="353">
        <v>738400</v>
      </c>
      <c r="H20" s="354"/>
      <c r="I20" s="65">
        <f t="shared" si="1"/>
        <v>738400</v>
      </c>
      <c r="M20" s="178">
        <v>2003040</v>
      </c>
    </row>
    <row r="21" spans="1:18" ht="53.25" customHeight="1" x14ac:dyDescent="0.25">
      <c r="A21" s="16">
        <f t="shared" si="0"/>
        <v>5</v>
      </c>
      <c r="B21" s="81" t="s">
        <v>115</v>
      </c>
      <c r="C21" s="278" t="s">
        <v>211</v>
      </c>
      <c r="D21" s="83" t="s">
        <v>203</v>
      </c>
      <c r="E21" s="84" t="s">
        <v>212</v>
      </c>
      <c r="F21" s="85">
        <v>14</v>
      </c>
      <c r="G21" s="353">
        <v>1497600</v>
      </c>
      <c r="H21" s="354"/>
      <c r="I21" s="65">
        <f t="shared" si="1"/>
        <v>1497600</v>
      </c>
    </row>
    <row r="22" spans="1:18" ht="53.25" customHeight="1" x14ac:dyDescent="0.25">
      <c r="A22" s="16">
        <f t="shared" si="0"/>
        <v>6</v>
      </c>
      <c r="B22" s="81" t="s">
        <v>115</v>
      </c>
      <c r="C22" s="278" t="s">
        <v>213</v>
      </c>
      <c r="D22" s="83" t="s">
        <v>203</v>
      </c>
      <c r="E22" s="84" t="s">
        <v>214</v>
      </c>
      <c r="F22" s="85">
        <v>9</v>
      </c>
      <c r="G22" s="353">
        <v>644800</v>
      </c>
      <c r="H22" s="354"/>
      <c r="I22" s="65">
        <f t="shared" si="1"/>
        <v>644800</v>
      </c>
    </row>
    <row r="23" spans="1:18" ht="53.25" customHeight="1" x14ac:dyDescent="0.25">
      <c r="A23" s="16">
        <f t="shared" si="0"/>
        <v>7</v>
      </c>
      <c r="B23" s="81" t="s">
        <v>115</v>
      </c>
      <c r="C23" s="278" t="s">
        <v>215</v>
      </c>
      <c r="D23" s="83" t="s">
        <v>203</v>
      </c>
      <c r="E23" s="84" t="s">
        <v>216</v>
      </c>
      <c r="F23" s="85">
        <v>92</v>
      </c>
      <c r="G23" s="353">
        <v>5353920</v>
      </c>
      <c r="H23" s="354"/>
      <c r="I23" s="65">
        <f t="shared" si="1"/>
        <v>5353920</v>
      </c>
    </row>
    <row r="24" spans="1:18" ht="53.25" customHeight="1" x14ac:dyDescent="0.25">
      <c r="A24" s="16">
        <f t="shared" si="0"/>
        <v>8</v>
      </c>
      <c r="B24" s="81" t="s">
        <v>115</v>
      </c>
      <c r="C24" s="278" t="s">
        <v>217</v>
      </c>
      <c r="D24" s="83" t="s">
        <v>203</v>
      </c>
      <c r="E24" s="84" t="s">
        <v>220</v>
      </c>
      <c r="F24" s="85">
        <v>16</v>
      </c>
      <c r="G24" s="353">
        <v>3731520</v>
      </c>
      <c r="H24" s="354"/>
      <c r="I24" s="65">
        <f t="shared" si="1"/>
        <v>3731520</v>
      </c>
    </row>
    <row r="25" spans="1:18" ht="53.25" customHeight="1" x14ac:dyDescent="0.25">
      <c r="A25" s="16">
        <f t="shared" si="0"/>
        <v>9</v>
      </c>
      <c r="B25" s="81" t="s">
        <v>115</v>
      </c>
      <c r="C25" s="278" t="s">
        <v>218</v>
      </c>
      <c r="D25" s="83" t="s">
        <v>203</v>
      </c>
      <c r="E25" s="84" t="s">
        <v>219</v>
      </c>
      <c r="F25" s="85">
        <v>1</v>
      </c>
      <c r="G25" s="353">
        <v>1528800</v>
      </c>
      <c r="H25" s="354"/>
      <c r="I25" s="65">
        <f t="shared" si="1"/>
        <v>1528800</v>
      </c>
    </row>
    <row r="26" spans="1:18" ht="53.25" customHeight="1" x14ac:dyDescent="0.25">
      <c r="A26" s="16">
        <f t="shared" si="0"/>
        <v>10</v>
      </c>
      <c r="B26" s="81" t="s">
        <v>115</v>
      </c>
      <c r="C26" s="278" t="s">
        <v>221</v>
      </c>
      <c r="D26" s="83" t="s">
        <v>203</v>
      </c>
      <c r="E26" s="84" t="s">
        <v>222</v>
      </c>
      <c r="F26" s="85">
        <v>14</v>
      </c>
      <c r="G26" s="353">
        <v>2003040</v>
      </c>
      <c r="H26" s="354"/>
      <c r="I26" s="65">
        <f t="shared" si="1"/>
        <v>2003040</v>
      </c>
    </row>
    <row r="27" spans="1:18" ht="53.25" customHeight="1" x14ac:dyDescent="0.25">
      <c r="A27" s="16">
        <f t="shared" si="0"/>
        <v>11</v>
      </c>
      <c r="B27" s="56" t="s">
        <v>115</v>
      </c>
      <c r="C27" s="179" t="s">
        <v>223</v>
      </c>
      <c r="D27" s="83" t="s">
        <v>203</v>
      </c>
      <c r="E27" s="180" t="s">
        <v>224</v>
      </c>
      <c r="F27" s="85">
        <v>6</v>
      </c>
      <c r="G27" s="331">
        <v>1528800</v>
      </c>
      <c r="H27" s="332">
        <v>1528800</v>
      </c>
      <c r="I27" s="181">
        <f t="shared" si="1"/>
        <v>1528800</v>
      </c>
    </row>
    <row r="28" spans="1:18" ht="53.25" customHeight="1" x14ac:dyDescent="0.25">
      <c r="A28" s="16">
        <f t="shared" si="0"/>
        <v>12</v>
      </c>
      <c r="B28" s="81" t="s">
        <v>115</v>
      </c>
      <c r="C28" s="278" t="s">
        <v>225</v>
      </c>
      <c r="D28" s="83" t="s">
        <v>203</v>
      </c>
      <c r="E28" s="84" t="s">
        <v>226</v>
      </c>
      <c r="F28" s="85">
        <v>6</v>
      </c>
      <c r="G28" s="353">
        <v>1060800</v>
      </c>
      <c r="H28" s="354">
        <v>1060800</v>
      </c>
      <c r="I28" s="65">
        <f t="shared" si="1"/>
        <v>1060800</v>
      </c>
    </row>
    <row r="29" spans="1:18" ht="22.5" customHeight="1" thickBot="1" x14ac:dyDescent="0.3">
      <c r="A29" s="349" t="s">
        <v>18</v>
      </c>
      <c r="B29" s="350"/>
      <c r="C29" s="350"/>
      <c r="D29" s="350"/>
      <c r="E29" s="350"/>
      <c r="F29" s="350"/>
      <c r="G29" s="350"/>
      <c r="H29" s="351"/>
      <c r="I29" s="86">
        <f>SUM(I17:I28)</f>
        <v>23048480</v>
      </c>
    </row>
    <row r="30" spans="1:18" x14ac:dyDescent="0.25">
      <c r="A30" s="337"/>
      <c r="B30" s="337"/>
      <c r="C30" s="337"/>
      <c r="D30" s="337"/>
      <c r="E30" s="128"/>
      <c r="F30" s="128"/>
      <c r="G30" s="19"/>
      <c r="H30" s="19"/>
      <c r="I30" s="20"/>
    </row>
    <row r="31" spans="1:18" x14ac:dyDescent="0.25">
      <c r="E31" s="6"/>
      <c r="F31" s="6"/>
      <c r="G31" s="61" t="s">
        <v>102</v>
      </c>
      <c r="H31" s="61"/>
      <c r="I31" s="62">
        <v>0</v>
      </c>
      <c r="J31" s="28"/>
      <c r="R31" s="7" t="s">
        <v>58</v>
      </c>
    </row>
    <row r="32" spans="1:18" ht="16.5" thickBot="1" x14ac:dyDescent="0.3">
      <c r="E32" s="6"/>
      <c r="F32" s="6"/>
      <c r="G32" s="26" t="s">
        <v>36</v>
      </c>
      <c r="H32" s="26"/>
      <c r="I32" s="75">
        <v>0</v>
      </c>
      <c r="J32" s="28"/>
    </row>
    <row r="33" spans="1:9" ht="16.5" customHeight="1" x14ac:dyDescent="0.25">
      <c r="E33" s="6"/>
      <c r="F33" s="6"/>
      <c r="G33" s="29" t="s">
        <v>19</v>
      </c>
      <c r="H33" s="29"/>
      <c r="I33" s="30">
        <f>I29</f>
        <v>23048480</v>
      </c>
    </row>
    <row r="34" spans="1:9" ht="16.5" customHeight="1" x14ac:dyDescent="0.25">
      <c r="E34" s="6"/>
      <c r="F34" s="6"/>
      <c r="G34" s="29"/>
      <c r="H34" s="29"/>
      <c r="I34" s="30"/>
    </row>
    <row r="35" spans="1:9" x14ac:dyDescent="0.25">
      <c r="A35" s="6" t="s">
        <v>227</v>
      </c>
      <c r="E35" s="6"/>
      <c r="F35" s="6"/>
      <c r="G35" s="29"/>
      <c r="H35" s="29"/>
      <c r="I35" s="30"/>
    </row>
    <row r="36" spans="1:9" ht="9.75" customHeight="1" x14ac:dyDescent="0.25">
      <c r="A36" s="31"/>
      <c r="E36" s="6"/>
      <c r="F36" s="6"/>
      <c r="G36" s="29"/>
      <c r="H36" s="29"/>
      <c r="I36" s="30"/>
    </row>
    <row r="37" spans="1:9" x14ac:dyDescent="0.25">
      <c r="A37" s="32" t="s">
        <v>20</v>
      </c>
    </row>
    <row r="38" spans="1:9" x14ac:dyDescent="0.25">
      <c r="A38" s="33" t="s">
        <v>21</v>
      </c>
      <c r="B38" s="33"/>
      <c r="C38" s="33"/>
      <c r="D38" s="33"/>
      <c r="E38" s="34"/>
    </row>
    <row r="39" spans="1:9" x14ac:dyDescent="0.25">
      <c r="A39" s="33" t="s">
        <v>22</v>
      </c>
      <c r="B39" s="33"/>
      <c r="C39" s="33"/>
      <c r="D39" s="34"/>
      <c r="E39" s="34"/>
    </row>
    <row r="40" spans="1:9" x14ac:dyDescent="0.25">
      <c r="A40" s="35" t="s">
        <v>23</v>
      </c>
      <c r="B40" s="36"/>
      <c r="C40" s="36"/>
      <c r="D40" s="35"/>
      <c r="E40" s="34"/>
    </row>
    <row r="41" spans="1:9" x14ac:dyDescent="0.25">
      <c r="A41" s="37" t="s">
        <v>24</v>
      </c>
      <c r="B41" s="37"/>
      <c r="C41" s="37"/>
      <c r="D41" s="36"/>
      <c r="E41" s="34"/>
    </row>
    <row r="42" spans="1:9" ht="13.5" customHeight="1" x14ac:dyDescent="0.25">
      <c r="A42" s="39"/>
      <c r="B42" s="39"/>
      <c r="C42" s="39"/>
      <c r="D42" s="87"/>
    </row>
    <row r="43" spans="1:9" x14ac:dyDescent="0.25">
      <c r="G43" s="40" t="s">
        <v>25</v>
      </c>
      <c r="H43" s="323" t="str">
        <f>+I12</f>
        <v xml:space="preserve"> 13 Juli 2021</v>
      </c>
      <c r="I43" s="324"/>
    </row>
    <row r="48" spans="1:9" x14ac:dyDescent="0.25">
      <c r="H48" s="8" t="s">
        <v>58</v>
      </c>
    </row>
    <row r="50" spans="7:9" x14ac:dyDescent="0.25">
      <c r="G50" s="352" t="s">
        <v>26</v>
      </c>
      <c r="H50" s="352"/>
      <c r="I50" s="352"/>
    </row>
    <row r="548" spans="8:8" x14ac:dyDescent="0.25">
      <c r="H548" s="132" t="s">
        <v>328</v>
      </c>
    </row>
  </sheetData>
  <mergeCells count="18">
    <mergeCell ref="A9:I9"/>
    <mergeCell ref="G16:H16"/>
    <mergeCell ref="G17:H17"/>
    <mergeCell ref="G18:H18"/>
    <mergeCell ref="G19:H19"/>
    <mergeCell ref="A29:H29"/>
    <mergeCell ref="A30:D30"/>
    <mergeCell ref="H43:I43"/>
    <mergeCell ref="G50:I50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K96"/>
  <sheetViews>
    <sheetView topLeftCell="A21" workbookViewId="0">
      <selection activeCell="I29" sqref="I29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338" t="s">
        <v>6</v>
      </c>
      <c r="B10" s="339"/>
      <c r="C10" s="339"/>
      <c r="D10" s="339"/>
      <c r="E10" s="339"/>
      <c r="F10" s="339"/>
      <c r="G10" s="339"/>
      <c r="H10" s="339"/>
      <c r="I10" s="340"/>
    </row>
    <row r="12" spans="1:9" x14ac:dyDescent="0.25">
      <c r="A12" s="7" t="s">
        <v>7</v>
      </c>
      <c r="B12" s="7" t="s">
        <v>168</v>
      </c>
      <c r="G12" s="8" t="s">
        <v>8</v>
      </c>
      <c r="H12" s="12" t="s">
        <v>9</v>
      </c>
      <c r="I12" s="2" t="s">
        <v>229</v>
      </c>
    </row>
    <row r="13" spans="1:9" x14ac:dyDescent="0.25">
      <c r="G13" s="8" t="s">
        <v>10</v>
      </c>
      <c r="H13" s="12" t="s">
        <v>9</v>
      </c>
      <c r="I13" s="3" t="s">
        <v>192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169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329" t="s">
        <v>16</v>
      </c>
      <c r="H17" s="330"/>
      <c r="I17" s="15" t="s">
        <v>17</v>
      </c>
    </row>
    <row r="18" spans="1:10" ht="51" customHeight="1" x14ac:dyDescent="0.25">
      <c r="A18" s="16">
        <v>1</v>
      </c>
      <c r="B18" s="4">
        <v>44385</v>
      </c>
      <c r="C18" s="49" t="s">
        <v>230</v>
      </c>
      <c r="D18" s="5" t="s">
        <v>171</v>
      </c>
      <c r="E18" s="125" t="s">
        <v>172</v>
      </c>
      <c r="F18" s="51">
        <v>119</v>
      </c>
      <c r="G18" s="353">
        <v>3500000</v>
      </c>
      <c r="H18" s="354"/>
      <c r="I18" s="65">
        <f t="shared" ref="I18" si="0">G18</f>
        <v>3500000</v>
      </c>
    </row>
    <row r="19" spans="1:10" ht="25.5" customHeight="1" thickBot="1" x14ac:dyDescent="0.3">
      <c r="A19" s="333" t="s">
        <v>18</v>
      </c>
      <c r="B19" s="334"/>
      <c r="C19" s="334"/>
      <c r="D19" s="334"/>
      <c r="E19" s="334"/>
      <c r="F19" s="334"/>
      <c r="G19" s="334"/>
      <c r="H19" s="343"/>
      <c r="I19" s="18">
        <f>I18</f>
        <v>3500000</v>
      </c>
    </row>
    <row r="20" spans="1:10" x14ac:dyDescent="0.25">
      <c r="A20" s="337"/>
      <c r="B20" s="337"/>
      <c r="C20" s="128"/>
      <c r="D20" s="128"/>
      <c r="E20" s="128"/>
      <c r="F20" s="128"/>
      <c r="G20" s="19"/>
      <c r="H20" s="19"/>
      <c r="I20" s="20"/>
    </row>
    <row r="21" spans="1:10" x14ac:dyDescent="0.25">
      <c r="A21" s="128"/>
      <c r="B21" s="128"/>
      <c r="C21" s="128"/>
      <c r="D21" s="128"/>
      <c r="E21" s="128"/>
      <c r="F21" s="128"/>
      <c r="G21" s="24" t="s">
        <v>35</v>
      </c>
      <c r="H21" s="24"/>
      <c r="I21" s="25">
        <v>2000000</v>
      </c>
    </row>
    <row r="22" spans="1:10" ht="16.5" thickBot="1" x14ac:dyDescent="0.3">
      <c r="D22" s="6"/>
      <c r="E22" s="6"/>
      <c r="F22" s="6"/>
      <c r="G22" s="26" t="s">
        <v>57</v>
      </c>
      <c r="H22" s="26"/>
      <c r="I22" s="27">
        <f>I19-I21</f>
        <v>1500000</v>
      </c>
      <c r="J22" s="28"/>
    </row>
    <row r="23" spans="1:10" x14ac:dyDescent="0.25">
      <c r="D23" s="6"/>
      <c r="E23" s="6"/>
      <c r="F23" s="6"/>
      <c r="G23" s="29" t="s">
        <v>37</v>
      </c>
      <c r="H23" s="29"/>
      <c r="I23" s="30">
        <f>I22</f>
        <v>1500000</v>
      </c>
    </row>
    <row r="24" spans="1:10" x14ac:dyDescent="0.25">
      <c r="A24" s="31" t="s">
        <v>173</v>
      </c>
      <c r="D24" s="6"/>
      <c r="E24" s="6"/>
      <c r="F24" s="6"/>
      <c r="G24" s="29"/>
      <c r="H24" s="29"/>
      <c r="I24" s="30"/>
    </row>
    <row r="25" spans="1:10" x14ac:dyDescent="0.25">
      <c r="A25" s="31"/>
      <c r="D25" s="6"/>
      <c r="E25" s="6"/>
      <c r="F25" s="6"/>
      <c r="G25" s="29"/>
      <c r="H25" s="29"/>
      <c r="I25" s="30"/>
    </row>
    <row r="26" spans="1:10" x14ac:dyDescent="0.25">
      <c r="A26" s="32" t="s">
        <v>20</v>
      </c>
    </row>
    <row r="27" spans="1:10" x14ac:dyDescent="0.25">
      <c r="A27" s="33" t="s">
        <v>21</v>
      </c>
      <c r="B27" s="33"/>
      <c r="C27" s="33"/>
      <c r="D27" s="34"/>
      <c r="E27" s="34"/>
    </row>
    <row r="28" spans="1:10" x14ac:dyDescent="0.25">
      <c r="A28" s="33" t="s">
        <v>22</v>
      </c>
      <c r="B28" s="33"/>
      <c r="C28" s="33"/>
      <c r="D28" s="34"/>
      <c r="E28" s="34"/>
    </row>
    <row r="29" spans="1:10" x14ac:dyDescent="0.25">
      <c r="A29" s="35" t="s">
        <v>23</v>
      </c>
      <c r="B29" s="36"/>
      <c r="C29" s="36"/>
      <c r="D29" s="34"/>
      <c r="E29" s="34"/>
    </row>
    <row r="30" spans="1:10" x14ac:dyDescent="0.25">
      <c r="A30" s="37" t="s">
        <v>24</v>
      </c>
      <c r="B30" s="37"/>
      <c r="C30" s="37"/>
      <c r="D30" s="34"/>
      <c r="E30" s="34"/>
    </row>
    <row r="31" spans="1:10" x14ac:dyDescent="0.25">
      <c r="A31" s="38"/>
      <c r="B31" s="38"/>
      <c r="C31" s="38"/>
    </row>
    <row r="32" spans="1:10" x14ac:dyDescent="0.25">
      <c r="A32" s="39"/>
      <c r="B32" s="39"/>
      <c r="C32" s="39"/>
    </row>
    <row r="33" spans="4:9" x14ac:dyDescent="0.25">
      <c r="G33" s="40" t="s">
        <v>25</v>
      </c>
      <c r="H33" s="323" t="str">
        <f>I13</f>
        <v xml:space="preserve"> 13 Juli 2021</v>
      </c>
      <c r="I33" s="324"/>
    </row>
    <row r="37" spans="4:9" ht="24.75" customHeight="1" x14ac:dyDescent="0.25"/>
    <row r="39" spans="4:9" x14ac:dyDescent="0.25">
      <c r="G39" s="325" t="s">
        <v>26</v>
      </c>
      <c r="H39" s="325"/>
      <c r="I39" s="325"/>
    </row>
    <row r="44" spans="4:9" ht="16.5" thickBot="1" x14ac:dyDescent="0.3"/>
    <row r="45" spans="4:9" x14ac:dyDescent="0.25">
      <c r="D45" s="41"/>
      <c r="E45" s="42"/>
      <c r="F45" s="42"/>
    </row>
    <row r="46" spans="4:9" ht="18" x14ac:dyDescent="0.25">
      <c r="D46" s="43" t="s">
        <v>38</v>
      </c>
      <c r="E46" s="34"/>
      <c r="F46" s="34"/>
      <c r="G46" s="7"/>
      <c r="H46" s="7"/>
    </row>
    <row r="47" spans="4:9" ht="18" x14ac:dyDescent="0.25">
      <c r="D47" s="43" t="s">
        <v>39</v>
      </c>
      <c r="E47" s="34"/>
      <c r="F47" s="34"/>
      <c r="G47" s="7"/>
      <c r="H47" s="7"/>
    </row>
    <row r="48" spans="4:9" ht="18" x14ac:dyDescent="0.25">
      <c r="D48" s="43" t="s">
        <v>40</v>
      </c>
      <c r="E48" s="34"/>
      <c r="F48" s="34"/>
      <c r="G48" s="7"/>
      <c r="H48" s="7"/>
    </row>
    <row r="49" spans="4:8" ht="18" x14ac:dyDescent="0.25">
      <c r="D49" s="43" t="s">
        <v>41</v>
      </c>
      <c r="E49" s="34"/>
      <c r="F49" s="34"/>
      <c r="G49" s="7"/>
      <c r="H49" s="7"/>
    </row>
    <row r="50" spans="4:8" ht="18" x14ac:dyDescent="0.25">
      <c r="D50" s="43" t="s">
        <v>42</v>
      </c>
      <c r="E50" s="34"/>
      <c r="F50" s="34"/>
      <c r="G50" s="7"/>
      <c r="H50" s="7"/>
    </row>
    <row r="51" spans="4:8" ht="16.5" thickBot="1" x14ac:dyDescent="0.3">
      <c r="D51" s="44"/>
      <c r="E51" s="10"/>
      <c r="F51" s="10"/>
      <c r="G51" s="7"/>
      <c r="H51" s="7"/>
    </row>
    <row r="52" spans="4:8" x14ac:dyDescent="0.25">
      <c r="G52" s="7"/>
      <c r="H52" s="7"/>
    </row>
    <row r="53" spans="4:8" x14ac:dyDescent="0.25">
      <c r="G53" s="7"/>
      <c r="H53" s="7"/>
    </row>
    <row r="54" spans="4:8" ht="16.5" thickBot="1" x14ac:dyDescent="0.3">
      <c r="G54" s="7"/>
      <c r="H54" s="7"/>
    </row>
    <row r="55" spans="4:8" x14ac:dyDescent="0.25">
      <c r="D55" s="41"/>
      <c r="E55" s="42"/>
      <c r="F55" s="52"/>
      <c r="G55" s="7"/>
      <c r="H55" s="7"/>
    </row>
    <row r="56" spans="4:8" ht="18" x14ac:dyDescent="0.25">
      <c r="D56" s="43" t="s">
        <v>43</v>
      </c>
      <c r="E56" s="34"/>
      <c r="F56" s="53"/>
      <c r="G56" s="7"/>
      <c r="H56" s="7"/>
    </row>
    <row r="57" spans="4:8" ht="18" x14ac:dyDescent="0.25">
      <c r="D57" s="43" t="s">
        <v>44</v>
      </c>
      <c r="E57" s="34"/>
      <c r="F57" s="53"/>
      <c r="G57" s="7"/>
      <c r="H57" s="7"/>
    </row>
    <row r="58" spans="4:8" ht="18" x14ac:dyDescent="0.25">
      <c r="D58" s="43" t="s">
        <v>45</v>
      </c>
      <c r="E58" s="34"/>
      <c r="F58" s="53"/>
      <c r="G58" s="7"/>
      <c r="H58" s="7"/>
    </row>
    <row r="59" spans="4:8" ht="18" x14ac:dyDescent="0.25">
      <c r="D59" s="43" t="s">
        <v>46</v>
      </c>
      <c r="E59" s="34"/>
      <c r="F59" s="53"/>
      <c r="G59" s="7"/>
      <c r="H59" s="7"/>
    </row>
    <row r="60" spans="4:8" ht="18" x14ac:dyDescent="0.25">
      <c r="D60" s="45" t="s">
        <v>47</v>
      </c>
      <c r="E60" s="34"/>
      <c r="F60" s="53"/>
      <c r="G60" s="7"/>
      <c r="H60" s="7"/>
    </row>
    <row r="61" spans="4:8" ht="16.5" thickBot="1" x14ac:dyDescent="0.3">
      <c r="D61" s="44"/>
      <c r="E61" s="10"/>
      <c r="F61" s="54"/>
      <c r="G61" s="7"/>
      <c r="H61" s="7"/>
    </row>
    <row r="62" spans="4:8" x14ac:dyDescent="0.25">
      <c r="G62" s="7"/>
      <c r="H62" s="7"/>
    </row>
    <row r="63" spans="4:8" x14ac:dyDescent="0.25">
      <c r="G63" s="7"/>
      <c r="H63" s="7"/>
    </row>
    <row r="64" spans="4:8" x14ac:dyDescent="0.25">
      <c r="G64" s="7"/>
      <c r="H64" s="7"/>
    </row>
    <row r="65" spans="4:8" ht="16.5" thickBot="1" x14ac:dyDescent="0.3">
      <c r="G65" s="7"/>
      <c r="H65" s="7"/>
    </row>
    <row r="66" spans="4:8" x14ac:dyDescent="0.25">
      <c r="D66" s="41"/>
      <c r="E66" s="42"/>
      <c r="F66" s="42"/>
      <c r="G66" s="7"/>
      <c r="H66" s="7"/>
    </row>
    <row r="67" spans="4:8" ht="18" x14ac:dyDescent="0.25">
      <c r="D67" s="43" t="s">
        <v>38</v>
      </c>
      <c r="E67" s="34"/>
      <c r="F67" s="34"/>
      <c r="G67" s="7"/>
      <c r="H67" s="7"/>
    </row>
    <row r="68" spans="4:8" ht="18" x14ac:dyDescent="0.25">
      <c r="D68" s="43" t="s">
        <v>48</v>
      </c>
      <c r="E68" s="34"/>
      <c r="F68" s="34"/>
      <c r="G68" s="7"/>
      <c r="H68" s="7"/>
    </row>
    <row r="69" spans="4:8" ht="18" x14ac:dyDescent="0.25">
      <c r="D69" s="43" t="s">
        <v>49</v>
      </c>
      <c r="E69" s="34"/>
      <c r="F69" s="34"/>
      <c r="G69" s="7"/>
      <c r="H69" s="7"/>
    </row>
    <row r="70" spans="4:8" ht="18" x14ac:dyDescent="0.25">
      <c r="D70" s="43" t="s">
        <v>50</v>
      </c>
      <c r="E70" s="34"/>
      <c r="F70" s="34"/>
      <c r="G70" s="7"/>
      <c r="H70" s="7"/>
    </row>
    <row r="71" spans="4:8" ht="18" x14ac:dyDescent="0.25">
      <c r="D71" s="43" t="s">
        <v>51</v>
      </c>
      <c r="E71" s="34"/>
      <c r="F71" s="34"/>
      <c r="G71" s="7"/>
      <c r="H71" s="7"/>
    </row>
    <row r="72" spans="4:8" ht="16.5" thickBot="1" x14ac:dyDescent="0.3">
      <c r="D72" s="44"/>
      <c r="E72" s="10"/>
      <c r="F72" s="10"/>
      <c r="G72" s="7"/>
      <c r="H72" s="7"/>
    </row>
    <row r="73" spans="4:8" ht="16.5" thickBot="1" x14ac:dyDescent="0.3">
      <c r="G73" s="7"/>
      <c r="H73" s="7"/>
    </row>
    <row r="74" spans="4:8" x14ac:dyDescent="0.25">
      <c r="D74" s="41"/>
      <c r="E74" s="42"/>
      <c r="F74" s="42"/>
      <c r="G74" s="7"/>
      <c r="H74" s="7"/>
    </row>
    <row r="75" spans="4:8" ht="18" x14ac:dyDescent="0.25">
      <c r="D75" s="46" t="s">
        <v>52</v>
      </c>
      <c r="E75" s="34"/>
      <c r="F75" s="34"/>
    </row>
    <row r="76" spans="4:8" ht="18" x14ac:dyDescent="0.25">
      <c r="D76" s="46" t="s">
        <v>53</v>
      </c>
      <c r="E76" s="34"/>
      <c r="F76" s="34"/>
    </row>
    <row r="77" spans="4:8" ht="18" x14ac:dyDescent="0.25">
      <c r="D77" s="46" t="s">
        <v>54</v>
      </c>
      <c r="E77" s="34"/>
      <c r="F77" s="34"/>
    </row>
    <row r="78" spans="4:8" ht="18" x14ac:dyDescent="0.25">
      <c r="D78" s="46" t="s">
        <v>55</v>
      </c>
      <c r="E78" s="34"/>
      <c r="F78" s="34"/>
    </row>
    <row r="79" spans="4:8" ht="18" x14ac:dyDescent="0.25">
      <c r="D79" s="47" t="s">
        <v>56</v>
      </c>
      <c r="E79" s="34"/>
      <c r="F79" s="34"/>
    </row>
    <row r="80" spans="4:8" ht="16.5" thickBot="1" x14ac:dyDescent="0.3">
      <c r="D80" s="44"/>
      <c r="E80" s="10"/>
      <c r="F80" s="10"/>
      <c r="G80" s="7"/>
      <c r="H80" s="7"/>
    </row>
    <row r="81" spans="1:11" ht="16.5" thickBot="1" x14ac:dyDescent="0.3"/>
    <row r="82" spans="1:11" x14ac:dyDescent="0.25">
      <c r="D82" s="41"/>
      <c r="E82" s="42"/>
      <c r="F82" s="52"/>
    </row>
    <row r="83" spans="1:11" ht="18" x14ac:dyDescent="0.25">
      <c r="D83" s="43" t="s">
        <v>43</v>
      </c>
      <c r="E83" s="34"/>
      <c r="F83" s="53"/>
    </row>
    <row r="84" spans="1:11" ht="18" x14ac:dyDescent="0.25">
      <c r="D84" s="43" t="s">
        <v>44</v>
      </c>
      <c r="E84" s="34"/>
      <c r="F84" s="53"/>
    </row>
    <row r="85" spans="1:11" ht="18" x14ac:dyDescent="0.25">
      <c r="D85" s="43" t="s">
        <v>45</v>
      </c>
      <c r="E85" s="34"/>
      <c r="F85" s="53"/>
    </row>
    <row r="86" spans="1:11" ht="18" x14ac:dyDescent="0.25">
      <c r="D86" s="43" t="s">
        <v>46</v>
      </c>
      <c r="E86" s="34"/>
      <c r="F86" s="53"/>
    </row>
    <row r="87" spans="1:11" ht="18" x14ac:dyDescent="0.25">
      <c r="D87" s="45" t="s">
        <v>47</v>
      </c>
      <c r="E87" s="34"/>
      <c r="F87" s="53"/>
    </row>
    <row r="88" spans="1:11" ht="16.5" thickBot="1" x14ac:dyDescent="0.3">
      <c r="D88" s="44"/>
      <c r="E88" s="10"/>
      <c r="F88" s="54"/>
    </row>
    <row r="89" spans="1:11" ht="16.5" thickBot="1" x14ac:dyDescent="0.3"/>
    <row r="90" spans="1:11" x14ac:dyDescent="0.25">
      <c r="D90" s="41"/>
      <c r="E90" s="42"/>
      <c r="F90" s="52"/>
    </row>
    <row r="91" spans="1:11" ht="18" x14ac:dyDescent="0.25">
      <c r="D91" s="43" t="s">
        <v>43</v>
      </c>
      <c r="E91" s="34"/>
      <c r="F91" s="53"/>
    </row>
    <row r="92" spans="1:11" ht="18" x14ac:dyDescent="0.25">
      <c r="D92" s="43" t="s">
        <v>44</v>
      </c>
      <c r="E92" s="34"/>
      <c r="F92" s="53"/>
    </row>
    <row r="93" spans="1:11" ht="18" x14ac:dyDescent="0.25">
      <c r="D93" s="43" t="s">
        <v>45</v>
      </c>
      <c r="E93" s="34"/>
      <c r="F93" s="53"/>
    </row>
    <row r="94" spans="1:11" ht="18" x14ac:dyDescent="0.25">
      <c r="D94" s="43" t="s">
        <v>46</v>
      </c>
      <c r="E94" s="34"/>
      <c r="F94" s="53"/>
    </row>
    <row r="95" spans="1:11" s="8" customFormat="1" ht="18" x14ac:dyDescent="0.25">
      <c r="A95" s="7"/>
      <c r="B95" s="7"/>
      <c r="C95" s="7"/>
      <c r="D95" s="45" t="s">
        <v>47</v>
      </c>
      <c r="E95" s="34"/>
      <c r="F95" s="53"/>
      <c r="I95" s="7"/>
      <c r="J95" s="7"/>
      <c r="K95" s="7"/>
    </row>
    <row r="96" spans="1:11" s="8" customFormat="1" ht="16.5" thickBot="1" x14ac:dyDescent="0.3">
      <c r="A96" s="7"/>
      <c r="B96" s="7"/>
      <c r="C96" s="7"/>
      <c r="D96" s="44"/>
      <c r="E96" s="10"/>
      <c r="F96" s="54"/>
      <c r="I96" s="7"/>
      <c r="J96" s="7"/>
      <c r="K96" s="7"/>
    </row>
  </sheetData>
  <mergeCells count="7">
    <mergeCell ref="G39:I39"/>
    <mergeCell ref="A10:I10"/>
    <mergeCell ref="G17:H17"/>
    <mergeCell ref="G18:H18"/>
    <mergeCell ref="A19:H19"/>
    <mergeCell ref="A20:B20"/>
    <mergeCell ref="H33:I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L48"/>
  <sheetViews>
    <sheetView topLeftCell="A10" zoomScale="86" zoomScaleNormal="86" workbookViewId="0">
      <selection activeCell="J20" sqref="J20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3"/>
    </row>
    <row r="12" spans="1:12" ht="23.25" customHeight="1" x14ac:dyDescent="0.25">
      <c r="A12" s="95" t="s">
        <v>7</v>
      </c>
      <c r="B12" s="95" t="s">
        <v>231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235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192</v>
      </c>
    </row>
    <row r="14" spans="1:12" ht="23.25" customHeight="1" x14ac:dyDescent="0.25">
      <c r="A14" s="95" t="s">
        <v>11</v>
      </c>
      <c r="B14" s="95" t="s">
        <v>232</v>
      </c>
      <c r="C14" s="95"/>
      <c r="D14" s="95"/>
      <c r="E14" s="95"/>
      <c r="F14" s="95"/>
      <c r="G14" s="137" t="s">
        <v>233</v>
      </c>
      <c r="H14" s="137" t="s">
        <v>9</v>
      </c>
      <c r="I14" s="95" t="s">
        <v>238</v>
      </c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15</v>
      </c>
      <c r="G16" s="374" t="s">
        <v>16</v>
      </c>
      <c r="H16" s="375"/>
      <c r="I16" s="143" t="s">
        <v>17</v>
      </c>
      <c r="L16" s="132"/>
    </row>
    <row r="17" spans="1:12" s="138" customFormat="1" ht="67.5" customHeight="1" x14ac:dyDescent="0.25">
      <c r="A17" s="144">
        <v>1</v>
      </c>
      <c r="B17" s="182">
        <v>44382</v>
      </c>
      <c r="C17" s="183" t="s">
        <v>236</v>
      </c>
      <c r="D17" s="184" t="s">
        <v>239</v>
      </c>
      <c r="E17" s="185" t="s">
        <v>237</v>
      </c>
      <c r="F17" s="186">
        <v>63039</v>
      </c>
      <c r="G17" s="376">
        <v>5500000</v>
      </c>
      <c r="H17" s="377"/>
      <c r="I17" s="147">
        <f>G17</f>
        <v>5500000</v>
      </c>
      <c r="L17" s="139"/>
    </row>
    <row r="18" spans="1:12" ht="36" customHeight="1" thickBot="1" x14ac:dyDescent="0.3">
      <c r="A18" s="378" t="s">
        <v>18</v>
      </c>
      <c r="B18" s="379"/>
      <c r="C18" s="379"/>
      <c r="D18" s="379"/>
      <c r="E18" s="379"/>
      <c r="F18" s="379"/>
      <c r="G18" s="379"/>
      <c r="H18" s="380"/>
      <c r="I18" s="148">
        <f>I17</f>
        <v>5500000</v>
      </c>
    </row>
    <row r="19" spans="1:12" ht="21.75" customHeight="1" x14ac:dyDescent="0.25">
      <c r="A19" s="381"/>
      <c r="B19" s="381"/>
      <c r="C19" s="381"/>
      <c r="D19" s="381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102</v>
      </c>
      <c r="H20" s="153"/>
      <c r="I20" s="154">
        <v>0</v>
      </c>
    </row>
    <row r="21" spans="1:12" ht="29.25" customHeight="1" thickBot="1" x14ac:dyDescent="0.3">
      <c r="A21" s="155"/>
      <c r="B21" s="155"/>
      <c r="D21" s="155"/>
      <c r="E21" s="155"/>
      <c r="G21" s="156" t="s">
        <v>185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5500000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234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82" t="str">
        <f>I13</f>
        <v xml:space="preserve"> 13 Juli 2021</v>
      </c>
      <c r="I32" s="382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352" t="s">
        <v>26</v>
      </c>
      <c r="H40" s="352"/>
      <c r="I40" s="352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V97"/>
  <sheetViews>
    <sheetView topLeftCell="A10" workbookViewId="0">
      <selection activeCell="E40" sqref="E40"/>
    </sheetView>
  </sheetViews>
  <sheetFormatPr defaultRowHeight="15.75" x14ac:dyDescent="0.25"/>
  <cols>
    <col min="1" max="1" width="4.85546875" style="7" customWidth="1"/>
    <col min="2" max="2" width="10.5703125" style="7" customWidth="1"/>
    <col min="3" max="3" width="10" style="7" customWidth="1"/>
    <col min="4" max="4" width="30.5703125" style="7" customWidth="1"/>
    <col min="5" max="5" width="13.7109375" style="7" customWidth="1"/>
    <col min="6" max="6" width="7.42578125" style="7" customWidth="1"/>
    <col min="7" max="7" width="13.140625" style="8" customWidth="1"/>
    <col min="8" max="8" width="1.42578125" style="8" customWidth="1"/>
    <col min="9" max="9" width="16.7109375" style="7" customWidth="1"/>
    <col min="10" max="13" width="9.140625" style="7"/>
    <col min="14" max="14" width="25" style="7" customWidth="1"/>
    <col min="15" max="16" width="9.140625" style="7"/>
    <col min="17" max="17" width="11.7109375" style="7" customWidth="1"/>
    <col min="18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338" t="s">
        <v>6</v>
      </c>
      <c r="B10" s="339"/>
      <c r="C10" s="339"/>
      <c r="D10" s="339"/>
      <c r="E10" s="339"/>
      <c r="F10" s="339"/>
      <c r="G10" s="339"/>
      <c r="H10" s="339"/>
      <c r="I10" s="340"/>
    </row>
    <row r="12" spans="1:9" x14ac:dyDescent="0.25">
      <c r="A12" s="7" t="s">
        <v>7</v>
      </c>
      <c r="B12" s="7" t="s">
        <v>29</v>
      </c>
      <c r="G12" s="8" t="s">
        <v>8</v>
      </c>
      <c r="H12" s="12" t="s">
        <v>9</v>
      </c>
      <c r="I12" s="2" t="s">
        <v>66</v>
      </c>
    </row>
    <row r="13" spans="1:9" x14ac:dyDescent="0.25">
      <c r="G13" s="8" t="s">
        <v>10</v>
      </c>
      <c r="H13" s="12" t="s">
        <v>9</v>
      </c>
      <c r="I13" s="3" t="s">
        <v>67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31</v>
      </c>
    </row>
    <row r="16" spans="1:9" ht="16.5" thickBot="1" x14ac:dyDescent="0.3"/>
    <row r="17" spans="1:22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329" t="s">
        <v>16</v>
      </c>
      <c r="H17" s="330"/>
      <c r="I17" s="15" t="s">
        <v>17</v>
      </c>
    </row>
    <row r="18" spans="1:22" ht="45" customHeight="1" x14ac:dyDescent="0.25">
      <c r="A18" s="16">
        <v>1</v>
      </c>
      <c r="B18" s="17">
        <v>44364</v>
      </c>
      <c r="C18" s="48" t="s">
        <v>72</v>
      </c>
      <c r="D18" s="5" t="s">
        <v>73</v>
      </c>
      <c r="E18" s="5" t="s">
        <v>60</v>
      </c>
      <c r="F18" s="5" t="s">
        <v>74</v>
      </c>
      <c r="G18" s="341">
        <v>6500000</v>
      </c>
      <c r="H18" s="342"/>
      <c r="I18" s="68">
        <f>G18</f>
        <v>6500000</v>
      </c>
    </row>
    <row r="19" spans="1:22" ht="25.5" customHeight="1" thickBot="1" x14ac:dyDescent="0.3">
      <c r="A19" s="333" t="s">
        <v>18</v>
      </c>
      <c r="B19" s="335"/>
      <c r="C19" s="335"/>
      <c r="D19" s="335"/>
      <c r="E19" s="334"/>
      <c r="F19" s="334"/>
      <c r="G19" s="334"/>
      <c r="H19" s="343"/>
      <c r="I19" s="18">
        <f>SUM(I18:I18)</f>
        <v>6500000</v>
      </c>
    </row>
    <row r="20" spans="1:22" x14ac:dyDescent="0.25">
      <c r="A20" s="337"/>
      <c r="B20" s="337"/>
      <c r="C20" s="66"/>
      <c r="D20" s="66"/>
      <c r="E20" s="66"/>
      <c r="F20" s="66"/>
      <c r="G20" s="19"/>
      <c r="H20" s="19"/>
      <c r="I20" s="20"/>
      <c r="Q20" s="21"/>
      <c r="R20" s="22"/>
      <c r="S20" s="23"/>
      <c r="U20" s="23"/>
      <c r="V20" s="23">
        <v>298</v>
      </c>
    </row>
    <row r="21" spans="1:22" ht="21.75" customHeight="1" x14ac:dyDescent="0.25">
      <c r="A21" s="66"/>
      <c r="B21" s="66"/>
      <c r="C21" s="66"/>
      <c r="D21" s="66"/>
      <c r="E21" s="66"/>
      <c r="F21" s="66"/>
      <c r="G21" s="24" t="s">
        <v>35</v>
      </c>
      <c r="H21" s="24"/>
      <c r="I21" s="25">
        <v>4600000</v>
      </c>
      <c r="Q21" s="21"/>
      <c r="R21" s="22"/>
      <c r="S21" s="23"/>
      <c r="U21" s="23"/>
      <c r="V21" s="23">
        <v>66</v>
      </c>
    </row>
    <row r="22" spans="1:22" ht="21.75" customHeight="1" thickBot="1" x14ac:dyDescent="0.3">
      <c r="D22" s="6"/>
      <c r="E22" s="6"/>
      <c r="F22" s="6"/>
      <c r="G22" s="26" t="s">
        <v>36</v>
      </c>
      <c r="H22" s="26"/>
      <c r="I22" s="27">
        <f>I19-I21</f>
        <v>1900000</v>
      </c>
      <c r="J22" s="28"/>
      <c r="Q22" s="21"/>
      <c r="R22" s="22"/>
      <c r="S22" s="23"/>
      <c r="U22" s="23"/>
      <c r="V22" s="23">
        <v>5</v>
      </c>
    </row>
    <row r="23" spans="1:22" x14ac:dyDescent="0.25">
      <c r="D23" s="6"/>
      <c r="E23" s="6"/>
      <c r="F23" s="6"/>
      <c r="G23" s="29" t="s">
        <v>37</v>
      </c>
      <c r="H23" s="29"/>
      <c r="I23" s="30">
        <f>I22</f>
        <v>1900000</v>
      </c>
      <c r="Q23" s="21"/>
      <c r="R23" s="22"/>
    </row>
    <row r="24" spans="1:22" x14ac:dyDescent="0.25">
      <c r="A24" s="6" t="s">
        <v>75</v>
      </c>
      <c r="D24" s="6"/>
      <c r="E24" s="6"/>
      <c r="F24" s="6"/>
      <c r="G24" s="29"/>
      <c r="H24" s="29"/>
      <c r="I24" s="30"/>
    </row>
    <row r="25" spans="1:22" x14ac:dyDescent="0.25">
      <c r="A25" s="31"/>
      <c r="D25" s="6"/>
      <c r="E25" s="6"/>
      <c r="F25" s="6"/>
      <c r="G25" s="29"/>
      <c r="H25" s="29"/>
      <c r="I25" s="30"/>
    </row>
    <row r="26" spans="1:22" x14ac:dyDescent="0.25">
      <c r="D26" s="6"/>
      <c r="E26" s="6"/>
      <c r="F26" s="6"/>
      <c r="G26" s="29"/>
      <c r="H26" s="29"/>
      <c r="I26" s="30"/>
    </row>
    <row r="27" spans="1:22" x14ac:dyDescent="0.25">
      <c r="A27" s="32" t="s">
        <v>20</v>
      </c>
    </row>
    <row r="28" spans="1:22" x14ac:dyDescent="0.25">
      <c r="A28" s="33" t="s">
        <v>21</v>
      </c>
      <c r="B28" s="33"/>
      <c r="C28" s="33"/>
      <c r="D28" s="34"/>
      <c r="E28" s="34"/>
      <c r="F28" s="34"/>
    </row>
    <row r="29" spans="1:22" x14ac:dyDescent="0.25">
      <c r="A29" s="33" t="s">
        <v>22</v>
      </c>
      <c r="B29" s="33"/>
      <c r="C29" s="33"/>
      <c r="D29" s="34"/>
      <c r="E29" s="34"/>
      <c r="F29" s="34"/>
    </row>
    <row r="30" spans="1:22" x14ac:dyDescent="0.25">
      <c r="A30" s="35" t="s">
        <v>23</v>
      </c>
      <c r="B30" s="36"/>
      <c r="C30" s="36"/>
      <c r="D30" s="34"/>
      <c r="E30" s="34"/>
      <c r="F30" s="34"/>
    </row>
    <row r="31" spans="1:22" x14ac:dyDescent="0.25">
      <c r="A31" s="37" t="s">
        <v>24</v>
      </c>
      <c r="B31" s="37"/>
      <c r="C31" s="37"/>
      <c r="D31" s="34"/>
      <c r="E31" s="34"/>
      <c r="F31" s="34"/>
    </row>
    <row r="32" spans="1:22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25</v>
      </c>
      <c r="H34" s="323" t="str">
        <f>I13</f>
        <v xml:space="preserve"> 02 Juli 2021</v>
      </c>
      <c r="I34" s="324"/>
    </row>
    <row r="38" spans="1:9" ht="24.75" customHeight="1" x14ac:dyDescent="0.25"/>
    <row r="40" spans="1:9" x14ac:dyDescent="0.25">
      <c r="G40" s="325" t="s">
        <v>26</v>
      </c>
      <c r="H40" s="325"/>
      <c r="I40" s="325"/>
    </row>
    <row r="45" spans="1:9" ht="16.5" thickBot="1" x14ac:dyDescent="0.3"/>
    <row r="46" spans="1:9" x14ac:dyDescent="0.25">
      <c r="D46" s="41"/>
      <c r="E46" s="42"/>
      <c r="F46" s="42"/>
    </row>
    <row r="47" spans="1:9" ht="18" x14ac:dyDescent="0.25">
      <c r="D47" s="43" t="s">
        <v>38</v>
      </c>
      <c r="E47" s="34"/>
      <c r="F47" s="34"/>
      <c r="G47" s="7"/>
      <c r="H47" s="7"/>
    </row>
    <row r="48" spans="1:9" ht="18" x14ac:dyDescent="0.25">
      <c r="D48" s="43" t="s">
        <v>39</v>
      </c>
      <c r="E48" s="34"/>
      <c r="F48" s="34"/>
      <c r="G48" s="7"/>
      <c r="H48" s="7"/>
    </row>
    <row r="49" spans="4:8" ht="18" x14ac:dyDescent="0.25">
      <c r="D49" s="43" t="s">
        <v>40</v>
      </c>
      <c r="E49" s="34"/>
      <c r="F49" s="34"/>
      <c r="G49" s="7"/>
      <c r="H49" s="7"/>
    </row>
    <row r="50" spans="4:8" ht="18" x14ac:dyDescent="0.25">
      <c r="D50" s="43" t="s">
        <v>41</v>
      </c>
      <c r="E50" s="34"/>
      <c r="F50" s="34"/>
      <c r="G50" s="7"/>
      <c r="H50" s="7"/>
    </row>
    <row r="51" spans="4:8" ht="18" x14ac:dyDescent="0.25">
      <c r="D51" s="43" t="s">
        <v>42</v>
      </c>
      <c r="E51" s="34"/>
      <c r="F51" s="34"/>
      <c r="G51" s="7"/>
      <c r="H51" s="7"/>
    </row>
    <row r="52" spans="4:8" ht="16.5" thickBot="1" x14ac:dyDescent="0.3">
      <c r="D52" s="44"/>
      <c r="E52" s="10"/>
      <c r="F52" s="10"/>
      <c r="G52" s="7"/>
      <c r="H52" s="7"/>
    </row>
    <row r="53" spans="4:8" x14ac:dyDescent="0.25">
      <c r="G53" s="7"/>
      <c r="H53" s="7"/>
    </row>
    <row r="54" spans="4:8" x14ac:dyDescent="0.25">
      <c r="G54" s="7"/>
      <c r="H54" s="7"/>
    </row>
    <row r="55" spans="4:8" ht="16.5" thickBot="1" x14ac:dyDescent="0.3">
      <c r="G55" s="7"/>
      <c r="H55" s="7"/>
    </row>
    <row r="56" spans="4:8" x14ac:dyDescent="0.25">
      <c r="D56" s="41"/>
      <c r="E56" s="42"/>
      <c r="F56" s="42"/>
      <c r="G56" s="7"/>
      <c r="H56" s="7"/>
    </row>
    <row r="57" spans="4:8" ht="18" x14ac:dyDescent="0.25">
      <c r="D57" s="43" t="s">
        <v>43</v>
      </c>
      <c r="E57" s="34"/>
      <c r="F57" s="34"/>
      <c r="G57" s="7"/>
      <c r="H57" s="7"/>
    </row>
    <row r="58" spans="4:8" ht="18" x14ac:dyDescent="0.25">
      <c r="D58" s="43" t="s">
        <v>44</v>
      </c>
      <c r="E58" s="34"/>
      <c r="F58" s="34"/>
      <c r="G58" s="7"/>
      <c r="H58" s="7"/>
    </row>
    <row r="59" spans="4:8" ht="18" x14ac:dyDescent="0.25">
      <c r="D59" s="43" t="s">
        <v>45</v>
      </c>
      <c r="E59" s="34"/>
      <c r="F59" s="34"/>
      <c r="G59" s="7"/>
      <c r="H59" s="7"/>
    </row>
    <row r="60" spans="4:8" ht="18" x14ac:dyDescent="0.25">
      <c r="D60" s="43" t="s">
        <v>46</v>
      </c>
      <c r="E60" s="34"/>
      <c r="F60" s="34"/>
      <c r="G60" s="7"/>
      <c r="H60" s="7"/>
    </row>
    <row r="61" spans="4:8" ht="18" x14ac:dyDescent="0.25">
      <c r="D61" s="45" t="s">
        <v>47</v>
      </c>
      <c r="E61" s="34"/>
      <c r="F61" s="34"/>
      <c r="G61" s="7"/>
      <c r="H61" s="7"/>
    </row>
    <row r="62" spans="4:8" ht="16.5" thickBot="1" x14ac:dyDescent="0.3">
      <c r="D62" s="44"/>
      <c r="E62" s="10"/>
      <c r="F62" s="10"/>
      <c r="G62" s="7"/>
      <c r="H62" s="7"/>
    </row>
    <row r="63" spans="4:8" x14ac:dyDescent="0.25">
      <c r="G63" s="7"/>
      <c r="H63" s="7"/>
    </row>
    <row r="64" spans="4:8" x14ac:dyDescent="0.25">
      <c r="G64" s="7"/>
      <c r="H64" s="7"/>
    </row>
    <row r="65" spans="4:8" x14ac:dyDescent="0.25">
      <c r="G65" s="7"/>
      <c r="H65" s="7"/>
    </row>
    <row r="66" spans="4:8" ht="16.5" thickBot="1" x14ac:dyDescent="0.3">
      <c r="G66" s="7"/>
      <c r="H66" s="7"/>
    </row>
    <row r="67" spans="4:8" x14ac:dyDescent="0.25">
      <c r="D67" s="41"/>
      <c r="E67" s="42"/>
      <c r="F67" s="42"/>
      <c r="G67" s="7"/>
      <c r="H67" s="7"/>
    </row>
    <row r="68" spans="4:8" ht="18" x14ac:dyDescent="0.25">
      <c r="D68" s="43" t="s">
        <v>38</v>
      </c>
      <c r="E68" s="34"/>
      <c r="F68" s="34"/>
      <c r="G68" s="7"/>
      <c r="H68" s="7"/>
    </row>
    <row r="69" spans="4:8" ht="18" x14ac:dyDescent="0.25">
      <c r="D69" s="43" t="s">
        <v>48</v>
      </c>
      <c r="E69" s="34"/>
      <c r="F69" s="34"/>
      <c r="G69" s="7"/>
      <c r="H69" s="7"/>
    </row>
    <row r="70" spans="4:8" ht="18" x14ac:dyDescent="0.25">
      <c r="D70" s="43" t="s">
        <v>49</v>
      </c>
      <c r="E70" s="34"/>
      <c r="F70" s="34"/>
      <c r="G70" s="7"/>
      <c r="H70" s="7"/>
    </row>
    <row r="71" spans="4:8" ht="18" x14ac:dyDescent="0.25">
      <c r="D71" s="43" t="s">
        <v>50</v>
      </c>
      <c r="E71" s="34"/>
      <c r="F71" s="34"/>
      <c r="G71" s="7"/>
      <c r="H71" s="7"/>
    </row>
    <row r="72" spans="4:8" ht="18" x14ac:dyDescent="0.25">
      <c r="D72" s="43" t="s">
        <v>51</v>
      </c>
      <c r="E72" s="34"/>
      <c r="F72" s="34"/>
      <c r="G72" s="7"/>
      <c r="H72" s="7"/>
    </row>
    <row r="73" spans="4:8" ht="16.5" thickBot="1" x14ac:dyDescent="0.3">
      <c r="D73" s="44"/>
      <c r="E73" s="10"/>
      <c r="F73" s="10"/>
      <c r="G73" s="7"/>
      <c r="H73" s="7"/>
    </row>
    <row r="74" spans="4:8" ht="16.5" thickBot="1" x14ac:dyDescent="0.3">
      <c r="G74" s="7"/>
      <c r="H74" s="7"/>
    </row>
    <row r="75" spans="4:8" x14ac:dyDescent="0.25">
      <c r="D75" s="41"/>
      <c r="E75" s="42"/>
      <c r="F75" s="42"/>
      <c r="G75" s="7"/>
      <c r="H75" s="7"/>
    </row>
    <row r="76" spans="4:8" ht="18" x14ac:dyDescent="0.25">
      <c r="D76" s="46" t="s">
        <v>52</v>
      </c>
      <c r="E76" s="34"/>
      <c r="F76" s="34"/>
    </row>
    <row r="77" spans="4:8" ht="18" x14ac:dyDescent="0.25">
      <c r="D77" s="46" t="s">
        <v>53</v>
      </c>
      <c r="E77" s="34"/>
      <c r="F77" s="34"/>
    </row>
    <row r="78" spans="4:8" ht="18" x14ac:dyDescent="0.25">
      <c r="D78" s="46" t="s">
        <v>54</v>
      </c>
      <c r="E78" s="34"/>
      <c r="F78" s="34"/>
    </row>
    <row r="79" spans="4:8" ht="18" x14ac:dyDescent="0.25">
      <c r="D79" s="46" t="s">
        <v>55</v>
      </c>
      <c r="E79" s="34"/>
      <c r="F79" s="34"/>
    </row>
    <row r="80" spans="4:8" ht="18" x14ac:dyDescent="0.25">
      <c r="D80" s="47" t="s">
        <v>56</v>
      </c>
      <c r="E80" s="34"/>
      <c r="F80" s="34"/>
    </row>
    <row r="81" spans="1:11" ht="16.5" thickBot="1" x14ac:dyDescent="0.3">
      <c r="D81" s="44"/>
      <c r="E81" s="10"/>
      <c r="F81" s="10"/>
      <c r="G81" s="7"/>
      <c r="H81" s="7"/>
    </row>
    <row r="82" spans="1:11" ht="16.5" thickBot="1" x14ac:dyDescent="0.3"/>
    <row r="83" spans="1:11" x14ac:dyDescent="0.25">
      <c r="D83" s="41"/>
      <c r="E83" s="42"/>
      <c r="F83" s="42"/>
    </row>
    <row r="84" spans="1:11" ht="18" x14ac:dyDescent="0.25">
      <c r="D84" s="43" t="s">
        <v>43</v>
      </c>
      <c r="E84" s="34"/>
      <c r="F84" s="34"/>
    </row>
    <row r="85" spans="1:11" ht="18" x14ac:dyDescent="0.25">
      <c r="D85" s="43" t="s">
        <v>44</v>
      </c>
      <c r="E85" s="34"/>
      <c r="F85" s="34"/>
    </row>
    <row r="86" spans="1:11" ht="18" x14ac:dyDescent="0.25">
      <c r="D86" s="43" t="s">
        <v>45</v>
      </c>
      <c r="E86" s="34"/>
      <c r="F86" s="34"/>
    </row>
    <row r="87" spans="1:11" ht="18" x14ac:dyDescent="0.25">
      <c r="D87" s="43" t="s">
        <v>46</v>
      </c>
      <c r="E87" s="34"/>
      <c r="F87" s="34"/>
    </row>
    <row r="88" spans="1:11" ht="18" x14ac:dyDescent="0.25">
      <c r="D88" s="45" t="s">
        <v>47</v>
      </c>
      <c r="E88" s="34"/>
      <c r="F88" s="34"/>
    </row>
    <row r="89" spans="1:11" ht="16.5" thickBot="1" x14ac:dyDescent="0.3">
      <c r="D89" s="44"/>
      <c r="E89" s="10"/>
      <c r="F89" s="10"/>
    </row>
    <row r="90" spans="1:11" ht="16.5" thickBot="1" x14ac:dyDescent="0.3"/>
    <row r="91" spans="1:11" x14ac:dyDescent="0.25">
      <c r="D91" s="41"/>
      <c r="E91" s="42"/>
      <c r="F91" s="42"/>
    </row>
    <row r="92" spans="1:11" ht="18" x14ac:dyDescent="0.25">
      <c r="D92" s="43" t="s">
        <v>43</v>
      </c>
      <c r="E92" s="34"/>
      <c r="F92" s="34"/>
    </row>
    <row r="93" spans="1:11" ht="18" x14ac:dyDescent="0.25">
      <c r="D93" s="43" t="s">
        <v>44</v>
      </c>
      <c r="E93" s="34"/>
      <c r="F93" s="34"/>
    </row>
    <row r="94" spans="1:11" ht="18" x14ac:dyDescent="0.25">
      <c r="D94" s="43" t="s">
        <v>45</v>
      </c>
      <c r="E94" s="34"/>
      <c r="F94" s="34"/>
    </row>
    <row r="95" spans="1:11" ht="18" x14ac:dyDescent="0.25">
      <c r="D95" s="43" t="s">
        <v>46</v>
      </c>
      <c r="E95" s="34"/>
      <c r="F95" s="34"/>
    </row>
    <row r="96" spans="1:11" s="8" customFormat="1" ht="18" x14ac:dyDescent="0.25">
      <c r="A96" s="7"/>
      <c r="B96" s="7"/>
      <c r="C96" s="7"/>
      <c r="D96" s="45" t="s">
        <v>47</v>
      </c>
      <c r="E96" s="34"/>
      <c r="F96" s="34"/>
      <c r="I96" s="7"/>
      <c r="J96" s="7"/>
      <c r="K96" s="7"/>
    </row>
    <row r="97" spans="1:11" s="8" customFormat="1" ht="16.5" thickBot="1" x14ac:dyDescent="0.3">
      <c r="A97" s="7"/>
      <c r="B97" s="7"/>
      <c r="C97" s="7"/>
      <c r="D97" s="44"/>
      <c r="E97" s="10"/>
      <c r="F97" s="10"/>
      <c r="I97" s="7"/>
      <c r="J97" s="7"/>
      <c r="K97" s="7"/>
    </row>
  </sheetData>
  <mergeCells count="7">
    <mergeCell ref="H34:I34"/>
    <mergeCell ref="G40:I40"/>
    <mergeCell ref="A10:I10"/>
    <mergeCell ref="G17:H17"/>
    <mergeCell ref="G18:H18"/>
    <mergeCell ref="A19:H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M51"/>
  <sheetViews>
    <sheetView topLeftCell="A25" zoomScale="86" zoomScaleNormal="86" workbookViewId="0">
      <selection activeCell="L38" sqref="L3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8.42578125" customWidth="1"/>
    <col min="8" max="8" width="14" style="132" customWidth="1"/>
    <col min="9" max="9" width="2.140625" style="132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30" t="s">
        <v>0</v>
      </c>
      <c r="B2" s="131"/>
      <c r="C2" s="1"/>
    </row>
    <row r="3" spans="1:13" x14ac:dyDescent="0.25">
      <c r="A3" s="89" t="s">
        <v>1</v>
      </c>
      <c r="B3" s="133"/>
      <c r="C3" s="133"/>
    </row>
    <row r="4" spans="1:13" x14ac:dyDescent="0.25">
      <c r="A4" s="89" t="s">
        <v>2</v>
      </c>
      <c r="B4" s="133"/>
      <c r="C4" s="133"/>
    </row>
    <row r="5" spans="1:13" x14ac:dyDescent="0.25">
      <c r="A5" s="89" t="s">
        <v>3</v>
      </c>
      <c r="B5" s="133"/>
      <c r="C5" s="133"/>
    </row>
    <row r="6" spans="1:13" x14ac:dyDescent="0.25">
      <c r="A6" s="89" t="s">
        <v>4</v>
      </c>
      <c r="B6" s="133"/>
      <c r="C6" s="133"/>
    </row>
    <row r="7" spans="1:13" x14ac:dyDescent="0.25">
      <c r="A7" s="89" t="s">
        <v>5</v>
      </c>
      <c r="B7" s="133"/>
      <c r="C7" s="133"/>
    </row>
    <row r="8" spans="1:13" x14ac:dyDescent="0.25">
      <c r="A8" s="133"/>
      <c r="B8" s="133"/>
      <c r="C8" s="133"/>
    </row>
    <row r="9" spans="1:13" ht="15.75" thickBot="1" x14ac:dyDescent="0.3">
      <c r="A9" s="134"/>
      <c r="B9" s="134"/>
      <c r="C9" s="134"/>
      <c r="D9" s="134"/>
      <c r="E9" s="134"/>
      <c r="F9" s="134"/>
      <c r="G9" s="134"/>
      <c r="H9" s="135"/>
      <c r="I9" s="135"/>
      <c r="J9" s="134"/>
    </row>
    <row r="10" spans="1:13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2"/>
      <c r="J10" s="373"/>
    </row>
    <row r="12" spans="1:13" ht="23.25" customHeight="1" x14ac:dyDescent="0.25">
      <c r="A12" s="95" t="s">
        <v>7</v>
      </c>
      <c r="B12" s="95" t="s">
        <v>231</v>
      </c>
      <c r="C12" s="95"/>
      <c r="D12" s="95"/>
      <c r="E12" s="95"/>
      <c r="F12" s="95"/>
      <c r="G12" s="95"/>
      <c r="H12" s="137" t="s">
        <v>8</v>
      </c>
      <c r="I12" s="137" t="s">
        <v>9</v>
      </c>
      <c r="J12" s="2" t="s">
        <v>250</v>
      </c>
    </row>
    <row r="13" spans="1:13" ht="23.25" customHeight="1" x14ac:dyDescent="0.25">
      <c r="A13" s="95"/>
      <c r="B13" s="95"/>
      <c r="C13" s="95"/>
      <c r="D13" s="95"/>
      <c r="E13" s="95"/>
      <c r="F13" s="95"/>
      <c r="G13" s="95"/>
      <c r="H13" s="137" t="s">
        <v>10</v>
      </c>
      <c r="I13" s="137" t="s">
        <v>9</v>
      </c>
      <c r="J13" s="3" t="s">
        <v>192</v>
      </c>
    </row>
    <row r="14" spans="1:13" ht="23.25" customHeight="1" x14ac:dyDescent="0.25">
      <c r="A14" s="95" t="s">
        <v>11</v>
      </c>
      <c r="B14" s="95" t="s">
        <v>232</v>
      </c>
      <c r="C14" s="95"/>
      <c r="D14" s="95"/>
      <c r="E14" s="95"/>
      <c r="F14" s="95"/>
      <c r="G14" s="95"/>
      <c r="H14" s="137" t="s">
        <v>233</v>
      </c>
      <c r="I14" s="137" t="s">
        <v>9</v>
      </c>
      <c r="J14" s="95"/>
    </row>
    <row r="15" spans="1:13" ht="16.5" customHeight="1" thickBot="1" x14ac:dyDescent="0.3">
      <c r="A15" s="138"/>
      <c r="B15" s="138"/>
      <c r="C15" s="138"/>
      <c r="D15" s="138"/>
      <c r="E15" s="138"/>
      <c r="F15" s="138"/>
      <c r="G15" s="138"/>
      <c r="H15" s="139"/>
      <c r="I15" s="139"/>
      <c r="J15" s="138"/>
    </row>
    <row r="16" spans="1:13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101</v>
      </c>
      <c r="G16" s="187" t="s">
        <v>28</v>
      </c>
      <c r="H16" s="374" t="s">
        <v>16</v>
      </c>
      <c r="I16" s="375"/>
      <c r="J16" s="143" t="s">
        <v>17</v>
      </c>
      <c r="M16" s="132"/>
    </row>
    <row r="17" spans="1:13" s="138" customFormat="1" ht="52.5" customHeight="1" x14ac:dyDescent="0.25">
      <c r="A17" s="144">
        <v>1</v>
      </c>
      <c r="B17" s="182">
        <v>44352</v>
      </c>
      <c r="C17" s="183" t="s">
        <v>240</v>
      </c>
      <c r="D17" s="184" t="s">
        <v>244</v>
      </c>
      <c r="E17" s="185" t="s">
        <v>246</v>
      </c>
      <c r="F17" s="146">
        <v>19</v>
      </c>
      <c r="G17" s="188">
        <v>357</v>
      </c>
      <c r="H17" s="376">
        <v>5000</v>
      </c>
      <c r="I17" s="377"/>
      <c r="J17" s="147">
        <f t="shared" ref="J17:J20" si="0">G17*H17</f>
        <v>1785000</v>
      </c>
      <c r="M17" s="139"/>
    </row>
    <row r="18" spans="1:13" s="138" customFormat="1" ht="52.5" customHeight="1" x14ac:dyDescent="0.25">
      <c r="A18" s="144">
        <v>2</v>
      </c>
      <c r="B18" s="182">
        <v>44352</v>
      </c>
      <c r="C18" s="183" t="s">
        <v>241</v>
      </c>
      <c r="D18" s="184" t="s">
        <v>244</v>
      </c>
      <c r="E18" s="185" t="s">
        <v>247</v>
      </c>
      <c r="F18" s="146">
        <v>5</v>
      </c>
      <c r="G18" s="188">
        <v>86</v>
      </c>
      <c r="H18" s="376">
        <v>5000</v>
      </c>
      <c r="I18" s="377"/>
      <c r="J18" s="147">
        <f t="shared" si="0"/>
        <v>430000</v>
      </c>
      <c r="M18" s="139"/>
    </row>
    <row r="19" spans="1:13" s="138" customFormat="1" ht="52.5" customHeight="1" x14ac:dyDescent="0.25">
      <c r="A19" s="144">
        <v>3</v>
      </c>
      <c r="B19" s="182">
        <v>44352</v>
      </c>
      <c r="C19" s="183" t="s">
        <v>242</v>
      </c>
      <c r="D19" s="184" t="s">
        <v>244</v>
      </c>
      <c r="E19" s="185" t="s">
        <v>248</v>
      </c>
      <c r="F19" s="146">
        <v>8</v>
      </c>
      <c r="G19" s="188">
        <v>143</v>
      </c>
      <c r="H19" s="376">
        <v>6000</v>
      </c>
      <c r="I19" s="377"/>
      <c r="J19" s="147">
        <f t="shared" si="0"/>
        <v>858000</v>
      </c>
      <c r="M19" s="139"/>
    </row>
    <row r="20" spans="1:13" s="138" customFormat="1" ht="52.5" customHeight="1" x14ac:dyDescent="0.25">
      <c r="A20" s="144">
        <v>4</v>
      </c>
      <c r="B20" s="182">
        <v>44359</v>
      </c>
      <c r="C20" s="183" t="s">
        <v>243</v>
      </c>
      <c r="D20" s="184" t="s">
        <v>245</v>
      </c>
      <c r="E20" s="185" t="s">
        <v>249</v>
      </c>
      <c r="F20" s="146">
        <v>9</v>
      </c>
      <c r="G20" s="188">
        <v>159</v>
      </c>
      <c r="H20" s="376">
        <v>11000</v>
      </c>
      <c r="I20" s="377"/>
      <c r="J20" s="147">
        <f t="shared" si="0"/>
        <v>1749000</v>
      </c>
      <c r="M20" s="139"/>
    </row>
    <row r="21" spans="1:13" ht="36" customHeight="1" thickBot="1" x14ac:dyDescent="0.3">
      <c r="A21" s="378" t="s">
        <v>18</v>
      </c>
      <c r="B21" s="379"/>
      <c r="C21" s="379"/>
      <c r="D21" s="379"/>
      <c r="E21" s="379"/>
      <c r="F21" s="379"/>
      <c r="G21" s="379"/>
      <c r="H21" s="379"/>
      <c r="I21" s="380"/>
      <c r="J21" s="148">
        <f>SUM(J17:J20)</f>
        <v>4822000</v>
      </c>
    </row>
    <row r="22" spans="1:13" ht="21.75" customHeight="1" x14ac:dyDescent="0.25">
      <c r="A22" s="381"/>
      <c r="B22" s="381"/>
      <c r="C22" s="381"/>
      <c r="D22" s="381"/>
      <c r="E22" s="149"/>
      <c r="H22" s="150"/>
      <c r="I22" s="150"/>
      <c r="J22" s="151"/>
    </row>
    <row r="23" spans="1:13" ht="25.5" customHeight="1" x14ac:dyDescent="0.25">
      <c r="A23" s="152"/>
      <c r="B23" s="152"/>
      <c r="D23" s="152"/>
      <c r="E23" s="152"/>
      <c r="H23" s="153" t="s">
        <v>102</v>
      </c>
      <c r="I23" s="153"/>
      <c r="J23" s="154">
        <v>0</v>
      </c>
    </row>
    <row r="24" spans="1:13" ht="25.5" customHeight="1" thickBot="1" x14ac:dyDescent="0.3">
      <c r="A24" s="155"/>
      <c r="B24" s="155"/>
      <c r="D24" s="155"/>
      <c r="E24" s="155"/>
      <c r="H24" s="156" t="s">
        <v>185</v>
      </c>
      <c r="I24" s="156"/>
      <c r="J24" s="157">
        <v>0</v>
      </c>
    </row>
    <row r="25" spans="1:13" ht="25.5" customHeight="1" x14ac:dyDescent="0.25">
      <c r="A25" s="95"/>
      <c r="B25" s="95"/>
      <c r="D25" s="95"/>
      <c r="E25" s="158"/>
      <c r="H25" s="159" t="s">
        <v>19</v>
      </c>
      <c r="I25" s="160"/>
      <c r="J25" s="161">
        <f>J21</f>
        <v>4822000</v>
      </c>
    </row>
    <row r="26" spans="1:13" ht="16.5" customHeight="1" x14ac:dyDescent="0.25">
      <c r="A26" s="95"/>
      <c r="B26" s="95"/>
      <c r="D26" s="95"/>
      <c r="E26" s="158"/>
      <c r="H26" s="160"/>
      <c r="I26" s="160"/>
      <c r="J26" s="162"/>
    </row>
    <row r="27" spans="1:13" ht="18.75" x14ac:dyDescent="0.25">
      <c r="A27" s="163" t="s">
        <v>507</v>
      </c>
      <c r="B27" s="158"/>
      <c r="D27" s="95"/>
      <c r="E27" s="158"/>
      <c r="H27" s="160"/>
      <c r="I27" s="160"/>
      <c r="J27" s="162"/>
    </row>
    <row r="28" spans="1:13" ht="15.75" x14ac:dyDescent="0.25">
      <c r="A28" s="95"/>
      <c r="B28" s="95"/>
      <c r="D28" s="95"/>
      <c r="E28" s="158"/>
      <c r="H28" s="160"/>
      <c r="I28" s="160"/>
      <c r="J28" s="162"/>
    </row>
    <row r="29" spans="1:13" ht="18.75" x14ac:dyDescent="0.3">
      <c r="A29" s="164" t="s">
        <v>20</v>
      </c>
      <c r="B29" s="165"/>
      <c r="D29" s="165"/>
      <c r="E29" s="95"/>
      <c r="H29" s="137"/>
      <c r="I29" s="137"/>
      <c r="J29" s="95"/>
    </row>
    <row r="30" spans="1:13" ht="18.75" x14ac:dyDescent="0.3">
      <c r="A30" s="166" t="s">
        <v>21</v>
      </c>
      <c r="B30" s="158"/>
      <c r="D30" s="158"/>
      <c r="E30" s="95"/>
      <c r="H30" s="137"/>
      <c r="I30" s="137"/>
      <c r="J30" s="95"/>
      <c r="M30" s="167"/>
    </row>
    <row r="31" spans="1:13" ht="18.75" x14ac:dyDescent="0.3">
      <c r="A31" s="166" t="s">
        <v>22</v>
      </c>
      <c r="B31" s="158"/>
      <c r="D31" s="95"/>
      <c r="E31" s="95"/>
      <c r="H31" s="137"/>
      <c r="I31" s="137"/>
      <c r="J31" s="95"/>
    </row>
    <row r="32" spans="1:13" ht="18.75" x14ac:dyDescent="0.3">
      <c r="A32" s="168" t="s">
        <v>23</v>
      </c>
      <c r="B32" s="169"/>
      <c r="D32" s="169"/>
      <c r="E32" s="95"/>
      <c r="H32" s="137"/>
      <c r="I32" s="137"/>
      <c r="J32" s="95"/>
    </row>
    <row r="33" spans="1:10" ht="18.75" x14ac:dyDescent="0.3">
      <c r="A33" s="170" t="s">
        <v>24</v>
      </c>
      <c r="B33" s="171"/>
      <c r="D33" s="172"/>
      <c r="E33" s="95"/>
      <c r="H33" s="137"/>
      <c r="I33" s="137"/>
      <c r="J33" s="95"/>
    </row>
    <row r="34" spans="1:10" ht="15.75" x14ac:dyDescent="0.25">
      <c r="A34" s="171"/>
      <c r="B34" s="171"/>
      <c r="D34" s="173"/>
      <c r="E34" s="95"/>
      <c r="H34" s="137"/>
      <c r="I34" s="137"/>
      <c r="J34" s="95"/>
    </row>
    <row r="35" spans="1:10" ht="15.75" x14ac:dyDescent="0.25">
      <c r="A35" s="95"/>
      <c r="B35" s="95"/>
      <c r="D35" s="95"/>
      <c r="E35" s="95"/>
      <c r="H35" s="174" t="s">
        <v>25</v>
      </c>
      <c r="I35" s="382" t="str">
        <f>J13</f>
        <v xml:space="preserve"> 13 Juli 2021</v>
      </c>
      <c r="J35" s="382"/>
    </row>
    <row r="36" spans="1:10" ht="15.75" x14ac:dyDescent="0.25">
      <c r="A36" s="95"/>
      <c r="B36" s="95"/>
      <c r="D36" s="95"/>
      <c r="E36" s="95"/>
      <c r="H36" s="137"/>
      <c r="I36" s="137"/>
      <c r="J36" s="95"/>
    </row>
    <row r="37" spans="1:10" ht="15.75" x14ac:dyDescent="0.25">
      <c r="A37" s="95"/>
      <c r="B37" s="95"/>
      <c r="D37" s="95"/>
      <c r="E37" s="95"/>
      <c r="H37" s="137"/>
      <c r="I37" s="137"/>
      <c r="J37" s="95"/>
    </row>
    <row r="38" spans="1:10" ht="15.75" x14ac:dyDescent="0.25">
      <c r="A38" s="95"/>
      <c r="B38" s="95"/>
      <c r="D38" s="95"/>
      <c r="E38" s="95"/>
      <c r="H38" s="137"/>
      <c r="I38" s="137"/>
      <c r="J38" s="95"/>
    </row>
    <row r="39" spans="1:10" ht="17.25" customHeight="1" x14ac:dyDescent="0.25">
      <c r="A39" s="95"/>
      <c r="B39" s="95"/>
      <c r="D39" s="95"/>
      <c r="E39" s="95"/>
      <c r="H39" s="137"/>
      <c r="I39" s="137"/>
      <c r="J39" s="95"/>
    </row>
    <row r="40" spans="1:10" ht="15.75" x14ac:dyDescent="0.25">
      <c r="A40" s="95"/>
      <c r="B40" s="95"/>
      <c r="D40" s="95"/>
      <c r="E40" s="95"/>
      <c r="H40" s="137"/>
      <c r="I40" s="137"/>
      <c r="J40" s="95"/>
    </row>
    <row r="41" spans="1:10" ht="15.75" x14ac:dyDescent="0.25">
      <c r="A41" s="95"/>
      <c r="B41" s="95"/>
      <c r="D41" s="95"/>
      <c r="E41" s="95"/>
      <c r="H41" s="137"/>
      <c r="I41" s="137"/>
      <c r="J41" s="95"/>
    </row>
    <row r="42" spans="1:10" ht="15.75" x14ac:dyDescent="0.25">
      <c r="A42" s="95"/>
      <c r="B42" s="95"/>
      <c r="D42" s="95"/>
      <c r="E42" s="95"/>
      <c r="H42" s="137"/>
      <c r="I42" s="137"/>
      <c r="J42" s="95"/>
    </row>
    <row r="43" spans="1:10" ht="15.75" x14ac:dyDescent="0.25">
      <c r="A43" s="1"/>
      <c r="B43" s="1"/>
      <c r="D43" s="1"/>
      <c r="E43" s="1"/>
      <c r="H43" s="352" t="s">
        <v>26</v>
      </c>
      <c r="I43" s="352"/>
      <c r="J43" s="352"/>
    </row>
    <row r="44" spans="1:10" ht="15.75" x14ac:dyDescent="0.25">
      <c r="A44" s="1"/>
      <c r="B44" s="1"/>
      <c r="D44" s="1"/>
      <c r="E44" s="1"/>
      <c r="H44" s="175"/>
      <c r="I44" s="175"/>
      <c r="J44" s="1"/>
    </row>
    <row r="45" spans="1:10" ht="15.75" x14ac:dyDescent="0.25">
      <c r="A45" s="1"/>
      <c r="B45" s="1"/>
      <c r="D45" s="1"/>
      <c r="E45" s="1"/>
      <c r="H45" s="175"/>
      <c r="I45" s="175"/>
      <c r="J45" s="1"/>
    </row>
    <row r="46" spans="1:10" ht="15.75" x14ac:dyDescent="0.25">
      <c r="A46" s="1"/>
      <c r="B46" s="1"/>
      <c r="D46" s="1"/>
      <c r="E46" s="1"/>
      <c r="H46" s="175"/>
      <c r="I46" s="175"/>
      <c r="J46" s="1"/>
    </row>
    <row r="47" spans="1:10" ht="15.75" x14ac:dyDescent="0.25">
      <c r="A47" s="1"/>
      <c r="B47" s="1"/>
      <c r="D47" s="1"/>
      <c r="E47" s="1"/>
      <c r="H47" s="175"/>
      <c r="I47" s="175"/>
      <c r="J47" s="1"/>
    </row>
    <row r="48" spans="1:10" ht="15.75" x14ac:dyDescent="0.25">
      <c r="A48" s="1"/>
      <c r="B48" s="1"/>
      <c r="D48" s="1"/>
      <c r="E48" s="1"/>
      <c r="H48" s="175"/>
      <c r="I48" s="175"/>
      <c r="J48" s="1"/>
    </row>
    <row r="49" spans="1:10" ht="15.75" x14ac:dyDescent="0.25">
      <c r="A49" s="1"/>
      <c r="B49" s="1"/>
      <c r="D49" s="1"/>
      <c r="E49" s="1"/>
      <c r="H49" s="175"/>
      <c r="I49" s="175"/>
      <c r="J49" s="1"/>
    </row>
    <row r="50" spans="1:10" ht="15.75" x14ac:dyDescent="0.25">
      <c r="A50" s="1"/>
      <c r="B50" s="1"/>
      <c r="D50" s="1"/>
      <c r="E50" s="1"/>
      <c r="H50" s="175"/>
      <c r="I50" s="175"/>
      <c r="J50" s="1"/>
    </row>
    <row r="51" spans="1:10" ht="15.75" x14ac:dyDescent="0.25">
      <c r="A51" s="1"/>
      <c r="B51" s="1"/>
      <c r="D51" s="1"/>
      <c r="E51" s="1"/>
      <c r="H51" s="175"/>
      <c r="I51" s="175"/>
      <c r="J51" s="1"/>
    </row>
  </sheetData>
  <autoFilter ref="A16:J21">
    <filterColumn colId="7" showButton="0"/>
  </autoFilter>
  <mergeCells count="10">
    <mergeCell ref="A10:J10"/>
    <mergeCell ref="H16:I16"/>
    <mergeCell ref="H20:I20"/>
    <mergeCell ref="A21:I21"/>
    <mergeCell ref="A22:D22"/>
    <mergeCell ref="H43:J43"/>
    <mergeCell ref="H17:I17"/>
    <mergeCell ref="H18:I18"/>
    <mergeCell ref="H19:I19"/>
    <mergeCell ref="I35:J35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L48"/>
  <sheetViews>
    <sheetView topLeftCell="A7" zoomScale="86" zoomScaleNormal="86" workbookViewId="0">
      <selection activeCell="F20" sqref="F20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3"/>
    </row>
    <row r="12" spans="1:12" ht="23.25" customHeight="1" x14ac:dyDescent="0.25">
      <c r="A12" s="95" t="s">
        <v>7</v>
      </c>
      <c r="B12" s="136" t="s">
        <v>182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251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252</v>
      </c>
    </row>
    <row r="14" spans="1:12" ht="23.25" customHeight="1" x14ac:dyDescent="0.25">
      <c r="A14" s="95" t="s">
        <v>11</v>
      </c>
      <c r="B14" s="95" t="s">
        <v>157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15</v>
      </c>
      <c r="G16" s="374" t="s">
        <v>16</v>
      </c>
      <c r="H16" s="375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4">
        <v>44382</v>
      </c>
      <c r="C17" s="145" t="s">
        <v>253</v>
      </c>
      <c r="D17" s="5" t="s">
        <v>255</v>
      </c>
      <c r="E17" s="5" t="s">
        <v>254</v>
      </c>
      <c r="F17" s="146">
        <v>1</v>
      </c>
      <c r="G17" s="376">
        <v>46000</v>
      </c>
      <c r="H17" s="377"/>
      <c r="I17" s="147">
        <f>G17</f>
        <v>46000</v>
      </c>
      <c r="L17" s="139"/>
    </row>
    <row r="18" spans="1:12" ht="36" customHeight="1" thickBot="1" x14ac:dyDescent="0.3">
      <c r="A18" s="378" t="s">
        <v>18</v>
      </c>
      <c r="B18" s="379"/>
      <c r="C18" s="379"/>
      <c r="D18" s="379"/>
      <c r="E18" s="379"/>
      <c r="F18" s="379"/>
      <c r="G18" s="379"/>
      <c r="H18" s="380"/>
      <c r="I18" s="148">
        <f>I17</f>
        <v>46000</v>
      </c>
    </row>
    <row r="19" spans="1:12" ht="21.75" customHeight="1" x14ac:dyDescent="0.25">
      <c r="A19" s="381"/>
      <c r="B19" s="381"/>
      <c r="C19" s="381"/>
      <c r="D19" s="381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102</v>
      </c>
      <c r="H20" s="153"/>
      <c r="I20" s="154">
        <v>0</v>
      </c>
    </row>
    <row r="21" spans="1:12" ht="29.25" customHeight="1" thickBot="1" x14ac:dyDescent="0.3">
      <c r="A21" s="155"/>
      <c r="B21" s="155"/>
      <c r="D21" s="155"/>
      <c r="E21" s="155"/>
      <c r="G21" s="156" t="s">
        <v>185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46000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1102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82" t="str">
        <f>I13</f>
        <v xml:space="preserve"> 14 Juli 2021</v>
      </c>
      <c r="I32" s="382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352" t="s">
        <v>26</v>
      </c>
      <c r="H40" s="352"/>
      <c r="I40" s="352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2:L48"/>
  <sheetViews>
    <sheetView topLeftCell="A7" zoomScale="86" zoomScaleNormal="86" workbookViewId="0">
      <selection activeCell="L18" sqref="L1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3"/>
    </row>
    <row r="12" spans="1:12" ht="23.25" customHeight="1" x14ac:dyDescent="0.25">
      <c r="A12" s="95" t="s">
        <v>7</v>
      </c>
      <c r="B12" s="136" t="s">
        <v>182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260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252</v>
      </c>
    </row>
    <row r="14" spans="1:12" ht="23.25" customHeight="1" x14ac:dyDescent="0.25">
      <c r="A14" s="95" t="s">
        <v>11</v>
      </c>
      <c r="B14" s="95" t="s">
        <v>157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15</v>
      </c>
      <c r="G16" s="374" t="s">
        <v>16</v>
      </c>
      <c r="H16" s="375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4">
        <v>44382</v>
      </c>
      <c r="C17" s="145" t="s">
        <v>256</v>
      </c>
      <c r="D17" s="5" t="s">
        <v>258</v>
      </c>
      <c r="E17" s="5" t="s">
        <v>257</v>
      </c>
      <c r="F17" s="146">
        <v>1</v>
      </c>
      <c r="G17" s="376">
        <v>260400</v>
      </c>
      <c r="H17" s="377"/>
      <c r="I17" s="147">
        <f>G17</f>
        <v>260400</v>
      </c>
      <c r="L17" s="139"/>
    </row>
    <row r="18" spans="1:12" ht="36" customHeight="1" thickBot="1" x14ac:dyDescent="0.3">
      <c r="A18" s="378" t="s">
        <v>18</v>
      </c>
      <c r="B18" s="379"/>
      <c r="C18" s="379"/>
      <c r="D18" s="379"/>
      <c r="E18" s="379"/>
      <c r="F18" s="379"/>
      <c r="G18" s="379"/>
      <c r="H18" s="380"/>
      <c r="I18" s="148">
        <f>I17</f>
        <v>260400</v>
      </c>
    </row>
    <row r="19" spans="1:12" ht="21.75" customHeight="1" x14ac:dyDescent="0.25">
      <c r="A19" s="381"/>
      <c r="B19" s="381"/>
      <c r="C19" s="381"/>
      <c r="D19" s="381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102</v>
      </c>
      <c r="H20" s="153"/>
      <c r="I20" s="154">
        <v>0</v>
      </c>
    </row>
    <row r="21" spans="1:12" ht="29.25" customHeight="1" thickBot="1" x14ac:dyDescent="0.3">
      <c r="A21" s="155"/>
      <c r="B21" s="155"/>
      <c r="D21" s="155"/>
      <c r="E21" s="155"/>
      <c r="G21" s="156" t="s">
        <v>185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260400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259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82" t="str">
        <f>I13</f>
        <v xml:space="preserve"> 14 Juli 2021</v>
      </c>
      <c r="I32" s="382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352" t="s">
        <v>26</v>
      </c>
      <c r="H40" s="352"/>
      <c r="I40" s="352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2:K96"/>
  <sheetViews>
    <sheetView topLeftCell="A7" workbookViewId="0">
      <selection activeCell="K16" sqref="K16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338" t="s">
        <v>6</v>
      </c>
      <c r="B10" s="339"/>
      <c r="C10" s="339"/>
      <c r="D10" s="339"/>
      <c r="E10" s="339"/>
      <c r="F10" s="339"/>
      <c r="G10" s="339"/>
      <c r="H10" s="339"/>
      <c r="I10" s="340"/>
    </row>
    <row r="12" spans="1:9" x14ac:dyDescent="0.25">
      <c r="A12" s="7" t="s">
        <v>7</v>
      </c>
      <c r="B12" s="7" t="s">
        <v>266</v>
      </c>
      <c r="G12" s="8" t="s">
        <v>8</v>
      </c>
      <c r="H12" s="12" t="s">
        <v>9</v>
      </c>
      <c r="I12" s="2" t="s">
        <v>261</v>
      </c>
    </row>
    <row r="13" spans="1:9" x14ac:dyDescent="0.25">
      <c r="G13" s="8" t="s">
        <v>10</v>
      </c>
      <c r="H13" s="12" t="s">
        <v>9</v>
      </c>
      <c r="I13" s="3" t="s">
        <v>252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267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329" t="s">
        <v>16</v>
      </c>
      <c r="H17" s="330"/>
      <c r="I17" s="15" t="s">
        <v>17</v>
      </c>
    </row>
    <row r="18" spans="1:10" ht="51" customHeight="1" x14ac:dyDescent="0.25">
      <c r="A18" s="16">
        <v>1</v>
      </c>
      <c r="B18" s="4">
        <v>44391</v>
      </c>
      <c r="C18" s="49" t="s">
        <v>262</v>
      </c>
      <c r="D18" s="5" t="s">
        <v>263</v>
      </c>
      <c r="E18" s="125" t="s">
        <v>264</v>
      </c>
      <c r="F18" s="51">
        <v>1</v>
      </c>
      <c r="G18" s="353">
        <v>3500000</v>
      </c>
      <c r="H18" s="354"/>
      <c r="I18" s="65">
        <f t="shared" ref="I18" si="0">G18</f>
        <v>3500000</v>
      </c>
    </row>
    <row r="19" spans="1:10" ht="25.5" customHeight="1" thickBot="1" x14ac:dyDescent="0.3">
      <c r="A19" s="333" t="s">
        <v>18</v>
      </c>
      <c r="B19" s="334"/>
      <c r="C19" s="334"/>
      <c r="D19" s="334"/>
      <c r="E19" s="334"/>
      <c r="F19" s="334"/>
      <c r="G19" s="334"/>
      <c r="H19" s="343"/>
      <c r="I19" s="18">
        <f>I18</f>
        <v>3500000</v>
      </c>
    </row>
    <row r="20" spans="1:10" x14ac:dyDescent="0.25">
      <c r="A20" s="337"/>
      <c r="B20" s="337"/>
      <c r="C20" s="176"/>
      <c r="D20" s="176"/>
      <c r="E20" s="176"/>
      <c r="F20" s="176"/>
      <c r="G20" s="19"/>
      <c r="H20" s="19"/>
      <c r="I20" s="20"/>
    </row>
    <row r="21" spans="1:10" x14ac:dyDescent="0.25">
      <c r="A21" s="176"/>
      <c r="B21" s="176"/>
      <c r="C21" s="176"/>
      <c r="D21" s="176"/>
      <c r="E21" s="176"/>
      <c r="F21" s="176"/>
      <c r="G21" s="24" t="s">
        <v>35</v>
      </c>
      <c r="H21" s="24"/>
      <c r="I21" s="191">
        <f>I19*50%</f>
        <v>1750000</v>
      </c>
    </row>
    <row r="22" spans="1:10" ht="16.5" thickBot="1" x14ac:dyDescent="0.3">
      <c r="D22" s="6"/>
      <c r="E22" s="6"/>
      <c r="F22" s="6"/>
      <c r="G22" s="26" t="s">
        <v>57</v>
      </c>
      <c r="H22" s="26"/>
      <c r="I22" s="75">
        <f>I19-I21</f>
        <v>1750000</v>
      </c>
      <c r="J22" s="28"/>
    </row>
    <row r="23" spans="1:10" x14ac:dyDescent="0.25">
      <c r="D23" s="6"/>
      <c r="E23" s="6"/>
      <c r="F23" s="6"/>
      <c r="G23" s="29" t="s">
        <v>37</v>
      </c>
      <c r="H23" s="29"/>
      <c r="I23" s="30">
        <f>I22</f>
        <v>1750000</v>
      </c>
    </row>
    <row r="24" spans="1:10" x14ac:dyDescent="0.25">
      <c r="A24" s="31" t="s">
        <v>265</v>
      </c>
      <c r="D24" s="6"/>
      <c r="E24" s="6"/>
      <c r="F24" s="6"/>
      <c r="G24" s="29"/>
      <c r="H24" s="29"/>
      <c r="I24" s="30"/>
    </row>
    <row r="25" spans="1:10" x14ac:dyDescent="0.25">
      <c r="A25" s="31"/>
      <c r="D25" s="6"/>
      <c r="E25" s="6"/>
      <c r="F25" s="6"/>
      <c r="G25" s="29"/>
      <c r="H25" s="29"/>
      <c r="I25" s="30"/>
    </row>
    <row r="26" spans="1:10" x14ac:dyDescent="0.25">
      <c r="A26" s="32" t="s">
        <v>20</v>
      </c>
    </row>
    <row r="27" spans="1:10" x14ac:dyDescent="0.25">
      <c r="A27" s="33" t="s">
        <v>21</v>
      </c>
      <c r="B27" s="33"/>
      <c r="C27" s="33"/>
      <c r="D27" s="34"/>
      <c r="E27" s="34"/>
    </row>
    <row r="28" spans="1:10" x14ac:dyDescent="0.25">
      <c r="A28" s="33" t="s">
        <v>22</v>
      </c>
      <c r="B28" s="33"/>
      <c r="C28" s="33"/>
      <c r="D28" s="34"/>
      <c r="E28" s="34"/>
    </row>
    <row r="29" spans="1:10" x14ac:dyDescent="0.25">
      <c r="A29" s="35" t="s">
        <v>23</v>
      </c>
      <c r="B29" s="36"/>
      <c r="C29" s="36"/>
      <c r="D29" s="34"/>
      <c r="E29" s="34"/>
    </row>
    <row r="30" spans="1:10" x14ac:dyDescent="0.25">
      <c r="A30" s="37" t="s">
        <v>24</v>
      </c>
      <c r="B30" s="37"/>
      <c r="C30" s="37"/>
      <c r="D30" s="34"/>
      <c r="E30" s="34"/>
    </row>
    <row r="31" spans="1:10" x14ac:dyDescent="0.25">
      <c r="A31" s="38"/>
      <c r="B31" s="38"/>
      <c r="C31" s="38"/>
    </row>
    <row r="32" spans="1:10" x14ac:dyDescent="0.25">
      <c r="A32" s="39"/>
      <c r="B32" s="39"/>
      <c r="C32" s="39"/>
    </row>
    <row r="33" spans="4:9" x14ac:dyDescent="0.25">
      <c r="G33" s="40" t="s">
        <v>25</v>
      </c>
      <c r="H33" s="323" t="str">
        <f>I13</f>
        <v xml:space="preserve"> 14 Juli 2021</v>
      </c>
      <c r="I33" s="324"/>
    </row>
    <row r="37" spans="4:9" ht="24.75" customHeight="1" x14ac:dyDescent="0.25"/>
    <row r="39" spans="4:9" x14ac:dyDescent="0.25">
      <c r="G39" s="325" t="s">
        <v>26</v>
      </c>
      <c r="H39" s="325"/>
      <c r="I39" s="325"/>
    </row>
    <row r="44" spans="4:9" ht="16.5" thickBot="1" x14ac:dyDescent="0.3"/>
    <row r="45" spans="4:9" x14ac:dyDescent="0.25">
      <c r="D45" s="41"/>
      <c r="E45" s="42"/>
      <c r="F45" s="42"/>
    </row>
    <row r="46" spans="4:9" ht="18" x14ac:dyDescent="0.25">
      <c r="D46" s="43" t="s">
        <v>38</v>
      </c>
      <c r="E46" s="34"/>
      <c r="F46" s="34"/>
      <c r="G46" s="7"/>
      <c r="H46" s="7"/>
    </row>
    <row r="47" spans="4:9" ht="18" x14ac:dyDescent="0.25">
      <c r="D47" s="43" t="s">
        <v>39</v>
      </c>
      <c r="E47" s="34"/>
      <c r="F47" s="34"/>
      <c r="G47" s="7"/>
      <c r="H47" s="7"/>
    </row>
    <row r="48" spans="4:9" ht="18" x14ac:dyDescent="0.25">
      <c r="D48" s="43" t="s">
        <v>40</v>
      </c>
      <c r="E48" s="34"/>
      <c r="F48" s="34"/>
      <c r="G48" s="7"/>
      <c r="H48" s="7"/>
    </row>
    <row r="49" spans="4:8" ht="18" x14ac:dyDescent="0.25">
      <c r="D49" s="43" t="s">
        <v>41</v>
      </c>
      <c r="E49" s="34"/>
      <c r="F49" s="34"/>
      <c r="G49" s="7"/>
      <c r="H49" s="7"/>
    </row>
    <row r="50" spans="4:8" ht="18" x14ac:dyDescent="0.25">
      <c r="D50" s="43" t="s">
        <v>42</v>
      </c>
      <c r="E50" s="34"/>
      <c r="F50" s="34"/>
      <c r="G50" s="7"/>
      <c r="H50" s="7"/>
    </row>
    <row r="51" spans="4:8" ht="16.5" thickBot="1" x14ac:dyDescent="0.3">
      <c r="D51" s="44"/>
      <c r="E51" s="10"/>
      <c r="F51" s="10"/>
      <c r="G51" s="7"/>
      <c r="H51" s="7"/>
    </row>
    <row r="52" spans="4:8" x14ac:dyDescent="0.25">
      <c r="G52" s="7"/>
      <c r="H52" s="7"/>
    </row>
    <row r="53" spans="4:8" x14ac:dyDescent="0.25">
      <c r="G53" s="7"/>
      <c r="H53" s="7"/>
    </row>
    <row r="54" spans="4:8" ht="16.5" thickBot="1" x14ac:dyDescent="0.3">
      <c r="G54" s="7"/>
      <c r="H54" s="7"/>
    </row>
    <row r="55" spans="4:8" x14ac:dyDescent="0.25">
      <c r="D55" s="41"/>
      <c r="E55" s="42"/>
      <c r="F55" s="52"/>
      <c r="G55" s="7"/>
      <c r="H55" s="7"/>
    </row>
    <row r="56" spans="4:8" ht="18" x14ac:dyDescent="0.25">
      <c r="D56" s="43" t="s">
        <v>43</v>
      </c>
      <c r="E56" s="34"/>
      <c r="F56" s="53"/>
      <c r="G56" s="7"/>
      <c r="H56" s="7"/>
    </row>
    <row r="57" spans="4:8" ht="18" x14ac:dyDescent="0.25">
      <c r="D57" s="43" t="s">
        <v>44</v>
      </c>
      <c r="E57" s="34"/>
      <c r="F57" s="53"/>
      <c r="G57" s="7"/>
      <c r="H57" s="7"/>
    </row>
    <row r="58" spans="4:8" ht="18" x14ac:dyDescent="0.25">
      <c r="D58" s="43" t="s">
        <v>45</v>
      </c>
      <c r="E58" s="34"/>
      <c r="F58" s="53"/>
      <c r="G58" s="7"/>
      <c r="H58" s="7"/>
    </row>
    <row r="59" spans="4:8" ht="18" x14ac:dyDescent="0.25">
      <c r="D59" s="43" t="s">
        <v>46</v>
      </c>
      <c r="E59" s="34"/>
      <c r="F59" s="53"/>
      <c r="G59" s="7"/>
      <c r="H59" s="7"/>
    </row>
    <row r="60" spans="4:8" ht="18" x14ac:dyDescent="0.25">
      <c r="D60" s="45" t="s">
        <v>47</v>
      </c>
      <c r="E60" s="34"/>
      <c r="F60" s="53"/>
      <c r="G60" s="7"/>
      <c r="H60" s="7"/>
    </row>
    <row r="61" spans="4:8" ht="16.5" thickBot="1" x14ac:dyDescent="0.3">
      <c r="D61" s="44"/>
      <c r="E61" s="10"/>
      <c r="F61" s="54"/>
      <c r="G61" s="7"/>
      <c r="H61" s="7"/>
    </row>
    <row r="62" spans="4:8" x14ac:dyDescent="0.25">
      <c r="G62" s="7"/>
      <c r="H62" s="7"/>
    </row>
    <row r="63" spans="4:8" x14ac:dyDescent="0.25">
      <c r="G63" s="7"/>
      <c r="H63" s="7"/>
    </row>
    <row r="64" spans="4:8" x14ac:dyDescent="0.25">
      <c r="G64" s="7"/>
      <c r="H64" s="7"/>
    </row>
    <row r="65" spans="4:8" ht="16.5" thickBot="1" x14ac:dyDescent="0.3">
      <c r="G65" s="7"/>
      <c r="H65" s="7"/>
    </row>
    <row r="66" spans="4:8" x14ac:dyDescent="0.25">
      <c r="D66" s="41"/>
      <c r="E66" s="42"/>
      <c r="F66" s="42"/>
      <c r="G66" s="7"/>
      <c r="H66" s="7"/>
    </row>
    <row r="67" spans="4:8" ht="18" x14ac:dyDescent="0.25">
      <c r="D67" s="43" t="s">
        <v>38</v>
      </c>
      <c r="E67" s="34"/>
      <c r="F67" s="34"/>
      <c r="G67" s="7"/>
      <c r="H67" s="7"/>
    </row>
    <row r="68" spans="4:8" ht="18" x14ac:dyDescent="0.25">
      <c r="D68" s="43" t="s">
        <v>48</v>
      </c>
      <c r="E68" s="34"/>
      <c r="F68" s="34"/>
      <c r="G68" s="7"/>
      <c r="H68" s="7"/>
    </row>
    <row r="69" spans="4:8" ht="18" x14ac:dyDescent="0.25">
      <c r="D69" s="43" t="s">
        <v>49</v>
      </c>
      <c r="E69" s="34"/>
      <c r="F69" s="34"/>
      <c r="G69" s="7"/>
      <c r="H69" s="7"/>
    </row>
    <row r="70" spans="4:8" ht="18" x14ac:dyDescent="0.25">
      <c r="D70" s="43" t="s">
        <v>50</v>
      </c>
      <c r="E70" s="34"/>
      <c r="F70" s="34"/>
      <c r="G70" s="7"/>
      <c r="H70" s="7"/>
    </row>
    <row r="71" spans="4:8" ht="18" x14ac:dyDescent="0.25">
      <c r="D71" s="43" t="s">
        <v>51</v>
      </c>
      <c r="E71" s="34"/>
      <c r="F71" s="34"/>
      <c r="G71" s="7"/>
      <c r="H71" s="7"/>
    </row>
    <row r="72" spans="4:8" ht="16.5" thickBot="1" x14ac:dyDescent="0.3">
      <c r="D72" s="44"/>
      <c r="E72" s="10"/>
      <c r="F72" s="10"/>
      <c r="G72" s="7"/>
      <c r="H72" s="7"/>
    </row>
    <row r="73" spans="4:8" ht="16.5" thickBot="1" x14ac:dyDescent="0.3">
      <c r="G73" s="7"/>
      <c r="H73" s="7"/>
    </row>
    <row r="74" spans="4:8" x14ac:dyDescent="0.25">
      <c r="D74" s="41"/>
      <c r="E74" s="42"/>
      <c r="F74" s="42"/>
      <c r="G74" s="7"/>
      <c r="H74" s="7"/>
    </row>
    <row r="75" spans="4:8" ht="18" x14ac:dyDescent="0.25">
      <c r="D75" s="46" t="s">
        <v>52</v>
      </c>
      <c r="E75" s="34"/>
      <c r="F75" s="34"/>
    </row>
    <row r="76" spans="4:8" ht="18" x14ac:dyDescent="0.25">
      <c r="D76" s="46" t="s">
        <v>53</v>
      </c>
      <c r="E76" s="34"/>
      <c r="F76" s="34"/>
    </row>
    <row r="77" spans="4:8" ht="18" x14ac:dyDescent="0.25">
      <c r="D77" s="46" t="s">
        <v>54</v>
      </c>
      <c r="E77" s="34"/>
      <c r="F77" s="34"/>
    </row>
    <row r="78" spans="4:8" ht="18" x14ac:dyDescent="0.25">
      <c r="D78" s="46" t="s">
        <v>55</v>
      </c>
      <c r="E78" s="34"/>
      <c r="F78" s="34"/>
    </row>
    <row r="79" spans="4:8" ht="18" x14ac:dyDescent="0.25">
      <c r="D79" s="47" t="s">
        <v>56</v>
      </c>
      <c r="E79" s="34"/>
      <c r="F79" s="34"/>
    </row>
    <row r="80" spans="4:8" ht="16.5" thickBot="1" x14ac:dyDescent="0.3">
      <c r="D80" s="44"/>
      <c r="E80" s="10"/>
      <c r="F80" s="10"/>
      <c r="G80" s="7"/>
      <c r="H80" s="7"/>
    </row>
    <row r="81" spans="1:11" ht="16.5" thickBot="1" x14ac:dyDescent="0.3"/>
    <row r="82" spans="1:11" x14ac:dyDescent="0.25">
      <c r="D82" s="41"/>
      <c r="E82" s="42"/>
      <c r="F82" s="52"/>
    </row>
    <row r="83" spans="1:11" ht="18" x14ac:dyDescent="0.25">
      <c r="D83" s="43" t="s">
        <v>43</v>
      </c>
      <c r="E83" s="34"/>
      <c r="F83" s="53"/>
    </row>
    <row r="84" spans="1:11" ht="18" x14ac:dyDescent="0.25">
      <c r="D84" s="43" t="s">
        <v>44</v>
      </c>
      <c r="E84" s="34"/>
      <c r="F84" s="53"/>
    </row>
    <row r="85" spans="1:11" ht="18" x14ac:dyDescent="0.25">
      <c r="D85" s="43" t="s">
        <v>45</v>
      </c>
      <c r="E85" s="34"/>
      <c r="F85" s="53"/>
    </row>
    <row r="86" spans="1:11" ht="18" x14ac:dyDescent="0.25">
      <c r="D86" s="43" t="s">
        <v>46</v>
      </c>
      <c r="E86" s="34"/>
      <c r="F86" s="53"/>
    </row>
    <row r="87" spans="1:11" ht="18" x14ac:dyDescent="0.25">
      <c r="D87" s="45" t="s">
        <v>47</v>
      </c>
      <c r="E87" s="34"/>
      <c r="F87" s="53"/>
    </row>
    <row r="88" spans="1:11" ht="16.5" thickBot="1" x14ac:dyDescent="0.3">
      <c r="D88" s="44"/>
      <c r="E88" s="10"/>
      <c r="F88" s="54"/>
    </row>
    <row r="89" spans="1:11" ht="16.5" thickBot="1" x14ac:dyDescent="0.3"/>
    <row r="90" spans="1:11" x14ac:dyDescent="0.25">
      <c r="D90" s="41"/>
      <c r="E90" s="42"/>
      <c r="F90" s="52"/>
    </row>
    <row r="91" spans="1:11" ht="18" x14ac:dyDescent="0.25">
      <c r="D91" s="43" t="s">
        <v>43</v>
      </c>
      <c r="E91" s="34"/>
      <c r="F91" s="53"/>
    </row>
    <row r="92" spans="1:11" ht="18" x14ac:dyDescent="0.25">
      <c r="D92" s="43" t="s">
        <v>44</v>
      </c>
      <c r="E92" s="34"/>
      <c r="F92" s="53"/>
    </row>
    <row r="93" spans="1:11" ht="18" x14ac:dyDescent="0.25">
      <c r="D93" s="43" t="s">
        <v>45</v>
      </c>
      <c r="E93" s="34"/>
      <c r="F93" s="53"/>
    </row>
    <row r="94" spans="1:11" ht="18" x14ac:dyDescent="0.25">
      <c r="D94" s="43" t="s">
        <v>46</v>
      </c>
      <c r="E94" s="34"/>
      <c r="F94" s="53"/>
    </row>
    <row r="95" spans="1:11" s="8" customFormat="1" ht="18" x14ac:dyDescent="0.25">
      <c r="A95" s="7"/>
      <c r="B95" s="7"/>
      <c r="C95" s="7"/>
      <c r="D95" s="45" t="s">
        <v>47</v>
      </c>
      <c r="E95" s="34"/>
      <c r="F95" s="53"/>
      <c r="I95" s="7"/>
      <c r="J95" s="7"/>
      <c r="K95" s="7"/>
    </row>
    <row r="96" spans="1:11" s="8" customFormat="1" ht="16.5" thickBot="1" x14ac:dyDescent="0.3">
      <c r="A96" s="7"/>
      <c r="B96" s="7"/>
      <c r="C96" s="7"/>
      <c r="D96" s="44"/>
      <c r="E96" s="10"/>
      <c r="F96" s="54"/>
      <c r="I96" s="7"/>
      <c r="J96" s="7"/>
      <c r="K96" s="7"/>
    </row>
  </sheetData>
  <mergeCells count="7">
    <mergeCell ref="G39:I39"/>
    <mergeCell ref="A10:I10"/>
    <mergeCell ref="G17:H17"/>
    <mergeCell ref="G18:H18"/>
    <mergeCell ref="A19:H19"/>
    <mergeCell ref="A20:B20"/>
    <mergeCell ref="H33:I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K96"/>
  <sheetViews>
    <sheetView topLeftCell="A16" workbookViewId="0">
      <selection activeCell="E24" sqref="E24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9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338" t="s">
        <v>6</v>
      </c>
      <c r="B10" s="339"/>
      <c r="C10" s="339"/>
      <c r="D10" s="339"/>
      <c r="E10" s="339"/>
      <c r="F10" s="339"/>
      <c r="G10" s="339"/>
      <c r="H10" s="339"/>
      <c r="I10" s="340"/>
    </row>
    <row r="12" spans="1:9" x14ac:dyDescent="0.25">
      <c r="A12" s="7" t="s">
        <v>7</v>
      </c>
      <c r="B12" s="7" t="s">
        <v>266</v>
      </c>
      <c r="G12" s="8" t="s">
        <v>8</v>
      </c>
      <c r="H12" s="12" t="s">
        <v>9</v>
      </c>
      <c r="I12" s="2" t="s">
        <v>305</v>
      </c>
    </row>
    <row r="13" spans="1:9" x14ac:dyDescent="0.25">
      <c r="G13" s="8" t="s">
        <v>10</v>
      </c>
      <c r="H13" s="12" t="s">
        <v>9</v>
      </c>
      <c r="I13" s="3" t="s">
        <v>304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267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329" t="s">
        <v>16</v>
      </c>
      <c r="H17" s="330"/>
      <c r="I17" s="15" t="s">
        <v>17</v>
      </c>
    </row>
    <row r="18" spans="1:10" ht="51" customHeight="1" x14ac:dyDescent="0.25">
      <c r="A18" s="16">
        <v>1</v>
      </c>
      <c r="B18" s="4">
        <v>44391</v>
      </c>
      <c r="C18" s="49" t="s">
        <v>262</v>
      </c>
      <c r="D18" s="5" t="s">
        <v>263</v>
      </c>
      <c r="E18" s="125" t="s">
        <v>264</v>
      </c>
      <c r="F18" s="51">
        <v>1</v>
      </c>
      <c r="G18" s="353">
        <v>3500000</v>
      </c>
      <c r="H18" s="354"/>
      <c r="I18" s="65">
        <f t="shared" ref="I18" si="0">G18</f>
        <v>3500000</v>
      </c>
    </row>
    <row r="19" spans="1:10" ht="25.5" customHeight="1" thickBot="1" x14ac:dyDescent="0.3">
      <c r="A19" s="333" t="s">
        <v>18</v>
      </c>
      <c r="B19" s="334"/>
      <c r="C19" s="334"/>
      <c r="D19" s="334"/>
      <c r="E19" s="334"/>
      <c r="F19" s="334"/>
      <c r="G19" s="334"/>
      <c r="H19" s="343"/>
      <c r="I19" s="18">
        <f>I18</f>
        <v>3500000</v>
      </c>
    </row>
    <row r="20" spans="1:10" x14ac:dyDescent="0.25">
      <c r="A20" s="337"/>
      <c r="B20" s="337"/>
      <c r="C20" s="192"/>
      <c r="D20" s="192"/>
      <c r="E20" s="192"/>
      <c r="F20" s="192"/>
      <c r="G20" s="19"/>
      <c r="H20" s="19"/>
      <c r="I20" s="20"/>
    </row>
    <row r="21" spans="1:10" x14ac:dyDescent="0.25">
      <c r="A21" s="192"/>
      <c r="B21" s="192"/>
      <c r="C21" s="192"/>
      <c r="D21" s="192"/>
      <c r="E21" s="192"/>
      <c r="F21" s="192"/>
      <c r="G21" s="24" t="s">
        <v>35</v>
      </c>
      <c r="H21" s="24"/>
      <c r="I21" s="25">
        <f>I19*50%</f>
        <v>1750000</v>
      </c>
    </row>
    <row r="22" spans="1:10" ht="16.5" thickBot="1" x14ac:dyDescent="0.3">
      <c r="D22" s="6"/>
      <c r="E22" s="6"/>
      <c r="F22" s="6"/>
      <c r="G22" s="26" t="s">
        <v>57</v>
      </c>
      <c r="H22" s="26"/>
      <c r="I22" s="27">
        <f>I19-I21</f>
        <v>1750000</v>
      </c>
      <c r="J22" s="28"/>
    </row>
    <row r="23" spans="1:10" x14ac:dyDescent="0.25">
      <c r="D23" s="6"/>
      <c r="E23" s="6"/>
      <c r="F23" s="6"/>
      <c r="G23" s="29" t="s">
        <v>37</v>
      </c>
      <c r="H23" s="29"/>
      <c r="I23" s="30">
        <f>I22</f>
        <v>1750000</v>
      </c>
    </row>
    <row r="24" spans="1:10" x14ac:dyDescent="0.25">
      <c r="A24" s="31" t="s">
        <v>265</v>
      </c>
      <c r="D24" s="6"/>
      <c r="E24" s="6"/>
      <c r="F24" s="6"/>
      <c r="G24" s="29"/>
      <c r="H24" s="29"/>
      <c r="I24" s="30"/>
    </row>
    <row r="25" spans="1:10" x14ac:dyDescent="0.25">
      <c r="A25" s="31"/>
      <c r="D25" s="6"/>
      <c r="E25" s="6"/>
      <c r="F25" s="6"/>
      <c r="G25" s="29"/>
      <c r="H25" s="29"/>
      <c r="I25" s="30"/>
    </row>
    <row r="26" spans="1:10" x14ac:dyDescent="0.25">
      <c r="A26" s="32" t="s">
        <v>20</v>
      </c>
    </row>
    <row r="27" spans="1:10" x14ac:dyDescent="0.25">
      <c r="A27" s="33" t="s">
        <v>21</v>
      </c>
      <c r="B27" s="33"/>
      <c r="C27" s="33"/>
      <c r="D27" s="34"/>
      <c r="E27" s="34"/>
    </row>
    <row r="28" spans="1:10" x14ac:dyDescent="0.25">
      <c r="A28" s="33" t="s">
        <v>22</v>
      </c>
      <c r="B28" s="33"/>
      <c r="C28" s="33"/>
      <c r="D28" s="34"/>
      <c r="E28" s="34"/>
    </row>
    <row r="29" spans="1:10" x14ac:dyDescent="0.25">
      <c r="A29" s="35" t="s">
        <v>23</v>
      </c>
      <c r="B29" s="36"/>
      <c r="C29" s="36"/>
      <c r="D29" s="34"/>
      <c r="E29" s="34"/>
    </row>
    <row r="30" spans="1:10" x14ac:dyDescent="0.25">
      <c r="A30" s="37" t="s">
        <v>24</v>
      </c>
      <c r="B30" s="37"/>
      <c r="C30" s="37"/>
      <c r="D30" s="34"/>
      <c r="E30" s="34"/>
    </row>
    <row r="31" spans="1:10" x14ac:dyDescent="0.25">
      <c r="A31" s="38"/>
      <c r="B31" s="38"/>
      <c r="C31" s="38"/>
    </row>
    <row r="32" spans="1:10" x14ac:dyDescent="0.25">
      <c r="A32" s="39"/>
      <c r="B32" s="39"/>
      <c r="C32" s="39"/>
    </row>
    <row r="33" spans="4:9" x14ac:dyDescent="0.25">
      <c r="G33" s="40" t="s">
        <v>25</v>
      </c>
      <c r="H33" s="323" t="str">
        <f>I13</f>
        <v xml:space="preserve"> 15 Juli 2021</v>
      </c>
      <c r="I33" s="324"/>
    </row>
    <row r="37" spans="4:9" ht="24.75" customHeight="1" x14ac:dyDescent="0.25"/>
    <row r="39" spans="4:9" x14ac:dyDescent="0.25">
      <c r="G39" s="325" t="s">
        <v>26</v>
      </c>
      <c r="H39" s="325"/>
      <c r="I39" s="325"/>
    </row>
    <row r="44" spans="4:9" ht="16.5" thickBot="1" x14ac:dyDescent="0.3"/>
    <row r="45" spans="4:9" x14ac:dyDescent="0.25">
      <c r="D45" s="41"/>
      <c r="E45" s="42"/>
      <c r="F45" s="42"/>
    </row>
    <row r="46" spans="4:9" ht="18" x14ac:dyDescent="0.25">
      <c r="D46" s="43" t="s">
        <v>38</v>
      </c>
      <c r="E46" s="34"/>
      <c r="F46" s="34"/>
      <c r="G46" s="7"/>
      <c r="H46" s="7"/>
    </row>
    <row r="47" spans="4:9" ht="18" x14ac:dyDescent="0.25">
      <c r="D47" s="43" t="s">
        <v>39</v>
      </c>
      <c r="E47" s="34"/>
      <c r="F47" s="34"/>
      <c r="G47" s="7"/>
      <c r="H47" s="7"/>
    </row>
    <row r="48" spans="4:9" ht="18" x14ac:dyDescent="0.25">
      <c r="D48" s="43" t="s">
        <v>40</v>
      </c>
      <c r="E48" s="34"/>
      <c r="F48" s="34"/>
      <c r="G48" s="7"/>
      <c r="H48" s="7"/>
    </row>
    <row r="49" spans="4:8" ht="18" x14ac:dyDescent="0.25">
      <c r="D49" s="43" t="s">
        <v>41</v>
      </c>
      <c r="E49" s="34"/>
      <c r="F49" s="34"/>
      <c r="G49" s="7"/>
      <c r="H49" s="7"/>
    </row>
    <row r="50" spans="4:8" ht="18" x14ac:dyDescent="0.25">
      <c r="D50" s="43" t="s">
        <v>42</v>
      </c>
      <c r="E50" s="34"/>
      <c r="F50" s="34"/>
      <c r="G50" s="7"/>
      <c r="H50" s="7"/>
    </row>
    <row r="51" spans="4:8" ht="16.5" thickBot="1" x14ac:dyDescent="0.3">
      <c r="D51" s="44"/>
      <c r="E51" s="10"/>
      <c r="F51" s="10"/>
      <c r="G51" s="7"/>
      <c r="H51" s="7"/>
    </row>
    <row r="52" spans="4:8" x14ac:dyDescent="0.25">
      <c r="G52" s="7"/>
      <c r="H52" s="7"/>
    </row>
    <row r="53" spans="4:8" x14ac:dyDescent="0.25">
      <c r="G53" s="7"/>
      <c r="H53" s="7"/>
    </row>
    <row r="54" spans="4:8" ht="16.5" thickBot="1" x14ac:dyDescent="0.3">
      <c r="G54" s="7"/>
      <c r="H54" s="7"/>
    </row>
    <row r="55" spans="4:8" x14ac:dyDescent="0.25">
      <c r="D55" s="41"/>
      <c r="E55" s="42"/>
      <c r="F55" s="52"/>
      <c r="G55" s="7"/>
      <c r="H55" s="7"/>
    </row>
    <row r="56" spans="4:8" ht="18" x14ac:dyDescent="0.25">
      <c r="D56" s="43" t="s">
        <v>43</v>
      </c>
      <c r="E56" s="34"/>
      <c r="F56" s="53"/>
      <c r="G56" s="7"/>
      <c r="H56" s="7"/>
    </row>
    <row r="57" spans="4:8" ht="18" x14ac:dyDescent="0.25">
      <c r="D57" s="43" t="s">
        <v>44</v>
      </c>
      <c r="E57" s="34"/>
      <c r="F57" s="53"/>
      <c r="G57" s="7"/>
      <c r="H57" s="7"/>
    </row>
    <row r="58" spans="4:8" ht="18" x14ac:dyDescent="0.25">
      <c r="D58" s="43" t="s">
        <v>45</v>
      </c>
      <c r="E58" s="34"/>
      <c r="F58" s="53"/>
      <c r="G58" s="7"/>
      <c r="H58" s="7"/>
    </row>
    <row r="59" spans="4:8" ht="18" x14ac:dyDescent="0.25">
      <c r="D59" s="43" t="s">
        <v>46</v>
      </c>
      <c r="E59" s="34"/>
      <c r="F59" s="53"/>
      <c r="G59" s="7"/>
      <c r="H59" s="7"/>
    </row>
    <row r="60" spans="4:8" ht="18" x14ac:dyDescent="0.25">
      <c r="D60" s="45" t="s">
        <v>47</v>
      </c>
      <c r="E60" s="34"/>
      <c r="F60" s="53"/>
      <c r="G60" s="7"/>
      <c r="H60" s="7"/>
    </row>
    <row r="61" spans="4:8" ht="16.5" thickBot="1" x14ac:dyDescent="0.3">
      <c r="D61" s="44"/>
      <c r="E61" s="10"/>
      <c r="F61" s="54"/>
      <c r="G61" s="7"/>
      <c r="H61" s="7"/>
    </row>
    <row r="62" spans="4:8" x14ac:dyDescent="0.25">
      <c r="G62" s="7"/>
      <c r="H62" s="7"/>
    </row>
    <row r="63" spans="4:8" x14ac:dyDescent="0.25">
      <c r="G63" s="7"/>
      <c r="H63" s="7"/>
    </row>
    <row r="64" spans="4:8" x14ac:dyDescent="0.25">
      <c r="G64" s="7"/>
      <c r="H64" s="7"/>
    </row>
    <row r="65" spans="4:8" ht="16.5" thickBot="1" x14ac:dyDescent="0.3">
      <c r="G65" s="7"/>
      <c r="H65" s="7"/>
    </row>
    <row r="66" spans="4:8" x14ac:dyDescent="0.25">
      <c r="D66" s="41"/>
      <c r="E66" s="42"/>
      <c r="F66" s="42"/>
      <c r="G66" s="7"/>
      <c r="H66" s="7"/>
    </row>
    <row r="67" spans="4:8" ht="18" x14ac:dyDescent="0.25">
      <c r="D67" s="43" t="s">
        <v>38</v>
      </c>
      <c r="E67" s="34"/>
      <c r="F67" s="34"/>
      <c r="G67" s="7"/>
      <c r="H67" s="7"/>
    </row>
    <row r="68" spans="4:8" ht="18" x14ac:dyDescent="0.25">
      <c r="D68" s="43" t="s">
        <v>48</v>
      </c>
      <c r="E68" s="34"/>
      <c r="F68" s="34"/>
      <c r="G68" s="7"/>
      <c r="H68" s="7"/>
    </row>
    <row r="69" spans="4:8" ht="18" x14ac:dyDescent="0.25">
      <c r="D69" s="43" t="s">
        <v>49</v>
      </c>
      <c r="E69" s="34"/>
      <c r="F69" s="34"/>
      <c r="G69" s="7"/>
      <c r="H69" s="7"/>
    </row>
    <row r="70" spans="4:8" ht="18" x14ac:dyDescent="0.25">
      <c r="D70" s="43" t="s">
        <v>50</v>
      </c>
      <c r="E70" s="34"/>
      <c r="F70" s="34"/>
      <c r="G70" s="7"/>
      <c r="H70" s="7"/>
    </row>
    <row r="71" spans="4:8" ht="18" x14ac:dyDescent="0.25">
      <c r="D71" s="43" t="s">
        <v>51</v>
      </c>
      <c r="E71" s="34"/>
      <c r="F71" s="34"/>
      <c r="G71" s="7"/>
      <c r="H71" s="7"/>
    </row>
    <row r="72" spans="4:8" ht="16.5" thickBot="1" x14ac:dyDescent="0.3">
      <c r="D72" s="44"/>
      <c r="E72" s="10"/>
      <c r="F72" s="10"/>
      <c r="G72" s="7"/>
      <c r="H72" s="7"/>
    </row>
    <row r="73" spans="4:8" ht="16.5" thickBot="1" x14ac:dyDescent="0.3">
      <c r="G73" s="7"/>
      <c r="H73" s="7"/>
    </row>
    <row r="74" spans="4:8" x14ac:dyDescent="0.25">
      <c r="D74" s="41"/>
      <c r="E74" s="42"/>
      <c r="F74" s="42"/>
      <c r="G74" s="7"/>
      <c r="H74" s="7"/>
    </row>
    <row r="75" spans="4:8" ht="18" x14ac:dyDescent="0.25">
      <c r="D75" s="46" t="s">
        <v>52</v>
      </c>
      <c r="E75" s="34"/>
      <c r="F75" s="34"/>
    </row>
    <row r="76" spans="4:8" ht="18" x14ac:dyDescent="0.25">
      <c r="D76" s="46" t="s">
        <v>53</v>
      </c>
      <c r="E76" s="34"/>
      <c r="F76" s="34"/>
    </row>
    <row r="77" spans="4:8" ht="18" x14ac:dyDescent="0.25">
      <c r="D77" s="46" t="s">
        <v>54</v>
      </c>
      <c r="E77" s="34"/>
      <c r="F77" s="34"/>
    </row>
    <row r="78" spans="4:8" ht="18" x14ac:dyDescent="0.25">
      <c r="D78" s="46" t="s">
        <v>55</v>
      </c>
      <c r="E78" s="34"/>
      <c r="F78" s="34"/>
    </row>
    <row r="79" spans="4:8" ht="18" x14ac:dyDescent="0.25">
      <c r="D79" s="47" t="s">
        <v>56</v>
      </c>
      <c r="E79" s="34"/>
      <c r="F79" s="34"/>
    </row>
    <row r="80" spans="4:8" ht="16.5" thickBot="1" x14ac:dyDescent="0.3">
      <c r="D80" s="44"/>
      <c r="E80" s="10"/>
      <c r="F80" s="10"/>
      <c r="G80" s="7"/>
      <c r="H80" s="7"/>
    </row>
    <row r="81" spans="1:11" ht="16.5" thickBot="1" x14ac:dyDescent="0.3"/>
    <row r="82" spans="1:11" x14ac:dyDescent="0.25">
      <c r="D82" s="41"/>
      <c r="E82" s="42"/>
      <c r="F82" s="52"/>
    </row>
    <row r="83" spans="1:11" ht="18" x14ac:dyDescent="0.25">
      <c r="D83" s="43" t="s">
        <v>43</v>
      </c>
      <c r="E83" s="34"/>
      <c r="F83" s="53"/>
    </row>
    <row r="84" spans="1:11" ht="18" x14ac:dyDescent="0.25">
      <c r="D84" s="43" t="s">
        <v>44</v>
      </c>
      <c r="E84" s="34"/>
      <c r="F84" s="53"/>
    </row>
    <row r="85" spans="1:11" ht="18" x14ac:dyDescent="0.25">
      <c r="D85" s="43" t="s">
        <v>45</v>
      </c>
      <c r="E85" s="34"/>
      <c r="F85" s="53"/>
    </row>
    <row r="86" spans="1:11" ht="18" x14ac:dyDescent="0.25">
      <c r="D86" s="43" t="s">
        <v>46</v>
      </c>
      <c r="E86" s="34"/>
      <c r="F86" s="53"/>
    </row>
    <row r="87" spans="1:11" ht="18" x14ac:dyDescent="0.25">
      <c r="D87" s="45" t="s">
        <v>47</v>
      </c>
      <c r="E87" s="34"/>
      <c r="F87" s="53"/>
    </row>
    <row r="88" spans="1:11" ht="16.5" thickBot="1" x14ac:dyDescent="0.3">
      <c r="D88" s="44"/>
      <c r="E88" s="10"/>
      <c r="F88" s="54"/>
    </row>
    <row r="89" spans="1:11" ht="16.5" thickBot="1" x14ac:dyDescent="0.3"/>
    <row r="90" spans="1:11" x14ac:dyDescent="0.25">
      <c r="D90" s="41"/>
      <c r="E90" s="42"/>
      <c r="F90" s="52"/>
    </row>
    <row r="91" spans="1:11" ht="18" x14ac:dyDescent="0.25">
      <c r="D91" s="43" t="s">
        <v>43</v>
      </c>
      <c r="E91" s="34"/>
      <c r="F91" s="53"/>
    </row>
    <row r="92" spans="1:11" ht="18" x14ac:dyDescent="0.25">
      <c r="D92" s="43" t="s">
        <v>44</v>
      </c>
      <c r="E92" s="34"/>
      <c r="F92" s="53"/>
    </row>
    <row r="93" spans="1:11" ht="18" x14ac:dyDescent="0.25">
      <c r="D93" s="43" t="s">
        <v>45</v>
      </c>
      <c r="E93" s="34"/>
      <c r="F93" s="53"/>
    </row>
    <row r="94" spans="1:11" ht="18" x14ac:dyDescent="0.25">
      <c r="D94" s="43" t="s">
        <v>46</v>
      </c>
      <c r="E94" s="34"/>
      <c r="F94" s="53"/>
    </row>
    <row r="95" spans="1:11" s="8" customFormat="1" ht="18" x14ac:dyDescent="0.25">
      <c r="A95" s="7"/>
      <c r="B95" s="7"/>
      <c r="C95" s="7"/>
      <c r="D95" s="45" t="s">
        <v>47</v>
      </c>
      <c r="E95" s="34"/>
      <c r="F95" s="53"/>
      <c r="I95" s="7"/>
      <c r="J95" s="7"/>
      <c r="K95" s="7"/>
    </row>
    <row r="96" spans="1:11" s="8" customFormat="1" ht="16.5" thickBot="1" x14ac:dyDescent="0.3">
      <c r="A96" s="7"/>
      <c r="B96" s="7"/>
      <c r="C96" s="7"/>
      <c r="D96" s="44"/>
      <c r="E96" s="10"/>
      <c r="F96" s="54"/>
      <c r="I96" s="7"/>
      <c r="J96" s="7"/>
      <c r="K96" s="7"/>
    </row>
  </sheetData>
  <mergeCells count="7">
    <mergeCell ref="G39:I39"/>
    <mergeCell ref="A10:I10"/>
    <mergeCell ref="G17:H17"/>
    <mergeCell ref="G18:H18"/>
    <mergeCell ref="A19:H19"/>
    <mergeCell ref="A20:B20"/>
    <mergeCell ref="H33:I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2:K98"/>
  <sheetViews>
    <sheetView topLeftCell="A10" workbookViewId="0">
      <selection activeCell="M20" sqref="M20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9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7.57031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338" t="s">
        <v>6</v>
      </c>
      <c r="B10" s="339"/>
      <c r="C10" s="339"/>
      <c r="D10" s="339"/>
      <c r="E10" s="339"/>
      <c r="F10" s="339"/>
      <c r="G10" s="339"/>
      <c r="H10" s="339"/>
      <c r="I10" s="340"/>
    </row>
    <row r="12" spans="1:9" x14ac:dyDescent="0.25">
      <c r="A12" s="7" t="s">
        <v>7</v>
      </c>
      <c r="B12" s="7" t="s">
        <v>268</v>
      </c>
      <c r="G12" s="8" t="s">
        <v>8</v>
      </c>
      <c r="H12" s="12" t="s">
        <v>9</v>
      </c>
      <c r="I12" s="2" t="s">
        <v>272</v>
      </c>
    </row>
    <row r="13" spans="1:9" x14ac:dyDescent="0.25">
      <c r="B13" s="7" t="s">
        <v>269</v>
      </c>
      <c r="G13" s="8" t="s">
        <v>10</v>
      </c>
      <c r="H13" s="12" t="s">
        <v>9</v>
      </c>
      <c r="I13" s="3" t="s">
        <v>252</v>
      </c>
    </row>
    <row r="14" spans="1:9" x14ac:dyDescent="0.25">
      <c r="B14" s="7" t="s">
        <v>270</v>
      </c>
      <c r="G14" s="8" t="s">
        <v>27</v>
      </c>
      <c r="H14" s="12" t="s">
        <v>9</v>
      </c>
      <c r="I14" s="7" t="s">
        <v>30</v>
      </c>
    </row>
    <row r="15" spans="1:9" x14ac:dyDescent="0.25">
      <c r="H15" s="12"/>
    </row>
    <row r="16" spans="1:9" x14ac:dyDescent="0.25">
      <c r="A16" s="7" t="s">
        <v>11</v>
      </c>
      <c r="B16" s="1" t="s">
        <v>157</v>
      </c>
    </row>
    <row r="17" spans="1:10" ht="16.5" thickBot="1" x14ac:dyDescent="0.3">
      <c r="F17" s="34"/>
    </row>
    <row r="18" spans="1:10" ht="20.100000000000001" customHeight="1" x14ac:dyDescent="0.25">
      <c r="A18" s="13" t="s">
        <v>12</v>
      </c>
      <c r="B18" s="14" t="s">
        <v>32</v>
      </c>
      <c r="C18" s="14" t="s">
        <v>13</v>
      </c>
      <c r="D18" s="14" t="s">
        <v>33</v>
      </c>
      <c r="E18" s="14" t="s">
        <v>14</v>
      </c>
      <c r="F18" s="14" t="s">
        <v>34</v>
      </c>
      <c r="G18" s="329" t="s">
        <v>16</v>
      </c>
      <c r="H18" s="330"/>
      <c r="I18" s="15" t="s">
        <v>17</v>
      </c>
    </row>
    <row r="19" spans="1:10" ht="48.75" customHeight="1" x14ac:dyDescent="0.25">
      <c r="A19" s="16">
        <v>1</v>
      </c>
      <c r="B19" s="194">
        <v>44391</v>
      </c>
      <c r="C19" s="49"/>
      <c r="D19" s="5" t="s">
        <v>273</v>
      </c>
      <c r="E19" s="50" t="s">
        <v>271</v>
      </c>
      <c r="F19" s="51">
        <v>1</v>
      </c>
      <c r="G19" s="353">
        <v>2650000</v>
      </c>
      <c r="H19" s="354"/>
      <c r="I19" s="65">
        <f>G19</f>
        <v>2650000</v>
      </c>
    </row>
    <row r="20" spans="1:10" ht="25.5" customHeight="1" thickBot="1" x14ac:dyDescent="0.3">
      <c r="A20" s="333" t="s">
        <v>18</v>
      </c>
      <c r="B20" s="334"/>
      <c r="C20" s="334"/>
      <c r="D20" s="334"/>
      <c r="E20" s="334"/>
      <c r="F20" s="334"/>
      <c r="G20" s="334"/>
      <c r="H20" s="343"/>
      <c r="I20" s="18">
        <f>I19</f>
        <v>2650000</v>
      </c>
    </row>
    <row r="21" spans="1:10" x14ac:dyDescent="0.25">
      <c r="A21" s="337"/>
      <c r="B21" s="337"/>
      <c r="C21" s="189"/>
      <c r="D21" s="189"/>
      <c r="E21" s="189"/>
      <c r="F21" s="189"/>
      <c r="G21" s="19"/>
      <c r="H21" s="19"/>
      <c r="I21" s="20"/>
    </row>
    <row r="22" spans="1:10" x14ac:dyDescent="0.25">
      <c r="A22" s="189"/>
      <c r="B22" s="189"/>
      <c r="C22" s="189"/>
      <c r="D22" s="189"/>
      <c r="E22" s="189"/>
      <c r="F22" s="189"/>
      <c r="G22" s="24" t="s">
        <v>35</v>
      </c>
      <c r="H22" s="24"/>
      <c r="I22" s="191">
        <v>1650000</v>
      </c>
    </row>
    <row r="23" spans="1:10" ht="16.5" thickBot="1" x14ac:dyDescent="0.3">
      <c r="D23" s="6"/>
      <c r="E23" s="6"/>
      <c r="F23" s="6"/>
      <c r="G23" s="26" t="s">
        <v>57</v>
      </c>
      <c r="H23" s="26"/>
      <c r="I23" s="75">
        <f>I20-I22</f>
        <v>1000000</v>
      </c>
      <c r="J23" s="28"/>
    </row>
    <row r="24" spans="1:10" x14ac:dyDescent="0.25">
      <c r="D24" s="6"/>
      <c r="E24" s="6"/>
      <c r="F24" s="6"/>
      <c r="G24" s="29" t="s">
        <v>37</v>
      </c>
      <c r="H24" s="29"/>
      <c r="I24" s="30">
        <f>I22</f>
        <v>1650000</v>
      </c>
    </row>
    <row r="25" spans="1:10" x14ac:dyDescent="0.25">
      <c r="A25" s="6" t="s">
        <v>274</v>
      </c>
      <c r="D25" s="6"/>
      <c r="E25" s="6"/>
      <c r="F25" s="6"/>
      <c r="G25" s="29"/>
      <c r="H25" s="29"/>
      <c r="I25" s="30"/>
    </row>
    <row r="26" spans="1:10" x14ac:dyDescent="0.25">
      <c r="A26" s="31"/>
      <c r="D26" s="6"/>
      <c r="E26" s="6"/>
      <c r="F26" s="6"/>
      <c r="G26" s="29"/>
      <c r="H26" s="29"/>
      <c r="I26" s="30"/>
    </row>
    <row r="27" spans="1:10" x14ac:dyDescent="0.25">
      <c r="D27" s="6"/>
      <c r="E27" s="6"/>
      <c r="F27" s="6"/>
      <c r="G27" s="29"/>
      <c r="H27" s="29"/>
      <c r="I27" s="30"/>
    </row>
    <row r="28" spans="1:10" x14ac:dyDescent="0.25">
      <c r="A28" s="32" t="s">
        <v>20</v>
      </c>
    </row>
    <row r="29" spans="1:10" x14ac:dyDescent="0.25">
      <c r="A29" s="33" t="s">
        <v>21</v>
      </c>
      <c r="B29" s="33"/>
      <c r="C29" s="33"/>
      <c r="D29" s="34"/>
      <c r="E29" s="34"/>
    </row>
    <row r="30" spans="1:10" x14ac:dyDescent="0.25">
      <c r="A30" s="33" t="s">
        <v>22</v>
      </c>
      <c r="B30" s="33"/>
      <c r="C30" s="33"/>
      <c r="D30" s="34"/>
      <c r="E30" s="34"/>
    </row>
    <row r="31" spans="1:10" x14ac:dyDescent="0.25">
      <c r="A31" s="35" t="s">
        <v>23</v>
      </c>
      <c r="B31" s="36"/>
      <c r="C31" s="36"/>
      <c r="D31" s="34"/>
      <c r="E31" s="34"/>
    </row>
    <row r="32" spans="1:10" x14ac:dyDescent="0.25">
      <c r="A32" s="37" t="s">
        <v>24</v>
      </c>
      <c r="B32" s="37"/>
      <c r="C32" s="37"/>
      <c r="D32" s="34"/>
      <c r="E32" s="34"/>
    </row>
    <row r="33" spans="1:9" x14ac:dyDescent="0.25">
      <c r="A33" s="38"/>
      <c r="B33" s="38"/>
      <c r="C33" s="38"/>
    </row>
    <row r="34" spans="1:9" x14ac:dyDescent="0.25">
      <c r="A34" s="39"/>
      <c r="B34" s="39"/>
      <c r="C34" s="39"/>
    </row>
    <row r="35" spans="1:9" x14ac:dyDescent="0.25">
      <c r="G35" s="40" t="s">
        <v>25</v>
      </c>
      <c r="H35" s="323" t="str">
        <f>I13</f>
        <v xml:space="preserve"> 14 Juli 2021</v>
      </c>
      <c r="I35" s="324"/>
    </row>
    <row r="39" spans="1:9" ht="24.75" customHeight="1" x14ac:dyDescent="0.25"/>
    <row r="41" spans="1:9" x14ac:dyDescent="0.25">
      <c r="G41" s="325" t="s">
        <v>26</v>
      </c>
      <c r="H41" s="325"/>
      <c r="I41" s="325"/>
    </row>
    <row r="46" spans="1:9" ht="16.5" thickBot="1" x14ac:dyDescent="0.3"/>
    <row r="47" spans="1:9" x14ac:dyDescent="0.25">
      <c r="D47" s="41"/>
      <c r="E47" s="42"/>
      <c r="F47" s="42"/>
    </row>
    <row r="48" spans="1:9" ht="18" x14ac:dyDescent="0.25">
      <c r="D48" s="43" t="s">
        <v>38</v>
      </c>
      <c r="E48" s="34"/>
      <c r="F48" s="34"/>
      <c r="G48" s="7"/>
      <c r="H48" s="7"/>
    </row>
    <row r="49" spans="4:8" ht="18" x14ac:dyDescent="0.25">
      <c r="D49" s="43" t="s">
        <v>39</v>
      </c>
      <c r="E49" s="34"/>
      <c r="F49" s="34"/>
      <c r="G49" s="7"/>
      <c r="H49" s="7"/>
    </row>
    <row r="50" spans="4:8" ht="18" x14ac:dyDescent="0.25">
      <c r="D50" s="43" t="s">
        <v>40</v>
      </c>
      <c r="E50" s="34"/>
      <c r="F50" s="34"/>
      <c r="G50" s="7"/>
      <c r="H50" s="7"/>
    </row>
    <row r="51" spans="4:8" ht="18" x14ac:dyDescent="0.25">
      <c r="D51" s="43" t="s">
        <v>41</v>
      </c>
      <c r="E51" s="34"/>
      <c r="F51" s="34"/>
      <c r="G51" s="7"/>
      <c r="H51" s="7"/>
    </row>
    <row r="52" spans="4:8" ht="18" x14ac:dyDescent="0.25">
      <c r="D52" s="43" t="s">
        <v>42</v>
      </c>
      <c r="E52" s="34"/>
      <c r="F52" s="34"/>
      <c r="G52" s="7"/>
      <c r="H52" s="7"/>
    </row>
    <row r="53" spans="4:8" ht="16.5" thickBot="1" x14ac:dyDescent="0.3">
      <c r="D53" s="44"/>
      <c r="E53" s="10"/>
      <c r="F53" s="10"/>
      <c r="G53" s="7"/>
      <c r="H53" s="7"/>
    </row>
    <row r="54" spans="4:8" x14ac:dyDescent="0.25">
      <c r="G54" s="7"/>
      <c r="H54" s="7"/>
    </row>
    <row r="55" spans="4:8" x14ac:dyDescent="0.25">
      <c r="G55" s="7"/>
      <c r="H55" s="7"/>
    </row>
    <row r="56" spans="4:8" ht="16.5" thickBot="1" x14ac:dyDescent="0.3">
      <c r="G56" s="7"/>
      <c r="H56" s="7"/>
    </row>
    <row r="57" spans="4:8" x14ac:dyDescent="0.25">
      <c r="D57" s="41"/>
      <c r="E57" s="42"/>
      <c r="F57" s="52"/>
      <c r="G57" s="7"/>
      <c r="H57" s="7"/>
    </row>
    <row r="58" spans="4:8" ht="18" x14ac:dyDescent="0.25">
      <c r="D58" s="43" t="s">
        <v>43</v>
      </c>
      <c r="E58" s="34"/>
      <c r="F58" s="53"/>
      <c r="G58" s="7"/>
      <c r="H58" s="7"/>
    </row>
    <row r="59" spans="4:8" ht="18" x14ac:dyDescent="0.25">
      <c r="D59" s="43" t="s">
        <v>44</v>
      </c>
      <c r="E59" s="34"/>
      <c r="F59" s="53"/>
      <c r="G59" s="7"/>
      <c r="H59" s="7"/>
    </row>
    <row r="60" spans="4:8" ht="18" x14ac:dyDescent="0.25">
      <c r="D60" s="43" t="s">
        <v>45</v>
      </c>
      <c r="E60" s="34"/>
      <c r="F60" s="53"/>
      <c r="G60" s="7"/>
      <c r="H60" s="7"/>
    </row>
    <row r="61" spans="4:8" ht="18" x14ac:dyDescent="0.25">
      <c r="D61" s="43" t="s">
        <v>46</v>
      </c>
      <c r="E61" s="34"/>
      <c r="F61" s="53"/>
      <c r="G61" s="7"/>
      <c r="H61" s="7"/>
    </row>
    <row r="62" spans="4:8" ht="18" x14ac:dyDescent="0.25">
      <c r="D62" s="45" t="s">
        <v>47</v>
      </c>
      <c r="E62" s="34"/>
      <c r="F62" s="53"/>
      <c r="G62" s="7"/>
      <c r="H62" s="7"/>
    </row>
    <row r="63" spans="4:8" ht="16.5" thickBot="1" x14ac:dyDescent="0.3">
      <c r="D63" s="44"/>
      <c r="E63" s="10"/>
      <c r="F63" s="54"/>
      <c r="G63" s="7"/>
      <c r="H63" s="7"/>
    </row>
    <row r="64" spans="4:8" x14ac:dyDescent="0.25">
      <c r="G64" s="7"/>
      <c r="H64" s="7"/>
    </row>
    <row r="65" spans="4:8" x14ac:dyDescent="0.25">
      <c r="G65" s="7"/>
      <c r="H65" s="7"/>
    </row>
    <row r="66" spans="4:8" x14ac:dyDescent="0.25">
      <c r="G66" s="7"/>
      <c r="H66" s="7"/>
    </row>
    <row r="67" spans="4:8" ht="16.5" thickBot="1" x14ac:dyDescent="0.3">
      <c r="G67" s="7"/>
      <c r="H67" s="7"/>
    </row>
    <row r="68" spans="4:8" x14ac:dyDescent="0.25">
      <c r="D68" s="41"/>
      <c r="E68" s="42"/>
      <c r="F68" s="42"/>
      <c r="G68" s="7"/>
      <c r="H68" s="7"/>
    </row>
    <row r="69" spans="4:8" ht="18" x14ac:dyDescent="0.25">
      <c r="D69" s="43" t="s">
        <v>38</v>
      </c>
      <c r="E69" s="34"/>
      <c r="F69" s="34"/>
      <c r="G69" s="7"/>
      <c r="H69" s="7"/>
    </row>
    <row r="70" spans="4:8" ht="18" x14ac:dyDescent="0.25">
      <c r="D70" s="43" t="s">
        <v>48</v>
      </c>
      <c r="E70" s="34"/>
      <c r="F70" s="34"/>
      <c r="G70" s="7"/>
      <c r="H70" s="7"/>
    </row>
    <row r="71" spans="4:8" ht="18" x14ac:dyDescent="0.25">
      <c r="D71" s="43" t="s">
        <v>49</v>
      </c>
      <c r="E71" s="34"/>
      <c r="F71" s="34"/>
      <c r="G71" s="7"/>
      <c r="H71" s="7"/>
    </row>
    <row r="72" spans="4:8" ht="18" x14ac:dyDescent="0.25">
      <c r="D72" s="43" t="s">
        <v>50</v>
      </c>
      <c r="E72" s="34"/>
      <c r="F72" s="34"/>
      <c r="G72" s="7"/>
      <c r="H72" s="7"/>
    </row>
    <row r="73" spans="4:8" ht="18" x14ac:dyDescent="0.25">
      <c r="D73" s="43" t="s">
        <v>51</v>
      </c>
      <c r="E73" s="34"/>
      <c r="F73" s="34"/>
      <c r="G73" s="7"/>
      <c r="H73" s="7"/>
    </row>
    <row r="74" spans="4:8" ht="16.5" thickBot="1" x14ac:dyDescent="0.3">
      <c r="D74" s="44"/>
      <c r="E74" s="10"/>
      <c r="F74" s="10"/>
      <c r="G74" s="7"/>
      <c r="H74" s="7"/>
    </row>
    <row r="75" spans="4:8" ht="16.5" thickBot="1" x14ac:dyDescent="0.3">
      <c r="G75" s="7"/>
      <c r="H75" s="7"/>
    </row>
    <row r="76" spans="4:8" x14ac:dyDescent="0.25">
      <c r="D76" s="41"/>
      <c r="E76" s="42"/>
      <c r="F76" s="42"/>
      <c r="G76" s="7"/>
      <c r="H76" s="7"/>
    </row>
    <row r="77" spans="4:8" ht="18" x14ac:dyDescent="0.25">
      <c r="D77" s="46" t="s">
        <v>52</v>
      </c>
      <c r="E77" s="34"/>
      <c r="F77" s="34"/>
    </row>
    <row r="78" spans="4:8" ht="18" x14ac:dyDescent="0.25">
      <c r="D78" s="46" t="s">
        <v>53</v>
      </c>
      <c r="E78" s="34"/>
      <c r="F78" s="34"/>
    </row>
    <row r="79" spans="4:8" ht="18" x14ac:dyDescent="0.25">
      <c r="D79" s="46" t="s">
        <v>54</v>
      </c>
      <c r="E79" s="34"/>
      <c r="F79" s="34"/>
    </row>
    <row r="80" spans="4:8" ht="18" x14ac:dyDescent="0.25">
      <c r="D80" s="46" t="s">
        <v>55</v>
      </c>
      <c r="E80" s="34"/>
      <c r="F80" s="34"/>
    </row>
    <row r="81" spans="4:8" ht="18" x14ac:dyDescent="0.25">
      <c r="D81" s="47" t="s">
        <v>56</v>
      </c>
      <c r="E81" s="34"/>
      <c r="F81" s="34"/>
    </row>
    <row r="82" spans="4:8" ht="16.5" thickBot="1" x14ac:dyDescent="0.3">
      <c r="D82" s="44"/>
      <c r="E82" s="10"/>
      <c r="F82" s="10"/>
      <c r="G82" s="7"/>
      <c r="H82" s="7"/>
    </row>
    <row r="83" spans="4:8" ht="16.5" thickBot="1" x14ac:dyDescent="0.3"/>
    <row r="84" spans="4:8" x14ac:dyDescent="0.25">
      <c r="D84" s="41"/>
      <c r="E84" s="42"/>
      <c r="F84" s="52"/>
    </row>
    <row r="85" spans="4:8" ht="18" x14ac:dyDescent="0.25">
      <c r="D85" s="43" t="s">
        <v>43</v>
      </c>
      <c r="E85" s="34"/>
      <c r="F85" s="53"/>
    </row>
    <row r="86" spans="4:8" ht="18" x14ac:dyDescent="0.25">
      <c r="D86" s="43" t="s">
        <v>44</v>
      </c>
      <c r="E86" s="34"/>
      <c r="F86" s="53"/>
    </row>
    <row r="87" spans="4:8" ht="18" x14ac:dyDescent="0.25">
      <c r="D87" s="43" t="s">
        <v>45</v>
      </c>
      <c r="E87" s="34"/>
      <c r="F87" s="53"/>
    </row>
    <row r="88" spans="4:8" ht="18" x14ac:dyDescent="0.25">
      <c r="D88" s="43" t="s">
        <v>46</v>
      </c>
      <c r="E88" s="34"/>
      <c r="F88" s="53"/>
    </row>
    <row r="89" spans="4:8" ht="18" x14ac:dyDescent="0.25">
      <c r="D89" s="45" t="s">
        <v>47</v>
      </c>
      <c r="E89" s="34"/>
      <c r="F89" s="53"/>
    </row>
    <row r="90" spans="4:8" ht="16.5" thickBot="1" x14ac:dyDescent="0.3">
      <c r="D90" s="44"/>
      <c r="E90" s="10"/>
      <c r="F90" s="54"/>
    </row>
    <row r="91" spans="4:8" ht="16.5" thickBot="1" x14ac:dyDescent="0.3"/>
    <row r="92" spans="4:8" x14ac:dyDescent="0.25">
      <c r="D92" s="41"/>
      <c r="E92" s="42"/>
      <c r="F92" s="52"/>
    </row>
    <row r="93" spans="4:8" ht="18" x14ac:dyDescent="0.25">
      <c r="D93" s="43" t="s">
        <v>43</v>
      </c>
      <c r="E93" s="34"/>
      <c r="F93" s="53"/>
    </row>
    <row r="94" spans="4:8" ht="18" x14ac:dyDescent="0.25">
      <c r="D94" s="43" t="s">
        <v>44</v>
      </c>
      <c r="E94" s="34"/>
      <c r="F94" s="53"/>
    </row>
    <row r="95" spans="4:8" ht="18" x14ac:dyDescent="0.25">
      <c r="D95" s="43" t="s">
        <v>45</v>
      </c>
      <c r="E95" s="34"/>
      <c r="F95" s="53"/>
    </row>
    <row r="96" spans="4:8" ht="18" x14ac:dyDescent="0.25">
      <c r="D96" s="43" t="s">
        <v>46</v>
      </c>
      <c r="E96" s="34"/>
      <c r="F96" s="53"/>
    </row>
    <row r="97" spans="1:11" s="8" customFormat="1" ht="18" x14ac:dyDescent="0.25">
      <c r="A97" s="7"/>
      <c r="B97" s="7"/>
      <c r="C97" s="7"/>
      <c r="D97" s="45" t="s">
        <v>47</v>
      </c>
      <c r="E97" s="34"/>
      <c r="F97" s="53"/>
      <c r="I97" s="7"/>
      <c r="J97" s="7"/>
      <c r="K97" s="7"/>
    </row>
    <row r="98" spans="1:11" s="8" customFormat="1" ht="16.5" thickBot="1" x14ac:dyDescent="0.3">
      <c r="A98" s="7"/>
      <c r="B98" s="7"/>
      <c r="C98" s="7"/>
      <c r="D98" s="44"/>
      <c r="E98" s="10"/>
      <c r="F98" s="54"/>
      <c r="I98" s="7"/>
      <c r="J98" s="7"/>
      <c r="K98" s="7"/>
    </row>
  </sheetData>
  <mergeCells count="7">
    <mergeCell ref="G41:I41"/>
    <mergeCell ref="A10:I10"/>
    <mergeCell ref="G18:H18"/>
    <mergeCell ref="G19:H19"/>
    <mergeCell ref="A20:H20"/>
    <mergeCell ref="A21:B21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2:K98"/>
  <sheetViews>
    <sheetView topLeftCell="A10" workbookViewId="0">
      <selection activeCell="K19" sqref="K19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9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8.425781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338" t="s">
        <v>6</v>
      </c>
      <c r="B10" s="339"/>
      <c r="C10" s="339"/>
      <c r="D10" s="339"/>
      <c r="E10" s="339"/>
      <c r="F10" s="339"/>
      <c r="G10" s="339"/>
      <c r="H10" s="339"/>
      <c r="I10" s="340"/>
    </row>
    <row r="12" spans="1:9" x14ac:dyDescent="0.25">
      <c r="A12" s="7" t="s">
        <v>7</v>
      </c>
      <c r="B12" s="7" t="s">
        <v>268</v>
      </c>
      <c r="G12" s="8" t="s">
        <v>8</v>
      </c>
      <c r="H12" s="12" t="s">
        <v>9</v>
      </c>
      <c r="I12" s="2" t="s">
        <v>364</v>
      </c>
    </row>
    <row r="13" spans="1:9" x14ac:dyDescent="0.25">
      <c r="B13" s="7" t="s">
        <v>269</v>
      </c>
      <c r="G13" s="8" t="s">
        <v>10</v>
      </c>
      <c r="H13" s="12" t="s">
        <v>9</v>
      </c>
      <c r="I13" s="3" t="s">
        <v>363</v>
      </c>
    </row>
    <row r="14" spans="1:9" x14ac:dyDescent="0.25">
      <c r="B14" s="7" t="s">
        <v>270</v>
      </c>
      <c r="G14" s="8" t="s">
        <v>27</v>
      </c>
      <c r="H14" s="12" t="s">
        <v>9</v>
      </c>
      <c r="I14" s="7" t="s">
        <v>30</v>
      </c>
    </row>
    <row r="15" spans="1:9" x14ac:dyDescent="0.25">
      <c r="H15" s="12"/>
    </row>
    <row r="16" spans="1:9" x14ac:dyDescent="0.25">
      <c r="A16" s="7" t="s">
        <v>11</v>
      </c>
      <c r="B16" s="1" t="s">
        <v>157</v>
      </c>
    </row>
    <row r="17" spans="1:10" ht="16.5" thickBot="1" x14ac:dyDescent="0.3">
      <c r="F17" s="34"/>
    </row>
    <row r="18" spans="1:10" ht="20.100000000000001" customHeight="1" x14ac:dyDescent="0.25">
      <c r="A18" s="13" t="s">
        <v>12</v>
      </c>
      <c r="B18" s="14" t="s">
        <v>32</v>
      </c>
      <c r="C18" s="14" t="s">
        <v>13</v>
      </c>
      <c r="D18" s="14" t="s">
        <v>33</v>
      </c>
      <c r="E18" s="14" t="s">
        <v>14</v>
      </c>
      <c r="F18" s="14" t="s">
        <v>34</v>
      </c>
      <c r="G18" s="329" t="s">
        <v>16</v>
      </c>
      <c r="H18" s="330"/>
      <c r="I18" s="15" t="s">
        <v>17</v>
      </c>
    </row>
    <row r="19" spans="1:10" ht="48.75" customHeight="1" x14ac:dyDescent="0.25">
      <c r="A19" s="16">
        <v>1</v>
      </c>
      <c r="B19" s="194">
        <v>44391</v>
      </c>
      <c r="C19" s="243"/>
      <c r="D19" s="5" t="s">
        <v>273</v>
      </c>
      <c r="E19" s="244" t="s">
        <v>271</v>
      </c>
      <c r="F19" s="245">
        <v>1</v>
      </c>
      <c r="G19" s="353">
        <v>2650000</v>
      </c>
      <c r="H19" s="354"/>
      <c r="I19" s="65">
        <f>G19</f>
        <v>2650000</v>
      </c>
    </row>
    <row r="20" spans="1:10" ht="25.5" customHeight="1" thickBot="1" x14ac:dyDescent="0.3">
      <c r="A20" s="333" t="s">
        <v>18</v>
      </c>
      <c r="B20" s="334"/>
      <c r="C20" s="334"/>
      <c r="D20" s="334"/>
      <c r="E20" s="334"/>
      <c r="F20" s="334"/>
      <c r="G20" s="334"/>
      <c r="H20" s="343"/>
      <c r="I20" s="18">
        <f>I19</f>
        <v>2650000</v>
      </c>
    </row>
    <row r="21" spans="1:10" x14ac:dyDescent="0.25">
      <c r="A21" s="337"/>
      <c r="B21" s="337"/>
      <c r="C21" s="242"/>
      <c r="D21" s="242"/>
      <c r="E21" s="242"/>
      <c r="F21" s="242"/>
      <c r="G21" s="19"/>
      <c r="H21" s="19"/>
      <c r="I21" s="20"/>
    </row>
    <row r="22" spans="1:10" x14ac:dyDescent="0.25">
      <c r="A22" s="242"/>
      <c r="B22" s="242"/>
      <c r="C22" s="242"/>
      <c r="D22" s="242"/>
      <c r="E22" s="242"/>
      <c r="F22" s="242"/>
      <c r="G22" s="24" t="s">
        <v>35</v>
      </c>
      <c r="H22" s="24"/>
      <c r="I22" s="25">
        <v>1650000</v>
      </c>
    </row>
    <row r="23" spans="1:10" ht="16.5" thickBot="1" x14ac:dyDescent="0.3">
      <c r="D23" s="6"/>
      <c r="E23" s="6"/>
      <c r="F23" s="6"/>
      <c r="G23" s="26" t="s">
        <v>57</v>
      </c>
      <c r="H23" s="26"/>
      <c r="I23" s="27">
        <f>I20-I22</f>
        <v>1000000</v>
      </c>
      <c r="J23" s="28"/>
    </row>
    <row r="24" spans="1:10" x14ac:dyDescent="0.25">
      <c r="D24" s="6"/>
      <c r="E24" s="6"/>
      <c r="F24" s="6"/>
      <c r="G24" s="29" t="s">
        <v>37</v>
      </c>
      <c r="H24" s="29"/>
      <c r="I24" s="30">
        <f>I23</f>
        <v>1000000</v>
      </c>
    </row>
    <row r="25" spans="1:10" x14ac:dyDescent="0.25">
      <c r="A25" s="6" t="s">
        <v>167</v>
      </c>
      <c r="D25" s="6"/>
      <c r="E25" s="6"/>
      <c r="F25" s="6"/>
      <c r="G25" s="29"/>
      <c r="H25" s="29"/>
      <c r="I25" s="30"/>
    </row>
    <row r="26" spans="1:10" x14ac:dyDescent="0.25">
      <c r="A26" s="31"/>
      <c r="D26" s="6"/>
      <c r="E26" s="6"/>
      <c r="F26" s="6"/>
      <c r="G26" s="29"/>
      <c r="H26" s="29"/>
      <c r="I26" s="30"/>
    </row>
    <row r="27" spans="1:10" x14ac:dyDescent="0.25">
      <c r="D27" s="6"/>
      <c r="E27" s="6"/>
      <c r="F27" s="6"/>
      <c r="G27" s="29"/>
      <c r="H27" s="29"/>
      <c r="I27" s="30"/>
    </row>
    <row r="28" spans="1:10" x14ac:dyDescent="0.25">
      <c r="A28" s="32" t="s">
        <v>20</v>
      </c>
    </row>
    <row r="29" spans="1:10" x14ac:dyDescent="0.25">
      <c r="A29" s="33" t="s">
        <v>21</v>
      </c>
      <c r="B29" s="33"/>
      <c r="C29" s="33"/>
      <c r="D29" s="34"/>
      <c r="E29" s="34"/>
    </row>
    <row r="30" spans="1:10" x14ac:dyDescent="0.25">
      <c r="A30" s="33" t="s">
        <v>22</v>
      </c>
      <c r="B30" s="33"/>
      <c r="C30" s="33"/>
      <c r="D30" s="34"/>
      <c r="E30" s="34"/>
    </row>
    <row r="31" spans="1:10" x14ac:dyDescent="0.25">
      <c r="A31" s="35" t="s">
        <v>23</v>
      </c>
      <c r="B31" s="36"/>
      <c r="C31" s="36"/>
      <c r="D31" s="34"/>
      <c r="E31" s="34"/>
    </row>
    <row r="32" spans="1:10" x14ac:dyDescent="0.25">
      <c r="A32" s="37" t="s">
        <v>24</v>
      </c>
      <c r="B32" s="37"/>
      <c r="C32" s="37"/>
      <c r="D32" s="34"/>
      <c r="E32" s="34"/>
    </row>
    <row r="33" spans="1:9" x14ac:dyDescent="0.25">
      <c r="A33" s="38"/>
      <c r="B33" s="38"/>
      <c r="C33" s="38"/>
    </row>
    <row r="34" spans="1:9" x14ac:dyDescent="0.25">
      <c r="A34" s="39"/>
      <c r="B34" s="39"/>
      <c r="C34" s="39"/>
    </row>
    <row r="35" spans="1:9" x14ac:dyDescent="0.25">
      <c r="G35" s="40" t="s">
        <v>25</v>
      </c>
      <c r="H35" s="323" t="str">
        <f>I13</f>
        <v xml:space="preserve"> 22 Juli 2021</v>
      </c>
      <c r="I35" s="324"/>
    </row>
    <row r="39" spans="1:9" ht="24.75" customHeight="1" x14ac:dyDescent="0.25"/>
    <row r="41" spans="1:9" x14ac:dyDescent="0.25">
      <c r="G41" s="325" t="s">
        <v>26</v>
      </c>
      <c r="H41" s="325"/>
      <c r="I41" s="325"/>
    </row>
    <row r="46" spans="1:9" ht="16.5" thickBot="1" x14ac:dyDescent="0.3"/>
    <row r="47" spans="1:9" x14ac:dyDescent="0.25">
      <c r="D47" s="41"/>
      <c r="E47" s="42"/>
      <c r="F47" s="42"/>
    </row>
    <row r="48" spans="1:9" ht="18" x14ac:dyDescent="0.25">
      <c r="D48" s="43" t="s">
        <v>38</v>
      </c>
      <c r="E48" s="34"/>
      <c r="F48" s="34"/>
      <c r="G48" s="7"/>
      <c r="H48" s="7"/>
    </row>
    <row r="49" spans="4:8" ht="18" x14ac:dyDescent="0.25">
      <c r="D49" s="43" t="s">
        <v>39</v>
      </c>
      <c r="E49" s="34"/>
      <c r="F49" s="34"/>
      <c r="G49" s="7"/>
      <c r="H49" s="7"/>
    </row>
    <row r="50" spans="4:8" ht="18" x14ac:dyDescent="0.25">
      <c r="D50" s="43" t="s">
        <v>40</v>
      </c>
      <c r="E50" s="34"/>
      <c r="F50" s="34"/>
      <c r="G50" s="7"/>
      <c r="H50" s="7"/>
    </row>
    <row r="51" spans="4:8" ht="18" x14ac:dyDescent="0.25">
      <c r="D51" s="43" t="s">
        <v>41</v>
      </c>
      <c r="E51" s="34"/>
      <c r="F51" s="34"/>
      <c r="G51" s="7"/>
      <c r="H51" s="7"/>
    </row>
    <row r="52" spans="4:8" ht="18" x14ac:dyDescent="0.25">
      <c r="D52" s="43" t="s">
        <v>42</v>
      </c>
      <c r="E52" s="34"/>
      <c r="F52" s="34"/>
      <c r="G52" s="7"/>
      <c r="H52" s="7"/>
    </row>
    <row r="53" spans="4:8" ht="16.5" thickBot="1" x14ac:dyDescent="0.3">
      <c r="D53" s="44"/>
      <c r="E53" s="10"/>
      <c r="F53" s="10"/>
      <c r="G53" s="7"/>
      <c r="H53" s="7"/>
    </row>
    <row r="54" spans="4:8" x14ac:dyDescent="0.25">
      <c r="G54" s="7"/>
      <c r="H54" s="7"/>
    </row>
    <row r="55" spans="4:8" x14ac:dyDescent="0.25">
      <c r="G55" s="7"/>
      <c r="H55" s="7"/>
    </row>
    <row r="56" spans="4:8" ht="16.5" thickBot="1" x14ac:dyDescent="0.3">
      <c r="G56" s="7"/>
      <c r="H56" s="7"/>
    </row>
    <row r="57" spans="4:8" x14ac:dyDescent="0.25">
      <c r="D57" s="41"/>
      <c r="E57" s="42"/>
      <c r="F57" s="52"/>
      <c r="G57" s="7"/>
      <c r="H57" s="7"/>
    </row>
    <row r="58" spans="4:8" ht="18" x14ac:dyDescent="0.25">
      <c r="D58" s="43" t="s">
        <v>43</v>
      </c>
      <c r="E58" s="34"/>
      <c r="F58" s="53"/>
      <c r="G58" s="7"/>
      <c r="H58" s="7"/>
    </row>
    <row r="59" spans="4:8" ht="18" x14ac:dyDescent="0.25">
      <c r="D59" s="43" t="s">
        <v>44</v>
      </c>
      <c r="E59" s="34"/>
      <c r="F59" s="53"/>
      <c r="G59" s="7"/>
      <c r="H59" s="7"/>
    </row>
    <row r="60" spans="4:8" ht="18" x14ac:dyDescent="0.25">
      <c r="D60" s="43" t="s">
        <v>45</v>
      </c>
      <c r="E60" s="34"/>
      <c r="F60" s="53"/>
      <c r="G60" s="7"/>
      <c r="H60" s="7"/>
    </row>
    <row r="61" spans="4:8" ht="18" x14ac:dyDescent="0.25">
      <c r="D61" s="43" t="s">
        <v>46</v>
      </c>
      <c r="E61" s="34"/>
      <c r="F61" s="53"/>
      <c r="G61" s="7"/>
      <c r="H61" s="7"/>
    </row>
    <row r="62" spans="4:8" ht="18" x14ac:dyDescent="0.25">
      <c r="D62" s="45" t="s">
        <v>47</v>
      </c>
      <c r="E62" s="34"/>
      <c r="F62" s="53"/>
      <c r="G62" s="7"/>
      <c r="H62" s="7"/>
    </row>
    <row r="63" spans="4:8" ht="16.5" thickBot="1" x14ac:dyDescent="0.3">
      <c r="D63" s="44"/>
      <c r="E63" s="10"/>
      <c r="F63" s="54"/>
      <c r="G63" s="7"/>
      <c r="H63" s="7"/>
    </row>
    <row r="64" spans="4:8" x14ac:dyDescent="0.25">
      <c r="G64" s="7"/>
      <c r="H64" s="7"/>
    </row>
    <row r="65" spans="4:8" x14ac:dyDescent="0.25">
      <c r="G65" s="7"/>
      <c r="H65" s="7"/>
    </row>
    <row r="66" spans="4:8" x14ac:dyDescent="0.25">
      <c r="G66" s="7"/>
      <c r="H66" s="7"/>
    </row>
    <row r="67" spans="4:8" ht="16.5" thickBot="1" x14ac:dyDescent="0.3">
      <c r="G67" s="7"/>
      <c r="H67" s="7"/>
    </row>
    <row r="68" spans="4:8" x14ac:dyDescent="0.25">
      <c r="D68" s="41"/>
      <c r="E68" s="42"/>
      <c r="F68" s="42"/>
      <c r="G68" s="7"/>
      <c r="H68" s="7"/>
    </row>
    <row r="69" spans="4:8" ht="18" x14ac:dyDescent="0.25">
      <c r="D69" s="43" t="s">
        <v>38</v>
      </c>
      <c r="E69" s="34"/>
      <c r="F69" s="34"/>
      <c r="G69" s="7"/>
      <c r="H69" s="7"/>
    </row>
    <row r="70" spans="4:8" ht="18" x14ac:dyDescent="0.25">
      <c r="D70" s="43" t="s">
        <v>48</v>
      </c>
      <c r="E70" s="34"/>
      <c r="F70" s="34"/>
      <c r="G70" s="7"/>
      <c r="H70" s="7"/>
    </row>
    <row r="71" spans="4:8" ht="18" x14ac:dyDescent="0.25">
      <c r="D71" s="43" t="s">
        <v>49</v>
      </c>
      <c r="E71" s="34"/>
      <c r="F71" s="34"/>
      <c r="G71" s="7"/>
      <c r="H71" s="7"/>
    </row>
    <row r="72" spans="4:8" ht="18" x14ac:dyDescent="0.25">
      <c r="D72" s="43" t="s">
        <v>50</v>
      </c>
      <c r="E72" s="34"/>
      <c r="F72" s="34"/>
      <c r="G72" s="7"/>
      <c r="H72" s="7"/>
    </row>
    <row r="73" spans="4:8" ht="18" x14ac:dyDescent="0.25">
      <c r="D73" s="43" t="s">
        <v>51</v>
      </c>
      <c r="E73" s="34"/>
      <c r="F73" s="34"/>
      <c r="G73" s="7"/>
      <c r="H73" s="7"/>
    </row>
    <row r="74" spans="4:8" ht="16.5" thickBot="1" x14ac:dyDescent="0.3">
      <c r="D74" s="44"/>
      <c r="E74" s="10"/>
      <c r="F74" s="10"/>
      <c r="G74" s="7"/>
      <c r="H74" s="7"/>
    </row>
    <row r="75" spans="4:8" ht="16.5" thickBot="1" x14ac:dyDescent="0.3">
      <c r="G75" s="7"/>
      <c r="H75" s="7"/>
    </row>
    <row r="76" spans="4:8" x14ac:dyDescent="0.25">
      <c r="D76" s="41"/>
      <c r="E76" s="42"/>
      <c r="F76" s="42"/>
      <c r="G76" s="7"/>
      <c r="H76" s="7"/>
    </row>
    <row r="77" spans="4:8" ht="18" x14ac:dyDescent="0.25">
      <c r="D77" s="46" t="s">
        <v>52</v>
      </c>
      <c r="E77" s="34"/>
      <c r="F77" s="34"/>
    </row>
    <row r="78" spans="4:8" ht="18" x14ac:dyDescent="0.25">
      <c r="D78" s="46" t="s">
        <v>53</v>
      </c>
      <c r="E78" s="34"/>
      <c r="F78" s="34"/>
    </row>
    <row r="79" spans="4:8" ht="18" x14ac:dyDescent="0.25">
      <c r="D79" s="46" t="s">
        <v>54</v>
      </c>
      <c r="E79" s="34"/>
      <c r="F79" s="34"/>
    </row>
    <row r="80" spans="4:8" ht="18" x14ac:dyDescent="0.25">
      <c r="D80" s="46" t="s">
        <v>55</v>
      </c>
      <c r="E80" s="34"/>
      <c r="F80" s="34"/>
    </row>
    <row r="81" spans="4:8" ht="18" x14ac:dyDescent="0.25">
      <c r="D81" s="47" t="s">
        <v>56</v>
      </c>
      <c r="E81" s="34"/>
      <c r="F81" s="34"/>
    </row>
    <row r="82" spans="4:8" ht="16.5" thickBot="1" x14ac:dyDescent="0.3">
      <c r="D82" s="44"/>
      <c r="E82" s="10"/>
      <c r="F82" s="10"/>
      <c r="G82" s="7"/>
      <c r="H82" s="7"/>
    </row>
    <row r="83" spans="4:8" ht="16.5" thickBot="1" x14ac:dyDescent="0.3"/>
    <row r="84" spans="4:8" x14ac:dyDescent="0.25">
      <c r="D84" s="41"/>
      <c r="E84" s="42"/>
      <c r="F84" s="52"/>
    </row>
    <row r="85" spans="4:8" ht="18" x14ac:dyDescent="0.25">
      <c r="D85" s="43" t="s">
        <v>43</v>
      </c>
      <c r="E85" s="34"/>
      <c r="F85" s="53"/>
    </row>
    <row r="86" spans="4:8" ht="18" x14ac:dyDescent="0.25">
      <c r="D86" s="43" t="s">
        <v>44</v>
      </c>
      <c r="E86" s="34"/>
      <c r="F86" s="53"/>
    </row>
    <row r="87" spans="4:8" ht="18" x14ac:dyDescent="0.25">
      <c r="D87" s="43" t="s">
        <v>45</v>
      </c>
      <c r="E87" s="34"/>
      <c r="F87" s="53"/>
    </row>
    <row r="88" spans="4:8" ht="18" x14ac:dyDescent="0.25">
      <c r="D88" s="43" t="s">
        <v>46</v>
      </c>
      <c r="E88" s="34"/>
      <c r="F88" s="53"/>
    </row>
    <row r="89" spans="4:8" ht="18" x14ac:dyDescent="0.25">
      <c r="D89" s="45" t="s">
        <v>47</v>
      </c>
      <c r="E89" s="34"/>
      <c r="F89" s="53"/>
    </row>
    <row r="90" spans="4:8" ht="16.5" thickBot="1" x14ac:dyDescent="0.3">
      <c r="D90" s="44"/>
      <c r="E90" s="10"/>
      <c r="F90" s="54"/>
    </row>
    <row r="91" spans="4:8" ht="16.5" thickBot="1" x14ac:dyDescent="0.3"/>
    <row r="92" spans="4:8" x14ac:dyDescent="0.25">
      <c r="D92" s="41"/>
      <c r="E92" s="42"/>
      <c r="F92" s="52"/>
    </row>
    <row r="93" spans="4:8" ht="18" x14ac:dyDescent="0.25">
      <c r="D93" s="43" t="s">
        <v>43</v>
      </c>
      <c r="E93" s="34"/>
      <c r="F93" s="53"/>
    </row>
    <row r="94" spans="4:8" ht="18" x14ac:dyDescent="0.25">
      <c r="D94" s="43" t="s">
        <v>44</v>
      </c>
      <c r="E94" s="34"/>
      <c r="F94" s="53"/>
    </row>
    <row r="95" spans="4:8" ht="18" x14ac:dyDescent="0.25">
      <c r="D95" s="43" t="s">
        <v>45</v>
      </c>
      <c r="E95" s="34"/>
      <c r="F95" s="53"/>
    </row>
    <row r="96" spans="4:8" ht="18" x14ac:dyDescent="0.25">
      <c r="D96" s="43" t="s">
        <v>46</v>
      </c>
      <c r="E96" s="34"/>
      <c r="F96" s="53"/>
    </row>
    <row r="97" spans="1:11" s="8" customFormat="1" ht="18" x14ac:dyDescent="0.25">
      <c r="A97" s="7"/>
      <c r="B97" s="7"/>
      <c r="C97" s="7"/>
      <c r="D97" s="45" t="s">
        <v>47</v>
      </c>
      <c r="E97" s="34"/>
      <c r="F97" s="53"/>
      <c r="I97" s="7"/>
      <c r="J97" s="7"/>
      <c r="K97" s="7"/>
    </row>
    <row r="98" spans="1:11" s="8" customFormat="1" ht="16.5" thickBot="1" x14ac:dyDescent="0.3">
      <c r="A98" s="7"/>
      <c r="B98" s="7"/>
      <c r="C98" s="7"/>
      <c r="D98" s="44"/>
      <c r="E98" s="10"/>
      <c r="F98" s="54"/>
      <c r="I98" s="7"/>
      <c r="J98" s="7"/>
      <c r="K98" s="7"/>
    </row>
  </sheetData>
  <mergeCells count="7">
    <mergeCell ref="G41:I41"/>
    <mergeCell ref="A10:I10"/>
    <mergeCell ref="G18:H18"/>
    <mergeCell ref="G19:H19"/>
    <mergeCell ref="A20:H20"/>
    <mergeCell ref="A21:B21"/>
    <mergeCell ref="H35:I35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2:S42"/>
  <sheetViews>
    <sheetView topLeftCell="A4" workbookViewId="0">
      <selection activeCell="K17" sqref="K17"/>
    </sheetView>
  </sheetViews>
  <sheetFormatPr defaultRowHeight="15.75" x14ac:dyDescent="0.25"/>
  <cols>
    <col min="1" max="1" width="4.42578125" style="1" customWidth="1"/>
    <col min="2" max="2" width="10.42578125" style="1" customWidth="1"/>
    <col min="3" max="3" width="8.7109375" style="1" customWidth="1"/>
    <col min="4" max="4" width="26.28515625" style="1" customWidth="1"/>
    <col min="5" max="5" width="13.28515625" style="1" customWidth="1"/>
    <col min="6" max="6" width="6" style="1" customWidth="1"/>
    <col min="7" max="7" width="5.28515625" style="1" customWidth="1"/>
    <col min="8" max="8" width="14.140625" style="175" customWidth="1"/>
    <col min="9" max="9" width="2.140625" style="175" customWidth="1"/>
    <col min="10" max="10" width="17" style="1" customWidth="1"/>
    <col min="11" max="16384" width="9.140625" style="1"/>
  </cols>
  <sheetData>
    <row r="2" spans="1:16" x14ac:dyDescent="0.25">
      <c r="A2" s="131" t="s">
        <v>0</v>
      </c>
    </row>
    <row r="3" spans="1:16" x14ac:dyDescent="0.25">
      <c r="A3" s="9" t="s">
        <v>1</v>
      </c>
    </row>
    <row r="4" spans="1:16" x14ac:dyDescent="0.25">
      <c r="A4" s="9" t="s">
        <v>2</v>
      </c>
    </row>
    <row r="5" spans="1:16" x14ac:dyDescent="0.25">
      <c r="A5" s="9" t="s">
        <v>3</v>
      </c>
    </row>
    <row r="6" spans="1:16" x14ac:dyDescent="0.25">
      <c r="A6" s="9" t="s">
        <v>4</v>
      </c>
    </row>
    <row r="7" spans="1:16" x14ac:dyDescent="0.25">
      <c r="A7" s="9" t="s">
        <v>5</v>
      </c>
    </row>
    <row r="9" spans="1:16" ht="16.5" thickBot="1" x14ac:dyDescent="0.3">
      <c r="A9" s="196"/>
      <c r="B9" s="196"/>
      <c r="C9" s="196"/>
      <c r="D9" s="196"/>
      <c r="E9" s="196"/>
      <c r="F9" s="196"/>
      <c r="G9" s="196"/>
      <c r="H9" s="197"/>
      <c r="I9" s="197"/>
      <c r="J9" s="196"/>
    </row>
    <row r="10" spans="1:16" ht="25.5" customHeight="1" thickBot="1" x14ac:dyDescent="0.4">
      <c r="A10" s="383" t="s">
        <v>6</v>
      </c>
      <c r="B10" s="384"/>
      <c r="C10" s="384"/>
      <c r="D10" s="384"/>
      <c r="E10" s="384"/>
      <c r="F10" s="384"/>
      <c r="G10" s="384"/>
      <c r="H10" s="384"/>
      <c r="I10" s="384"/>
      <c r="J10" s="385"/>
    </row>
    <row r="12" spans="1:16" x14ac:dyDescent="0.25">
      <c r="A12" s="1" t="s">
        <v>7</v>
      </c>
      <c r="B12" s="1" t="s">
        <v>307</v>
      </c>
      <c r="H12" s="175" t="s">
        <v>8</v>
      </c>
      <c r="I12" s="175" t="s">
        <v>9</v>
      </c>
      <c r="J12" s="2" t="s">
        <v>310</v>
      </c>
    </row>
    <row r="13" spans="1:16" x14ac:dyDescent="0.25">
      <c r="H13" s="175" t="s">
        <v>10</v>
      </c>
      <c r="I13" s="175" t="s">
        <v>9</v>
      </c>
      <c r="J13" s="3" t="s">
        <v>311</v>
      </c>
    </row>
    <row r="14" spans="1:16" x14ac:dyDescent="0.25">
      <c r="B14" s="198"/>
      <c r="C14" s="198"/>
      <c r="D14" s="198"/>
      <c r="E14" s="198"/>
      <c r="H14" s="175" t="s">
        <v>27</v>
      </c>
      <c r="I14" s="175" t="s">
        <v>9</v>
      </c>
      <c r="P14" s="1" t="s">
        <v>58</v>
      </c>
    </row>
    <row r="15" spans="1:16" x14ac:dyDescent="0.25">
      <c r="B15" s="198"/>
      <c r="C15" s="198"/>
      <c r="D15" s="198"/>
      <c r="E15" s="198"/>
    </row>
    <row r="16" spans="1:16" x14ac:dyDescent="0.25">
      <c r="A16" s="1" t="s">
        <v>11</v>
      </c>
      <c r="B16" s="1" t="s">
        <v>308</v>
      </c>
    </row>
    <row r="17" spans="1:19" ht="16.5" thickBot="1" x14ac:dyDescent="0.3"/>
    <row r="18" spans="1:19" s="7" customFormat="1" ht="20.100000000000001" customHeight="1" x14ac:dyDescent="0.25">
      <c r="A18" s="13" t="s">
        <v>12</v>
      </c>
      <c r="B18" s="14" t="s">
        <v>32</v>
      </c>
      <c r="C18" s="14" t="s">
        <v>13</v>
      </c>
      <c r="D18" s="14" t="s">
        <v>33</v>
      </c>
      <c r="E18" s="14" t="s">
        <v>14</v>
      </c>
      <c r="F18" s="14" t="s">
        <v>101</v>
      </c>
      <c r="G18" s="228" t="s">
        <v>28</v>
      </c>
      <c r="H18" s="329" t="s">
        <v>16</v>
      </c>
      <c r="I18" s="330"/>
      <c r="J18" s="15" t="s">
        <v>17</v>
      </c>
    </row>
    <row r="19" spans="1:19" s="7" customFormat="1" ht="54.75" customHeight="1" x14ac:dyDescent="0.25">
      <c r="A19" s="16">
        <v>1</v>
      </c>
      <c r="B19" s="56">
        <v>44380</v>
      </c>
      <c r="C19" s="236" t="s">
        <v>312</v>
      </c>
      <c r="D19" s="5" t="s">
        <v>309</v>
      </c>
      <c r="E19" s="5" t="s">
        <v>254</v>
      </c>
      <c r="F19" s="85">
        <v>21</v>
      </c>
      <c r="G19" s="232">
        <v>903</v>
      </c>
      <c r="H19" s="353">
        <v>3500</v>
      </c>
      <c r="I19" s="354"/>
      <c r="J19" s="65">
        <f>G19*H19</f>
        <v>3160500</v>
      </c>
    </row>
    <row r="20" spans="1:19" s="7" customFormat="1" ht="25.5" customHeight="1" thickBot="1" x14ac:dyDescent="0.3">
      <c r="A20" s="333" t="s">
        <v>18</v>
      </c>
      <c r="B20" s="334"/>
      <c r="C20" s="334"/>
      <c r="D20" s="334"/>
      <c r="E20" s="334"/>
      <c r="F20" s="334"/>
      <c r="G20" s="334"/>
      <c r="H20" s="334"/>
      <c r="I20" s="343"/>
      <c r="J20" s="86">
        <f>+J19</f>
        <v>3160500</v>
      </c>
    </row>
    <row r="21" spans="1:19" x14ac:dyDescent="0.25">
      <c r="A21" s="386"/>
      <c r="B21" s="386"/>
      <c r="C21" s="386"/>
      <c r="D21" s="386"/>
      <c r="E21" s="386"/>
      <c r="F21" s="230"/>
      <c r="G21" s="230"/>
      <c r="H21" s="229"/>
      <c r="I21" s="229"/>
      <c r="J21" s="154"/>
    </row>
    <row r="22" spans="1:19" x14ac:dyDescent="0.25">
      <c r="A22" s="230"/>
      <c r="B22" s="230"/>
      <c r="C22" s="230"/>
      <c r="D22" s="230"/>
      <c r="E22" s="230"/>
      <c r="F22" s="230"/>
      <c r="G22" s="230"/>
      <c r="H22" s="153" t="s">
        <v>35</v>
      </c>
      <c r="I22" s="153"/>
      <c r="J22" s="154">
        <v>0</v>
      </c>
    </row>
    <row r="23" spans="1:19" ht="16.5" thickBot="1" x14ac:dyDescent="0.3">
      <c r="F23" s="131"/>
      <c r="G23" s="131"/>
      <c r="H23" s="215" t="s">
        <v>57</v>
      </c>
      <c r="I23" s="215"/>
      <c r="J23" s="233">
        <v>0</v>
      </c>
      <c r="K23" s="234"/>
      <c r="S23" s="1" t="s">
        <v>58</v>
      </c>
    </row>
    <row r="24" spans="1:19" x14ac:dyDescent="0.25">
      <c r="F24" s="131"/>
      <c r="G24" s="131"/>
      <c r="H24" s="217" t="s">
        <v>19</v>
      </c>
      <c r="I24" s="217"/>
      <c r="J24" s="218">
        <f>J20</f>
        <v>3160500</v>
      </c>
    </row>
    <row r="25" spans="1:19" x14ac:dyDescent="0.25">
      <c r="A25" s="131" t="s">
        <v>313</v>
      </c>
      <c r="F25" s="131"/>
      <c r="G25" s="131"/>
      <c r="H25" s="217"/>
      <c r="I25" s="217"/>
      <c r="J25" s="218"/>
    </row>
    <row r="26" spans="1:19" x14ac:dyDescent="0.25">
      <c r="F26" s="131"/>
      <c r="G26" s="131"/>
      <c r="H26" s="217"/>
      <c r="I26" s="217"/>
      <c r="J26" s="218"/>
    </row>
    <row r="27" spans="1:19" x14ac:dyDescent="0.25">
      <c r="A27" s="32" t="s">
        <v>20</v>
      </c>
      <c r="B27" s="32"/>
      <c r="C27" s="32"/>
      <c r="D27" s="32"/>
      <c r="E27" s="32"/>
    </row>
    <row r="28" spans="1:19" x14ac:dyDescent="0.25">
      <c r="A28" s="33" t="s">
        <v>21</v>
      </c>
      <c r="B28" s="131"/>
      <c r="C28" s="131"/>
      <c r="D28" s="131"/>
      <c r="E28" s="131"/>
    </row>
    <row r="29" spans="1:19" x14ac:dyDescent="0.25">
      <c r="A29" s="33" t="s">
        <v>22</v>
      </c>
      <c r="B29" s="131"/>
      <c r="C29" s="131"/>
      <c r="D29" s="131"/>
    </row>
    <row r="30" spans="1:19" x14ac:dyDescent="0.25">
      <c r="A30" s="35" t="s">
        <v>23</v>
      </c>
      <c r="B30" s="220"/>
      <c r="C30" s="220"/>
      <c r="D30" s="220"/>
      <c r="E30" s="219"/>
    </row>
    <row r="31" spans="1:19" x14ac:dyDescent="0.25">
      <c r="A31" s="37" t="s">
        <v>24</v>
      </c>
      <c r="B31" s="221"/>
      <c r="C31" s="221"/>
      <c r="D31" s="221"/>
      <c r="E31" s="220"/>
    </row>
    <row r="32" spans="1:19" x14ac:dyDescent="0.25">
      <c r="A32" s="38"/>
      <c r="B32" s="220"/>
      <c r="C32" s="220"/>
      <c r="D32" s="220"/>
      <c r="E32" s="220"/>
    </row>
    <row r="33" spans="1:10" x14ac:dyDescent="0.25">
      <c r="A33" s="221"/>
      <c r="B33" s="221"/>
      <c r="C33" s="221"/>
      <c r="D33" s="221"/>
      <c r="E33" s="235"/>
    </row>
    <row r="34" spans="1:10" x14ac:dyDescent="0.25">
      <c r="H34" s="222" t="s">
        <v>59</v>
      </c>
      <c r="I34" s="387" t="str">
        <f>+J13</f>
        <v xml:space="preserve"> 16 Juli 2021</v>
      </c>
      <c r="J34" s="388"/>
    </row>
    <row r="42" spans="1:10" x14ac:dyDescent="0.25">
      <c r="H42" s="352" t="s">
        <v>26</v>
      </c>
      <c r="I42" s="352"/>
      <c r="J42" s="352"/>
    </row>
  </sheetData>
  <mergeCells count="7">
    <mergeCell ref="H42:J42"/>
    <mergeCell ref="A10:J10"/>
    <mergeCell ref="H18:I18"/>
    <mergeCell ref="H19:I19"/>
    <mergeCell ref="A20:I20"/>
    <mergeCell ref="A21:E21"/>
    <mergeCell ref="I34:J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2:K99"/>
  <sheetViews>
    <sheetView workbookViewId="0">
      <selection activeCell="M14" sqref="M14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338" t="s">
        <v>6</v>
      </c>
      <c r="B10" s="339"/>
      <c r="C10" s="339"/>
      <c r="D10" s="339"/>
      <c r="E10" s="339"/>
      <c r="F10" s="339"/>
      <c r="G10" s="339"/>
      <c r="H10" s="339"/>
      <c r="I10" s="340"/>
    </row>
    <row r="12" spans="1:9" x14ac:dyDescent="0.25">
      <c r="A12" s="7" t="s">
        <v>7</v>
      </c>
      <c r="B12" s="7" t="s">
        <v>314</v>
      </c>
      <c r="G12" s="8" t="s">
        <v>8</v>
      </c>
      <c r="H12" s="12" t="s">
        <v>9</v>
      </c>
      <c r="I12" s="2" t="s">
        <v>316</v>
      </c>
    </row>
    <row r="13" spans="1:9" x14ac:dyDescent="0.25">
      <c r="G13" s="8" t="s">
        <v>10</v>
      </c>
      <c r="H13" s="12" t="s">
        <v>9</v>
      </c>
      <c r="I13" s="3" t="s">
        <v>311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315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329" t="s">
        <v>16</v>
      </c>
      <c r="H17" s="330"/>
      <c r="I17" s="15" t="s">
        <v>17</v>
      </c>
    </row>
    <row r="18" spans="1:10" ht="44.25" customHeight="1" x14ac:dyDescent="0.25">
      <c r="A18" s="16">
        <v>1</v>
      </c>
      <c r="B18" s="393">
        <v>44391</v>
      </c>
      <c r="C18" s="395" t="s">
        <v>317</v>
      </c>
      <c r="D18" s="5" t="s">
        <v>319</v>
      </c>
      <c r="E18" s="397" t="s">
        <v>318</v>
      </c>
      <c r="F18" s="389">
        <v>1</v>
      </c>
      <c r="G18" s="331">
        <v>800000</v>
      </c>
      <c r="H18" s="332"/>
      <c r="I18" s="59">
        <f>F18*G18</f>
        <v>800000</v>
      </c>
    </row>
    <row r="19" spans="1:10" ht="58.5" customHeight="1" x14ac:dyDescent="0.25">
      <c r="A19" s="16">
        <v>2</v>
      </c>
      <c r="B19" s="394"/>
      <c r="C19" s="396"/>
      <c r="D19" s="5" t="s">
        <v>320</v>
      </c>
      <c r="E19" s="398"/>
      <c r="F19" s="390"/>
      <c r="G19" s="391">
        <v>100000</v>
      </c>
      <c r="H19" s="392"/>
      <c r="I19" s="237">
        <f>G19</f>
        <v>100000</v>
      </c>
    </row>
    <row r="20" spans="1:10" ht="45" customHeight="1" x14ac:dyDescent="0.25">
      <c r="A20" s="16">
        <v>3</v>
      </c>
      <c r="B20" s="393">
        <v>44391</v>
      </c>
      <c r="C20" s="395" t="s">
        <v>321</v>
      </c>
      <c r="D20" s="5" t="s">
        <v>322</v>
      </c>
      <c r="E20" s="397" t="s">
        <v>318</v>
      </c>
      <c r="F20" s="389">
        <v>1</v>
      </c>
      <c r="G20" s="331">
        <v>800000</v>
      </c>
      <c r="H20" s="332"/>
      <c r="I20" s="59">
        <f>F20*G20</f>
        <v>800000</v>
      </c>
    </row>
    <row r="21" spans="1:10" ht="60.75" customHeight="1" x14ac:dyDescent="0.25">
      <c r="A21" s="16">
        <v>4</v>
      </c>
      <c r="B21" s="394"/>
      <c r="C21" s="396"/>
      <c r="D21" s="5" t="s">
        <v>323</v>
      </c>
      <c r="E21" s="398"/>
      <c r="F21" s="390"/>
      <c r="G21" s="391">
        <v>100000</v>
      </c>
      <c r="H21" s="392"/>
      <c r="I21" s="237">
        <f>G21</f>
        <v>100000</v>
      </c>
    </row>
    <row r="22" spans="1:10" ht="25.5" customHeight="1" thickBot="1" x14ac:dyDescent="0.3">
      <c r="A22" s="333" t="s">
        <v>18</v>
      </c>
      <c r="B22" s="334"/>
      <c r="C22" s="334"/>
      <c r="D22" s="334"/>
      <c r="E22" s="334"/>
      <c r="F22" s="334"/>
      <c r="G22" s="334"/>
      <c r="H22" s="343"/>
      <c r="I22" s="18">
        <f>SUM(I18:I21)</f>
        <v>1800000</v>
      </c>
    </row>
    <row r="23" spans="1:10" x14ac:dyDescent="0.25">
      <c r="A23" s="337"/>
      <c r="B23" s="337"/>
      <c r="C23" s="227"/>
      <c r="D23" s="227"/>
      <c r="E23" s="227"/>
      <c r="F23" s="227"/>
      <c r="G23" s="19"/>
      <c r="H23" s="19"/>
      <c r="I23" s="20"/>
    </row>
    <row r="24" spans="1:10" x14ac:dyDescent="0.25">
      <c r="A24" s="227"/>
      <c r="B24" s="227"/>
      <c r="C24" s="227"/>
      <c r="D24" s="227"/>
      <c r="E24" s="227"/>
      <c r="F24" s="227"/>
      <c r="G24" s="24" t="s">
        <v>35</v>
      </c>
      <c r="H24" s="24"/>
      <c r="I24" s="25">
        <v>0</v>
      </c>
    </row>
    <row r="25" spans="1:10" ht="16.5" thickBot="1" x14ac:dyDescent="0.3">
      <c r="D25" s="6"/>
      <c r="E25" s="6"/>
      <c r="F25" s="6"/>
      <c r="G25" s="26" t="s">
        <v>57</v>
      </c>
      <c r="H25" s="26"/>
      <c r="I25" s="27">
        <v>0</v>
      </c>
      <c r="J25" s="28"/>
    </row>
    <row r="26" spans="1:10" x14ac:dyDescent="0.25">
      <c r="D26" s="6"/>
      <c r="E26" s="6"/>
      <c r="F26" s="6"/>
      <c r="G26" s="29" t="s">
        <v>37</v>
      </c>
      <c r="H26" s="29"/>
      <c r="I26" s="30">
        <f>+I22</f>
        <v>1800000</v>
      </c>
    </row>
    <row r="27" spans="1:10" x14ac:dyDescent="0.25">
      <c r="A27" s="6" t="s">
        <v>80</v>
      </c>
      <c r="D27" s="6"/>
      <c r="E27" s="6"/>
      <c r="F27" s="6"/>
      <c r="G27" s="29"/>
      <c r="H27" s="29"/>
      <c r="I27" s="30"/>
    </row>
    <row r="28" spans="1:10" x14ac:dyDescent="0.25">
      <c r="A28" s="31"/>
      <c r="D28" s="6"/>
      <c r="E28" s="6"/>
      <c r="F28" s="6"/>
      <c r="G28" s="29"/>
      <c r="H28" s="29"/>
      <c r="I28" s="30"/>
    </row>
    <row r="29" spans="1:10" x14ac:dyDescent="0.25">
      <c r="A29" s="32" t="s">
        <v>20</v>
      </c>
    </row>
    <row r="30" spans="1:10" x14ac:dyDescent="0.25">
      <c r="A30" s="33" t="s">
        <v>21</v>
      </c>
      <c r="B30" s="33"/>
      <c r="C30" s="33"/>
      <c r="D30" s="34"/>
      <c r="E30" s="34"/>
    </row>
    <row r="31" spans="1:10" x14ac:dyDescent="0.25">
      <c r="A31" s="33" t="s">
        <v>22</v>
      </c>
      <c r="B31" s="33"/>
      <c r="C31" s="33"/>
      <c r="D31" s="34"/>
      <c r="E31" s="34"/>
    </row>
    <row r="32" spans="1:10" x14ac:dyDescent="0.25">
      <c r="A32" s="35" t="s">
        <v>23</v>
      </c>
      <c r="B32" s="36"/>
      <c r="C32" s="36"/>
      <c r="D32" s="34"/>
      <c r="E32" s="34"/>
    </row>
    <row r="33" spans="1:9" x14ac:dyDescent="0.25">
      <c r="A33" s="37" t="s">
        <v>24</v>
      </c>
      <c r="B33" s="37"/>
      <c r="C33" s="37"/>
      <c r="D33" s="34"/>
      <c r="E33" s="34"/>
    </row>
    <row r="34" spans="1:9" x14ac:dyDescent="0.25">
      <c r="A34" s="38"/>
      <c r="B34" s="38"/>
      <c r="C34" s="38"/>
    </row>
    <row r="35" spans="1:9" x14ac:dyDescent="0.25">
      <c r="A35" s="39"/>
      <c r="B35" s="39"/>
      <c r="C35" s="39"/>
    </row>
    <row r="36" spans="1:9" x14ac:dyDescent="0.25">
      <c r="G36" s="40" t="s">
        <v>25</v>
      </c>
      <c r="H36" s="323" t="str">
        <f>I13</f>
        <v xml:space="preserve"> 16 Juli 2021</v>
      </c>
      <c r="I36" s="324"/>
    </row>
    <row r="40" spans="1:9" ht="24.75" customHeight="1" x14ac:dyDescent="0.25"/>
    <row r="42" spans="1:9" x14ac:dyDescent="0.25">
      <c r="G42" s="325" t="s">
        <v>26</v>
      </c>
      <c r="H42" s="325"/>
      <c r="I42" s="325"/>
    </row>
    <row r="47" spans="1:9" ht="16.5" thickBot="1" x14ac:dyDescent="0.3"/>
    <row r="48" spans="1:9" x14ac:dyDescent="0.25">
      <c r="D48" s="41"/>
      <c r="E48" s="42"/>
      <c r="F48" s="42"/>
    </row>
    <row r="49" spans="4:8" ht="18" x14ac:dyDescent="0.25">
      <c r="D49" s="43" t="s">
        <v>38</v>
      </c>
      <c r="E49" s="34"/>
      <c r="F49" s="34"/>
      <c r="G49" s="7"/>
      <c r="H49" s="7"/>
    </row>
    <row r="50" spans="4:8" ht="18" x14ac:dyDescent="0.25">
      <c r="D50" s="43" t="s">
        <v>39</v>
      </c>
      <c r="E50" s="34"/>
      <c r="F50" s="34"/>
      <c r="G50" s="7"/>
      <c r="H50" s="7"/>
    </row>
    <row r="51" spans="4:8" ht="18" x14ac:dyDescent="0.25">
      <c r="D51" s="43" t="s">
        <v>40</v>
      </c>
      <c r="E51" s="34"/>
      <c r="F51" s="34"/>
      <c r="G51" s="7"/>
      <c r="H51" s="7"/>
    </row>
    <row r="52" spans="4:8" ht="18" x14ac:dyDescent="0.25">
      <c r="D52" s="43" t="s">
        <v>41</v>
      </c>
      <c r="E52" s="34"/>
      <c r="F52" s="34"/>
      <c r="G52" s="7"/>
      <c r="H52" s="7"/>
    </row>
    <row r="53" spans="4:8" ht="18" x14ac:dyDescent="0.25">
      <c r="D53" s="43" t="s">
        <v>42</v>
      </c>
      <c r="E53" s="34"/>
      <c r="F53" s="34"/>
      <c r="G53" s="7"/>
      <c r="H53" s="7"/>
    </row>
    <row r="54" spans="4:8" ht="16.5" thickBot="1" x14ac:dyDescent="0.3">
      <c r="D54" s="44"/>
      <c r="E54" s="10"/>
      <c r="F54" s="10"/>
      <c r="G54" s="7"/>
      <c r="H54" s="7"/>
    </row>
    <row r="55" spans="4:8" x14ac:dyDescent="0.25">
      <c r="G55" s="7"/>
      <c r="H55" s="7"/>
    </row>
    <row r="56" spans="4:8" x14ac:dyDescent="0.25">
      <c r="G56" s="7"/>
      <c r="H56" s="7"/>
    </row>
    <row r="57" spans="4:8" ht="16.5" thickBot="1" x14ac:dyDescent="0.3">
      <c r="G57" s="7"/>
      <c r="H57" s="7"/>
    </row>
    <row r="58" spans="4:8" x14ac:dyDescent="0.25">
      <c r="D58" s="41"/>
      <c r="E58" s="42"/>
      <c r="F58" s="52"/>
      <c r="G58" s="7"/>
      <c r="H58" s="7"/>
    </row>
    <row r="59" spans="4:8" ht="18" x14ac:dyDescent="0.25">
      <c r="D59" s="43" t="s">
        <v>43</v>
      </c>
      <c r="E59" s="34"/>
      <c r="F59" s="53"/>
      <c r="G59" s="7"/>
      <c r="H59" s="7"/>
    </row>
    <row r="60" spans="4:8" ht="18" x14ac:dyDescent="0.25">
      <c r="D60" s="43" t="s">
        <v>44</v>
      </c>
      <c r="E60" s="34"/>
      <c r="F60" s="53"/>
      <c r="G60" s="7"/>
      <c r="H60" s="7"/>
    </row>
    <row r="61" spans="4:8" ht="18" x14ac:dyDescent="0.25">
      <c r="D61" s="43" t="s">
        <v>45</v>
      </c>
      <c r="E61" s="34"/>
      <c r="F61" s="53"/>
      <c r="G61" s="7"/>
      <c r="H61" s="7"/>
    </row>
    <row r="62" spans="4:8" ht="18" x14ac:dyDescent="0.25">
      <c r="D62" s="43" t="s">
        <v>46</v>
      </c>
      <c r="E62" s="34"/>
      <c r="F62" s="53"/>
      <c r="G62" s="7"/>
      <c r="H62" s="7"/>
    </row>
    <row r="63" spans="4:8" ht="18" x14ac:dyDescent="0.25">
      <c r="D63" s="45" t="s">
        <v>47</v>
      </c>
      <c r="E63" s="34"/>
      <c r="F63" s="53"/>
      <c r="G63" s="7"/>
      <c r="H63" s="7"/>
    </row>
    <row r="64" spans="4:8" ht="16.5" thickBot="1" x14ac:dyDescent="0.3">
      <c r="D64" s="44"/>
      <c r="E64" s="10"/>
      <c r="F64" s="54"/>
      <c r="G64" s="7"/>
      <c r="H64" s="7"/>
    </row>
    <row r="65" spans="4:8" x14ac:dyDescent="0.25">
      <c r="G65" s="7"/>
      <c r="H65" s="7"/>
    </row>
    <row r="66" spans="4:8" x14ac:dyDescent="0.25">
      <c r="G66" s="7"/>
      <c r="H66" s="7"/>
    </row>
    <row r="67" spans="4:8" x14ac:dyDescent="0.25">
      <c r="G67" s="7"/>
      <c r="H67" s="7"/>
    </row>
    <row r="68" spans="4:8" ht="16.5" thickBot="1" x14ac:dyDescent="0.3">
      <c r="G68" s="7"/>
      <c r="H68" s="7"/>
    </row>
    <row r="69" spans="4:8" x14ac:dyDescent="0.25">
      <c r="D69" s="41"/>
      <c r="E69" s="42"/>
      <c r="F69" s="42"/>
      <c r="G69" s="7"/>
      <c r="H69" s="7"/>
    </row>
    <row r="70" spans="4:8" ht="18" x14ac:dyDescent="0.25">
      <c r="D70" s="43" t="s">
        <v>38</v>
      </c>
      <c r="E70" s="34"/>
      <c r="F70" s="34"/>
      <c r="G70" s="7"/>
      <c r="H70" s="7"/>
    </row>
    <row r="71" spans="4:8" ht="18" x14ac:dyDescent="0.25">
      <c r="D71" s="43" t="s">
        <v>48</v>
      </c>
      <c r="E71" s="34"/>
      <c r="F71" s="34"/>
      <c r="G71" s="7"/>
      <c r="H71" s="7"/>
    </row>
    <row r="72" spans="4:8" ht="18" x14ac:dyDescent="0.25">
      <c r="D72" s="43" t="s">
        <v>49</v>
      </c>
      <c r="E72" s="34"/>
      <c r="F72" s="34"/>
      <c r="G72" s="7"/>
      <c r="H72" s="7"/>
    </row>
    <row r="73" spans="4:8" ht="18" x14ac:dyDescent="0.25">
      <c r="D73" s="43" t="s">
        <v>50</v>
      </c>
      <c r="E73" s="34"/>
      <c r="F73" s="34"/>
      <c r="G73" s="7"/>
      <c r="H73" s="7"/>
    </row>
    <row r="74" spans="4:8" ht="18" x14ac:dyDescent="0.25">
      <c r="D74" s="43" t="s">
        <v>51</v>
      </c>
      <c r="E74" s="34"/>
      <c r="F74" s="34"/>
      <c r="G74" s="7"/>
      <c r="H74" s="7"/>
    </row>
    <row r="75" spans="4:8" ht="16.5" thickBot="1" x14ac:dyDescent="0.3">
      <c r="D75" s="44"/>
      <c r="E75" s="10"/>
      <c r="F75" s="10"/>
      <c r="G75" s="7"/>
      <c r="H75" s="7"/>
    </row>
    <row r="76" spans="4:8" ht="16.5" thickBot="1" x14ac:dyDescent="0.3">
      <c r="G76" s="7"/>
      <c r="H76" s="7"/>
    </row>
    <row r="77" spans="4:8" x14ac:dyDescent="0.25">
      <c r="D77" s="41"/>
      <c r="E77" s="42"/>
      <c r="F77" s="42"/>
      <c r="G77" s="7"/>
      <c r="H77" s="7"/>
    </row>
    <row r="78" spans="4:8" ht="18" x14ac:dyDescent="0.25">
      <c r="D78" s="46" t="s">
        <v>52</v>
      </c>
      <c r="E78" s="34"/>
      <c r="F78" s="34"/>
    </row>
    <row r="79" spans="4:8" ht="18" x14ac:dyDescent="0.25">
      <c r="D79" s="46" t="s">
        <v>53</v>
      </c>
      <c r="E79" s="34"/>
      <c r="F79" s="34"/>
    </row>
    <row r="80" spans="4:8" ht="18" x14ac:dyDescent="0.25">
      <c r="D80" s="46" t="s">
        <v>54</v>
      </c>
      <c r="E80" s="34"/>
      <c r="F80" s="34"/>
    </row>
    <row r="81" spans="4:8" ht="18" x14ac:dyDescent="0.25">
      <c r="D81" s="46" t="s">
        <v>55</v>
      </c>
      <c r="E81" s="34"/>
      <c r="F81" s="34"/>
    </row>
    <row r="82" spans="4:8" ht="18" x14ac:dyDescent="0.25">
      <c r="D82" s="47" t="s">
        <v>56</v>
      </c>
      <c r="E82" s="34"/>
      <c r="F82" s="34"/>
    </row>
    <row r="83" spans="4:8" ht="16.5" thickBot="1" x14ac:dyDescent="0.3">
      <c r="D83" s="44"/>
      <c r="E83" s="10"/>
      <c r="F83" s="10"/>
      <c r="G83" s="7"/>
      <c r="H83" s="7"/>
    </row>
    <row r="84" spans="4:8" ht="16.5" thickBot="1" x14ac:dyDescent="0.3"/>
    <row r="85" spans="4:8" x14ac:dyDescent="0.25">
      <c r="D85" s="41"/>
      <c r="E85" s="42"/>
      <c r="F85" s="52"/>
    </row>
    <row r="86" spans="4:8" ht="18" x14ac:dyDescent="0.25">
      <c r="D86" s="43" t="s">
        <v>43</v>
      </c>
      <c r="E86" s="34"/>
      <c r="F86" s="53"/>
    </row>
    <row r="87" spans="4:8" ht="18" x14ac:dyDescent="0.25">
      <c r="D87" s="43" t="s">
        <v>44</v>
      </c>
      <c r="E87" s="34"/>
      <c r="F87" s="53"/>
    </row>
    <row r="88" spans="4:8" ht="18" x14ac:dyDescent="0.25">
      <c r="D88" s="43" t="s">
        <v>45</v>
      </c>
      <c r="E88" s="34"/>
      <c r="F88" s="53"/>
    </row>
    <row r="89" spans="4:8" ht="18" x14ac:dyDescent="0.25">
      <c r="D89" s="43" t="s">
        <v>46</v>
      </c>
      <c r="E89" s="34"/>
      <c r="F89" s="53"/>
    </row>
    <row r="90" spans="4:8" ht="18" x14ac:dyDescent="0.25">
      <c r="D90" s="45" t="s">
        <v>47</v>
      </c>
      <c r="E90" s="34"/>
      <c r="F90" s="53"/>
    </row>
    <row r="91" spans="4:8" ht="16.5" thickBot="1" x14ac:dyDescent="0.3">
      <c r="D91" s="44"/>
      <c r="E91" s="10"/>
      <c r="F91" s="54"/>
    </row>
    <row r="92" spans="4:8" ht="16.5" thickBot="1" x14ac:dyDescent="0.3"/>
    <row r="93" spans="4:8" x14ac:dyDescent="0.25">
      <c r="D93" s="41"/>
      <c r="E93" s="42"/>
      <c r="F93" s="52"/>
    </row>
    <row r="94" spans="4:8" ht="18" x14ac:dyDescent="0.25">
      <c r="D94" s="43" t="s">
        <v>43</v>
      </c>
      <c r="E94" s="34"/>
      <c r="F94" s="53"/>
    </row>
    <row r="95" spans="4:8" ht="18" x14ac:dyDescent="0.25">
      <c r="D95" s="43" t="s">
        <v>44</v>
      </c>
      <c r="E95" s="34"/>
      <c r="F95" s="53"/>
    </row>
    <row r="96" spans="4:8" ht="18" x14ac:dyDescent="0.25">
      <c r="D96" s="43" t="s">
        <v>45</v>
      </c>
      <c r="E96" s="34"/>
      <c r="F96" s="53"/>
    </row>
    <row r="97" spans="1:11" ht="18" x14ac:dyDescent="0.25">
      <c r="D97" s="43" t="s">
        <v>46</v>
      </c>
      <c r="E97" s="34"/>
      <c r="F97" s="53"/>
    </row>
    <row r="98" spans="1:11" s="8" customFormat="1" ht="18" x14ac:dyDescent="0.25">
      <c r="A98" s="7"/>
      <c r="B98" s="7"/>
      <c r="C98" s="7"/>
      <c r="D98" s="45" t="s">
        <v>47</v>
      </c>
      <c r="E98" s="34"/>
      <c r="F98" s="53"/>
      <c r="I98" s="7"/>
      <c r="J98" s="7"/>
      <c r="K98" s="7"/>
    </row>
    <row r="99" spans="1:11" s="8" customFormat="1" ht="16.5" thickBot="1" x14ac:dyDescent="0.3">
      <c r="A99" s="7"/>
      <c r="B99" s="7"/>
      <c r="C99" s="7"/>
      <c r="D99" s="44"/>
      <c r="E99" s="10"/>
      <c r="F99" s="54"/>
      <c r="I99" s="7"/>
      <c r="J99" s="7"/>
      <c r="K99" s="7"/>
    </row>
  </sheetData>
  <mergeCells count="18">
    <mergeCell ref="A10:I10"/>
    <mergeCell ref="G17:H17"/>
    <mergeCell ref="G19:H19"/>
    <mergeCell ref="G18:H18"/>
    <mergeCell ref="B18:B19"/>
    <mergeCell ref="C18:C19"/>
    <mergeCell ref="E18:E19"/>
    <mergeCell ref="F18:F19"/>
    <mergeCell ref="F20:F21"/>
    <mergeCell ref="A22:H22"/>
    <mergeCell ref="A23:B23"/>
    <mergeCell ref="H36:I36"/>
    <mergeCell ref="G42:I42"/>
    <mergeCell ref="G20:H20"/>
    <mergeCell ref="G21:H21"/>
    <mergeCell ref="B20:B21"/>
    <mergeCell ref="C20:C21"/>
    <mergeCell ref="E20:E21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2:K96"/>
  <sheetViews>
    <sheetView topLeftCell="A10" workbookViewId="0">
      <selection activeCell="B12" sqref="B12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338" t="s">
        <v>6</v>
      </c>
      <c r="B10" s="339"/>
      <c r="C10" s="339"/>
      <c r="D10" s="339"/>
      <c r="E10" s="339"/>
      <c r="F10" s="339"/>
      <c r="G10" s="339"/>
      <c r="H10" s="339"/>
      <c r="I10" s="340"/>
    </row>
    <row r="12" spans="1:9" x14ac:dyDescent="0.25">
      <c r="A12" s="7" t="s">
        <v>7</v>
      </c>
      <c r="B12" s="7" t="s">
        <v>314</v>
      </c>
      <c r="G12" s="8" t="s">
        <v>8</v>
      </c>
      <c r="H12" s="12" t="s">
        <v>9</v>
      </c>
      <c r="I12" s="2" t="s">
        <v>324</v>
      </c>
    </row>
    <row r="13" spans="1:9" x14ac:dyDescent="0.25">
      <c r="G13" s="8" t="s">
        <v>10</v>
      </c>
      <c r="H13" s="12" t="s">
        <v>9</v>
      </c>
      <c r="I13" s="3" t="s">
        <v>311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315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329" t="s">
        <v>16</v>
      </c>
      <c r="H17" s="330"/>
      <c r="I17" s="15" t="s">
        <v>17</v>
      </c>
    </row>
    <row r="18" spans="1:10" ht="61.5" customHeight="1" x14ac:dyDescent="0.25">
      <c r="A18" s="16">
        <v>1</v>
      </c>
      <c r="B18" s="239">
        <v>44390</v>
      </c>
      <c r="C18" s="238" t="s">
        <v>325</v>
      </c>
      <c r="D18" s="5" t="s">
        <v>327</v>
      </c>
      <c r="E18" s="5" t="s">
        <v>132</v>
      </c>
      <c r="F18" s="85">
        <v>1</v>
      </c>
      <c r="G18" s="331">
        <v>2150000</v>
      </c>
      <c r="H18" s="332"/>
      <c r="I18" s="59">
        <f>F18*G18</f>
        <v>2150000</v>
      </c>
    </row>
    <row r="19" spans="1:10" ht="25.5" customHeight="1" thickBot="1" x14ac:dyDescent="0.3">
      <c r="A19" s="333" t="s">
        <v>18</v>
      </c>
      <c r="B19" s="334"/>
      <c r="C19" s="334"/>
      <c r="D19" s="334"/>
      <c r="E19" s="334"/>
      <c r="F19" s="334"/>
      <c r="G19" s="334"/>
      <c r="H19" s="343"/>
      <c r="I19" s="18">
        <f>SUM(I18:I18)</f>
        <v>2150000</v>
      </c>
    </row>
    <row r="20" spans="1:10" x14ac:dyDescent="0.25">
      <c r="A20" s="337"/>
      <c r="B20" s="337"/>
      <c r="C20" s="227"/>
      <c r="D20" s="227"/>
      <c r="E20" s="227"/>
      <c r="F20" s="227"/>
      <c r="G20" s="19"/>
      <c r="H20" s="19"/>
      <c r="I20" s="20"/>
    </row>
    <row r="21" spans="1:10" x14ac:dyDescent="0.25">
      <c r="A21" s="227"/>
      <c r="B21" s="227"/>
      <c r="C21" s="227"/>
      <c r="D21" s="227"/>
      <c r="E21" s="227"/>
      <c r="F21" s="227"/>
      <c r="G21" s="24" t="s">
        <v>35</v>
      </c>
      <c r="H21" s="24"/>
      <c r="I21" s="25">
        <v>0</v>
      </c>
    </row>
    <row r="22" spans="1:10" ht="16.5" thickBot="1" x14ac:dyDescent="0.3">
      <c r="D22" s="6"/>
      <c r="E22" s="6"/>
      <c r="F22" s="6"/>
      <c r="G22" s="26" t="s">
        <v>57</v>
      </c>
      <c r="H22" s="26"/>
      <c r="I22" s="27">
        <v>0</v>
      </c>
      <c r="J22" s="28"/>
    </row>
    <row r="23" spans="1:10" x14ac:dyDescent="0.25">
      <c r="D23" s="6"/>
      <c r="E23" s="6"/>
      <c r="F23" s="6"/>
      <c r="G23" s="29" t="s">
        <v>37</v>
      </c>
      <c r="H23" s="29"/>
      <c r="I23" s="30">
        <f>+I19</f>
        <v>2150000</v>
      </c>
    </row>
    <row r="24" spans="1:10" x14ac:dyDescent="0.25">
      <c r="A24" s="6" t="s">
        <v>326</v>
      </c>
      <c r="D24" s="6"/>
      <c r="E24" s="6"/>
      <c r="F24" s="6"/>
      <c r="G24" s="29"/>
      <c r="H24" s="29"/>
      <c r="I24" s="30"/>
    </row>
    <row r="25" spans="1:10" x14ac:dyDescent="0.25">
      <c r="A25" s="31"/>
      <c r="D25" s="6"/>
      <c r="E25" s="6"/>
      <c r="F25" s="6"/>
      <c r="G25" s="29"/>
      <c r="H25" s="29"/>
      <c r="I25" s="30"/>
    </row>
    <row r="26" spans="1:10" x14ac:dyDescent="0.25">
      <c r="A26" s="32" t="s">
        <v>20</v>
      </c>
    </row>
    <row r="27" spans="1:10" x14ac:dyDescent="0.25">
      <c r="A27" s="33" t="s">
        <v>21</v>
      </c>
      <c r="B27" s="33"/>
      <c r="C27" s="33"/>
      <c r="D27" s="34"/>
      <c r="E27" s="34"/>
    </row>
    <row r="28" spans="1:10" x14ac:dyDescent="0.25">
      <c r="A28" s="33" t="s">
        <v>22</v>
      </c>
      <c r="B28" s="33"/>
      <c r="C28" s="33"/>
      <c r="D28" s="34"/>
      <c r="E28" s="34"/>
    </row>
    <row r="29" spans="1:10" x14ac:dyDescent="0.25">
      <c r="A29" s="35" t="s">
        <v>23</v>
      </c>
      <c r="B29" s="36"/>
      <c r="C29" s="36"/>
      <c r="D29" s="34"/>
      <c r="E29" s="34"/>
    </row>
    <row r="30" spans="1:10" x14ac:dyDescent="0.25">
      <c r="A30" s="37" t="s">
        <v>24</v>
      </c>
      <c r="B30" s="37"/>
      <c r="C30" s="37"/>
      <c r="D30" s="34"/>
      <c r="E30" s="34"/>
    </row>
    <row r="31" spans="1:10" x14ac:dyDescent="0.25">
      <c r="A31" s="38"/>
      <c r="B31" s="38"/>
      <c r="C31" s="38"/>
    </row>
    <row r="32" spans="1:10" x14ac:dyDescent="0.25">
      <c r="A32" s="39"/>
      <c r="B32" s="39"/>
      <c r="C32" s="39"/>
    </row>
    <row r="33" spans="4:9" x14ac:dyDescent="0.25">
      <c r="G33" s="40" t="s">
        <v>25</v>
      </c>
      <c r="H33" s="323" t="str">
        <f>I13</f>
        <v xml:space="preserve"> 16 Juli 2021</v>
      </c>
      <c r="I33" s="324"/>
    </row>
    <row r="37" spans="4:9" ht="24.75" customHeight="1" x14ac:dyDescent="0.25"/>
    <row r="39" spans="4:9" x14ac:dyDescent="0.25">
      <c r="G39" s="325" t="s">
        <v>26</v>
      </c>
      <c r="H39" s="325"/>
      <c r="I39" s="325"/>
    </row>
    <row r="44" spans="4:9" ht="16.5" thickBot="1" x14ac:dyDescent="0.3"/>
    <row r="45" spans="4:9" x14ac:dyDescent="0.25">
      <c r="D45" s="41"/>
      <c r="E45" s="42"/>
      <c r="F45" s="42"/>
    </row>
    <row r="46" spans="4:9" ht="18" x14ac:dyDescent="0.25">
      <c r="D46" s="43" t="s">
        <v>38</v>
      </c>
      <c r="E46" s="34"/>
      <c r="F46" s="34"/>
      <c r="G46" s="7"/>
      <c r="H46" s="7"/>
    </row>
    <row r="47" spans="4:9" ht="18" x14ac:dyDescent="0.25">
      <c r="D47" s="43" t="s">
        <v>39</v>
      </c>
      <c r="E47" s="34"/>
      <c r="F47" s="34"/>
      <c r="G47" s="7"/>
      <c r="H47" s="7"/>
    </row>
    <row r="48" spans="4:9" ht="18" x14ac:dyDescent="0.25">
      <c r="D48" s="43" t="s">
        <v>40</v>
      </c>
      <c r="E48" s="34"/>
      <c r="F48" s="34"/>
      <c r="G48" s="7"/>
      <c r="H48" s="7"/>
    </row>
    <row r="49" spans="4:8" ht="18" x14ac:dyDescent="0.25">
      <c r="D49" s="43" t="s">
        <v>41</v>
      </c>
      <c r="E49" s="34"/>
      <c r="F49" s="34"/>
      <c r="G49" s="7"/>
      <c r="H49" s="7"/>
    </row>
    <row r="50" spans="4:8" ht="18" x14ac:dyDescent="0.25">
      <c r="D50" s="43" t="s">
        <v>42</v>
      </c>
      <c r="E50" s="34"/>
      <c r="F50" s="34"/>
      <c r="G50" s="7"/>
      <c r="H50" s="7"/>
    </row>
    <row r="51" spans="4:8" ht="16.5" thickBot="1" x14ac:dyDescent="0.3">
      <c r="D51" s="44"/>
      <c r="E51" s="10"/>
      <c r="F51" s="10"/>
      <c r="G51" s="7"/>
      <c r="H51" s="7"/>
    </row>
    <row r="52" spans="4:8" x14ac:dyDescent="0.25">
      <c r="G52" s="7"/>
      <c r="H52" s="7"/>
    </row>
    <row r="53" spans="4:8" x14ac:dyDescent="0.25">
      <c r="G53" s="7"/>
      <c r="H53" s="7"/>
    </row>
    <row r="54" spans="4:8" ht="16.5" thickBot="1" x14ac:dyDescent="0.3">
      <c r="G54" s="7"/>
      <c r="H54" s="7"/>
    </row>
    <row r="55" spans="4:8" x14ac:dyDescent="0.25">
      <c r="D55" s="41"/>
      <c r="E55" s="42"/>
      <c r="F55" s="52"/>
      <c r="G55" s="7"/>
      <c r="H55" s="7"/>
    </row>
    <row r="56" spans="4:8" ht="18" x14ac:dyDescent="0.25">
      <c r="D56" s="43" t="s">
        <v>43</v>
      </c>
      <c r="E56" s="34"/>
      <c r="F56" s="53"/>
      <c r="G56" s="7"/>
      <c r="H56" s="7"/>
    </row>
    <row r="57" spans="4:8" ht="18" x14ac:dyDescent="0.25">
      <c r="D57" s="43" t="s">
        <v>44</v>
      </c>
      <c r="E57" s="34"/>
      <c r="F57" s="53"/>
      <c r="G57" s="7"/>
      <c r="H57" s="7"/>
    </row>
    <row r="58" spans="4:8" ht="18" x14ac:dyDescent="0.25">
      <c r="D58" s="43" t="s">
        <v>45</v>
      </c>
      <c r="E58" s="34"/>
      <c r="F58" s="53"/>
      <c r="G58" s="7"/>
      <c r="H58" s="7"/>
    </row>
    <row r="59" spans="4:8" ht="18" x14ac:dyDescent="0.25">
      <c r="D59" s="43" t="s">
        <v>46</v>
      </c>
      <c r="E59" s="34"/>
      <c r="F59" s="53"/>
      <c r="G59" s="7"/>
      <c r="H59" s="7"/>
    </row>
    <row r="60" spans="4:8" ht="18" x14ac:dyDescent="0.25">
      <c r="D60" s="45" t="s">
        <v>47</v>
      </c>
      <c r="E60" s="34"/>
      <c r="F60" s="53"/>
      <c r="G60" s="7"/>
      <c r="H60" s="7"/>
    </row>
    <row r="61" spans="4:8" ht="16.5" thickBot="1" x14ac:dyDescent="0.3">
      <c r="D61" s="44"/>
      <c r="E61" s="10"/>
      <c r="F61" s="54"/>
      <c r="G61" s="7"/>
      <c r="H61" s="7"/>
    </row>
    <row r="62" spans="4:8" x14ac:dyDescent="0.25">
      <c r="G62" s="7"/>
      <c r="H62" s="7"/>
    </row>
    <row r="63" spans="4:8" x14ac:dyDescent="0.25">
      <c r="G63" s="7"/>
      <c r="H63" s="7"/>
    </row>
    <row r="64" spans="4:8" x14ac:dyDescent="0.25">
      <c r="G64" s="7"/>
      <c r="H64" s="7"/>
    </row>
    <row r="65" spans="4:8" ht="16.5" thickBot="1" x14ac:dyDescent="0.3">
      <c r="G65" s="7"/>
      <c r="H65" s="7"/>
    </row>
    <row r="66" spans="4:8" x14ac:dyDescent="0.25">
      <c r="D66" s="41"/>
      <c r="E66" s="42"/>
      <c r="F66" s="42"/>
      <c r="G66" s="7"/>
      <c r="H66" s="7"/>
    </row>
    <row r="67" spans="4:8" ht="18" x14ac:dyDescent="0.25">
      <c r="D67" s="43" t="s">
        <v>38</v>
      </c>
      <c r="E67" s="34"/>
      <c r="F67" s="34"/>
      <c r="G67" s="7"/>
      <c r="H67" s="7"/>
    </row>
    <row r="68" spans="4:8" ht="18" x14ac:dyDescent="0.25">
      <c r="D68" s="43" t="s">
        <v>48</v>
      </c>
      <c r="E68" s="34"/>
      <c r="F68" s="34"/>
      <c r="G68" s="7"/>
      <c r="H68" s="7"/>
    </row>
    <row r="69" spans="4:8" ht="18" x14ac:dyDescent="0.25">
      <c r="D69" s="43" t="s">
        <v>49</v>
      </c>
      <c r="E69" s="34"/>
      <c r="F69" s="34"/>
      <c r="G69" s="7"/>
      <c r="H69" s="7"/>
    </row>
    <row r="70" spans="4:8" ht="18" x14ac:dyDescent="0.25">
      <c r="D70" s="43" t="s">
        <v>50</v>
      </c>
      <c r="E70" s="34"/>
      <c r="F70" s="34"/>
      <c r="G70" s="7"/>
      <c r="H70" s="7"/>
    </row>
    <row r="71" spans="4:8" ht="18" x14ac:dyDescent="0.25">
      <c r="D71" s="43" t="s">
        <v>51</v>
      </c>
      <c r="E71" s="34"/>
      <c r="F71" s="34"/>
      <c r="G71" s="7"/>
      <c r="H71" s="7"/>
    </row>
    <row r="72" spans="4:8" ht="16.5" thickBot="1" x14ac:dyDescent="0.3">
      <c r="D72" s="44"/>
      <c r="E72" s="10"/>
      <c r="F72" s="10"/>
      <c r="G72" s="7"/>
      <c r="H72" s="7"/>
    </row>
    <row r="73" spans="4:8" ht="16.5" thickBot="1" x14ac:dyDescent="0.3">
      <c r="G73" s="7"/>
      <c r="H73" s="7"/>
    </row>
    <row r="74" spans="4:8" x14ac:dyDescent="0.25">
      <c r="D74" s="41"/>
      <c r="E74" s="42"/>
      <c r="F74" s="42"/>
      <c r="G74" s="7"/>
      <c r="H74" s="7"/>
    </row>
    <row r="75" spans="4:8" ht="18" x14ac:dyDescent="0.25">
      <c r="D75" s="46" t="s">
        <v>52</v>
      </c>
      <c r="E75" s="34"/>
      <c r="F75" s="34"/>
    </row>
    <row r="76" spans="4:8" ht="18" x14ac:dyDescent="0.25">
      <c r="D76" s="46" t="s">
        <v>53</v>
      </c>
      <c r="E76" s="34"/>
      <c r="F76" s="34"/>
    </row>
    <row r="77" spans="4:8" ht="18" x14ac:dyDescent="0.25">
      <c r="D77" s="46" t="s">
        <v>54</v>
      </c>
      <c r="E77" s="34"/>
      <c r="F77" s="34"/>
    </row>
    <row r="78" spans="4:8" ht="18" x14ac:dyDescent="0.25">
      <c r="D78" s="46" t="s">
        <v>55</v>
      </c>
      <c r="E78" s="34"/>
      <c r="F78" s="34"/>
    </row>
    <row r="79" spans="4:8" ht="18" x14ac:dyDescent="0.25">
      <c r="D79" s="47" t="s">
        <v>56</v>
      </c>
      <c r="E79" s="34"/>
      <c r="F79" s="34"/>
    </row>
    <row r="80" spans="4:8" ht="16.5" thickBot="1" x14ac:dyDescent="0.3">
      <c r="D80" s="44"/>
      <c r="E80" s="10"/>
      <c r="F80" s="10"/>
      <c r="G80" s="7"/>
      <c r="H80" s="7"/>
    </row>
    <row r="81" spans="1:11" ht="16.5" thickBot="1" x14ac:dyDescent="0.3"/>
    <row r="82" spans="1:11" x14ac:dyDescent="0.25">
      <c r="D82" s="41"/>
      <c r="E82" s="42"/>
      <c r="F82" s="52"/>
    </row>
    <row r="83" spans="1:11" ht="18" x14ac:dyDescent="0.25">
      <c r="D83" s="43" t="s">
        <v>43</v>
      </c>
      <c r="E83" s="34"/>
      <c r="F83" s="53"/>
    </row>
    <row r="84" spans="1:11" ht="18" x14ac:dyDescent="0.25">
      <c r="D84" s="43" t="s">
        <v>44</v>
      </c>
      <c r="E84" s="34"/>
      <c r="F84" s="53"/>
    </row>
    <row r="85" spans="1:11" ht="18" x14ac:dyDescent="0.25">
      <c r="D85" s="43" t="s">
        <v>45</v>
      </c>
      <c r="E85" s="34"/>
      <c r="F85" s="53"/>
    </row>
    <row r="86" spans="1:11" ht="18" x14ac:dyDescent="0.25">
      <c r="D86" s="43" t="s">
        <v>46</v>
      </c>
      <c r="E86" s="34"/>
      <c r="F86" s="53"/>
    </row>
    <row r="87" spans="1:11" ht="18" x14ac:dyDescent="0.25">
      <c r="D87" s="45" t="s">
        <v>47</v>
      </c>
      <c r="E87" s="34"/>
      <c r="F87" s="53"/>
    </row>
    <row r="88" spans="1:11" ht="16.5" thickBot="1" x14ac:dyDescent="0.3">
      <c r="D88" s="44"/>
      <c r="E88" s="10"/>
      <c r="F88" s="54"/>
    </row>
    <row r="89" spans="1:11" ht="16.5" thickBot="1" x14ac:dyDescent="0.3"/>
    <row r="90" spans="1:11" x14ac:dyDescent="0.25">
      <c r="D90" s="41"/>
      <c r="E90" s="42"/>
      <c r="F90" s="52"/>
    </row>
    <row r="91" spans="1:11" ht="18" x14ac:dyDescent="0.25">
      <c r="D91" s="43" t="s">
        <v>43</v>
      </c>
      <c r="E91" s="34"/>
      <c r="F91" s="53"/>
    </row>
    <row r="92" spans="1:11" ht="18" x14ac:dyDescent="0.25">
      <c r="D92" s="43" t="s">
        <v>44</v>
      </c>
      <c r="E92" s="34"/>
      <c r="F92" s="53"/>
    </row>
    <row r="93" spans="1:11" ht="18" x14ac:dyDescent="0.25">
      <c r="D93" s="43" t="s">
        <v>45</v>
      </c>
      <c r="E93" s="34"/>
      <c r="F93" s="53"/>
    </row>
    <row r="94" spans="1:11" ht="18" x14ac:dyDescent="0.25">
      <c r="D94" s="43" t="s">
        <v>46</v>
      </c>
      <c r="E94" s="34"/>
      <c r="F94" s="53"/>
    </row>
    <row r="95" spans="1:11" s="8" customFormat="1" ht="18" x14ac:dyDescent="0.25">
      <c r="A95" s="7"/>
      <c r="B95" s="7"/>
      <c r="C95" s="7"/>
      <c r="D95" s="45" t="s">
        <v>47</v>
      </c>
      <c r="E95" s="34"/>
      <c r="F95" s="53"/>
      <c r="I95" s="7"/>
      <c r="J95" s="7"/>
      <c r="K95" s="7"/>
    </row>
    <row r="96" spans="1:11" s="8" customFormat="1" ht="16.5" thickBot="1" x14ac:dyDescent="0.3">
      <c r="A96" s="7"/>
      <c r="B96" s="7"/>
      <c r="C96" s="7"/>
      <c r="D96" s="44"/>
      <c r="E96" s="10"/>
      <c r="F96" s="54"/>
      <c r="I96" s="7"/>
      <c r="J96" s="7"/>
      <c r="K96" s="7"/>
    </row>
  </sheetData>
  <mergeCells count="7">
    <mergeCell ref="A19:H19"/>
    <mergeCell ref="A20:B20"/>
    <mergeCell ref="H33:I33"/>
    <mergeCell ref="G39:I39"/>
    <mergeCell ref="A10:I10"/>
    <mergeCell ref="G17:H17"/>
    <mergeCell ref="G18:H18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R40"/>
  <sheetViews>
    <sheetView topLeftCell="A9" workbookViewId="0">
      <selection activeCell="K18" sqref="K18"/>
    </sheetView>
  </sheetViews>
  <sheetFormatPr defaultRowHeight="15.75" x14ac:dyDescent="0.25"/>
  <cols>
    <col min="1" max="1" width="6.425781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6" width="7.140625" style="7" customWidth="1"/>
    <col min="7" max="7" width="14.140625" style="8" bestFit="1" customWidth="1"/>
    <col min="8" max="8" width="1.5703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6"/>
    </row>
    <row r="12" spans="1:9" x14ac:dyDescent="0.25">
      <c r="A12" s="7" t="s">
        <v>7</v>
      </c>
      <c r="B12" s="7" t="s">
        <v>63</v>
      </c>
      <c r="G12" s="8" t="s">
        <v>8</v>
      </c>
      <c r="H12" s="12" t="s">
        <v>9</v>
      </c>
      <c r="I12" s="2" t="s">
        <v>76</v>
      </c>
    </row>
    <row r="13" spans="1:9" x14ac:dyDescent="0.25">
      <c r="G13" s="8" t="s">
        <v>10</v>
      </c>
      <c r="H13" s="12" t="s">
        <v>9</v>
      </c>
      <c r="I13" s="3" t="s">
        <v>67</v>
      </c>
    </row>
    <row r="14" spans="1:9" x14ac:dyDescent="0.25">
      <c r="G14" s="8" t="s">
        <v>27</v>
      </c>
      <c r="H14" s="12" t="s">
        <v>9</v>
      </c>
      <c r="I14" s="7" t="s">
        <v>61</v>
      </c>
    </row>
    <row r="15" spans="1:9" x14ac:dyDescent="0.25">
      <c r="A15" s="7" t="s">
        <v>11</v>
      </c>
      <c r="B15" s="1" t="s">
        <v>64</v>
      </c>
      <c r="C15" s="1"/>
      <c r="H15" s="12"/>
    </row>
    <row r="16" spans="1:9" ht="16.5" thickBot="1" x14ac:dyDescent="0.3"/>
    <row r="17" spans="1:18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67" t="s">
        <v>15</v>
      </c>
      <c r="G17" s="347" t="s">
        <v>16</v>
      </c>
      <c r="H17" s="348"/>
      <c r="I17" s="15" t="s">
        <v>17</v>
      </c>
    </row>
    <row r="18" spans="1:18" ht="49.5" customHeight="1" x14ac:dyDescent="0.25">
      <c r="A18" s="55">
        <v>1</v>
      </c>
      <c r="B18" s="56">
        <v>44365</v>
      </c>
      <c r="C18" s="57" t="s">
        <v>77</v>
      </c>
      <c r="D18" s="5" t="s">
        <v>78</v>
      </c>
      <c r="E18" s="5" t="s">
        <v>79</v>
      </c>
      <c r="F18" s="58">
        <v>1</v>
      </c>
      <c r="G18" s="331">
        <v>1800000</v>
      </c>
      <c r="H18" s="332"/>
      <c r="I18" s="59">
        <f>F18*G18</f>
        <v>1800000</v>
      </c>
    </row>
    <row r="19" spans="1:18" ht="25.5" customHeight="1" thickBot="1" x14ac:dyDescent="0.3">
      <c r="A19" s="349" t="s">
        <v>18</v>
      </c>
      <c r="B19" s="350"/>
      <c r="C19" s="350"/>
      <c r="D19" s="350"/>
      <c r="E19" s="350"/>
      <c r="F19" s="350"/>
      <c r="G19" s="350"/>
      <c r="H19" s="351"/>
      <c r="I19" s="63">
        <f>I18</f>
        <v>1800000</v>
      </c>
      <c r="J19" s="60">
        <f>SUM(J18:J18)</f>
        <v>0</v>
      </c>
    </row>
    <row r="20" spans="1:18" x14ac:dyDescent="0.25">
      <c r="A20" s="337"/>
      <c r="B20" s="337"/>
      <c r="C20" s="66"/>
      <c r="D20" s="66"/>
      <c r="E20" s="66"/>
      <c r="F20" s="66"/>
      <c r="G20" s="19"/>
      <c r="H20" s="19"/>
      <c r="I20" s="20"/>
    </row>
    <row r="21" spans="1:18" x14ac:dyDescent="0.25">
      <c r="D21" s="6"/>
      <c r="E21" s="6"/>
      <c r="F21" s="6"/>
      <c r="G21" s="61" t="s">
        <v>62</v>
      </c>
      <c r="H21" s="61"/>
      <c r="I21" s="62">
        <v>0</v>
      </c>
      <c r="J21" s="28"/>
      <c r="R21" s="7" t="s">
        <v>58</v>
      </c>
    </row>
    <row r="22" spans="1:18" ht="16.5" thickBot="1" x14ac:dyDescent="0.3">
      <c r="D22" s="6"/>
      <c r="E22" s="6"/>
      <c r="F22" s="6"/>
      <c r="G22" s="26" t="s">
        <v>36</v>
      </c>
      <c r="H22" s="26"/>
      <c r="I22" s="27">
        <v>0</v>
      </c>
      <c r="J22" s="28"/>
    </row>
    <row r="23" spans="1:18" x14ac:dyDescent="0.25">
      <c r="D23" s="6"/>
      <c r="E23" s="6"/>
      <c r="F23" s="6"/>
      <c r="G23" s="29" t="s">
        <v>19</v>
      </c>
      <c r="H23" s="29"/>
      <c r="I23" s="30">
        <f>I19</f>
        <v>1800000</v>
      </c>
    </row>
    <row r="24" spans="1:18" x14ac:dyDescent="0.25">
      <c r="A24" s="6" t="s">
        <v>80</v>
      </c>
      <c r="D24" s="6"/>
      <c r="E24" s="6"/>
      <c r="F24" s="6"/>
      <c r="G24" s="29"/>
      <c r="H24" s="29"/>
      <c r="I24" s="30"/>
    </row>
    <row r="25" spans="1:18" x14ac:dyDescent="0.25">
      <c r="A25" s="31"/>
      <c r="D25" s="6"/>
      <c r="E25" s="6"/>
      <c r="F25" s="6"/>
      <c r="G25" s="29"/>
      <c r="H25" s="29"/>
      <c r="I25" s="30"/>
    </row>
    <row r="26" spans="1:18" x14ac:dyDescent="0.25">
      <c r="D26" s="6"/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4"/>
      <c r="E28" s="34"/>
      <c r="F28" s="34"/>
    </row>
    <row r="29" spans="1:18" x14ac:dyDescent="0.25">
      <c r="A29" s="33" t="s">
        <v>22</v>
      </c>
      <c r="B29" s="33"/>
      <c r="C29" s="33"/>
      <c r="D29" s="34"/>
      <c r="E29" s="34"/>
      <c r="F29" s="34"/>
    </row>
    <row r="30" spans="1:18" x14ac:dyDescent="0.25">
      <c r="A30" s="35" t="s">
        <v>23</v>
      </c>
      <c r="B30" s="36"/>
      <c r="C30" s="36"/>
      <c r="D30" s="34"/>
      <c r="E30" s="34"/>
      <c r="F30" s="34"/>
    </row>
    <row r="31" spans="1:18" x14ac:dyDescent="0.25">
      <c r="A31" s="37" t="s">
        <v>24</v>
      </c>
      <c r="B31" s="37"/>
      <c r="C31" s="37"/>
      <c r="D31" s="34"/>
      <c r="E31" s="34"/>
      <c r="F31" s="34"/>
    </row>
    <row r="32" spans="1:18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59</v>
      </c>
      <c r="H34" s="323" t="str">
        <f>+I13</f>
        <v xml:space="preserve"> 02 Juli 2021</v>
      </c>
      <c r="I34" s="324"/>
    </row>
    <row r="37" spans="1:9" ht="18" customHeight="1" x14ac:dyDescent="0.25"/>
    <row r="38" spans="1:9" ht="17.25" customHeight="1" x14ac:dyDescent="0.25"/>
    <row r="40" spans="1:9" x14ac:dyDescent="0.25">
      <c r="G40" s="325" t="s">
        <v>26</v>
      </c>
      <c r="H40" s="325"/>
      <c r="I40" s="325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2:K96"/>
  <sheetViews>
    <sheetView topLeftCell="A6" workbookViewId="0">
      <selection activeCell="B12" sqref="B12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338" t="s">
        <v>6</v>
      </c>
      <c r="B10" s="339"/>
      <c r="C10" s="339"/>
      <c r="D10" s="339"/>
      <c r="E10" s="339"/>
      <c r="F10" s="339"/>
      <c r="G10" s="339"/>
      <c r="H10" s="339"/>
      <c r="I10" s="340"/>
    </row>
    <row r="12" spans="1:9" x14ac:dyDescent="0.25">
      <c r="A12" s="7" t="s">
        <v>7</v>
      </c>
      <c r="B12" s="7" t="s">
        <v>314</v>
      </c>
      <c r="G12" s="8" t="s">
        <v>8</v>
      </c>
      <c r="H12" s="12" t="s">
        <v>9</v>
      </c>
      <c r="I12" s="2" t="s">
        <v>328</v>
      </c>
    </row>
    <row r="13" spans="1:9" x14ac:dyDescent="0.25">
      <c r="G13" s="8" t="s">
        <v>10</v>
      </c>
      <c r="H13" s="12" t="s">
        <v>9</v>
      </c>
      <c r="I13" s="3" t="s">
        <v>311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315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329" t="s">
        <v>16</v>
      </c>
      <c r="H17" s="330"/>
      <c r="I17" s="15" t="s">
        <v>17</v>
      </c>
    </row>
    <row r="18" spans="1:10" ht="61.5" customHeight="1" x14ac:dyDescent="0.25">
      <c r="A18" s="16">
        <v>1</v>
      </c>
      <c r="B18" s="239">
        <v>44389</v>
      </c>
      <c r="C18" s="238" t="s">
        <v>329</v>
      </c>
      <c r="D18" s="5" t="s">
        <v>330</v>
      </c>
      <c r="E18" s="5" t="s">
        <v>318</v>
      </c>
      <c r="F18" s="85">
        <v>1</v>
      </c>
      <c r="G18" s="331">
        <v>1100000</v>
      </c>
      <c r="H18" s="332"/>
      <c r="I18" s="59">
        <f>F18*G18</f>
        <v>1100000</v>
      </c>
    </row>
    <row r="19" spans="1:10" ht="25.5" customHeight="1" thickBot="1" x14ac:dyDescent="0.3">
      <c r="A19" s="333" t="s">
        <v>18</v>
      </c>
      <c r="B19" s="334"/>
      <c r="C19" s="334"/>
      <c r="D19" s="334"/>
      <c r="E19" s="334"/>
      <c r="F19" s="334"/>
      <c r="G19" s="334"/>
      <c r="H19" s="343"/>
      <c r="I19" s="18">
        <f>SUM(I18:I18)</f>
        <v>1100000</v>
      </c>
    </row>
    <row r="20" spans="1:10" x14ac:dyDescent="0.25">
      <c r="A20" s="337"/>
      <c r="B20" s="337"/>
      <c r="C20" s="227"/>
      <c r="D20" s="227"/>
      <c r="E20" s="227"/>
      <c r="F20" s="227"/>
      <c r="G20" s="19"/>
      <c r="H20" s="19"/>
      <c r="I20" s="20"/>
    </row>
    <row r="21" spans="1:10" x14ac:dyDescent="0.25">
      <c r="A21" s="227"/>
      <c r="B21" s="227"/>
      <c r="C21" s="227"/>
      <c r="D21" s="227"/>
      <c r="E21" s="227"/>
      <c r="F21" s="227"/>
      <c r="G21" s="24" t="s">
        <v>35</v>
      </c>
      <c r="H21" s="24"/>
      <c r="I21" s="25">
        <v>0</v>
      </c>
    </row>
    <row r="22" spans="1:10" ht="16.5" thickBot="1" x14ac:dyDescent="0.3">
      <c r="D22" s="6"/>
      <c r="E22" s="6"/>
      <c r="F22" s="6"/>
      <c r="G22" s="26" t="s">
        <v>57</v>
      </c>
      <c r="H22" s="26"/>
      <c r="I22" s="27">
        <v>0</v>
      </c>
      <c r="J22" s="28"/>
    </row>
    <row r="23" spans="1:10" x14ac:dyDescent="0.25">
      <c r="D23" s="6"/>
      <c r="E23" s="6"/>
      <c r="F23" s="6"/>
      <c r="G23" s="29" t="s">
        <v>37</v>
      </c>
      <c r="H23" s="29"/>
      <c r="I23" s="30">
        <f>+I19</f>
        <v>1100000</v>
      </c>
    </row>
    <row r="24" spans="1:10" x14ac:dyDescent="0.25">
      <c r="A24" s="6" t="s">
        <v>331</v>
      </c>
      <c r="D24" s="6"/>
      <c r="E24" s="6"/>
      <c r="F24" s="6"/>
      <c r="G24" s="29"/>
      <c r="H24" s="29"/>
      <c r="I24" s="30"/>
    </row>
    <row r="25" spans="1:10" x14ac:dyDescent="0.25">
      <c r="A25" s="31"/>
      <c r="D25" s="6"/>
      <c r="E25" s="6"/>
      <c r="F25" s="6"/>
      <c r="G25" s="29"/>
      <c r="H25" s="29"/>
      <c r="I25" s="30"/>
    </row>
    <row r="26" spans="1:10" x14ac:dyDescent="0.25">
      <c r="A26" s="32" t="s">
        <v>20</v>
      </c>
    </row>
    <row r="27" spans="1:10" x14ac:dyDescent="0.25">
      <c r="A27" s="33" t="s">
        <v>21</v>
      </c>
      <c r="B27" s="33"/>
      <c r="C27" s="33"/>
      <c r="D27" s="34"/>
      <c r="E27" s="34"/>
    </row>
    <row r="28" spans="1:10" x14ac:dyDescent="0.25">
      <c r="A28" s="33" t="s">
        <v>22</v>
      </c>
      <c r="B28" s="33"/>
      <c r="C28" s="33"/>
      <c r="D28" s="34"/>
      <c r="E28" s="34"/>
    </row>
    <row r="29" spans="1:10" x14ac:dyDescent="0.25">
      <c r="A29" s="35" t="s">
        <v>23</v>
      </c>
      <c r="B29" s="36"/>
      <c r="C29" s="36"/>
      <c r="D29" s="34"/>
      <c r="E29" s="34"/>
    </row>
    <row r="30" spans="1:10" x14ac:dyDescent="0.25">
      <c r="A30" s="37" t="s">
        <v>24</v>
      </c>
      <c r="B30" s="37"/>
      <c r="C30" s="37"/>
      <c r="D30" s="34"/>
      <c r="E30" s="34"/>
    </row>
    <row r="31" spans="1:10" x14ac:dyDescent="0.25">
      <c r="A31" s="38"/>
      <c r="B31" s="38"/>
      <c r="C31" s="38"/>
    </row>
    <row r="32" spans="1:10" x14ac:dyDescent="0.25">
      <c r="A32" s="39"/>
      <c r="B32" s="39"/>
      <c r="C32" s="39"/>
    </row>
    <row r="33" spans="4:9" x14ac:dyDescent="0.25">
      <c r="G33" s="40" t="s">
        <v>25</v>
      </c>
      <c r="H33" s="323" t="str">
        <f>I13</f>
        <v xml:space="preserve"> 16 Juli 2021</v>
      </c>
      <c r="I33" s="324"/>
    </row>
    <row r="37" spans="4:9" ht="24.75" customHeight="1" x14ac:dyDescent="0.25"/>
    <row r="39" spans="4:9" x14ac:dyDescent="0.25">
      <c r="G39" s="325" t="s">
        <v>26</v>
      </c>
      <c r="H39" s="325"/>
      <c r="I39" s="325"/>
    </row>
    <row r="44" spans="4:9" ht="16.5" thickBot="1" x14ac:dyDescent="0.3"/>
    <row r="45" spans="4:9" x14ac:dyDescent="0.25">
      <c r="D45" s="41"/>
      <c r="E45" s="42"/>
      <c r="F45" s="42"/>
    </row>
    <row r="46" spans="4:9" ht="18" x14ac:dyDescent="0.25">
      <c r="D46" s="43" t="s">
        <v>38</v>
      </c>
      <c r="E46" s="34"/>
      <c r="F46" s="34"/>
      <c r="G46" s="7"/>
      <c r="H46" s="7"/>
    </row>
    <row r="47" spans="4:9" ht="18" x14ac:dyDescent="0.25">
      <c r="D47" s="43" t="s">
        <v>39</v>
      </c>
      <c r="E47" s="34"/>
      <c r="F47" s="34"/>
      <c r="G47" s="7"/>
      <c r="H47" s="7"/>
    </row>
    <row r="48" spans="4:9" ht="18" x14ac:dyDescent="0.25">
      <c r="D48" s="43" t="s">
        <v>40</v>
      </c>
      <c r="E48" s="34"/>
      <c r="F48" s="34"/>
      <c r="G48" s="7"/>
      <c r="H48" s="7"/>
    </row>
    <row r="49" spans="4:8" ht="18" x14ac:dyDescent="0.25">
      <c r="D49" s="43" t="s">
        <v>41</v>
      </c>
      <c r="E49" s="34"/>
      <c r="F49" s="34"/>
      <c r="G49" s="7"/>
      <c r="H49" s="7"/>
    </row>
    <row r="50" spans="4:8" ht="18" x14ac:dyDescent="0.25">
      <c r="D50" s="43" t="s">
        <v>42</v>
      </c>
      <c r="E50" s="34"/>
      <c r="F50" s="34"/>
      <c r="G50" s="7"/>
      <c r="H50" s="7"/>
    </row>
    <row r="51" spans="4:8" ht="16.5" thickBot="1" x14ac:dyDescent="0.3">
      <c r="D51" s="44"/>
      <c r="E51" s="10"/>
      <c r="F51" s="10"/>
      <c r="G51" s="7"/>
      <c r="H51" s="7"/>
    </row>
    <row r="52" spans="4:8" x14ac:dyDescent="0.25">
      <c r="G52" s="7"/>
      <c r="H52" s="7"/>
    </row>
    <row r="53" spans="4:8" x14ac:dyDescent="0.25">
      <c r="G53" s="7"/>
      <c r="H53" s="7"/>
    </row>
    <row r="54" spans="4:8" ht="16.5" thickBot="1" x14ac:dyDescent="0.3">
      <c r="G54" s="7"/>
      <c r="H54" s="7"/>
    </row>
    <row r="55" spans="4:8" x14ac:dyDescent="0.25">
      <c r="D55" s="41"/>
      <c r="E55" s="42"/>
      <c r="F55" s="52"/>
      <c r="G55" s="7"/>
      <c r="H55" s="7"/>
    </row>
    <row r="56" spans="4:8" ht="18" x14ac:dyDescent="0.25">
      <c r="D56" s="43" t="s">
        <v>43</v>
      </c>
      <c r="E56" s="34"/>
      <c r="F56" s="53"/>
      <c r="G56" s="7"/>
      <c r="H56" s="7"/>
    </row>
    <row r="57" spans="4:8" ht="18" x14ac:dyDescent="0.25">
      <c r="D57" s="43" t="s">
        <v>44</v>
      </c>
      <c r="E57" s="34"/>
      <c r="F57" s="53"/>
      <c r="G57" s="7"/>
      <c r="H57" s="7"/>
    </row>
    <row r="58" spans="4:8" ht="18" x14ac:dyDescent="0.25">
      <c r="D58" s="43" t="s">
        <v>45</v>
      </c>
      <c r="E58" s="34"/>
      <c r="F58" s="53"/>
      <c r="G58" s="7"/>
      <c r="H58" s="7"/>
    </row>
    <row r="59" spans="4:8" ht="18" x14ac:dyDescent="0.25">
      <c r="D59" s="43" t="s">
        <v>46</v>
      </c>
      <c r="E59" s="34"/>
      <c r="F59" s="53"/>
      <c r="G59" s="7"/>
      <c r="H59" s="7"/>
    </row>
    <row r="60" spans="4:8" ht="18" x14ac:dyDescent="0.25">
      <c r="D60" s="45" t="s">
        <v>47</v>
      </c>
      <c r="E60" s="34"/>
      <c r="F60" s="53"/>
      <c r="G60" s="7"/>
      <c r="H60" s="7"/>
    </row>
    <row r="61" spans="4:8" ht="16.5" thickBot="1" x14ac:dyDescent="0.3">
      <c r="D61" s="44"/>
      <c r="E61" s="10"/>
      <c r="F61" s="54"/>
      <c r="G61" s="7"/>
      <c r="H61" s="7"/>
    </row>
    <row r="62" spans="4:8" x14ac:dyDescent="0.25">
      <c r="G62" s="7"/>
      <c r="H62" s="7"/>
    </row>
    <row r="63" spans="4:8" x14ac:dyDescent="0.25">
      <c r="G63" s="7"/>
      <c r="H63" s="7"/>
    </row>
    <row r="64" spans="4:8" x14ac:dyDescent="0.25">
      <c r="G64" s="7"/>
      <c r="H64" s="7"/>
    </row>
    <row r="65" spans="4:8" ht="16.5" thickBot="1" x14ac:dyDescent="0.3">
      <c r="G65" s="7"/>
      <c r="H65" s="7"/>
    </row>
    <row r="66" spans="4:8" x14ac:dyDescent="0.25">
      <c r="D66" s="41"/>
      <c r="E66" s="42"/>
      <c r="F66" s="42"/>
      <c r="G66" s="7"/>
      <c r="H66" s="7"/>
    </row>
    <row r="67" spans="4:8" ht="18" x14ac:dyDescent="0.25">
      <c r="D67" s="43" t="s">
        <v>38</v>
      </c>
      <c r="E67" s="34"/>
      <c r="F67" s="34"/>
      <c r="G67" s="7"/>
      <c r="H67" s="7"/>
    </row>
    <row r="68" spans="4:8" ht="18" x14ac:dyDescent="0.25">
      <c r="D68" s="43" t="s">
        <v>48</v>
      </c>
      <c r="E68" s="34"/>
      <c r="F68" s="34"/>
      <c r="G68" s="7"/>
      <c r="H68" s="7"/>
    </row>
    <row r="69" spans="4:8" ht="18" x14ac:dyDescent="0.25">
      <c r="D69" s="43" t="s">
        <v>49</v>
      </c>
      <c r="E69" s="34"/>
      <c r="F69" s="34"/>
      <c r="G69" s="7"/>
      <c r="H69" s="7"/>
    </row>
    <row r="70" spans="4:8" ht="18" x14ac:dyDescent="0.25">
      <c r="D70" s="43" t="s">
        <v>50</v>
      </c>
      <c r="E70" s="34"/>
      <c r="F70" s="34"/>
      <c r="G70" s="7"/>
      <c r="H70" s="7"/>
    </row>
    <row r="71" spans="4:8" ht="18" x14ac:dyDescent="0.25">
      <c r="D71" s="43" t="s">
        <v>51</v>
      </c>
      <c r="E71" s="34"/>
      <c r="F71" s="34"/>
      <c r="G71" s="7"/>
      <c r="H71" s="7"/>
    </row>
    <row r="72" spans="4:8" ht="16.5" thickBot="1" x14ac:dyDescent="0.3">
      <c r="D72" s="44"/>
      <c r="E72" s="10"/>
      <c r="F72" s="10"/>
      <c r="G72" s="7"/>
      <c r="H72" s="7"/>
    </row>
    <row r="73" spans="4:8" ht="16.5" thickBot="1" x14ac:dyDescent="0.3">
      <c r="G73" s="7"/>
      <c r="H73" s="7"/>
    </row>
    <row r="74" spans="4:8" x14ac:dyDescent="0.25">
      <c r="D74" s="41"/>
      <c r="E74" s="42"/>
      <c r="F74" s="42"/>
      <c r="G74" s="7"/>
      <c r="H74" s="7"/>
    </row>
    <row r="75" spans="4:8" ht="18" x14ac:dyDescent="0.25">
      <c r="D75" s="46" t="s">
        <v>52</v>
      </c>
      <c r="E75" s="34"/>
      <c r="F75" s="34"/>
    </row>
    <row r="76" spans="4:8" ht="18" x14ac:dyDescent="0.25">
      <c r="D76" s="46" t="s">
        <v>53</v>
      </c>
      <c r="E76" s="34"/>
      <c r="F76" s="34"/>
    </row>
    <row r="77" spans="4:8" ht="18" x14ac:dyDescent="0.25">
      <c r="D77" s="46" t="s">
        <v>54</v>
      </c>
      <c r="E77" s="34"/>
      <c r="F77" s="34"/>
    </row>
    <row r="78" spans="4:8" ht="18" x14ac:dyDescent="0.25">
      <c r="D78" s="46" t="s">
        <v>55</v>
      </c>
      <c r="E78" s="34"/>
      <c r="F78" s="34"/>
    </row>
    <row r="79" spans="4:8" ht="18" x14ac:dyDescent="0.25">
      <c r="D79" s="47" t="s">
        <v>56</v>
      </c>
      <c r="E79" s="34"/>
      <c r="F79" s="34"/>
    </row>
    <row r="80" spans="4:8" ht="16.5" thickBot="1" x14ac:dyDescent="0.3">
      <c r="D80" s="44"/>
      <c r="E80" s="10"/>
      <c r="F80" s="10"/>
      <c r="G80" s="7"/>
      <c r="H80" s="7"/>
    </row>
    <row r="81" spans="1:11" ht="16.5" thickBot="1" x14ac:dyDescent="0.3"/>
    <row r="82" spans="1:11" x14ac:dyDescent="0.25">
      <c r="D82" s="41"/>
      <c r="E82" s="42"/>
      <c r="F82" s="52"/>
    </row>
    <row r="83" spans="1:11" ht="18" x14ac:dyDescent="0.25">
      <c r="D83" s="43" t="s">
        <v>43</v>
      </c>
      <c r="E83" s="34"/>
      <c r="F83" s="53"/>
    </row>
    <row r="84" spans="1:11" ht="18" x14ac:dyDescent="0.25">
      <c r="D84" s="43" t="s">
        <v>44</v>
      </c>
      <c r="E84" s="34"/>
      <c r="F84" s="53"/>
    </row>
    <row r="85" spans="1:11" ht="18" x14ac:dyDescent="0.25">
      <c r="D85" s="43" t="s">
        <v>45</v>
      </c>
      <c r="E85" s="34"/>
      <c r="F85" s="53"/>
    </row>
    <row r="86" spans="1:11" ht="18" x14ac:dyDescent="0.25">
      <c r="D86" s="43" t="s">
        <v>46</v>
      </c>
      <c r="E86" s="34"/>
      <c r="F86" s="53"/>
    </row>
    <row r="87" spans="1:11" ht="18" x14ac:dyDescent="0.25">
      <c r="D87" s="45" t="s">
        <v>47</v>
      </c>
      <c r="E87" s="34"/>
      <c r="F87" s="53"/>
    </row>
    <row r="88" spans="1:11" ht="16.5" thickBot="1" x14ac:dyDescent="0.3">
      <c r="D88" s="44"/>
      <c r="E88" s="10"/>
      <c r="F88" s="54"/>
    </row>
    <row r="89" spans="1:11" ht="16.5" thickBot="1" x14ac:dyDescent="0.3"/>
    <row r="90" spans="1:11" x14ac:dyDescent="0.25">
      <c r="D90" s="41"/>
      <c r="E90" s="42"/>
      <c r="F90" s="52"/>
    </row>
    <row r="91" spans="1:11" ht="18" x14ac:dyDescent="0.25">
      <c r="D91" s="43" t="s">
        <v>43</v>
      </c>
      <c r="E91" s="34"/>
      <c r="F91" s="53"/>
    </row>
    <row r="92" spans="1:11" ht="18" x14ac:dyDescent="0.25">
      <c r="D92" s="43" t="s">
        <v>44</v>
      </c>
      <c r="E92" s="34"/>
      <c r="F92" s="53"/>
    </row>
    <row r="93" spans="1:11" ht="18" x14ac:dyDescent="0.25">
      <c r="D93" s="43" t="s">
        <v>45</v>
      </c>
      <c r="E93" s="34"/>
      <c r="F93" s="53"/>
    </row>
    <row r="94" spans="1:11" ht="18" x14ac:dyDescent="0.25">
      <c r="D94" s="43" t="s">
        <v>46</v>
      </c>
      <c r="E94" s="34"/>
      <c r="F94" s="53"/>
    </row>
    <row r="95" spans="1:11" s="8" customFormat="1" ht="18" x14ac:dyDescent="0.25">
      <c r="A95" s="7"/>
      <c r="B95" s="7"/>
      <c r="C95" s="7"/>
      <c r="D95" s="45" t="s">
        <v>47</v>
      </c>
      <c r="E95" s="34"/>
      <c r="F95" s="53"/>
      <c r="I95" s="7"/>
      <c r="J95" s="7"/>
      <c r="K95" s="7"/>
    </row>
    <row r="96" spans="1:11" s="8" customFormat="1" ht="16.5" thickBot="1" x14ac:dyDescent="0.3">
      <c r="A96" s="7"/>
      <c r="B96" s="7"/>
      <c r="C96" s="7"/>
      <c r="D96" s="44"/>
      <c r="E96" s="10"/>
      <c r="F96" s="54"/>
      <c r="I96" s="7"/>
      <c r="J96" s="7"/>
      <c r="K96" s="7"/>
    </row>
  </sheetData>
  <mergeCells count="7">
    <mergeCell ref="G39:I39"/>
    <mergeCell ref="A10:I10"/>
    <mergeCell ref="G17:H17"/>
    <mergeCell ref="G18:H18"/>
    <mergeCell ref="A19:H19"/>
    <mergeCell ref="A20:B20"/>
    <mergeCell ref="H33:I3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2:S42"/>
  <sheetViews>
    <sheetView topLeftCell="A22" workbookViewId="0">
      <selection activeCell="F26" sqref="F26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9.5703125" style="7" customWidth="1"/>
    <col min="4" max="4" width="25.5703125" style="7" bestFit="1" customWidth="1"/>
    <col min="5" max="5" width="13" style="7" customWidth="1"/>
    <col min="6" max="6" width="6.5703125" style="7" customWidth="1"/>
    <col min="7" max="7" width="5.42578125" style="7" customWidth="1"/>
    <col min="8" max="8" width="13.85546875" style="8" customWidth="1"/>
    <col min="9" max="9" width="1.42578125" style="8" customWidth="1"/>
    <col min="10" max="10" width="17.14062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5"/>
      <c r="J10" s="346"/>
    </row>
    <row r="12" spans="1:10" x14ac:dyDescent="0.25">
      <c r="A12" s="7" t="s">
        <v>7</v>
      </c>
      <c r="B12" s="7" t="s">
        <v>332</v>
      </c>
      <c r="H12" s="8" t="s">
        <v>8</v>
      </c>
      <c r="I12" s="12" t="s">
        <v>9</v>
      </c>
      <c r="J12" s="2" t="s">
        <v>333</v>
      </c>
    </row>
    <row r="13" spans="1:10" x14ac:dyDescent="0.25">
      <c r="H13" s="8" t="s">
        <v>10</v>
      </c>
      <c r="I13" s="12" t="s">
        <v>9</v>
      </c>
      <c r="J13" s="3" t="s">
        <v>311</v>
      </c>
    </row>
    <row r="14" spans="1:10" x14ac:dyDescent="0.25">
      <c r="I14" s="12" t="s">
        <v>9</v>
      </c>
      <c r="J14" s="76" t="s">
        <v>359</v>
      </c>
    </row>
    <row r="15" spans="1:10" x14ac:dyDescent="0.25">
      <c r="A15" s="7" t="s">
        <v>11</v>
      </c>
      <c r="B15" s="7" t="s">
        <v>157</v>
      </c>
    </row>
    <row r="16" spans="1:10" ht="16.5" thickBot="1" x14ac:dyDescent="0.3">
      <c r="F16" s="10"/>
      <c r="G16" s="34"/>
    </row>
    <row r="17" spans="1:19" ht="20.100000000000001" customHeight="1" x14ac:dyDescent="0.25">
      <c r="A17" s="77" t="s">
        <v>12</v>
      </c>
      <c r="B17" s="78" t="s">
        <v>32</v>
      </c>
      <c r="C17" s="78" t="s">
        <v>13</v>
      </c>
      <c r="D17" s="78" t="s">
        <v>33</v>
      </c>
      <c r="E17" s="78" t="s">
        <v>14</v>
      </c>
      <c r="F17" s="78" t="s">
        <v>101</v>
      </c>
      <c r="G17" s="79" t="s">
        <v>28</v>
      </c>
      <c r="H17" s="355" t="s">
        <v>16</v>
      </c>
      <c r="I17" s="356"/>
      <c r="J17" s="80" t="s">
        <v>17</v>
      </c>
    </row>
    <row r="18" spans="1:19" ht="45.75" customHeight="1" x14ac:dyDescent="0.25">
      <c r="A18" s="16">
        <v>1</v>
      </c>
      <c r="B18" s="81">
        <v>44318</v>
      </c>
      <c r="C18" s="82"/>
      <c r="D18" s="83" t="s">
        <v>355</v>
      </c>
      <c r="E18" s="240" t="s">
        <v>342</v>
      </c>
      <c r="F18" s="85"/>
      <c r="G18" s="85">
        <v>200</v>
      </c>
      <c r="H18" s="370">
        <v>2500</v>
      </c>
      <c r="I18" s="370"/>
      <c r="J18" s="59">
        <f>G18*H18</f>
        <v>500000</v>
      </c>
    </row>
    <row r="19" spans="1:19" ht="45.75" customHeight="1" x14ac:dyDescent="0.25">
      <c r="A19" s="16">
        <v>2</v>
      </c>
      <c r="B19" s="81">
        <v>44319</v>
      </c>
      <c r="C19" s="82" t="s">
        <v>334</v>
      </c>
      <c r="D19" s="83" t="s">
        <v>356</v>
      </c>
      <c r="E19" s="240" t="s">
        <v>338</v>
      </c>
      <c r="F19" s="85">
        <v>3</v>
      </c>
      <c r="G19" s="85">
        <v>100</v>
      </c>
      <c r="H19" s="370">
        <v>4000</v>
      </c>
      <c r="I19" s="370"/>
      <c r="J19" s="59">
        <f t="shared" ref="J19:J22" si="0">G19*H19</f>
        <v>400000</v>
      </c>
    </row>
    <row r="20" spans="1:19" ht="45.75" customHeight="1" x14ac:dyDescent="0.25">
      <c r="A20" s="16">
        <v>3</v>
      </c>
      <c r="B20" s="81">
        <v>44323</v>
      </c>
      <c r="C20" s="82" t="s">
        <v>335</v>
      </c>
      <c r="D20" s="83" t="s">
        <v>154</v>
      </c>
      <c r="E20" s="240" t="s">
        <v>339</v>
      </c>
      <c r="F20" s="85"/>
      <c r="G20" s="85">
        <v>100</v>
      </c>
      <c r="H20" s="370">
        <v>4000</v>
      </c>
      <c r="I20" s="370"/>
      <c r="J20" s="59">
        <f t="shared" si="0"/>
        <v>400000</v>
      </c>
    </row>
    <row r="21" spans="1:19" ht="45.75" customHeight="1" x14ac:dyDescent="0.25">
      <c r="A21" s="16">
        <v>4</v>
      </c>
      <c r="B21" s="81">
        <v>44323</v>
      </c>
      <c r="C21" s="82" t="s">
        <v>336</v>
      </c>
      <c r="D21" s="83" t="s">
        <v>357</v>
      </c>
      <c r="E21" s="240" t="s">
        <v>340</v>
      </c>
      <c r="F21" s="85"/>
      <c r="G21" s="85">
        <v>100</v>
      </c>
      <c r="H21" s="370">
        <v>3500</v>
      </c>
      <c r="I21" s="370"/>
      <c r="J21" s="59">
        <f t="shared" si="0"/>
        <v>350000</v>
      </c>
    </row>
    <row r="22" spans="1:19" ht="59.25" customHeight="1" x14ac:dyDescent="0.25">
      <c r="A22" s="16">
        <v>5</v>
      </c>
      <c r="B22" s="81">
        <v>44340</v>
      </c>
      <c r="C22" s="82" t="s">
        <v>337</v>
      </c>
      <c r="D22" s="83" t="s">
        <v>358</v>
      </c>
      <c r="E22" s="84" t="s">
        <v>341</v>
      </c>
      <c r="F22" s="85">
        <v>40</v>
      </c>
      <c r="G22" s="85">
        <v>200</v>
      </c>
      <c r="H22" s="370">
        <v>6000</v>
      </c>
      <c r="I22" s="370"/>
      <c r="J22" s="59">
        <f t="shared" si="0"/>
        <v>1200000</v>
      </c>
    </row>
    <row r="23" spans="1:19" ht="25.5" customHeight="1" thickBot="1" x14ac:dyDescent="0.3">
      <c r="A23" s="349" t="s">
        <v>18</v>
      </c>
      <c r="B23" s="350"/>
      <c r="C23" s="350"/>
      <c r="D23" s="350"/>
      <c r="E23" s="350"/>
      <c r="F23" s="350"/>
      <c r="G23" s="350"/>
      <c r="H23" s="350"/>
      <c r="I23" s="351"/>
      <c r="J23" s="86">
        <f>SUM(J18:J22)</f>
        <v>2850000</v>
      </c>
    </row>
    <row r="24" spans="1:19" x14ac:dyDescent="0.25">
      <c r="A24" s="337"/>
      <c r="B24" s="337"/>
      <c r="C24" s="337"/>
      <c r="D24" s="337"/>
      <c r="E24" s="227"/>
      <c r="F24" s="227"/>
      <c r="G24" s="227"/>
      <c r="H24" s="19"/>
      <c r="I24" s="19"/>
      <c r="J24" s="20"/>
    </row>
    <row r="25" spans="1:19" x14ac:dyDescent="0.25">
      <c r="E25" s="6"/>
      <c r="F25" s="6"/>
      <c r="G25" s="6"/>
      <c r="H25" s="61" t="s">
        <v>102</v>
      </c>
      <c r="I25" s="61"/>
      <c r="J25" s="62">
        <v>0</v>
      </c>
      <c r="K25" s="28"/>
      <c r="S25" s="7" t="s">
        <v>58</v>
      </c>
    </row>
    <row r="26" spans="1:19" ht="16.5" thickBot="1" x14ac:dyDescent="0.3">
      <c r="E26" s="6"/>
      <c r="F26" s="6"/>
      <c r="G26" s="6"/>
      <c r="H26" s="26" t="s">
        <v>36</v>
      </c>
      <c r="I26" s="26"/>
      <c r="J26" s="27">
        <v>0</v>
      </c>
      <c r="K26" s="28"/>
    </row>
    <row r="27" spans="1:19" ht="16.5" customHeight="1" x14ac:dyDescent="0.25">
      <c r="E27" s="6"/>
      <c r="F27" s="6"/>
      <c r="G27" s="6"/>
      <c r="H27" s="29" t="s">
        <v>19</v>
      </c>
      <c r="I27" s="29"/>
      <c r="J27" s="30">
        <f>J23</f>
        <v>2850000</v>
      </c>
    </row>
    <row r="28" spans="1:19" x14ac:dyDescent="0.25">
      <c r="A28" s="6" t="s">
        <v>343</v>
      </c>
      <c r="E28" s="6"/>
      <c r="F28" s="6"/>
      <c r="G28" s="6"/>
      <c r="H28" s="29"/>
      <c r="I28" s="29"/>
      <c r="J28" s="30"/>
    </row>
    <row r="29" spans="1:19" x14ac:dyDescent="0.25">
      <c r="A29" s="31"/>
      <c r="E29" s="6"/>
      <c r="F29" s="6"/>
      <c r="G29" s="6"/>
      <c r="H29" s="29"/>
      <c r="I29" s="29"/>
      <c r="J29" s="30"/>
    </row>
    <row r="30" spans="1:19" x14ac:dyDescent="0.25">
      <c r="A30" s="32" t="s">
        <v>20</v>
      </c>
    </row>
    <row r="31" spans="1:19" x14ac:dyDescent="0.25">
      <c r="A31" s="33" t="s">
        <v>21</v>
      </c>
      <c r="B31" s="33"/>
      <c r="C31" s="33"/>
      <c r="D31" s="33"/>
      <c r="E31" s="34"/>
    </row>
    <row r="32" spans="1:19" x14ac:dyDescent="0.25">
      <c r="A32" s="33" t="s">
        <v>22</v>
      </c>
      <c r="B32" s="33"/>
      <c r="C32" s="33"/>
      <c r="D32" s="34"/>
      <c r="E32" s="34"/>
    </row>
    <row r="33" spans="1:10" x14ac:dyDescent="0.25">
      <c r="A33" s="35" t="s">
        <v>23</v>
      </c>
      <c r="B33" s="36"/>
      <c r="C33" s="36"/>
      <c r="D33" s="35"/>
      <c r="E33" s="34"/>
    </row>
    <row r="34" spans="1:10" x14ac:dyDescent="0.25">
      <c r="A34" s="37" t="s">
        <v>24</v>
      </c>
      <c r="B34" s="37"/>
      <c r="C34" s="37"/>
      <c r="D34" s="36"/>
      <c r="E34" s="34"/>
    </row>
    <row r="35" spans="1:10" x14ac:dyDescent="0.25">
      <c r="A35" s="39"/>
      <c r="B35" s="39"/>
      <c r="C35" s="39"/>
      <c r="D35" s="87"/>
    </row>
    <row r="36" spans="1:10" x14ac:dyDescent="0.25">
      <c r="H36" s="40" t="s">
        <v>25</v>
      </c>
      <c r="I36" s="323" t="str">
        <f>+J13</f>
        <v xml:space="preserve"> 16 Juli 2021</v>
      </c>
      <c r="J36" s="324"/>
    </row>
    <row r="39" spans="1:10" x14ac:dyDescent="0.25">
      <c r="I39" s="8" t="s">
        <v>58</v>
      </c>
    </row>
    <row r="42" spans="1:10" x14ac:dyDescent="0.25">
      <c r="H42" s="352" t="s">
        <v>26</v>
      </c>
      <c r="I42" s="352"/>
      <c r="J42" s="352"/>
    </row>
  </sheetData>
  <mergeCells count="11">
    <mergeCell ref="H42:J42"/>
    <mergeCell ref="H19:I19"/>
    <mergeCell ref="H20:I20"/>
    <mergeCell ref="H21:I21"/>
    <mergeCell ref="H22:I22"/>
    <mergeCell ref="I36:J36"/>
    <mergeCell ref="A10:J10"/>
    <mergeCell ref="H17:I17"/>
    <mergeCell ref="H18:I18"/>
    <mergeCell ref="A23:I23"/>
    <mergeCell ref="A24:D2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2:S41"/>
  <sheetViews>
    <sheetView topLeftCell="A11" workbookViewId="0">
      <selection activeCell="K22" sqref="K22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9.5703125" style="7" customWidth="1"/>
    <col min="4" max="4" width="25.5703125" style="7" bestFit="1" customWidth="1"/>
    <col min="5" max="5" width="13" style="7" customWidth="1"/>
    <col min="6" max="6" width="6.5703125" style="7" customWidth="1"/>
    <col min="7" max="7" width="5.42578125" style="7" customWidth="1"/>
    <col min="8" max="8" width="13.85546875" style="8" customWidth="1"/>
    <col min="9" max="9" width="1.42578125" style="8" customWidth="1"/>
    <col min="10" max="10" width="17.14062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5"/>
      <c r="J10" s="346"/>
    </row>
    <row r="12" spans="1:10" x14ac:dyDescent="0.25">
      <c r="A12" s="7" t="s">
        <v>7</v>
      </c>
      <c r="B12" s="7" t="s">
        <v>332</v>
      </c>
      <c r="H12" s="8" t="s">
        <v>8</v>
      </c>
      <c r="I12" s="12" t="s">
        <v>9</v>
      </c>
      <c r="J12" s="2" t="s">
        <v>344</v>
      </c>
    </row>
    <row r="13" spans="1:10" x14ac:dyDescent="0.25">
      <c r="H13" s="8" t="s">
        <v>10</v>
      </c>
      <c r="I13" s="12" t="s">
        <v>9</v>
      </c>
      <c r="J13" s="3" t="s">
        <v>311</v>
      </c>
    </row>
    <row r="14" spans="1:10" x14ac:dyDescent="0.25">
      <c r="H14" s="8" t="s">
        <v>27</v>
      </c>
      <c r="I14" s="12" t="s">
        <v>9</v>
      </c>
      <c r="J14" s="76"/>
    </row>
    <row r="15" spans="1:10" x14ac:dyDescent="0.25">
      <c r="A15" s="7" t="s">
        <v>11</v>
      </c>
      <c r="B15" s="7" t="s">
        <v>157</v>
      </c>
    </row>
    <row r="16" spans="1:10" ht="16.5" thickBot="1" x14ac:dyDescent="0.3">
      <c r="F16" s="10"/>
      <c r="G16" s="34"/>
    </row>
    <row r="17" spans="1:19" ht="20.100000000000001" customHeight="1" x14ac:dyDescent="0.25">
      <c r="A17" s="77" t="s">
        <v>12</v>
      </c>
      <c r="B17" s="78" t="s">
        <v>32</v>
      </c>
      <c r="C17" s="78" t="s">
        <v>13</v>
      </c>
      <c r="D17" s="78" t="s">
        <v>33</v>
      </c>
      <c r="E17" s="78" t="s">
        <v>14</v>
      </c>
      <c r="F17" s="78" t="s">
        <v>101</v>
      </c>
      <c r="G17" s="79" t="s">
        <v>28</v>
      </c>
      <c r="H17" s="355" t="s">
        <v>16</v>
      </c>
      <c r="I17" s="356"/>
      <c r="J17" s="80" t="s">
        <v>17</v>
      </c>
    </row>
    <row r="18" spans="1:19" ht="55.5" customHeight="1" x14ac:dyDescent="0.25">
      <c r="A18" s="16">
        <v>1</v>
      </c>
      <c r="B18" s="3" t="s">
        <v>311</v>
      </c>
      <c r="C18" s="82"/>
      <c r="D18" s="83" t="s">
        <v>345</v>
      </c>
      <c r="E18" s="240" t="s">
        <v>127</v>
      </c>
      <c r="F18" s="85">
        <v>1</v>
      </c>
      <c r="G18" s="85"/>
      <c r="H18" s="370">
        <v>4000000</v>
      </c>
      <c r="I18" s="370"/>
      <c r="J18" s="59">
        <f>H18</f>
        <v>4000000</v>
      </c>
    </row>
    <row r="19" spans="1:19" ht="25.5" customHeight="1" thickBot="1" x14ac:dyDescent="0.3">
      <c r="A19" s="349" t="s">
        <v>18</v>
      </c>
      <c r="B19" s="350"/>
      <c r="C19" s="350"/>
      <c r="D19" s="350"/>
      <c r="E19" s="350"/>
      <c r="F19" s="350"/>
      <c r="G19" s="350"/>
      <c r="H19" s="350"/>
      <c r="I19" s="351"/>
      <c r="J19" s="86">
        <f>SUM(J18:J18)</f>
        <v>4000000</v>
      </c>
    </row>
    <row r="20" spans="1:19" x14ac:dyDescent="0.25">
      <c r="A20" s="337"/>
      <c r="B20" s="337"/>
      <c r="C20" s="337"/>
      <c r="D20" s="337"/>
      <c r="E20" s="231"/>
      <c r="F20" s="231"/>
      <c r="G20" s="231"/>
      <c r="H20" s="19"/>
      <c r="I20" s="19"/>
      <c r="J20" s="20"/>
    </row>
    <row r="21" spans="1:19" x14ac:dyDescent="0.25">
      <c r="E21" s="6"/>
      <c r="F21" s="6"/>
      <c r="G21" s="6"/>
      <c r="H21" s="61" t="s">
        <v>102</v>
      </c>
      <c r="I21" s="61"/>
      <c r="J21" s="62">
        <v>0</v>
      </c>
      <c r="K21" s="28"/>
      <c r="S21" s="7" t="s">
        <v>58</v>
      </c>
    </row>
    <row r="22" spans="1:19" ht="16.5" thickBot="1" x14ac:dyDescent="0.3">
      <c r="E22" s="6"/>
      <c r="F22" s="6"/>
      <c r="G22" s="6"/>
      <c r="H22" s="26" t="s">
        <v>36</v>
      </c>
      <c r="I22" s="26"/>
      <c r="J22" s="27">
        <v>0</v>
      </c>
      <c r="K22" s="28"/>
    </row>
    <row r="23" spans="1:19" ht="16.5" customHeight="1" x14ac:dyDescent="0.25">
      <c r="E23" s="6"/>
      <c r="F23" s="6"/>
      <c r="G23" s="6"/>
      <c r="H23" s="29" t="s">
        <v>19</v>
      </c>
      <c r="I23" s="29"/>
      <c r="J23" s="30">
        <f>J19</f>
        <v>4000000</v>
      </c>
    </row>
    <row r="24" spans="1:19" x14ac:dyDescent="0.25">
      <c r="A24" s="6" t="s">
        <v>98</v>
      </c>
      <c r="E24" s="6"/>
      <c r="F24" s="6"/>
      <c r="G24" s="6"/>
      <c r="H24" s="29"/>
      <c r="I24" s="29"/>
      <c r="J24" s="30"/>
    </row>
    <row r="25" spans="1:19" x14ac:dyDescent="0.25">
      <c r="A25" s="31"/>
      <c r="E25" s="6"/>
      <c r="F25" s="6"/>
      <c r="G25" s="6"/>
      <c r="H25" s="29"/>
      <c r="I25" s="29"/>
      <c r="J25" s="30"/>
    </row>
    <row r="26" spans="1:19" x14ac:dyDescent="0.25">
      <c r="E26" s="6"/>
      <c r="F26" s="6"/>
      <c r="G26" s="6"/>
      <c r="H26" s="29"/>
      <c r="I26" s="29"/>
      <c r="J26" s="30"/>
    </row>
    <row r="27" spans="1:19" x14ac:dyDescent="0.25">
      <c r="A27" s="32" t="s">
        <v>20</v>
      </c>
    </row>
    <row r="28" spans="1:19" x14ac:dyDescent="0.25">
      <c r="A28" s="33" t="s">
        <v>21</v>
      </c>
      <c r="B28" s="33"/>
      <c r="C28" s="33"/>
      <c r="D28" s="33"/>
      <c r="E28" s="34"/>
    </row>
    <row r="29" spans="1:19" x14ac:dyDescent="0.25">
      <c r="A29" s="33" t="s">
        <v>22</v>
      </c>
      <c r="B29" s="33"/>
      <c r="C29" s="33"/>
      <c r="D29" s="34"/>
      <c r="E29" s="34"/>
    </row>
    <row r="30" spans="1:19" x14ac:dyDescent="0.25">
      <c r="A30" s="35" t="s">
        <v>23</v>
      </c>
      <c r="B30" s="36"/>
      <c r="C30" s="36"/>
      <c r="D30" s="35"/>
      <c r="E30" s="34"/>
    </row>
    <row r="31" spans="1:19" x14ac:dyDescent="0.25">
      <c r="A31" s="37" t="s">
        <v>24</v>
      </c>
      <c r="B31" s="37"/>
      <c r="C31" s="37"/>
      <c r="D31" s="36"/>
      <c r="E31" s="34"/>
    </row>
    <row r="32" spans="1:19" x14ac:dyDescent="0.25">
      <c r="A32" s="38"/>
      <c r="B32" s="38"/>
      <c r="C32" s="38"/>
      <c r="D32" s="38"/>
    </row>
    <row r="33" spans="1:10" x14ac:dyDescent="0.25">
      <c r="A33" s="39"/>
      <c r="B33" s="39"/>
      <c r="C33" s="39"/>
      <c r="D33" s="87"/>
    </row>
    <row r="34" spans="1:10" x14ac:dyDescent="0.25">
      <c r="H34" s="40" t="s">
        <v>25</v>
      </c>
      <c r="I34" s="323" t="str">
        <f>+J13</f>
        <v xml:space="preserve"> 16 Juli 2021</v>
      </c>
      <c r="J34" s="324"/>
    </row>
    <row r="38" spans="1:10" x14ac:dyDescent="0.25">
      <c r="I38" s="8" t="s">
        <v>58</v>
      </c>
    </row>
    <row r="41" spans="1:10" x14ac:dyDescent="0.25">
      <c r="H41" s="352" t="s">
        <v>26</v>
      </c>
      <c r="I41" s="352"/>
      <c r="J41" s="352"/>
    </row>
  </sheetData>
  <mergeCells count="7">
    <mergeCell ref="A19:I19"/>
    <mergeCell ref="A20:D20"/>
    <mergeCell ref="I34:J34"/>
    <mergeCell ref="H41:J41"/>
    <mergeCell ref="A10:J10"/>
    <mergeCell ref="H17:I17"/>
    <mergeCell ref="H18:I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2:R43"/>
  <sheetViews>
    <sheetView topLeftCell="A13" workbookViewId="0">
      <selection activeCell="N19" sqref="N19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9.5703125" style="7" customWidth="1"/>
    <col min="4" max="4" width="25.5703125" style="7" bestFit="1" customWidth="1"/>
    <col min="5" max="5" width="13" style="7" customWidth="1"/>
    <col min="6" max="6" width="6.5703125" style="7" customWidth="1"/>
    <col min="7" max="7" width="13.85546875" style="8" customWidth="1"/>
    <col min="8" max="8" width="1.42578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6"/>
    </row>
    <row r="12" spans="1:9" x14ac:dyDescent="0.25">
      <c r="A12" s="7" t="s">
        <v>7</v>
      </c>
      <c r="B12" s="7" t="s">
        <v>348</v>
      </c>
      <c r="G12" s="8" t="s">
        <v>8</v>
      </c>
      <c r="H12" s="12" t="s">
        <v>9</v>
      </c>
      <c r="I12" s="2" t="s">
        <v>346</v>
      </c>
    </row>
    <row r="13" spans="1:9" x14ac:dyDescent="0.25">
      <c r="B13" s="7" t="s">
        <v>349</v>
      </c>
      <c r="G13" s="8" t="s">
        <v>10</v>
      </c>
      <c r="H13" s="12" t="s">
        <v>9</v>
      </c>
      <c r="I13" s="3" t="s">
        <v>347</v>
      </c>
    </row>
    <row r="14" spans="1:9" x14ac:dyDescent="0.25">
      <c r="B14" s="7" t="s">
        <v>350</v>
      </c>
      <c r="G14" s="8" t="s">
        <v>27</v>
      </c>
      <c r="H14" s="12" t="s">
        <v>9</v>
      </c>
      <c r="I14" s="76"/>
    </row>
    <row r="15" spans="1:9" x14ac:dyDescent="0.25">
      <c r="H15" s="12"/>
      <c r="I15" s="76"/>
    </row>
    <row r="16" spans="1:9" x14ac:dyDescent="0.25">
      <c r="A16" s="7" t="s">
        <v>11</v>
      </c>
      <c r="B16" s="7" t="s">
        <v>348</v>
      </c>
    </row>
    <row r="17" spans="1:18" ht="16.5" thickBot="1" x14ac:dyDescent="0.3">
      <c r="F17" s="10"/>
    </row>
    <row r="18" spans="1:18" ht="20.100000000000001" customHeight="1" x14ac:dyDescent="0.25">
      <c r="A18" s="77" t="s">
        <v>12</v>
      </c>
      <c r="B18" s="78" t="s">
        <v>32</v>
      </c>
      <c r="C18" s="78" t="s">
        <v>13</v>
      </c>
      <c r="D18" s="78" t="s">
        <v>33</v>
      </c>
      <c r="E18" s="78" t="s">
        <v>14</v>
      </c>
      <c r="F18" s="78" t="s">
        <v>34</v>
      </c>
      <c r="G18" s="355" t="s">
        <v>16</v>
      </c>
      <c r="H18" s="356"/>
      <c r="I18" s="80" t="s">
        <v>17</v>
      </c>
    </row>
    <row r="19" spans="1:18" ht="55.5" customHeight="1" x14ac:dyDescent="0.25">
      <c r="A19" s="16">
        <v>1</v>
      </c>
      <c r="B19" s="399">
        <v>44396</v>
      </c>
      <c r="C19" s="82"/>
      <c r="D19" s="83" t="s">
        <v>351</v>
      </c>
      <c r="E19" s="401" t="s">
        <v>352</v>
      </c>
      <c r="F19" s="85">
        <v>1</v>
      </c>
      <c r="G19" s="370">
        <v>9500000</v>
      </c>
      <c r="H19" s="370"/>
      <c r="I19" s="59">
        <f>G19</f>
        <v>9500000</v>
      </c>
    </row>
    <row r="20" spans="1:18" ht="55.5" customHeight="1" x14ac:dyDescent="0.25">
      <c r="A20" s="16">
        <v>2</v>
      </c>
      <c r="B20" s="400"/>
      <c r="C20" s="82"/>
      <c r="D20" s="83" t="s">
        <v>353</v>
      </c>
      <c r="E20" s="402"/>
      <c r="F20" s="85">
        <v>1</v>
      </c>
      <c r="G20" s="370">
        <v>1500000</v>
      </c>
      <c r="H20" s="370"/>
      <c r="I20" s="59">
        <f>G20</f>
        <v>1500000</v>
      </c>
    </row>
    <row r="21" spans="1:18" ht="25.5" customHeight="1" thickBot="1" x14ac:dyDescent="0.3">
      <c r="A21" s="349" t="s">
        <v>18</v>
      </c>
      <c r="B21" s="350"/>
      <c r="C21" s="350"/>
      <c r="D21" s="350"/>
      <c r="E21" s="350"/>
      <c r="F21" s="350"/>
      <c r="G21" s="350"/>
      <c r="H21" s="351"/>
      <c r="I21" s="86">
        <f>I19+I20</f>
        <v>11000000</v>
      </c>
    </row>
    <row r="22" spans="1:18" x14ac:dyDescent="0.25">
      <c r="A22" s="337"/>
      <c r="B22" s="337"/>
      <c r="C22" s="337"/>
      <c r="D22" s="337"/>
      <c r="E22" s="241"/>
      <c r="F22" s="241"/>
      <c r="G22" s="19"/>
      <c r="H22" s="19"/>
      <c r="I22" s="20"/>
    </row>
    <row r="23" spans="1:18" x14ac:dyDescent="0.25">
      <c r="E23" s="6"/>
      <c r="F23" s="6"/>
      <c r="G23" s="61" t="s">
        <v>102</v>
      </c>
      <c r="H23" s="61"/>
      <c r="I23" s="62">
        <v>0</v>
      </c>
      <c r="J23" s="28"/>
      <c r="R23" s="7" t="s">
        <v>58</v>
      </c>
    </row>
    <row r="24" spans="1:18" ht="16.5" thickBot="1" x14ac:dyDescent="0.3">
      <c r="E24" s="6"/>
      <c r="F24" s="6"/>
      <c r="G24" s="26" t="s">
        <v>36</v>
      </c>
      <c r="H24" s="26"/>
      <c r="I24" s="75">
        <v>0</v>
      </c>
      <c r="J24" s="28"/>
    </row>
    <row r="25" spans="1:18" ht="16.5" customHeight="1" x14ac:dyDescent="0.25">
      <c r="E25" s="6"/>
      <c r="F25" s="6"/>
      <c r="G25" s="29" t="s">
        <v>19</v>
      </c>
      <c r="H25" s="29"/>
      <c r="I25" s="30">
        <f>I21</f>
        <v>11000000</v>
      </c>
    </row>
    <row r="26" spans="1:18" x14ac:dyDescent="0.25">
      <c r="A26" s="6" t="s">
        <v>354</v>
      </c>
      <c r="E26" s="6"/>
      <c r="F26" s="6"/>
      <c r="G26" s="29"/>
      <c r="H26" s="29"/>
      <c r="I26" s="30"/>
    </row>
    <row r="27" spans="1:18" x14ac:dyDescent="0.25">
      <c r="A27" s="31"/>
      <c r="E27" s="6"/>
      <c r="F27" s="6"/>
      <c r="G27" s="29"/>
      <c r="H27" s="29"/>
      <c r="I27" s="30"/>
    </row>
    <row r="28" spans="1:18" x14ac:dyDescent="0.25">
      <c r="E28" s="6"/>
      <c r="F28" s="6"/>
      <c r="G28" s="29"/>
      <c r="H28" s="29"/>
      <c r="I28" s="30"/>
    </row>
    <row r="29" spans="1:18" x14ac:dyDescent="0.25">
      <c r="A29" s="32" t="s">
        <v>20</v>
      </c>
    </row>
    <row r="30" spans="1:18" x14ac:dyDescent="0.25">
      <c r="A30" s="33" t="s">
        <v>21</v>
      </c>
      <c r="B30" s="33"/>
      <c r="C30" s="33"/>
      <c r="D30" s="33"/>
      <c r="E30" s="34"/>
    </row>
    <row r="31" spans="1:18" x14ac:dyDescent="0.25">
      <c r="A31" s="33" t="s">
        <v>22</v>
      </c>
      <c r="B31" s="33"/>
      <c r="C31" s="33"/>
      <c r="D31" s="34"/>
      <c r="E31" s="34"/>
    </row>
    <row r="32" spans="1:18" x14ac:dyDescent="0.25">
      <c r="A32" s="35" t="s">
        <v>23</v>
      </c>
      <c r="B32" s="36"/>
      <c r="C32" s="36"/>
      <c r="D32" s="35"/>
      <c r="E32" s="34"/>
    </row>
    <row r="33" spans="1:9" x14ac:dyDescent="0.25">
      <c r="A33" s="37" t="s">
        <v>24</v>
      </c>
      <c r="B33" s="37"/>
      <c r="C33" s="37"/>
      <c r="D33" s="36"/>
      <c r="E33" s="34"/>
    </row>
    <row r="34" spans="1:9" x14ac:dyDescent="0.25">
      <c r="A34" s="38"/>
      <c r="B34" s="38"/>
      <c r="C34" s="38"/>
      <c r="D34" s="38"/>
    </row>
    <row r="35" spans="1:9" x14ac:dyDescent="0.25">
      <c r="A35" s="39"/>
      <c r="B35" s="39"/>
      <c r="C35" s="39"/>
      <c r="D35" s="87"/>
    </row>
    <row r="36" spans="1:9" x14ac:dyDescent="0.25">
      <c r="G36" s="40" t="s">
        <v>25</v>
      </c>
      <c r="H36" s="323" t="str">
        <f>+I13</f>
        <v xml:space="preserve"> 19 Juli 2021</v>
      </c>
      <c r="I36" s="324"/>
    </row>
    <row r="40" spans="1:9" x14ac:dyDescent="0.25">
      <c r="H40" s="8" t="s">
        <v>58</v>
      </c>
    </row>
    <row r="43" spans="1:9" x14ac:dyDescent="0.25">
      <c r="G43" s="352" t="s">
        <v>26</v>
      </c>
      <c r="H43" s="352"/>
      <c r="I43" s="352"/>
    </row>
  </sheetData>
  <mergeCells count="10">
    <mergeCell ref="G43:I43"/>
    <mergeCell ref="G19:H19"/>
    <mergeCell ref="B19:B20"/>
    <mergeCell ref="E19:E20"/>
    <mergeCell ref="A10:I10"/>
    <mergeCell ref="G18:H18"/>
    <mergeCell ref="G20:H20"/>
    <mergeCell ref="A21:H21"/>
    <mergeCell ref="A22:D22"/>
    <mergeCell ref="H36:I3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2:S40"/>
  <sheetViews>
    <sheetView topLeftCell="A4" workbookViewId="0">
      <selection activeCell="O16" sqref="O16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9.5703125" style="7" customWidth="1"/>
    <col min="4" max="4" width="25.5703125" style="7" bestFit="1" customWidth="1"/>
    <col min="5" max="5" width="13" style="7" customWidth="1"/>
    <col min="6" max="6" width="6.5703125" style="7" customWidth="1"/>
    <col min="7" max="7" width="5.42578125" style="7" customWidth="1"/>
    <col min="8" max="8" width="13.85546875" style="8" customWidth="1"/>
    <col min="9" max="9" width="1.42578125" style="8" customWidth="1"/>
    <col min="10" max="10" width="17.14062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5"/>
      <c r="J10" s="346"/>
    </row>
    <row r="12" spans="1:10" x14ac:dyDescent="0.25">
      <c r="A12" s="7" t="s">
        <v>7</v>
      </c>
      <c r="B12" s="7" t="s">
        <v>361</v>
      </c>
      <c r="H12" s="8" t="s">
        <v>8</v>
      </c>
      <c r="I12" s="12" t="s">
        <v>9</v>
      </c>
      <c r="J12" s="2" t="s">
        <v>360</v>
      </c>
    </row>
    <row r="13" spans="1:10" x14ac:dyDescent="0.25">
      <c r="H13" s="8" t="s">
        <v>10</v>
      </c>
      <c r="I13" s="12" t="s">
        <v>9</v>
      </c>
      <c r="J13" s="3" t="s">
        <v>363</v>
      </c>
    </row>
    <row r="14" spans="1:10" x14ac:dyDescent="0.25">
      <c r="H14" s="8" t="s">
        <v>27</v>
      </c>
      <c r="I14" s="12" t="s">
        <v>9</v>
      </c>
      <c r="J14" s="76"/>
    </row>
    <row r="15" spans="1:10" x14ac:dyDescent="0.25">
      <c r="A15" s="7" t="s">
        <v>11</v>
      </c>
      <c r="B15" s="7" t="s">
        <v>361</v>
      </c>
    </row>
    <row r="16" spans="1:10" ht="16.5" thickBot="1" x14ac:dyDescent="0.3">
      <c r="F16" s="10"/>
      <c r="G16" s="34"/>
    </row>
    <row r="17" spans="1:19" ht="20.100000000000001" customHeight="1" x14ac:dyDescent="0.25">
      <c r="A17" s="77" t="s">
        <v>12</v>
      </c>
      <c r="B17" s="78" t="s">
        <v>32</v>
      </c>
      <c r="C17" s="78" t="s">
        <v>13</v>
      </c>
      <c r="D17" s="78" t="s">
        <v>33</v>
      </c>
      <c r="E17" s="78" t="s">
        <v>14</v>
      </c>
      <c r="F17" s="78" t="s">
        <v>101</v>
      </c>
      <c r="G17" s="79" t="s">
        <v>28</v>
      </c>
      <c r="H17" s="355" t="s">
        <v>16</v>
      </c>
      <c r="I17" s="356"/>
      <c r="J17" s="80" t="s">
        <v>17</v>
      </c>
    </row>
    <row r="18" spans="1:19" ht="55.5" customHeight="1" x14ac:dyDescent="0.25">
      <c r="A18" s="16">
        <v>1</v>
      </c>
      <c r="B18" s="249">
        <v>44399</v>
      </c>
      <c r="C18" s="82"/>
      <c r="D18" s="83" t="s">
        <v>362</v>
      </c>
      <c r="E18" s="247" t="s">
        <v>60</v>
      </c>
      <c r="F18" s="85">
        <v>1</v>
      </c>
      <c r="G18" s="85"/>
      <c r="H18" s="370">
        <v>1000000</v>
      </c>
      <c r="I18" s="370"/>
      <c r="J18" s="59">
        <f>H18</f>
        <v>1000000</v>
      </c>
    </row>
    <row r="19" spans="1:19" ht="25.5" customHeight="1" thickBot="1" x14ac:dyDescent="0.3">
      <c r="A19" s="349" t="s">
        <v>18</v>
      </c>
      <c r="B19" s="350"/>
      <c r="C19" s="350"/>
      <c r="D19" s="350"/>
      <c r="E19" s="350"/>
      <c r="F19" s="350"/>
      <c r="G19" s="350"/>
      <c r="H19" s="350"/>
      <c r="I19" s="351"/>
      <c r="J19" s="86">
        <f>SUM(J18:J18)</f>
        <v>1000000</v>
      </c>
    </row>
    <row r="20" spans="1:19" x14ac:dyDescent="0.25">
      <c r="A20" s="337"/>
      <c r="B20" s="337"/>
      <c r="C20" s="337"/>
      <c r="D20" s="337"/>
      <c r="E20" s="242"/>
      <c r="F20" s="242"/>
      <c r="G20" s="242"/>
      <c r="H20" s="19"/>
      <c r="I20" s="19"/>
      <c r="J20" s="20"/>
    </row>
    <row r="21" spans="1:19" x14ac:dyDescent="0.25">
      <c r="E21" s="6"/>
      <c r="F21" s="6"/>
      <c r="G21" s="6"/>
      <c r="H21" s="61" t="s">
        <v>102</v>
      </c>
      <c r="I21" s="61"/>
      <c r="J21" s="62">
        <v>0</v>
      </c>
      <c r="K21" s="28"/>
      <c r="S21" s="7" t="s">
        <v>58</v>
      </c>
    </row>
    <row r="22" spans="1:19" ht="16.5" thickBot="1" x14ac:dyDescent="0.3">
      <c r="E22" s="6"/>
      <c r="F22" s="6"/>
      <c r="G22" s="6"/>
      <c r="H22" s="26" t="s">
        <v>36</v>
      </c>
      <c r="I22" s="26"/>
      <c r="J22" s="27">
        <v>0</v>
      </c>
      <c r="K22" s="28"/>
    </row>
    <row r="23" spans="1:19" ht="16.5" customHeight="1" x14ac:dyDescent="0.25">
      <c r="E23" s="6"/>
      <c r="F23" s="6"/>
      <c r="G23" s="6"/>
      <c r="H23" s="29" t="s">
        <v>19</v>
      </c>
      <c r="I23" s="29"/>
      <c r="J23" s="30">
        <f>J19</f>
        <v>1000000</v>
      </c>
    </row>
    <row r="24" spans="1:19" x14ac:dyDescent="0.25">
      <c r="A24" s="6" t="s">
        <v>167</v>
      </c>
      <c r="E24" s="6"/>
      <c r="F24" s="6"/>
      <c r="G24" s="6"/>
      <c r="H24" s="29"/>
      <c r="I24" s="29"/>
      <c r="J24" s="30"/>
    </row>
    <row r="25" spans="1:19" x14ac:dyDescent="0.25">
      <c r="A25" s="31"/>
      <c r="E25" s="6"/>
      <c r="F25" s="6"/>
      <c r="G25" s="6"/>
      <c r="H25" s="29"/>
      <c r="I25" s="29"/>
      <c r="J25" s="30"/>
    </row>
    <row r="26" spans="1:19" x14ac:dyDescent="0.25">
      <c r="E26" s="6"/>
      <c r="F26" s="6"/>
      <c r="G26" s="6"/>
      <c r="H26" s="29"/>
      <c r="I26" s="29"/>
      <c r="J26" s="30"/>
    </row>
    <row r="27" spans="1:19" x14ac:dyDescent="0.25">
      <c r="A27" s="32" t="s">
        <v>20</v>
      </c>
    </row>
    <row r="28" spans="1:19" x14ac:dyDescent="0.25">
      <c r="A28" s="33" t="s">
        <v>21</v>
      </c>
      <c r="B28" s="33"/>
      <c r="C28" s="33"/>
      <c r="D28" s="33"/>
      <c r="E28" s="34"/>
    </row>
    <row r="29" spans="1:19" x14ac:dyDescent="0.25">
      <c r="A29" s="33" t="s">
        <v>22</v>
      </c>
      <c r="B29" s="33"/>
      <c r="C29" s="33"/>
      <c r="D29" s="34"/>
      <c r="E29" s="34"/>
    </row>
    <row r="30" spans="1:19" x14ac:dyDescent="0.25">
      <c r="A30" s="35" t="s">
        <v>23</v>
      </c>
      <c r="B30" s="36"/>
      <c r="C30" s="36"/>
      <c r="D30" s="35"/>
      <c r="E30" s="34"/>
    </row>
    <row r="31" spans="1:19" x14ac:dyDescent="0.25">
      <c r="A31" s="37" t="s">
        <v>24</v>
      </c>
      <c r="B31" s="37"/>
      <c r="C31" s="37"/>
      <c r="D31" s="36"/>
      <c r="E31" s="34"/>
    </row>
    <row r="32" spans="1:19" x14ac:dyDescent="0.25">
      <c r="A32" s="38"/>
      <c r="B32" s="38"/>
      <c r="C32" s="38"/>
      <c r="D32" s="38"/>
    </row>
    <row r="33" spans="1:10" x14ac:dyDescent="0.25">
      <c r="A33" s="39"/>
      <c r="B33" s="39"/>
      <c r="C33" s="39"/>
      <c r="D33" s="87"/>
    </row>
    <row r="34" spans="1:10" x14ac:dyDescent="0.25">
      <c r="H34" s="40" t="s">
        <v>25</v>
      </c>
      <c r="I34" s="323" t="str">
        <f>+J13</f>
        <v xml:space="preserve"> 22 Juli 2021</v>
      </c>
      <c r="J34" s="324"/>
    </row>
    <row r="38" spans="1:10" x14ac:dyDescent="0.25">
      <c r="I38" s="8" t="s">
        <v>58</v>
      </c>
    </row>
    <row r="40" spans="1:10" x14ac:dyDescent="0.25">
      <c r="H40" s="352" t="s">
        <v>26</v>
      </c>
      <c r="I40" s="352"/>
      <c r="J40" s="352"/>
    </row>
  </sheetData>
  <mergeCells count="7">
    <mergeCell ref="H40:J40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2:S41"/>
  <sheetViews>
    <sheetView topLeftCell="A11" workbookViewId="0">
      <selection activeCell="J13" sqref="J13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9.5703125" style="7" customWidth="1"/>
    <col min="4" max="4" width="25.5703125" style="7" bestFit="1" customWidth="1"/>
    <col min="5" max="5" width="13" style="7" customWidth="1"/>
    <col min="6" max="6" width="6.5703125" style="7" customWidth="1"/>
    <col min="7" max="7" width="5.42578125" style="7" customWidth="1"/>
    <col min="8" max="8" width="13.85546875" style="8" customWidth="1"/>
    <col min="9" max="9" width="1.42578125" style="8" customWidth="1"/>
    <col min="10" max="10" width="17.14062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5"/>
      <c r="J10" s="346"/>
    </row>
    <row r="12" spans="1:10" x14ac:dyDescent="0.25">
      <c r="A12" s="7" t="s">
        <v>7</v>
      </c>
      <c r="B12" s="7" t="s">
        <v>332</v>
      </c>
      <c r="H12" s="8" t="s">
        <v>8</v>
      </c>
      <c r="I12" s="12" t="s">
        <v>9</v>
      </c>
      <c r="J12" s="2" t="s">
        <v>365</v>
      </c>
    </row>
    <row r="13" spans="1:10" x14ac:dyDescent="0.25">
      <c r="H13" s="8" t="s">
        <v>10</v>
      </c>
      <c r="I13" s="12" t="s">
        <v>9</v>
      </c>
      <c r="J13" s="3" t="s">
        <v>363</v>
      </c>
    </row>
    <row r="14" spans="1:10" x14ac:dyDescent="0.25">
      <c r="H14" s="8" t="s">
        <v>27</v>
      </c>
      <c r="I14" s="12" t="s">
        <v>9</v>
      </c>
      <c r="J14" s="76"/>
    </row>
    <row r="15" spans="1:10" x14ac:dyDescent="0.25">
      <c r="A15" s="7" t="s">
        <v>11</v>
      </c>
      <c r="B15" s="7" t="s">
        <v>157</v>
      </c>
    </row>
    <row r="16" spans="1:10" ht="16.5" thickBot="1" x14ac:dyDescent="0.3">
      <c r="F16" s="10"/>
      <c r="G16" s="34"/>
    </row>
    <row r="17" spans="1:19" ht="20.100000000000001" customHeight="1" x14ac:dyDescent="0.25">
      <c r="A17" s="77" t="s">
        <v>12</v>
      </c>
      <c r="B17" s="78" t="s">
        <v>32</v>
      </c>
      <c r="C17" s="78" t="s">
        <v>13</v>
      </c>
      <c r="D17" s="78" t="s">
        <v>33</v>
      </c>
      <c r="E17" s="78" t="s">
        <v>14</v>
      </c>
      <c r="F17" s="78" t="s">
        <v>101</v>
      </c>
      <c r="G17" s="79" t="s">
        <v>28</v>
      </c>
      <c r="H17" s="355" t="s">
        <v>16</v>
      </c>
      <c r="I17" s="356"/>
      <c r="J17" s="80" t="s">
        <v>17</v>
      </c>
    </row>
    <row r="18" spans="1:19" ht="55.5" customHeight="1" x14ac:dyDescent="0.25">
      <c r="A18" s="16">
        <v>1</v>
      </c>
      <c r="B18" s="249">
        <v>44533</v>
      </c>
      <c r="C18" s="82"/>
      <c r="D18" s="83" t="s">
        <v>366</v>
      </c>
      <c r="E18" s="247" t="s">
        <v>367</v>
      </c>
      <c r="F18" s="85">
        <v>1</v>
      </c>
      <c r="G18" s="85"/>
      <c r="H18" s="370">
        <v>4500000</v>
      </c>
      <c r="I18" s="370"/>
      <c r="J18" s="59">
        <f>H18</f>
        <v>4500000</v>
      </c>
    </row>
    <row r="19" spans="1:19" ht="25.5" customHeight="1" thickBot="1" x14ac:dyDescent="0.3">
      <c r="A19" s="349" t="s">
        <v>18</v>
      </c>
      <c r="B19" s="350"/>
      <c r="C19" s="350"/>
      <c r="D19" s="350"/>
      <c r="E19" s="350"/>
      <c r="F19" s="350"/>
      <c r="G19" s="350"/>
      <c r="H19" s="350"/>
      <c r="I19" s="351"/>
      <c r="J19" s="86">
        <f>SUM(J18:J18)</f>
        <v>4500000</v>
      </c>
    </row>
    <row r="20" spans="1:19" x14ac:dyDescent="0.25">
      <c r="A20" s="337"/>
      <c r="B20" s="337"/>
      <c r="C20" s="337"/>
      <c r="D20" s="337"/>
      <c r="E20" s="242"/>
      <c r="F20" s="242"/>
      <c r="G20" s="242"/>
      <c r="H20" s="19"/>
      <c r="I20" s="19"/>
      <c r="J20" s="20"/>
    </row>
    <row r="21" spans="1:19" x14ac:dyDescent="0.25">
      <c r="E21" s="6"/>
      <c r="F21" s="6"/>
      <c r="G21" s="6"/>
      <c r="H21" s="61" t="s">
        <v>102</v>
      </c>
      <c r="I21" s="61"/>
      <c r="J21" s="62">
        <v>0</v>
      </c>
      <c r="K21" s="28"/>
      <c r="S21" s="7" t="s">
        <v>58</v>
      </c>
    </row>
    <row r="22" spans="1:19" ht="16.5" thickBot="1" x14ac:dyDescent="0.3">
      <c r="E22" s="6"/>
      <c r="F22" s="6"/>
      <c r="G22" s="6"/>
      <c r="H22" s="26" t="s">
        <v>36</v>
      </c>
      <c r="I22" s="26"/>
      <c r="J22" s="27">
        <v>0</v>
      </c>
      <c r="K22" s="28"/>
    </row>
    <row r="23" spans="1:19" ht="16.5" customHeight="1" x14ac:dyDescent="0.25">
      <c r="E23" s="6"/>
      <c r="F23" s="6"/>
      <c r="G23" s="6"/>
      <c r="H23" s="29" t="s">
        <v>19</v>
      </c>
      <c r="I23" s="29"/>
      <c r="J23" s="30">
        <f>J19</f>
        <v>4500000</v>
      </c>
    </row>
    <row r="24" spans="1:19" x14ac:dyDescent="0.25">
      <c r="A24" s="6" t="s">
        <v>368</v>
      </c>
      <c r="E24" s="6"/>
      <c r="F24" s="6"/>
      <c r="G24" s="6"/>
      <c r="H24" s="29"/>
      <c r="I24" s="29"/>
      <c r="J24" s="30"/>
    </row>
    <row r="25" spans="1:19" x14ac:dyDescent="0.25">
      <c r="A25" s="31"/>
      <c r="E25" s="6"/>
      <c r="F25" s="6"/>
      <c r="G25" s="6"/>
      <c r="H25" s="29"/>
      <c r="I25" s="29"/>
      <c r="J25" s="30"/>
    </row>
    <row r="26" spans="1:19" x14ac:dyDescent="0.25">
      <c r="E26" s="6"/>
      <c r="F26" s="6"/>
      <c r="G26" s="6"/>
      <c r="H26" s="29"/>
      <c r="I26" s="29"/>
      <c r="J26" s="30"/>
    </row>
    <row r="27" spans="1:19" x14ac:dyDescent="0.25">
      <c r="A27" s="32" t="s">
        <v>20</v>
      </c>
    </row>
    <row r="28" spans="1:19" x14ac:dyDescent="0.25">
      <c r="A28" s="33" t="s">
        <v>21</v>
      </c>
      <c r="B28" s="33"/>
      <c r="C28" s="33"/>
      <c r="D28" s="33"/>
      <c r="E28" s="34"/>
    </row>
    <row r="29" spans="1:19" x14ac:dyDescent="0.25">
      <c r="A29" s="33" t="s">
        <v>22</v>
      </c>
      <c r="B29" s="33"/>
      <c r="C29" s="33"/>
      <c r="D29" s="34"/>
      <c r="E29" s="34"/>
    </row>
    <row r="30" spans="1:19" x14ac:dyDescent="0.25">
      <c r="A30" s="35" t="s">
        <v>23</v>
      </c>
      <c r="B30" s="36"/>
      <c r="C30" s="36"/>
      <c r="D30" s="35"/>
      <c r="E30" s="34"/>
    </row>
    <row r="31" spans="1:19" x14ac:dyDescent="0.25">
      <c r="A31" s="37" t="s">
        <v>24</v>
      </c>
      <c r="B31" s="37"/>
      <c r="C31" s="37"/>
      <c r="D31" s="36"/>
      <c r="E31" s="34"/>
    </row>
    <row r="32" spans="1:19" x14ac:dyDescent="0.25">
      <c r="A32" s="38"/>
      <c r="B32" s="38"/>
      <c r="C32" s="38"/>
      <c r="D32" s="38"/>
    </row>
    <row r="33" spans="1:10" x14ac:dyDescent="0.25">
      <c r="A33" s="39"/>
      <c r="B33" s="39"/>
      <c r="C33" s="39"/>
      <c r="D33" s="87"/>
    </row>
    <row r="34" spans="1:10" x14ac:dyDescent="0.25">
      <c r="H34" s="40" t="s">
        <v>25</v>
      </c>
      <c r="I34" s="323" t="str">
        <f>+J13</f>
        <v xml:space="preserve"> 22 Juli 2021</v>
      </c>
      <c r="J34" s="324"/>
    </row>
    <row r="38" spans="1:10" x14ac:dyDescent="0.25">
      <c r="I38" s="8" t="s">
        <v>58</v>
      </c>
    </row>
    <row r="41" spans="1:10" x14ac:dyDescent="0.25">
      <c r="H41" s="352" t="s">
        <v>26</v>
      </c>
      <c r="I41" s="352"/>
      <c r="J41" s="352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2:S42"/>
  <sheetViews>
    <sheetView topLeftCell="A14" workbookViewId="0">
      <selection activeCell="M19" sqref="M19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9.5703125" style="7" customWidth="1"/>
    <col min="4" max="4" width="25.5703125" style="7" bestFit="1" customWidth="1"/>
    <col min="5" max="5" width="13" style="7" customWidth="1"/>
    <col min="6" max="6" width="6.5703125" style="7" customWidth="1"/>
    <col min="7" max="7" width="5.42578125" style="7" customWidth="1"/>
    <col min="8" max="8" width="13.85546875" style="8" customWidth="1"/>
    <col min="9" max="9" width="1.42578125" style="8" customWidth="1"/>
    <col min="10" max="10" width="17.14062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5"/>
      <c r="J10" s="346"/>
    </row>
    <row r="12" spans="1:10" x14ac:dyDescent="0.25">
      <c r="A12" s="7" t="s">
        <v>7</v>
      </c>
      <c r="B12" s="7" t="s">
        <v>374</v>
      </c>
      <c r="H12" s="8" t="s">
        <v>8</v>
      </c>
      <c r="I12" s="12" t="s">
        <v>9</v>
      </c>
      <c r="J12" s="2" t="s">
        <v>369</v>
      </c>
    </row>
    <row r="13" spans="1:10" x14ac:dyDescent="0.25">
      <c r="H13" s="8" t="s">
        <v>10</v>
      </c>
      <c r="I13" s="12" t="s">
        <v>9</v>
      </c>
      <c r="J13" s="3" t="s">
        <v>363</v>
      </c>
    </row>
    <row r="14" spans="1:10" x14ac:dyDescent="0.25">
      <c r="H14" s="8" t="s">
        <v>27</v>
      </c>
      <c r="I14" s="12" t="s">
        <v>9</v>
      </c>
      <c r="J14" s="76"/>
    </row>
    <row r="15" spans="1:10" x14ac:dyDescent="0.25">
      <c r="A15" s="7" t="s">
        <v>11</v>
      </c>
      <c r="B15" s="7" t="s">
        <v>374</v>
      </c>
    </row>
    <row r="16" spans="1:10" ht="16.5" thickBot="1" x14ac:dyDescent="0.3">
      <c r="F16" s="10"/>
      <c r="G16" s="34"/>
    </row>
    <row r="17" spans="1:19" ht="20.100000000000001" customHeight="1" x14ac:dyDescent="0.25">
      <c r="A17" s="77" t="s">
        <v>12</v>
      </c>
      <c r="B17" s="78" t="s">
        <v>32</v>
      </c>
      <c r="C17" s="78" t="s">
        <v>13</v>
      </c>
      <c r="D17" s="78" t="s">
        <v>33</v>
      </c>
      <c r="E17" s="78" t="s">
        <v>14</v>
      </c>
      <c r="F17" s="78" t="s">
        <v>101</v>
      </c>
      <c r="G17" s="79" t="s">
        <v>28</v>
      </c>
      <c r="H17" s="355" t="s">
        <v>16</v>
      </c>
      <c r="I17" s="356"/>
      <c r="J17" s="80" t="s">
        <v>17</v>
      </c>
    </row>
    <row r="18" spans="1:19" ht="55.5" customHeight="1" x14ac:dyDescent="0.25">
      <c r="A18" s="16">
        <v>1</v>
      </c>
      <c r="B18" s="399">
        <v>44398</v>
      </c>
      <c r="C18" s="403" t="s">
        <v>370</v>
      </c>
      <c r="D18" s="83" t="s">
        <v>371</v>
      </c>
      <c r="E18" s="401" t="s">
        <v>131</v>
      </c>
      <c r="F18" s="85">
        <v>13</v>
      </c>
      <c r="G18" s="85">
        <v>141</v>
      </c>
      <c r="H18" s="370">
        <v>3500</v>
      </c>
      <c r="I18" s="370"/>
      <c r="J18" s="59">
        <f>G18*H18</f>
        <v>493500</v>
      </c>
    </row>
    <row r="19" spans="1:19" ht="55.5" customHeight="1" x14ac:dyDescent="0.25">
      <c r="A19" s="16">
        <v>2</v>
      </c>
      <c r="B19" s="400"/>
      <c r="C19" s="404"/>
      <c r="D19" s="83" t="s">
        <v>372</v>
      </c>
      <c r="E19" s="402"/>
      <c r="F19" s="85">
        <v>1</v>
      </c>
      <c r="G19" s="85">
        <v>1</v>
      </c>
      <c r="H19" s="370">
        <v>200000</v>
      </c>
      <c r="I19" s="370"/>
      <c r="J19" s="59">
        <f>G19*H19</f>
        <v>200000</v>
      </c>
    </row>
    <row r="20" spans="1:19" ht="25.5" customHeight="1" thickBot="1" x14ac:dyDescent="0.3">
      <c r="A20" s="349" t="s">
        <v>18</v>
      </c>
      <c r="B20" s="350"/>
      <c r="C20" s="350"/>
      <c r="D20" s="350"/>
      <c r="E20" s="350"/>
      <c r="F20" s="350"/>
      <c r="G20" s="350"/>
      <c r="H20" s="350"/>
      <c r="I20" s="351"/>
      <c r="J20" s="86">
        <f>J18+J19</f>
        <v>693500</v>
      </c>
    </row>
    <row r="21" spans="1:19" x14ac:dyDescent="0.25">
      <c r="A21" s="337"/>
      <c r="B21" s="337"/>
      <c r="C21" s="337"/>
      <c r="D21" s="337"/>
      <c r="E21" s="242"/>
      <c r="F21" s="242"/>
      <c r="G21" s="242"/>
      <c r="H21" s="19"/>
      <c r="I21" s="19"/>
      <c r="J21" s="20"/>
    </row>
    <row r="22" spans="1:19" x14ac:dyDescent="0.25">
      <c r="E22" s="6"/>
      <c r="F22" s="6"/>
      <c r="G22" s="6"/>
      <c r="H22" s="61" t="s">
        <v>102</v>
      </c>
      <c r="I22" s="61"/>
      <c r="J22" s="62">
        <v>0</v>
      </c>
      <c r="K22" s="28"/>
      <c r="S22" s="7" t="s">
        <v>58</v>
      </c>
    </row>
    <row r="23" spans="1:19" ht="16.5" thickBot="1" x14ac:dyDescent="0.3">
      <c r="E23" s="6"/>
      <c r="F23" s="6"/>
      <c r="G23" s="6"/>
      <c r="H23" s="26" t="s">
        <v>36</v>
      </c>
      <c r="I23" s="26"/>
      <c r="J23" s="27">
        <v>0</v>
      </c>
      <c r="K23" s="28"/>
    </row>
    <row r="24" spans="1:19" ht="16.5" customHeight="1" x14ac:dyDescent="0.25">
      <c r="E24" s="6"/>
      <c r="F24" s="6"/>
      <c r="G24" s="6"/>
      <c r="H24" s="29" t="s">
        <v>19</v>
      </c>
      <c r="I24" s="29"/>
      <c r="J24" s="30">
        <f>J20</f>
        <v>693500</v>
      </c>
    </row>
    <row r="25" spans="1:19" x14ac:dyDescent="0.25">
      <c r="A25" s="6" t="s">
        <v>373</v>
      </c>
      <c r="E25" s="6"/>
      <c r="F25" s="6"/>
      <c r="G25" s="6"/>
      <c r="H25" s="29"/>
      <c r="I25" s="29"/>
      <c r="J25" s="30"/>
    </row>
    <row r="26" spans="1:19" x14ac:dyDescent="0.25">
      <c r="A26" s="31"/>
      <c r="E26" s="6"/>
      <c r="F26" s="6"/>
      <c r="G26" s="6"/>
      <c r="H26" s="29"/>
      <c r="I26" s="29"/>
      <c r="J26" s="30"/>
    </row>
    <row r="27" spans="1:19" x14ac:dyDescent="0.25">
      <c r="E27" s="6"/>
      <c r="F27" s="6"/>
      <c r="G27" s="6"/>
      <c r="H27" s="29"/>
      <c r="I27" s="29"/>
      <c r="J27" s="30"/>
    </row>
    <row r="28" spans="1:19" x14ac:dyDescent="0.25">
      <c r="A28" s="32" t="s">
        <v>20</v>
      </c>
    </row>
    <row r="29" spans="1:19" x14ac:dyDescent="0.25">
      <c r="A29" s="33" t="s">
        <v>21</v>
      </c>
      <c r="B29" s="33"/>
      <c r="C29" s="33"/>
      <c r="D29" s="33"/>
      <c r="E29" s="34"/>
    </row>
    <row r="30" spans="1:19" x14ac:dyDescent="0.25">
      <c r="A30" s="33" t="s">
        <v>22</v>
      </c>
      <c r="B30" s="33"/>
      <c r="C30" s="33"/>
      <c r="D30" s="34"/>
      <c r="E30" s="34"/>
    </row>
    <row r="31" spans="1:19" x14ac:dyDescent="0.25">
      <c r="A31" s="35" t="s">
        <v>23</v>
      </c>
      <c r="B31" s="36"/>
      <c r="C31" s="36"/>
      <c r="D31" s="35"/>
      <c r="E31" s="34"/>
    </row>
    <row r="32" spans="1:19" x14ac:dyDescent="0.25">
      <c r="A32" s="37" t="s">
        <v>24</v>
      </c>
      <c r="B32" s="37"/>
      <c r="C32" s="37"/>
      <c r="D32" s="36"/>
      <c r="E32" s="34"/>
    </row>
    <row r="33" spans="1:10" x14ac:dyDescent="0.25">
      <c r="A33" s="38"/>
      <c r="B33" s="38"/>
      <c r="C33" s="38"/>
      <c r="D33" s="38"/>
    </row>
    <row r="34" spans="1:10" x14ac:dyDescent="0.25">
      <c r="A34" s="39"/>
      <c r="B34" s="39"/>
      <c r="C34" s="39"/>
      <c r="D34" s="87"/>
    </row>
    <row r="35" spans="1:10" x14ac:dyDescent="0.25">
      <c r="H35" s="40" t="s">
        <v>25</v>
      </c>
      <c r="I35" s="323" t="str">
        <f>+J13</f>
        <v xml:space="preserve"> 22 Juli 2021</v>
      </c>
      <c r="J35" s="324"/>
    </row>
    <row r="39" spans="1:10" x14ac:dyDescent="0.25">
      <c r="I39" s="8" t="s">
        <v>58</v>
      </c>
    </row>
    <row r="42" spans="1:10" x14ac:dyDescent="0.25">
      <c r="H42" s="352" t="s">
        <v>26</v>
      </c>
      <c r="I42" s="352"/>
      <c r="J42" s="352"/>
    </row>
  </sheetData>
  <mergeCells count="11">
    <mergeCell ref="A10:J10"/>
    <mergeCell ref="H17:I17"/>
    <mergeCell ref="H18:I18"/>
    <mergeCell ref="A20:I20"/>
    <mergeCell ref="A21:D21"/>
    <mergeCell ref="H42:J42"/>
    <mergeCell ref="H19:I19"/>
    <mergeCell ref="C18:C19"/>
    <mergeCell ref="B18:B19"/>
    <mergeCell ref="E18:E19"/>
    <mergeCell ref="I35:J35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2:S42"/>
  <sheetViews>
    <sheetView topLeftCell="A11" workbookViewId="0">
      <selection activeCell="J46" sqref="J46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9.5703125" style="7" customWidth="1"/>
    <col min="4" max="4" width="25.5703125" style="7" bestFit="1" customWidth="1"/>
    <col min="5" max="5" width="13" style="7" customWidth="1"/>
    <col min="6" max="6" width="6.5703125" style="7" customWidth="1"/>
    <col min="7" max="7" width="5.42578125" style="7" customWidth="1"/>
    <col min="8" max="8" width="13.85546875" style="8" customWidth="1"/>
    <col min="9" max="9" width="1.42578125" style="8" customWidth="1"/>
    <col min="10" max="10" width="17.14062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5"/>
      <c r="J10" s="346"/>
    </row>
    <row r="12" spans="1:10" x14ac:dyDescent="0.25">
      <c r="A12" s="7" t="s">
        <v>7</v>
      </c>
      <c r="B12" s="7" t="s">
        <v>375</v>
      </c>
      <c r="H12" s="8" t="s">
        <v>8</v>
      </c>
      <c r="I12" s="12" t="s">
        <v>9</v>
      </c>
      <c r="J12" s="2" t="s">
        <v>377</v>
      </c>
    </row>
    <row r="13" spans="1:10" x14ac:dyDescent="0.25">
      <c r="H13" s="8" t="s">
        <v>10</v>
      </c>
      <c r="I13" s="12" t="s">
        <v>9</v>
      </c>
      <c r="J13" s="3" t="s">
        <v>363</v>
      </c>
    </row>
    <row r="14" spans="1:10" x14ac:dyDescent="0.25">
      <c r="H14" s="8" t="s">
        <v>27</v>
      </c>
      <c r="I14" s="12" t="s">
        <v>9</v>
      </c>
      <c r="J14" s="76"/>
    </row>
    <row r="15" spans="1:10" x14ac:dyDescent="0.25">
      <c r="A15" s="7" t="s">
        <v>11</v>
      </c>
      <c r="B15" s="7" t="s">
        <v>376</v>
      </c>
    </row>
    <row r="16" spans="1:10" ht="16.5" thickBot="1" x14ac:dyDescent="0.3">
      <c r="F16" s="10"/>
      <c r="G16" s="34"/>
    </row>
    <row r="17" spans="1:19" ht="20.100000000000001" customHeight="1" x14ac:dyDescent="0.25">
      <c r="A17" s="77" t="s">
        <v>12</v>
      </c>
      <c r="B17" s="78" t="s">
        <v>32</v>
      </c>
      <c r="C17" s="78" t="s">
        <v>13</v>
      </c>
      <c r="D17" s="78" t="s">
        <v>33</v>
      </c>
      <c r="E17" s="78" t="s">
        <v>14</v>
      </c>
      <c r="F17" s="78" t="s">
        <v>101</v>
      </c>
      <c r="G17" s="79" t="s">
        <v>28</v>
      </c>
      <c r="H17" s="355" t="s">
        <v>16</v>
      </c>
      <c r="I17" s="356"/>
      <c r="J17" s="80" t="s">
        <v>17</v>
      </c>
    </row>
    <row r="18" spans="1:19" ht="55.5" customHeight="1" x14ac:dyDescent="0.25">
      <c r="A18" s="16">
        <v>1</v>
      </c>
      <c r="B18" s="399">
        <v>44385</v>
      </c>
      <c r="C18" s="403" t="s">
        <v>378</v>
      </c>
      <c r="D18" s="83" t="s">
        <v>379</v>
      </c>
      <c r="E18" s="401" t="s">
        <v>380</v>
      </c>
      <c r="F18" s="85">
        <v>3</v>
      </c>
      <c r="G18" s="85">
        <v>75</v>
      </c>
      <c r="H18" s="370">
        <v>7000</v>
      </c>
      <c r="I18" s="370"/>
      <c r="J18" s="59">
        <f>G18*H18</f>
        <v>525000</v>
      </c>
    </row>
    <row r="19" spans="1:19" ht="55.5" customHeight="1" x14ac:dyDescent="0.25">
      <c r="A19" s="16">
        <v>2</v>
      </c>
      <c r="B19" s="400"/>
      <c r="C19" s="404"/>
      <c r="D19" s="83" t="s">
        <v>372</v>
      </c>
      <c r="E19" s="402"/>
      <c r="F19" s="85">
        <v>1</v>
      </c>
      <c r="G19" s="85">
        <v>1</v>
      </c>
      <c r="H19" s="370">
        <v>200000</v>
      </c>
      <c r="I19" s="370"/>
      <c r="J19" s="59">
        <f>G19*H19</f>
        <v>200000</v>
      </c>
    </row>
    <row r="20" spans="1:19" ht="25.5" customHeight="1" thickBot="1" x14ac:dyDescent="0.3">
      <c r="A20" s="349" t="s">
        <v>18</v>
      </c>
      <c r="B20" s="350"/>
      <c r="C20" s="350"/>
      <c r="D20" s="350"/>
      <c r="E20" s="350"/>
      <c r="F20" s="350"/>
      <c r="G20" s="350"/>
      <c r="H20" s="350"/>
      <c r="I20" s="351"/>
      <c r="J20" s="86">
        <f>J18+J19</f>
        <v>725000</v>
      </c>
    </row>
    <row r="21" spans="1:19" x14ac:dyDescent="0.25">
      <c r="A21" s="337"/>
      <c r="B21" s="337"/>
      <c r="C21" s="337"/>
      <c r="D21" s="337"/>
      <c r="E21" s="242"/>
      <c r="F21" s="242"/>
      <c r="G21" s="242"/>
      <c r="H21" s="19"/>
      <c r="I21" s="19"/>
      <c r="J21" s="20"/>
    </row>
    <row r="22" spans="1:19" x14ac:dyDescent="0.25">
      <c r="E22" s="6"/>
      <c r="F22" s="6"/>
      <c r="G22" s="6"/>
      <c r="H22" s="61" t="s">
        <v>102</v>
      </c>
      <c r="I22" s="61"/>
      <c r="J22" s="62">
        <v>0</v>
      </c>
      <c r="K22" s="28"/>
      <c r="S22" s="7" t="s">
        <v>58</v>
      </c>
    </row>
    <row r="23" spans="1:19" ht="16.5" thickBot="1" x14ac:dyDescent="0.3">
      <c r="E23" s="6"/>
      <c r="F23" s="6"/>
      <c r="G23" s="6"/>
      <c r="H23" s="26" t="s">
        <v>36</v>
      </c>
      <c r="I23" s="26"/>
      <c r="J23" s="27">
        <v>0</v>
      </c>
      <c r="K23" s="28"/>
    </row>
    <row r="24" spans="1:19" ht="16.5" customHeight="1" x14ac:dyDescent="0.25">
      <c r="E24" s="6"/>
      <c r="F24" s="6"/>
      <c r="G24" s="6"/>
      <c r="H24" s="29" t="s">
        <v>19</v>
      </c>
      <c r="I24" s="29"/>
      <c r="J24" s="30">
        <f>J20</f>
        <v>725000</v>
      </c>
    </row>
    <row r="25" spans="1:19" x14ac:dyDescent="0.25">
      <c r="A25" s="6" t="s">
        <v>381</v>
      </c>
      <c r="E25" s="6"/>
      <c r="F25" s="6"/>
      <c r="G25" s="6"/>
      <c r="H25" s="29"/>
      <c r="I25" s="29"/>
      <c r="J25" s="30"/>
    </row>
    <row r="26" spans="1:19" x14ac:dyDescent="0.25">
      <c r="A26" s="31"/>
      <c r="E26" s="6"/>
      <c r="F26" s="6"/>
      <c r="G26" s="6"/>
      <c r="H26" s="29"/>
      <c r="I26" s="29"/>
      <c r="J26" s="30"/>
    </row>
    <row r="27" spans="1:19" x14ac:dyDescent="0.25">
      <c r="E27" s="6"/>
      <c r="F27" s="6"/>
      <c r="G27" s="6"/>
      <c r="H27" s="29"/>
      <c r="I27" s="29"/>
      <c r="J27" s="30"/>
    </row>
    <row r="28" spans="1:19" x14ac:dyDescent="0.25">
      <c r="A28" s="32" t="s">
        <v>20</v>
      </c>
    </row>
    <row r="29" spans="1:19" x14ac:dyDescent="0.25">
      <c r="A29" s="33" t="s">
        <v>21</v>
      </c>
      <c r="B29" s="33"/>
      <c r="C29" s="33"/>
      <c r="D29" s="33"/>
      <c r="E29" s="34"/>
    </row>
    <row r="30" spans="1:19" x14ac:dyDescent="0.25">
      <c r="A30" s="33" t="s">
        <v>22</v>
      </c>
      <c r="B30" s="33"/>
      <c r="C30" s="33"/>
      <c r="D30" s="34"/>
      <c r="E30" s="34"/>
    </row>
    <row r="31" spans="1:19" x14ac:dyDescent="0.25">
      <c r="A31" s="35" t="s">
        <v>23</v>
      </c>
      <c r="B31" s="36"/>
      <c r="C31" s="36"/>
      <c r="D31" s="35"/>
      <c r="E31" s="34"/>
    </row>
    <row r="32" spans="1:19" x14ac:dyDescent="0.25">
      <c r="A32" s="37" t="s">
        <v>24</v>
      </c>
      <c r="B32" s="37"/>
      <c r="C32" s="37"/>
      <c r="D32" s="36"/>
      <c r="E32" s="34"/>
    </row>
    <row r="33" spans="1:10" x14ac:dyDescent="0.25">
      <c r="A33" s="38"/>
      <c r="B33" s="38"/>
      <c r="C33" s="38"/>
      <c r="D33" s="38"/>
    </row>
    <row r="34" spans="1:10" x14ac:dyDescent="0.25">
      <c r="A34" s="39"/>
      <c r="B34" s="39"/>
      <c r="C34" s="39"/>
      <c r="D34" s="87"/>
    </row>
    <row r="35" spans="1:10" x14ac:dyDescent="0.25">
      <c r="H35" s="40" t="s">
        <v>25</v>
      </c>
      <c r="I35" s="323" t="str">
        <f>+J13</f>
        <v xml:space="preserve"> 22 Juli 2021</v>
      </c>
      <c r="J35" s="324"/>
    </row>
    <row r="39" spans="1:10" x14ac:dyDescent="0.25">
      <c r="I39" s="8" t="s">
        <v>58</v>
      </c>
    </row>
    <row r="42" spans="1:10" x14ac:dyDescent="0.25">
      <c r="H42" s="352" t="s">
        <v>26</v>
      </c>
      <c r="I42" s="352"/>
      <c r="J42" s="352"/>
    </row>
  </sheetData>
  <mergeCells count="11">
    <mergeCell ref="A10:J10"/>
    <mergeCell ref="H17:I17"/>
    <mergeCell ref="B18:B19"/>
    <mergeCell ref="C18:C19"/>
    <mergeCell ref="E18:E19"/>
    <mergeCell ref="H18:I18"/>
    <mergeCell ref="A20:I20"/>
    <mergeCell ref="A21:D21"/>
    <mergeCell ref="I35:J35"/>
    <mergeCell ref="H42:J42"/>
    <mergeCell ref="H19:I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2:R41"/>
  <sheetViews>
    <sheetView workbookViewId="0">
      <selection activeCell="O9" sqref="O9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9.5703125" style="7" customWidth="1"/>
    <col min="4" max="4" width="25.5703125" style="7" bestFit="1" customWidth="1"/>
    <col min="5" max="5" width="13" style="7" customWidth="1"/>
    <col min="6" max="6" width="6.5703125" style="7" customWidth="1"/>
    <col min="7" max="7" width="13.85546875" style="8" customWidth="1"/>
    <col min="8" max="8" width="1.42578125" style="8" customWidth="1"/>
    <col min="9" max="9" width="19.57031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6"/>
    </row>
    <row r="12" spans="1:9" x14ac:dyDescent="0.25">
      <c r="A12" s="7" t="s">
        <v>7</v>
      </c>
      <c r="B12" s="7" t="s">
        <v>382</v>
      </c>
      <c r="G12" s="8" t="s">
        <v>8</v>
      </c>
      <c r="H12" s="12" t="s">
        <v>9</v>
      </c>
      <c r="I12" s="2" t="s">
        <v>383</v>
      </c>
    </row>
    <row r="13" spans="1:9" x14ac:dyDescent="0.25">
      <c r="G13" s="8" t="s">
        <v>10</v>
      </c>
      <c r="H13" s="12" t="s">
        <v>9</v>
      </c>
      <c r="I13" s="3" t="s">
        <v>363</v>
      </c>
    </row>
    <row r="14" spans="1:9" x14ac:dyDescent="0.25">
      <c r="G14" s="8" t="s">
        <v>27</v>
      </c>
      <c r="H14" s="12" t="s">
        <v>9</v>
      </c>
      <c r="I14" s="76"/>
    </row>
    <row r="15" spans="1:9" x14ac:dyDescent="0.25">
      <c r="A15" s="7" t="s">
        <v>11</v>
      </c>
      <c r="B15" s="7" t="s">
        <v>382</v>
      </c>
    </row>
    <row r="16" spans="1:9" ht="16.5" thickBot="1" x14ac:dyDescent="0.3">
      <c r="F16" s="10"/>
    </row>
    <row r="17" spans="1:18" ht="20.100000000000001" customHeight="1" x14ac:dyDescent="0.25">
      <c r="A17" s="77" t="s">
        <v>12</v>
      </c>
      <c r="B17" s="78" t="s">
        <v>32</v>
      </c>
      <c r="C17" s="78" t="s">
        <v>13</v>
      </c>
      <c r="D17" s="78" t="s">
        <v>33</v>
      </c>
      <c r="E17" s="78" t="s">
        <v>14</v>
      </c>
      <c r="F17" s="78" t="s">
        <v>101</v>
      </c>
      <c r="G17" s="355" t="s">
        <v>16</v>
      </c>
      <c r="H17" s="356"/>
      <c r="I17" s="80" t="s">
        <v>17</v>
      </c>
    </row>
    <row r="18" spans="1:18" ht="55.5" customHeight="1" x14ac:dyDescent="0.25">
      <c r="A18" s="16">
        <v>1</v>
      </c>
      <c r="B18" s="246">
        <v>44399</v>
      </c>
      <c r="C18" s="82" t="s">
        <v>384</v>
      </c>
      <c r="D18" s="83" t="s">
        <v>385</v>
      </c>
      <c r="E18" s="247" t="s">
        <v>386</v>
      </c>
      <c r="F18" s="85">
        <v>1</v>
      </c>
      <c r="G18" s="370">
        <v>1200000</v>
      </c>
      <c r="H18" s="370"/>
      <c r="I18" s="59">
        <f>G18</f>
        <v>1200000</v>
      </c>
    </row>
    <row r="19" spans="1:18" ht="25.5" customHeight="1" thickBot="1" x14ac:dyDescent="0.3">
      <c r="A19" s="349" t="s">
        <v>18</v>
      </c>
      <c r="B19" s="350"/>
      <c r="C19" s="350"/>
      <c r="D19" s="350"/>
      <c r="E19" s="350"/>
      <c r="F19" s="350"/>
      <c r="G19" s="350"/>
      <c r="H19" s="351"/>
      <c r="I19" s="86">
        <f>I18</f>
        <v>1200000</v>
      </c>
    </row>
    <row r="20" spans="1:18" x14ac:dyDescent="0.25">
      <c r="A20" s="337"/>
      <c r="B20" s="337"/>
      <c r="C20" s="337"/>
      <c r="D20" s="337"/>
      <c r="E20" s="242"/>
      <c r="F20" s="242"/>
      <c r="G20" s="19"/>
      <c r="H20" s="19"/>
      <c r="I20" s="20"/>
    </row>
    <row r="21" spans="1:18" x14ac:dyDescent="0.25">
      <c r="E21" s="6"/>
      <c r="F21" s="6"/>
      <c r="G21" s="61" t="s">
        <v>102</v>
      </c>
      <c r="H21" s="61"/>
      <c r="I21" s="62">
        <v>0</v>
      </c>
      <c r="J21" s="28"/>
      <c r="R21" s="7" t="s">
        <v>58</v>
      </c>
    </row>
    <row r="22" spans="1:18" ht="16.5" thickBot="1" x14ac:dyDescent="0.3">
      <c r="E22" s="6"/>
      <c r="F22" s="6"/>
      <c r="G22" s="26" t="s">
        <v>36</v>
      </c>
      <c r="H22" s="26"/>
      <c r="I22" s="27">
        <v>0</v>
      </c>
      <c r="J22" s="28"/>
    </row>
    <row r="23" spans="1:18" ht="16.5" customHeight="1" x14ac:dyDescent="0.25">
      <c r="E23" s="6"/>
      <c r="F23" s="6"/>
      <c r="G23" s="29" t="s">
        <v>19</v>
      </c>
      <c r="H23" s="29"/>
      <c r="I23" s="30">
        <f>I19</f>
        <v>1200000</v>
      </c>
    </row>
    <row r="24" spans="1:18" x14ac:dyDescent="0.25">
      <c r="A24" s="6" t="s">
        <v>387</v>
      </c>
      <c r="E24" s="6"/>
      <c r="F24" s="6"/>
      <c r="G24" s="29"/>
      <c r="H24" s="29"/>
      <c r="I24" s="30"/>
    </row>
    <row r="25" spans="1:18" x14ac:dyDescent="0.25">
      <c r="A25" s="31"/>
      <c r="E25" s="6"/>
      <c r="F25" s="6"/>
      <c r="G25" s="29"/>
      <c r="H25" s="29"/>
      <c r="I25" s="30"/>
    </row>
    <row r="26" spans="1:18" x14ac:dyDescent="0.25"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3"/>
      <c r="E28" s="34"/>
    </row>
    <row r="29" spans="1:18" x14ac:dyDescent="0.25">
      <c r="A29" s="33" t="s">
        <v>22</v>
      </c>
      <c r="B29" s="33"/>
      <c r="C29" s="33"/>
      <c r="D29" s="34"/>
      <c r="E29" s="34"/>
    </row>
    <row r="30" spans="1:18" x14ac:dyDescent="0.25">
      <c r="A30" s="35" t="s">
        <v>23</v>
      </c>
      <c r="B30" s="36"/>
      <c r="C30" s="36"/>
      <c r="D30" s="35"/>
      <c r="E30" s="34"/>
    </row>
    <row r="31" spans="1:18" x14ac:dyDescent="0.25">
      <c r="A31" s="37" t="s">
        <v>24</v>
      </c>
      <c r="B31" s="37"/>
      <c r="C31" s="37"/>
      <c r="D31" s="36"/>
      <c r="E31" s="34"/>
    </row>
    <row r="32" spans="1:18" x14ac:dyDescent="0.25">
      <c r="A32" s="38"/>
      <c r="B32" s="38"/>
      <c r="C32" s="38"/>
      <c r="D32" s="38"/>
    </row>
    <row r="33" spans="1:9" x14ac:dyDescent="0.25">
      <c r="A33" s="39"/>
      <c r="B33" s="39"/>
      <c r="C33" s="39"/>
      <c r="D33" s="87"/>
    </row>
    <row r="34" spans="1:9" x14ac:dyDescent="0.25">
      <c r="G34" s="40" t="s">
        <v>25</v>
      </c>
      <c r="H34" s="323" t="str">
        <f>+I13</f>
        <v xml:space="preserve"> 22 Juli 2021</v>
      </c>
      <c r="I34" s="324"/>
    </row>
    <row r="38" spans="1:9" x14ac:dyDescent="0.25">
      <c r="H38" s="8" t="s">
        <v>58</v>
      </c>
    </row>
    <row r="41" spans="1:9" x14ac:dyDescent="0.25">
      <c r="G41" s="352" t="s">
        <v>26</v>
      </c>
      <c r="H41" s="352"/>
      <c r="I41" s="352"/>
    </row>
  </sheetData>
  <mergeCells count="7">
    <mergeCell ref="A19:H19"/>
    <mergeCell ref="A20:D20"/>
    <mergeCell ref="H34:I34"/>
    <mergeCell ref="G41:I41"/>
    <mergeCell ref="A10:I10"/>
    <mergeCell ref="G17:H17"/>
    <mergeCell ref="G18:H18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R42"/>
  <sheetViews>
    <sheetView topLeftCell="A10" workbookViewId="0">
      <selection activeCell="C20" sqref="C20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10.42578125" style="7" customWidth="1"/>
    <col min="4" max="4" width="27.7109375" style="7" customWidth="1"/>
    <col min="5" max="5" width="14.42578125" style="7" customWidth="1"/>
    <col min="6" max="6" width="6" style="7" customWidth="1"/>
    <col min="7" max="7" width="13.85546875" style="8" customWidth="1"/>
    <col min="8" max="8" width="1.42578125" style="8" customWidth="1"/>
    <col min="9" max="9" width="17.140625" style="7" customWidth="1"/>
    <col min="10" max="10" width="9.140625" style="7"/>
    <col min="11" max="11" width="14.5703125" style="7" bestFit="1" customWidth="1"/>
    <col min="12" max="12" width="17.28515625" style="7" customWidth="1"/>
    <col min="13" max="16384" width="9.140625" style="7"/>
  </cols>
  <sheetData>
    <row r="1" spans="1:9" ht="6.75" customHeight="1" x14ac:dyDescent="0.25"/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8" spans="1:9" ht="16.5" thickBot="1" x14ac:dyDescent="0.3"/>
    <row r="9" spans="1:9" ht="21.75" customHeight="1" thickBot="1" x14ac:dyDescent="0.3">
      <c r="A9" s="344" t="s">
        <v>6</v>
      </c>
      <c r="B9" s="345"/>
      <c r="C9" s="345"/>
      <c r="D9" s="345"/>
      <c r="E9" s="345"/>
      <c r="F9" s="345"/>
      <c r="G9" s="345"/>
      <c r="H9" s="345"/>
      <c r="I9" s="346"/>
    </row>
    <row r="10" spans="1:9" ht="9.75" customHeight="1" x14ac:dyDescent="0.25"/>
    <row r="11" spans="1:9" x14ac:dyDescent="0.25">
      <c r="A11" s="7" t="s">
        <v>7</v>
      </c>
      <c r="B11" s="7" t="s">
        <v>99</v>
      </c>
      <c r="G11" s="8" t="s">
        <v>8</v>
      </c>
      <c r="H11" s="12" t="s">
        <v>9</v>
      </c>
      <c r="I11" s="2" t="s">
        <v>388</v>
      </c>
    </row>
    <row r="12" spans="1:9" x14ac:dyDescent="0.25">
      <c r="G12" s="8" t="s">
        <v>10</v>
      </c>
      <c r="H12" s="12" t="s">
        <v>9</v>
      </c>
      <c r="I12" s="3" t="s">
        <v>389</v>
      </c>
    </row>
    <row r="13" spans="1:9" x14ac:dyDescent="0.25">
      <c r="G13" s="8" t="s">
        <v>27</v>
      </c>
      <c r="H13" s="12" t="s">
        <v>9</v>
      </c>
      <c r="I13" s="76"/>
    </row>
    <row r="14" spans="1:9" x14ac:dyDescent="0.25">
      <c r="A14" s="7" t="s">
        <v>11</v>
      </c>
      <c r="B14" s="7" t="s">
        <v>100</v>
      </c>
    </row>
    <row r="15" spans="1:9" ht="17.25" customHeight="1" thickBot="1" x14ac:dyDescent="0.3">
      <c r="F15" s="34"/>
    </row>
    <row r="16" spans="1:9" ht="20.100000000000001" customHeight="1" x14ac:dyDescent="0.25">
      <c r="A16" s="77" t="s">
        <v>12</v>
      </c>
      <c r="B16" s="78" t="s">
        <v>32</v>
      </c>
      <c r="C16" s="78" t="s">
        <v>13</v>
      </c>
      <c r="D16" s="78" t="s">
        <v>33</v>
      </c>
      <c r="E16" s="78" t="s">
        <v>14</v>
      </c>
      <c r="F16" s="79" t="s">
        <v>28</v>
      </c>
      <c r="G16" s="355" t="s">
        <v>16</v>
      </c>
      <c r="H16" s="356"/>
      <c r="I16" s="80" t="s">
        <v>17</v>
      </c>
    </row>
    <row r="17" spans="1:18" ht="39.75" customHeight="1" x14ac:dyDescent="0.25">
      <c r="A17" s="16">
        <v>1</v>
      </c>
      <c r="B17" s="81">
        <v>44368</v>
      </c>
      <c r="C17" s="278" t="s">
        <v>390</v>
      </c>
      <c r="D17" s="83" t="s">
        <v>394</v>
      </c>
      <c r="E17" s="84" t="s">
        <v>398</v>
      </c>
      <c r="F17" s="85">
        <v>51</v>
      </c>
      <c r="G17" s="353">
        <v>62767.06</v>
      </c>
      <c r="H17" s="354"/>
      <c r="I17" s="65">
        <f>F17*G17</f>
        <v>3201120.06</v>
      </c>
      <c r="K17" s="251">
        <v>3201120</v>
      </c>
      <c r="L17" s="252">
        <f>K17/F17</f>
        <v>62767.058823529413</v>
      </c>
    </row>
    <row r="18" spans="1:18" ht="39.75" customHeight="1" x14ac:dyDescent="0.25">
      <c r="A18" s="16">
        <f>A17+1</f>
        <v>2</v>
      </c>
      <c r="B18" s="81">
        <v>44368</v>
      </c>
      <c r="C18" s="278" t="s">
        <v>391</v>
      </c>
      <c r="D18" s="83" t="s">
        <v>395</v>
      </c>
      <c r="E18" s="84" t="s">
        <v>399</v>
      </c>
      <c r="F18" s="85">
        <v>46</v>
      </c>
      <c r="G18" s="353">
        <v>29300.87</v>
      </c>
      <c r="H18" s="354"/>
      <c r="I18" s="65">
        <f t="shared" ref="I18:I20" si="0">F18*G18</f>
        <v>1347840.02</v>
      </c>
      <c r="K18" s="251">
        <v>1347840</v>
      </c>
      <c r="L18" s="252">
        <f t="shared" ref="L18:L20" si="1">K18/F18</f>
        <v>29300.869565217392</v>
      </c>
    </row>
    <row r="19" spans="1:18" ht="44.25" customHeight="1" x14ac:dyDescent="0.25">
      <c r="A19" s="16">
        <f t="shared" ref="A19:A20" si="2">A18+1</f>
        <v>3</v>
      </c>
      <c r="B19" s="81">
        <v>44368</v>
      </c>
      <c r="C19" s="278" t="s">
        <v>392</v>
      </c>
      <c r="D19" s="83" t="s">
        <v>396</v>
      </c>
      <c r="E19" s="84" t="s">
        <v>400</v>
      </c>
      <c r="F19" s="85">
        <v>20</v>
      </c>
      <c r="G19" s="353">
        <v>186628.75</v>
      </c>
      <c r="H19" s="354"/>
      <c r="I19" s="65">
        <f t="shared" si="0"/>
        <v>3732575</v>
      </c>
      <c r="K19" s="251">
        <v>3732575</v>
      </c>
      <c r="L19" s="252">
        <f t="shared" si="1"/>
        <v>186628.75</v>
      </c>
    </row>
    <row r="20" spans="1:18" ht="39.75" customHeight="1" x14ac:dyDescent="0.25">
      <c r="A20" s="16">
        <f t="shared" si="2"/>
        <v>4</v>
      </c>
      <c r="B20" s="81" t="s">
        <v>140</v>
      </c>
      <c r="C20" s="278" t="s">
        <v>393</v>
      </c>
      <c r="D20" s="83" t="s">
        <v>397</v>
      </c>
      <c r="E20" s="84" t="s">
        <v>401</v>
      </c>
      <c r="F20" s="85">
        <v>122</v>
      </c>
      <c r="G20" s="353">
        <v>64139.02</v>
      </c>
      <c r="H20" s="354"/>
      <c r="I20" s="65">
        <f t="shared" si="0"/>
        <v>7824960.4399999995</v>
      </c>
      <c r="K20" s="251">
        <v>7824960</v>
      </c>
      <c r="L20" s="252">
        <f t="shared" si="1"/>
        <v>64139.016393442624</v>
      </c>
    </row>
    <row r="21" spans="1:18" ht="22.5" customHeight="1" thickBot="1" x14ac:dyDescent="0.3">
      <c r="A21" s="349" t="s">
        <v>18</v>
      </c>
      <c r="B21" s="350"/>
      <c r="C21" s="350"/>
      <c r="D21" s="350"/>
      <c r="E21" s="350"/>
      <c r="F21" s="350"/>
      <c r="G21" s="350"/>
      <c r="H21" s="351"/>
      <c r="I21" s="86">
        <f>SUM(I17:I20)</f>
        <v>16106495.52</v>
      </c>
    </row>
    <row r="22" spans="1:18" x14ac:dyDescent="0.25">
      <c r="A22" s="337"/>
      <c r="B22" s="337"/>
      <c r="C22" s="337"/>
      <c r="D22" s="337"/>
      <c r="E22" s="248"/>
      <c r="F22" s="248"/>
      <c r="G22" s="19"/>
      <c r="H22" s="19"/>
      <c r="I22" s="20"/>
    </row>
    <row r="23" spans="1:18" x14ac:dyDescent="0.25">
      <c r="E23" s="6"/>
      <c r="F23" s="6"/>
      <c r="G23" s="61" t="s">
        <v>102</v>
      </c>
      <c r="H23" s="61"/>
      <c r="I23" s="62">
        <v>0</v>
      </c>
      <c r="J23" s="28"/>
      <c r="R23" s="7" t="s">
        <v>58</v>
      </c>
    </row>
    <row r="24" spans="1:18" ht="16.5" thickBot="1" x14ac:dyDescent="0.3">
      <c r="E24" s="6"/>
      <c r="F24" s="6"/>
      <c r="G24" s="26" t="s">
        <v>36</v>
      </c>
      <c r="H24" s="26"/>
      <c r="I24" s="75">
        <v>0</v>
      </c>
      <c r="J24" s="28"/>
    </row>
    <row r="25" spans="1:18" ht="16.5" customHeight="1" x14ac:dyDescent="0.25">
      <c r="E25" s="6"/>
      <c r="F25" s="6"/>
      <c r="G25" s="29" t="s">
        <v>19</v>
      </c>
      <c r="H25" s="29"/>
      <c r="I25" s="30">
        <f>I21</f>
        <v>16106495.52</v>
      </c>
    </row>
    <row r="26" spans="1:18" ht="16.5" customHeight="1" x14ac:dyDescent="0.25">
      <c r="E26" s="6"/>
      <c r="F26" s="6"/>
      <c r="G26" s="29"/>
      <c r="H26" s="29"/>
      <c r="I26" s="30"/>
    </row>
    <row r="27" spans="1:18" x14ac:dyDescent="0.25">
      <c r="A27" s="6" t="s">
        <v>402</v>
      </c>
      <c r="E27" s="6"/>
      <c r="F27" s="6"/>
      <c r="G27" s="29"/>
      <c r="H27" s="29"/>
      <c r="I27" s="30"/>
    </row>
    <row r="28" spans="1:18" ht="9.75" customHeight="1" x14ac:dyDescent="0.25">
      <c r="A28" s="31"/>
      <c r="E28" s="6"/>
      <c r="F28" s="6"/>
      <c r="G28" s="29"/>
      <c r="H28" s="29"/>
      <c r="I28" s="30"/>
    </row>
    <row r="29" spans="1:18" x14ac:dyDescent="0.25">
      <c r="A29" s="32" t="s">
        <v>20</v>
      </c>
    </row>
    <row r="30" spans="1:18" x14ac:dyDescent="0.25">
      <c r="A30" s="33" t="s">
        <v>21</v>
      </c>
      <c r="B30" s="33"/>
      <c r="C30" s="33"/>
      <c r="D30" s="33"/>
      <c r="E30" s="34"/>
    </row>
    <row r="31" spans="1:18" x14ac:dyDescent="0.25">
      <c r="A31" s="33" t="s">
        <v>22</v>
      </c>
      <c r="B31" s="33"/>
      <c r="C31" s="33"/>
      <c r="D31" s="34"/>
      <c r="E31" s="34"/>
    </row>
    <row r="32" spans="1:18" x14ac:dyDescent="0.25">
      <c r="A32" s="35" t="s">
        <v>23</v>
      </c>
      <c r="B32" s="36"/>
      <c r="C32" s="36"/>
      <c r="D32" s="35"/>
      <c r="E32" s="34"/>
    </row>
    <row r="33" spans="1:9" x14ac:dyDescent="0.25">
      <c r="A33" s="37" t="s">
        <v>24</v>
      </c>
      <c r="B33" s="37"/>
      <c r="C33" s="37"/>
      <c r="D33" s="36"/>
      <c r="E33" s="34"/>
    </row>
    <row r="34" spans="1:9" ht="13.5" customHeight="1" x14ac:dyDescent="0.25">
      <c r="A34" s="39"/>
      <c r="B34" s="39"/>
      <c r="C34" s="39"/>
      <c r="D34" s="87"/>
    </row>
    <row r="35" spans="1:9" x14ac:dyDescent="0.25">
      <c r="G35" s="40" t="s">
        <v>25</v>
      </c>
      <c r="H35" s="323" t="str">
        <f>+I12</f>
        <v xml:space="preserve"> 23 Juli 2021</v>
      </c>
      <c r="I35" s="324"/>
    </row>
    <row r="40" spans="1:9" x14ac:dyDescent="0.25">
      <c r="H40" s="8" t="s">
        <v>58</v>
      </c>
    </row>
    <row r="42" spans="1:9" x14ac:dyDescent="0.25">
      <c r="G42" s="352" t="s">
        <v>26</v>
      </c>
      <c r="H42" s="352"/>
      <c r="I42" s="352"/>
    </row>
  </sheetData>
  <mergeCells count="10">
    <mergeCell ref="H35:I35"/>
    <mergeCell ref="G42:I42"/>
    <mergeCell ref="G18:H18"/>
    <mergeCell ref="G19:H19"/>
    <mergeCell ref="G20:H20"/>
    <mergeCell ref="A9:I9"/>
    <mergeCell ref="G16:H16"/>
    <mergeCell ref="G17:H17"/>
    <mergeCell ref="A21:H21"/>
    <mergeCell ref="A22:D22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R40"/>
  <sheetViews>
    <sheetView topLeftCell="A19" workbookViewId="0">
      <selection activeCell="E37" sqref="E37"/>
    </sheetView>
  </sheetViews>
  <sheetFormatPr defaultRowHeight="15.75" x14ac:dyDescent="0.25"/>
  <cols>
    <col min="1" max="1" width="6.425781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6" width="7.140625" style="7" customWidth="1"/>
    <col min="7" max="7" width="14.140625" style="8" bestFit="1" customWidth="1"/>
    <col min="8" max="8" width="1.5703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6"/>
    </row>
    <row r="12" spans="1:9" x14ac:dyDescent="0.25">
      <c r="A12" s="7" t="s">
        <v>7</v>
      </c>
      <c r="B12" s="7" t="s">
        <v>85</v>
      </c>
      <c r="G12" s="8" t="s">
        <v>8</v>
      </c>
      <c r="H12" s="12" t="s">
        <v>9</v>
      </c>
      <c r="I12" s="2" t="s">
        <v>81</v>
      </c>
    </row>
    <row r="13" spans="1:9" x14ac:dyDescent="0.25">
      <c r="B13" s="7" t="s">
        <v>87</v>
      </c>
      <c r="G13" s="8" t="s">
        <v>10</v>
      </c>
      <c r="H13" s="12" t="s">
        <v>9</v>
      </c>
      <c r="I13" s="3" t="s">
        <v>82</v>
      </c>
    </row>
    <row r="14" spans="1:9" x14ac:dyDescent="0.25">
      <c r="G14" s="8" t="s">
        <v>27</v>
      </c>
      <c r="H14" s="12" t="s">
        <v>9</v>
      </c>
      <c r="I14" s="7" t="s">
        <v>61</v>
      </c>
    </row>
    <row r="15" spans="1:9" x14ac:dyDescent="0.25">
      <c r="A15" s="7" t="s">
        <v>11</v>
      </c>
      <c r="B15" s="1" t="s">
        <v>86</v>
      </c>
      <c r="C15" s="1"/>
      <c r="H15" s="12"/>
    </row>
    <row r="16" spans="1:9" ht="16.5" thickBot="1" x14ac:dyDescent="0.3"/>
    <row r="17" spans="1:18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70" t="s">
        <v>15</v>
      </c>
      <c r="G17" s="347" t="s">
        <v>16</v>
      </c>
      <c r="H17" s="348"/>
      <c r="I17" s="15" t="s">
        <v>17</v>
      </c>
    </row>
    <row r="18" spans="1:18" ht="49.5" customHeight="1" x14ac:dyDescent="0.25">
      <c r="A18" s="55">
        <v>1</v>
      </c>
      <c r="B18" s="56">
        <v>44377</v>
      </c>
      <c r="C18" s="57"/>
      <c r="D18" s="5" t="s">
        <v>83</v>
      </c>
      <c r="E18" s="5" t="s">
        <v>84</v>
      </c>
      <c r="F18" s="58">
        <v>6</v>
      </c>
      <c r="G18" s="331">
        <v>1300000</v>
      </c>
      <c r="H18" s="332"/>
      <c r="I18" s="59">
        <f>F18*G18</f>
        <v>7800000</v>
      </c>
    </row>
    <row r="19" spans="1:18" ht="25.5" customHeight="1" thickBot="1" x14ac:dyDescent="0.3">
      <c r="A19" s="349" t="s">
        <v>18</v>
      </c>
      <c r="B19" s="350"/>
      <c r="C19" s="350"/>
      <c r="D19" s="350"/>
      <c r="E19" s="350"/>
      <c r="F19" s="350"/>
      <c r="G19" s="350"/>
      <c r="H19" s="351"/>
      <c r="I19" s="63">
        <f>I18</f>
        <v>7800000</v>
      </c>
      <c r="J19" s="60">
        <f>SUM(J18:J18)</f>
        <v>0</v>
      </c>
    </row>
    <row r="20" spans="1:18" x14ac:dyDescent="0.25">
      <c r="A20" s="337"/>
      <c r="B20" s="337"/>
      <c r="C20" s="69"/>
      <c r="D20" s="69"/>
      <c r="E20" s="69"/>
      <c r="F20" s="69"/>
      <c r="G20" s="19"/>
      <c r="H20" s="19"/>
      <c r="I20" s="20"/>
    </row>
    <row r="21" spans="1:18" x14ac:dyDescent="0.25">
      <c r="D21" s="6"/>
      <c r="E21" s="6"/>
      <c r="F21" s="6"/>
      <c r="G21" s="61" t="s">
        <v>62</v>
      </c>
      <c r="H21" s="61"/>
      <c r="I21" s="62">
        <v>0</v>
      </c>
      <c r="J21" s="28"/>
      <c r="R21" s="7" t="s">
        <v>58</v>
      </c>
    </row>
    <row r="22" spans="1:18" ht="16.5" thickBot="1" x14ac:dyDescent="0.3">
      <c r="D22" s="6"/>
      <c r="E22" s="6"/>
      <c r="F22" s="6"/>
      <c r="G22" s="26" t="s">
        <v>36</v>
      </c>
      <c r="H22" s="26"/>
      <c r="I22" s="27">
        <v>0</v>
      </c>
      <c r="J22" s="28"/>
    </row>
    <row r="23" spans="1:18" x14ac:dyDescent="0.25">
      <c r="D23" s="6"/>
      <c r="E23" s="6"/>
      <c r="F23" s="6"/>
      <c r="G23" s="29" t="s">
        <v>19</v>
      </c>
      <c r="H23" s="29"/>
      <c r="I23" s="30">
        <f>I19</f>
        <v>7800000</v>
      </c>
    </row>
    <row r="24" spans="1:18" x14ac:dyDescent="0.25">
      <c r="A24" s="6" t="s">
        <v>88</v>
      </c>
      <c r="D24" s="6"/>
      <c r="E24" s="6"/>
      <c r="F24" s="6"/>
      <c r="G24" s="29"/>
      <c r="H24" s="29"/>
      <c r="I24" s="30"/>
    </row>
    <row r="25" spans="1:18" x14ac:dyDescent="0.25">
      <c r="A25" s="31"/>
      <c r="D25" s="6"/>
      <c r="E25" s="6"/>
      <c r="F25" s="6"/>
      <c r="G25" s="29"/>
      <c r="H25" s="29"/>
      <c r="I25" s="30"/>
    </row>
    <row r="26" spans="1:18" x14ac:dyDescent="0.25">
      <c r="D26" s="6"/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4"/>
      <c r="E28" s="34"/>
      <c r="F28" s="34"/>
    </row>
    <row r="29" spans="1:18" x14ac:dyDescent="0.25">
      <c r="A29" s="33" t="s">
        <v>22</v>
      </c>
      <c r="B29" s="33"/>
      <c r="C29" s="33"/>
      <c r="D29" s="34"/>
      <c r="E29" s="34"/>
      <c r="F29" s="34"/>
    </row>
    <row r="30" spans="1:18" x14ac:dyDescent="0.25">
      <c r="A30" s="35" t="s">
        <v>23</v>
      </c>
      <c r="B30" s="36"/>
      <c r="C30" s="36"/>
      <c r="D30" s="34"/>
      <c r="E30" s="34"/>
      <c r="F30" s="34"/>
    </row>
    <row r="31" spans="1:18" x14ac:dyDescent="0.25">
      <c r="A31" s="37" t="s">
        <v>24</v>
      </c>
      <c r="B31" s="37"/>
      <c r="C31" s="37"/>
      <c r="D31" s="34"/>
      <c r="E31" s="34"/>
      <c r="F31" s="34"/>
    </row>
    <row r="32" spans="1:18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59</v>
      </c>
      <c r="H34" s="323" t="str">
        <f>+I13</f>
        <v xml:space="preserve"> 03 Juli 2021</v>
      </c>
      <c r="I34" s="324"/>
    </row>
    <row r="37" spans="1:9" ht="18" customHeight="1" x14ac:dyDescent="0.25"/>
    <row r="38" spans="1:9" ht="17.25" customHeight="1" x14ac:dyDescent="0.25"/>
    <row r="40" spans="1:9" x14ac:dyDescent="0.25">
      <c r="G40" s="325" t="s">
        <v>26</v>
      </c>
      <c r="H40" s="325"/>
      <c r="I40" s="325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2:L48"/>
  <sheetViews>
    <sheetView topLeftCell="A10" zoomScale="86" zoomScaleNormal="86" workbookViewId="0">
      <selection activeCell="L18" sqref="L1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3"/>
    </row>
    <row r="12" spans="1:12" ht="23.25" customHeight="1" x14ac:dyDescent="0.25">
      <c r="A12" s="95" t="s">
        <v>7</v>
      </c>
      <c r="B12" s="136" t="s">
        <v>182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403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404</v>
      </c>
    </row>
    <row r="14" spans="1:12" ht="23.25" customHeight="1" x14ac:dyDescent="0.25">
      <c r="A14" s="95" t="s">
        <v>11</v>
      </c>
      <c r="B14" s="95" t="s">
        <v>157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15</v>
      </c>
      <c r="G16" s="374" t="s">
        <v>16</v>
      </c>
      <c r="H16" s="375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4">
        <v>44398</v>
      </c>
      <c r="C17" s="145"/>
      <c r="D17" s="5" t="s">
        <v>406</v>
      </c>
      <c r="E17" s="5" t="s">
        <v>405</v>
      </c>
      <c r="F17" s="146">
        <v>1</v>
      </c>
      <c r="G17" s="376">
        <v>60000</v>
      </c>
      <c r="H17" s="377"/>
      <c r="I17" s="147">
        <f>G17</f>
        <v>60000</v>
      </c>
      <c r="L17" s="139"/>
    </row>
    <row r="18" spans="1:12" ht="36" customHeight="1" thickBot="1" x14ac:dyDescent="0.3">
      <c r="A18" s="378" t="s">
        <v>18</v>
      </c>
      <c r="B18" s="379"/>
      <c r="C18" s="379"/>
      <c r="D18" s="379"/>
      <c r="E18" s="379"/>
      <c r="F18" s="379"/>
      <c r="G18" s="379"/>
      <c r="H18" s="380"/>
      <c r="I18" s="148">
        <f>I17</f>
        <v>60000</v>
      </c>
    </row>
    <row r="19" spans="1:12" ht="21.75" customHeight="1" x14ac:dyDescent="0.25">
      <c r="A19" s="381"/>
      <c r="B19" s="381"/>
      <c r="C19" s="381"/>
      <c r="D19" s="381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102</v>
      </c>
      <c r="H20" s="153"/>
      <c r="I20" s="154">
        <v>0</v>
      </c>
    </row>
    <row r="21" spans="1:12" ht="29.25" customHeight="1" thickBot="1" x14ac:dyDescent="0.3">
      <c r="A21" s="250"/>
      <c r="B21" s="250"/>
      <c r="D21" s="250"/>
      <c r="E21" s="250"/>
      <c r="G21" s="156" t="s">
        <v>185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60000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407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82" t="str">
        <f>I13</f>
        <v xml:space="preserve"> 24 Juli 2021</v>
      </c>
      <c r="I32" s="382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352" t="s">
        <v>26</v>
      </c>
      <c r="H40" s="352"/>
      <c r="I40" s="352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2:L48"/>
  <sheetViews>
    <sheetView topLeftCell="A4" zoomScale="86" zoomScaleNormal="86" workbookViewId="0">
      <selection activeCell="I12" sqref="I12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3"/>
    </row>
    <row r="12" spans="1:12" ht="23.25" customHeight="1" x14ac:dyDescent="0.25">
      <c r="A12" s="95" t="s">
        <v>7</v>
      </c>
      <c r="B12" s="136" t="s">
        <v>182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449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404</v>
      </c>
    </row>
    <row r="14" spans="1:12" ht="23.25" customHeight="1" x14ac:dyDescent="0.25">
      <c r="A14" s="95" t="s">
        <v>11</v>
      </c>
      <c r="B14" s="95" t="s">
        <v>157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15</v>
      </c>
      <c r="G16" s="374" t="s">
        <v>16</v>
      </c>
      <c r="H16" s="375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4">
        <v>44393</v>
      </c>
      <c r="C17" s="145"/>
      <c r="D17" s="5" t="s">
        <v>408</v>
      </c>
      <c r="E17" s="5" t="s">
        <v>264</v>
      </c>
      <c r="F17" s="146">
        <v>1</v>
      </c>
      <c r="G17" s="376">
        <v>100000</v>
      </c>
      <c r="H17" s="377"/>
      <c r="I17" s="147">
        <f>G17</f>
        <v>100000</v>
      </c>
      <c r="L17" s="139"/>
    </row>
    <row r="18" spans="1:12" ht="36" customHeight="1" thickBot="1" x14ac:dyDescent="0.3">
      <c r="A18" s="378" t="s">
        <v>18</v>
      </c>
      <c r="B18" s="379"/>
      <c r="C18" s="379"/>
      <c r="D18" s="379"/>
      <c r="E18" s="379"/>
      <c r="F18" s="379"/>
      <c r="G18" s="379"/>
      <c r="H18" s="380"/>
      <c r="I18" s="148">
        <f>I17</f>
        <v>100000</v>
      </c>
    </row>
    <row r="19" spans="1:12" ht="21.75" customHeight="1" x14ac:dyDescent="0.25">
      <c r="A19" s="381"/>
      <c r="B19" s="381"/>
      <c r="C19" s="381"/>
      <c r="D19" s="381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102</v>
      </c>
      <c r="H20" s="153"/>
      <c r="I20" s="154">
        <v>0</v>
      </c>
    </row>
    <row r="21" spans="1:12" ht="29.25" customHeight="1" thickBot="1" x14ac:dyDescent="0.3">
      <c r="A21" s="250"/>
      <c r="B21" s="250"/>
      <c r="D21" s="250"/>
      <c r="E21" s="250"/>
      <c r="G21" s="156" t="s">
        <v>185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100000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409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82" t="str">
        <f>I13</f>
        <v xml:space="preserve"> 24 Juli 2021</v>
      </c>
      <c r="I32" s="382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352" t="s">
        <v>26</v>
      </c>
      <c r="H40" s="352"/>
      <c r="I40" s="352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2:L48"/>
  <sheetViews>
    <sheetView topLeftCell="A4" zoomScale="86" zoomScaleNormal="86" workbookViewId="0">
      <selection activeCell="L17" sqref="L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3"/>
    </row>
    <row r="12" spans="1:12" ht="23.25" customHeight="1" x14ac:dyDescent="0.25">
      <c r="A12" s="95" t="s">
        <v>7</v>
      </c>
      <c r="B12" s="136" t="s">
        <v>182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450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404</v>
      </c>
    </row>
    <row r="14" spans="1:12" ht="23.25" customHeight="1" x14ac:dyDescent="0.25">
      <c r="A14" s="95" t="s">
        <v>11</v>
      </c>
      <c r="B14" s="95" t="s">
        <v>157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15</v>
      </c>
      <c r="G16" s="374" t="s">
        <v>16</v>
      </c>
      <c r="H16" s="375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4">
        <v>44389</v>
      </c>
      <c r="C17" s="145"/>
      <c r="D17" s="5" t="s">
        <v>410</v>
      </c>
      <c r="E17" s="5" t="s">
        <v>147</v>
      </c>
      <c r="F17" s="146">
        <v>1</v>
      </c>
      <c r="G17" s="376">
        <v>45000</v>
      </c>
      <c r="H17" s="377"/>
      <c r="I17" s="147">
        <f>G17</f>
        <v>45000</v>
      </c>
      <c r="L17" s="139"/>
    </row>
    <row r="18" spans="1:12" ht="36" customHeight="1" thickBot="1" x14ac:dyDescent="0.3">
      <c r="A18" s="378" t="s">
        <v>18</v>
      </c>
      <c r="B18" s="379"/>
      <c r="C18" s="379"/>
      <c r="D18" s="379"/>
      <c r="E18" s="379"/>
      <c r="F18" s="379"/>
      <c r="G18" s="379"/>
      <c r="H18" s="380"/>
      <c r="I18" s="148">
        <f>I17</f>
        <v>45000</v>
      </c>
    </row>
    <row r="19" spans="1:12" ht="21.75" customHeight="1" x14ac:dyDescent="0.25">
      <c r="A19" s="381"/>
      <c r="B19" s="381"/>
      <c r="C19" s="381"/>
      <c r="D19" s="381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102</v>
      </c>
      <c r="H20" s="153"/>
      <c r="I20" s="154">
        <v>0</v>
      </c>
    </row>
    <row r="21" spans="1:12" ht="29.25" customHeight="1" thickBot="1" x14ac:dyDescent="0.3">
      <c r="A21" s="250"/>
      <c r="B21" s="250"/>
      <c r="D21" s="250"/>
      <c r="E21" s="250"/>
      <c r="G21" s="156" t="s">
        <v>185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45000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411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82" t="str">
        <f>I13</f>
        <v xml:space="preserve"> 24 Juli 2021</v>
      </c>
      <c r="I32" s="382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352" t="s">
        <v>26</v>
      </c>
      <c r="H40" s="352"/>
      <c r="I40" s="352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2:L48"/>
  <sheetViews>
    <sheetView zoomScale="86" zoomScaleNormal="86" workbookViewId="0">
      <selection activeCell="I12" sqref="I12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3"/>
    </row>
    <row r="12" spans="1:12" ht="23.25" customHeight="1" x14ac:dyDescent="0.25">
      <c r="A12" s="95" t="s">
        <v>7</v>
      </c>
      <c r="B12" s="136" t="s">
        <v>182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451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404</v>
      </c>
    </row>
    <row r="14" spans="1:12" ht="23.25" customHeight="1" x14ac:dyDescent="0.25">
      <c r="A14" s="95" t="s">
        <v>11</v>
      </c>
      <c r="B14" s="95" t="s">
        <v>157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15</v>
      </c>
      <c r="G16" s="374" t="s">
        <v>16</v>
      </c>
      <c r="H16" s="375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4">
        <v>44399</v>
      </c>
      <c r="C17" s="145"/>
      <c r="D17" s="5" t="s">
        <v>412</v>
      </c>
      <c r="E17" s="5" t="s">
        <v>237</v>
      </c>
      <c r="F17" s="146">
        <v>1</v>
      </c>
      <c r="G17" s="376">
        <v>100000</v>
      </c>
      <c r="H17" s="377"/>
      <c r="I17" s="147">
        <f>G17</f>
        <v>100000</v>
      </c>
      <c r="L17" s="139"/>
    </row>
    <row r="18" spans="1:12" ht="36" customHeight="1" thickBot="1" x14ac:dyDescent="0.3">
      <c r="A18" s="378" t="s">
        <v>18</v>
      </c>
      <c r="B18" s="379"/>
      <c r="C18" s="379"/>
      <c r="D18" s="379"/>
      <c r="E18" s="379"/>
      <c r="F18" s="379"/>
      <c r="G18" s="379"/>
      <c r="H18" s="380"/>
      <c r="I18" s="148">
        <f>I17</f>
        <v>100000</v>
      </c>
    </row>
    <row r="19" spans="1:12" ht="21.75" customHeight="1" x14ac:dyDescent="0.25">
      <c r="A19" s="381"/>
      <c r="B19" s="381"/>
      <c r="C19" s="381"/>
      <c r="D19" s="381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102</v>
      </c>
      <c r="H20" s="153"/>
      <c r="I20" s="154">
        <v>0</v>
      </c>
    </row>
    <row r="21" spans="1:12" ht="29.25" customHeight="1" thickBot="1" x14ac:dyDescent="0.3">
      <c r="A21" s="250"/>
      <c r="B21" s="250"/>
      <c r="D21" s="250"/>
      <c r="E21" s="250"/>
      <c r="G21" s="156" t="s">
        <v>185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100000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409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82" t="str">
        <f>I13</f>
        <v xml:space="preserve"> 24 Juli 2021</v>
      </c>
      <c r="I32" s="382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352" t="s">
        <v>26</v>
      </c>
      <c r="H40" s="352"/>
      <c r="I40" s="352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R43"/>
  <sheetViews>
    <sheetView topLeftCell="A16" workbookViewId="0">
      <selection activeCell="C21" sqref="C21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10.42578125" style="7" customWidth="1"/>
    <col min="4" max="4" width="27.7109375" style="7" customWidth="1"/>
    <col min="5" max="5" width="14.42578125" style="7" customWidth="1"/>
    <col min="6" max="6" width="6" style="7" customWidth="1"/>
    <col min="7" max="7" width="13.85546875" style="8" customWidth="1"/>
    <col min="8" max="8" width="1.42578125" style="8" customWidth="1"/>
    <col min="9" max="9" width="17.140625" style="7" customWidth="1"/>
    <col min="10" max="10" width="19.42578125" style="7" customWidth="1"/>
    <col min="11" max="11" width="14.5703125" style="7" bestFit="1" customWidth="1"/>
    <col min="12" max="12" width="17.28515625" style="7" customWidth="1"/>
    <col min="13" max="16384" width="9.140625" style="7"/>
  </cols>
  <sheetData>
    <row r="1" spans="1:9" ht="6.75" customHeight="1" x14ac:dyDescent="0.25"/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8" spans="1:9" ht="16.5" thickBot="1" x14ac:dyDescent="0.3"/>
    <row r="9" spans="1:9" ht="21.75" customHeight="1" thickBot="1" x14ac:dyDescent="0.3">
      <c r="A9" s="344" t="s">
        <v>6</v>
      </c>
      <c r="B9" s="345"/>
      <c r="C9" s="345"/>
      <c r="D9" s="345"/>
      <c r="E9" s="345"/>
      <c r="F9" s="345"/>
      <c r="G9" s="345"/>
      <c r="H9" s="345"/>
      <c r="I9" s="346"/>
    </row>
    <row r="10" spans="1:9" ht="9.75" customHeight="1" x14ac:dyDescent="0.25"/>
    <row r="11" spans="1:9" x14ac:dyDescent="0.25">
      <c r="A11" s="7" t="s">
        <v>7</v>
      </c>
      <c r="B11" s="7" t="s">
        <v>99</v>
      </c>
      <c r="G11" s="8" t="s">
        <v>8</v>
      </c>
      <c r="H11" s="12" t="s">
        <v>9</v>
      </c>
      <c r="I11" s="2" t="s">
        <v>452</v>
      </c>
    </row>
    <row r="12" spans="1:9" x14ac:dyDescent="0.25">
      <c r="G12" s="8" t="s">
        <v>10</v>
      </c>
      <c r="H12" s="12" t="s">
        <v>9</v>
      </c>
      <c r="I12" s="3" t="s">
        <v>428</v>
      </c>
    </row>
    <row r="13" spans="1:9" x14ac:dyDescent="0.25">
      <c r="G13" s="8" t="s">
        <v>27</v>
      </c>
      <c r="H13" s="12" t="s">
        <v>9</v>
      </c>
      <c r="I13" s="76"/>
    </row>
    <row r="14" spans="1:9" x14ac:dyDescent="0.25">
      <c r="A14" s="7" t="s">
        <v>11</v>
      </c>
      <c r="B14" s="7" t="s">
        <v>100</v>
      </c>
    </row>
    <row r="15" spans="1:9" ht="17.25" customHeight="1" thickBot="1" x14ac:dyDescent="0.3">
      <c r="F15" s="34"/>
    </row>
    <row r="16" spans="1:9" ht="20.100000000000001" customHeight="1" x14ac:dyDescent="0.25">
      <c r="A16" s="77" t="s">
        <v>12</v>
      </c>
      <c r="B16" s="78" t="s">
        <v>32</v>
      </c>
      <c r="C16" s="78" t="s">
        <v>13</v>
      </c>
      <c r="D16" s="78" t="s">
        <v>33</v>
      </c>
      <c r="E16" s="78" t="s">
        <v>14</v>
      </c>
      <c r="F16" s="79" t="s">
        <v>28</v>
      </c>
      <c r="G16" s="355" t="s">
        <v>16</v>
      </c>
      <c r="H16" s="356"/>
      <c r="I16" s="80" t="s">
        <v>17</v>
      </c>
    </row>
    <row r="17" spans="1:18" ht="39.75" customHeight="1" x14ac:dyDescent="0.25">
      <c r="A17" s="16">
        <v>1</v>
      </c>
      <c r="B17" s="81" t="s">
        <v>115</v>
      </c>
      <c r="C17" s="278" t="s">
        <v>413</v>
      </c>
      <c r="D17" s="83" t="s">
        <v>418</v>
      </c>
      <c r="E17" s="84" t="s">
        <v>423</v>
      </c>
      <c r="F17" s="85">
        <v>10</v>
      </c>
      <c r="G17" s="353">
        <v>152880</v>
      </c>
      <c r="H17" s="354"/>
      <c r="I17" s="65">
        <f>F17*G17</f>
        <v>1528800</v>
      </c>
      <c r="K17" s="251"/>
      <c r="L17" s="252"/>
    </row>
    <row r="18" spans="1:18" ht="39.75" customHeight="1" x14ac:dyDescent="0.25">
      <c r="A18" s="16">
        <f>A17+1</f>
        <v>2</v>
      </c>
      <c r="B18" s="81" t="s">
        <v>115</v>
      </c>
      <c r="C18" s="278" t="s">
        <v>414</v>
      </c>
      <c r="D18" s="83" t="s">
        <v>419</v>
      </c>
      <c r="E18" s="84" t="s">
        <v>424</v>
      </c>
      <c r="F18" s="85">
        <v>10</v>
      </c>
      <c r="G18" s="353">
        <v>152880</v>
      </c>
      <c r="H18" s="354"/>
      <c r="I18" s="65">
        <f t="shared" ref="I18:I21" si="0">F18*G18</f>
        <v>1528800</v>
      </c>
      <c r="K18" s="251"/>
      <c r="L18" s="252"/>
    </row>
    <row r="19" spans="1:18" ht="44.25" customHeight="1" x14ac:dyDescent="0.25">
      <c r="A19" s="16">
        <f t="shared" ref="A19" si="1">A18+1</f>
        <v>3</v>
      </c>
      <c r="B19" s="81" t="s">
        <v>115</v>
      </c>
      <c r="C19" s="278" t="s">
        <v>415</v>
      </c>
      <c r="D19" s="83" t="s">
        <v>420</v>
      </c>
      <c r="E19" s="84" t="s">
        <v>425</v>
      </c>
      <c r="F19" s="85">
        <v>10</v>
      </c>
      <c r="G19" s="353">
        <v>152880</v>
      </c>
      <c r="H19" s="354"/>
      <c r="I19" s="65">
        <f t="shared" si="0"/>
        <v>1528800</v>
      </c>
      <c r="K19" s="251"/>
      <c r="L19" s="252"/>
    </row>
    <row r="20" spans="1:18" ht="39.75" customHeight="1" x14ac:dyDescent="0.25">
      <c r="A20" s="16">
        <v>4</v>
      </c>
      <c r="B20" s="81" t="s">
        <v>115</v>
      </c>
      <c r="C20" s="278" t="s">
        <v>416</v>
      </c>
      <c r="D20" s="83" t="s">
        <v>421</v>
      </c>
      <c r="E20" s="84" t="s">
        <v>426</v>
      </c>
      <c r="F20" s="85">
        <v>10</v>
      </c>
      <c r="G20" s="353">
        <v>132080</v>
      </c>
      <c r="H20" s="354"/>
      <c r="I20" s="65">
        <f t="shared" si="0"/>
        <v>1320800</v>
      </c>
      <c r="J20" s="65"/>
      <c r="K20" s="251"/>
      <c r="L20" s="252"/>
    </row>
    <row r="21" spans="1:18" ht="39.75" customHeight="1" x14ac:dyDescent="0.25">
      <c r="A21" s="16">
        <v>5</v>
      </c>
      <c r="B21" s="81" t="s">
        <v>115</v>
      </c>
      <c r="C21" s="278" t="s">
        <v>417</v>
      </c>
      <c r="D21" s="83" t="s">
        <v>422</v>
      </c>
      <c r="E21" s="84" t="s">
        <v>427</v>
      </c>
      <c r="F21" s="85">
        <v>10</v>
      </c>
      <c r="G21" s="353">
        <v>132080</v>
      </c>
      <c r="H21" s="354"/>
      <c r="I21" s="65">
        <f t="shared" si="0"/>
        <v>1320800</v>
      </c>
      <c r="K21" s="251"/>
      <c r="L21" s="252"/>
    </row>
    <row r="22" spans="1:18" ht="22.5" customHeight="1" thickBot="1" x14ac:dyDescent="0.3">
      <c r="A22" s="349" t="s">
        <v>18</v>
      </c>
      <c r="B22" s="350"/>
      <c r="C22" s="350"/>
      <c r="D22" s="350"/>
      <c r="E22" s="350"/>
      <c r="F22" s="350"/>
      <c r="G22" s="350"/>
      <c r="H22" s="351"/>
      <c r="I22" s="86">
        <f>SUM(I17:I21)</f>
        <v>7228000</v>
      </c>
    </row>
    <row r="23" spans="1:18" x14ac:dyDescent="0.25">
      <c r="A23" s="337"/>
      <c r="B23" s="337"/>
      <c r="C23" s="337"/>
      <c r="D23" s="337"/>
      <c r="E23" s="253"/>
      <c r="F23" s="253"/>
      <c r="G23" s="19"/>
      <c r="H23" s="19"/>
      <c r="I23" s="20"/>
    </row>
    <row r="24" spans="1:18" x14ac:dyDescent="0.25">
      <c r="E24" s="6"/>
      <c r="F24" s="6"/>
      <c r="G24" s="61" t="s">
        <v>102</v>
      </c>
      <c r="H24" s="61"/>
      <c r="I24" s="62">
        <v>0</v>
      </c>
      <c r="J24" s="28"/>
      <c r="R24" s="7" t="s">
        <v>58</v>
      </c>
    </row>
    <row r="25" spans="1:18" ht="16.5" thickBot="1" x14ac:dyDescent="0.3">
      <c r="E25" s="6"/>
      <c r="F25" s="6"/>
      <c r="G25" s="26" t="s">
        <v>36</v>
      </c>
      <c r="H25" s="26"/>
      <c r="I25" s="75">
        <v>0</v>
      </c>
      <c r="J25" s="28"/>
    </row>
    <row r="26" spans="1:18" ht="16.5" customHeight="1" x14ac:dyDescent="0.25">
      <c r="E26" s="6"/>
      <c r="F26" s="6"/>
      <c r="G26" s="29" t="s">
        <v>19</v>
      </c>
      <c r="H26" s="29"/>
      <c r="I26" s="30">
        <f>I22</f>
        <v>7228000</v>
      </c>
    </row>
    <row r="27" spans="1:18" ht="16.5" customHeight="1" x14ac:dyDescent="0.25">
      <c r="E27" s="6"/>
      <c r="F27" s="6"/>
      <c r="G27" s="29"/>
      <c r="H27" s="29"/>
      <c r="I27" s="30"/>
    </row>
    <row r="28" spans="1:18" x14ac:dyDescent="0.25">
      <c r="A28" s="6" t="s">
        <v>429</v>
      </c>
      <c r="E28" s="6"/>
      <c r="F28" s="6"/>
      <c r="G28" s="29"/>
      <c r="H28" s="29"/>
      <c r="I28" s="30"/>
    </row>
    <row r="29" spans="1:18" ht="9.75" customHeight="1" x14ac:dyDescent="0.25">
      <c r="A29" s="31"/>
      <c r="E29" s="6"/>
      <c r="F29" s="6"/>
      <c r="G29" s="29"/>
      <c r="H29" s="29"/>
      <c r="I29" s="30"/>
    </row>
    <row r="30" spans="1:18" x14ac:dyDescent="0.25">
      <c r="A30" s="32" t="s">
        <v>20</v>
      </c>
    </row>
    <row r="31" spans="1:18" x14ac:dyDescent="0.25">
      <c r="A31" s="33" t="s">
        <v>21</v>
      </c>
      <c r="B31" s="33"/>
      <c r="C31" s="33"/>
      <c r="D31" s="33"/>
      <c r="E31" s="34"/>
    </row>
    <row r="32" spans="1:18" x14ac:dyDescent="0.25">
      <c r="A32" s="33" t="s">
        <v>22</v>
      </c>
      <c r="B32" s="33"/>
      <c r="C32" s="33"/>
      <c r="D32" s="34"/>
      <c r="E32" s="34"/>
    </row>
    <row r="33" spans="1:9" x14ac:dyDescent="0.25">
      <c r="A33" s="35" t="s">
        <v>23</v>
      </c>
      <c r="B33" s="36"/>
      <c r="C33" s="36"/>
      <c r="D33" s="35"/>
      <c r="E33" s="34"/>
    </row>
    <row r="34" spans="1:9" x14ac:dyDescent="0.25">
      <c r="A34" s="37" t="s">
        <v>24</v>
      </c>
      <c r="B34" s="37"/>
      <c r="C34" s="37"/>
      <c r="D34" s="36"/>
      <c r="E34" s="34"/>
    </row>
    <row r="35" spans="1:9" ht="13.5" customHeight="1" x14ac:dyDescent="0.25">
      <c r="A35" s="39"/>
      <c r="B35" s="39"/>
      <c r="C35" s="39"/>
      <c r="D35" s="87"/>
    </row>
    <row r="36" spans="1:9" x14ac:dyDescent="0.25">
      <c r="G36" s="40" t="s">
        <v>25</v>
      </c>
      <c r="H36" s="323" t="str">
        <f>+I12</f>
        <v xml:space="preserve"> 26 Juli 2021</v>
      </c>
      <c r="I36" s="324"/>
    </row>
    <row r="41" spans="1:9" x14ac:dyDescent="0.25">
      <c r="H41" s="8" t="s">
        <v>58</v>
      </c>
    </row>
    <row r="43" spans="1:9" x14ac:dyDescent="0.25">
      <c r="G43" s="352" t="s">
        <v>26</v>
      </c>
      <c r="H43" s="352"/>
      <c r="I43" s="352"/>
    </row>
  </sheetData>
  <mergeCells count="11">
    <mergeCell ref="A22:H22"/>
    <mergeCell ref="A23:D23"/>
    <mergeCell ref="H36:I36"/>
    <mergeCell ref="G43:I43"/>
    <mergeCell ref="G20:H20"/>
    <mergeCell ref="G21:H21"/>
    <mergeCell ref="A9:I9"/>
    <mergeCell ref="G16:H16"/>
    <mergeCell ref="G17:H17"/>
    <mergeCell ref="G18:H18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R41"/>
  <sheetViews>
    <sheetView topLeftCell="A7" workbookViewId="0">
      <selection activeCell="C17" sqref="C17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10.42578125" style="7" customWidth="1"/>
    <col min="4" max="4" width="27.7109375" style="7" customWidth="1"/>
    <col min="5" max="5" width="14.42578125" style="7" customWidth="1"/>
    <col min="6" max="6" width="6" style="7" customWidth="1"/>
    <col min="7" max="7" width="13.85546875" style="8" customWidth="1"/>
    <col min="8" max="8" width="1.42578125" style="8" customWidth="1"/>
    <col min="9" max="9" width="17.140625" style="7" customWidth="1"/>
    <col min="10" max="10" width="19.42578125" style="7" customWidth="1"/>
    <col min="11" max="11" width="14.5703125" style="7" bestFit="1" customWidth="1"/>
    <col min="12" max="12" width="17.28515625" style="7" customWidth="1"/>
    <col min="13" max="16384" width="9.140625" style="7"/>
  </cols>
  <sheetData>
    <row r="1" spans="1:9" ht="6.75" customHeight="1" x14ac:dyDescent="0.25"/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8" spans="1:9" ht="16.5" thickBot="1" x14ac:dyDescent="0.3"/>
    <row r="9" spans="1:9" ht="21.75" customHeight="1" thickBot="1" x14ac:dyDescent="0.3">
      <c r="A9" s="344" t="s">
        <v>6</v>
      </c>
      <c r="B9" s="345"/>
      <c r="C9" s="345"/>
      <c r="D9" s="345"/>
      <c r="E9" s="345"/>
      <c r="F9" s="345"/>
      <c r="G9" s="345"/>
      <c r="H9" s="345"/>
      <c r="I9" s="346"/>
    </row>
    <row r="10" spans="1:9" ht="9.75" customHeight="1" x14ac:dyDescent="0.25"/>
    <row r="11" spans="1:9" x14ac:dyDescent="0.25">
      <c r="A11" s="7" t="s">
        <v>7</v>
      </c>
      <c r="B11" s="7" t="s">
        <v>99</v>
      </c>
      <c r="G11" s="8" t="s">
        <v>8</v>
      </c>
      <c r="H11" s="12" t="s">
        <v>9</v>
      </c>
      <c r="I11" s="2" t="s">
        <v>453</v>
      </c>
    </row>
    <row r="12" spans="1:9" x14ac:dyDescent="0.25">
      <c r="G12" s="8" t="s">
        <v>10</v>
      </c>
      <c r="H12" s="12" t="s">
        <v>9</v>
      </c>
      <c r="I12" s="3" t="s">
        <v>428</v>
      </c>
    </row>
    <row r="13" spans="1:9" x14ac:dyDescent="0.25">
      <c r="G13" s="8" t="s">
        <v>27</v>
      </c>
      <c r="H13" s="12" t="s">
        <v>9</v>
      </c>
      <c r="I13" s="76"/>
    </row>
    <row r="14" spans="1:9" x14ac:dyDescent="0.25">
      <c r="A14" s="7" t="s">
        <v>11</v>
      </c>
      <c r="B14" s="7" t="s">
        <v>100</v>
      </c>
    </row>
    <row r="15" spans="1:9" ht="17.25" customHeight="1" thickBot="1" x14ac:dyDescent="0.3">
      <c r="F15" s="34"/>
    </row>
    <row r="16" spans="1:9" ht="20.100000000000001" customHeight="1" x14ac:dyDescent="0.25">
      <c r="A16" s="77" t="s">
        <v>12</v>
      </c>
      <c r="B16" s="78" t="s">
        <v>32</v>
      </c>
      <c r="C16" s="78" t="s">
        <v>13</v>
      </c>
      <c r="D16" s="78" t="s">
        <v>33</v>
      </c>
      <c r="E16" s="78" t="s">
        <v>14</v>
      </c>
      <c r="F16" s="79" t="s">
        <v>28</v>
      </c>
      <c r="G16" s="355" t="s">
        <v>16</v>
      </c>
      <c r="H16" s="356"/>
      <c r="I16" s="80" t="s">
        <v>17</v>
      </c>
    </row>
    <row r="17" spans="1:18" ht="39.75" customHeight="1" x14ac:dyDescent="0.25">
      <c r="A17" s="16">
        <v>1</v>
      </c>
      <c r="B17" s="81">
        <v>44380</v>
      </c>
      <c r="C17" s="278" t="s">
        <v>430</v>
      </c>
      <c r="D17" s="83" t="s">
        <v>435</v>
      </c>
      <c r="E17" s="84" t="s">
        <v>436</v>
      </c>
      <c r="F17" s="85">
        <v>100</v>
      </c>
      <c r="G17" s="353">
        <v>5000</v>
      </c>
      <c r="H17" s="354"/>
      <c r="I17" s="65">
        <f>F17*G17</f>
        <v>500000</v>
      </c>
      <c r="K17" s="251"/>
      <c r="L17" s="252"/>
    </row>
    <row r="18" spans="1:18" ht="39.75" customHeight="1" x14ac:dyDescent="0.25">
      <c r="A18" s="16">
        <f>A17+1</f>
        <v>2</v>
      </c>
      <c r="B18" s="81">
        <v>44380</v>
      </c>
      <c r="C18" s="256" t="s">
        <v>431</v>
      </c>
      <c r="D18" s="83" t="s">
        <v>433</v>
      </c>
      <c r="E18" s="84" t="s">
        <v>437</v>
      </c>
      <c r="F18" s="85">
        <v>100</v>
      </c>
      <c r="G18" s="353">
        <v>5000</v>
      </c>
      <c r="H18" s="354"/>
      <c r="I18" s="65">
        <f t="shared" ref="I18:I19" si="0">F18*G18</f>
        <v>500000</v>
      </c>
      <c r="K18" s="251"/>
      <c r="L18" s="252"/>
    </row>
    <row r="19" spans="1:18" ht="44.25" customHeight="1" x14ac:dyDescent="0.25">
      <c r="A19" s="16">
        <f t="shared" ref="A19" si="1">A18+1</f>
        <v>3</v>
      </c>
      <c r="B19" s="81">
        <v>44380</v>
      </c>
      <c r="C19" s="256" t="s">
        <v>432</v>
      </c>
      <c r="D19" s="83" t="s">
        <v>434</v>
      </c>
      <c r="E19" s="84" t="s">
        <v>438</v>
      </c>
      <c r="F19" s="85">
        <v>100</v>
      </c>
      <c r="G19" s="331">
        <v>6000</v>
      </c>
      <c r="H19" s="332"/>
      <c r="I19" s="65">
        <f t="shared" si="0"/>
        <v>600000</v>
      </c>
      <c r="K19" s="251"/>
      <c r="L19" s="252"/>
    </row>
    <row r="20" spans="1:18" ht="22.5" customHeight="1" thickBot="1" x14ac:dyDescent="0.3">
      <c r="A20" s="349" t="s">
        <v>18</v>
      </c>
      <c r="B20" s="350"/>
      <c r="C20" s="350"/>
      <c r="D20" s="350"/>
      <c r="E20" s="350"/>
      <c r="F20" s="350"/>
      <c r="G20" s="350"/>
      <c r="H20" s="351"/>
      <c r="I20" s="86">
        <f>SUM(I17:I19)</f>
        <v>1600000</v>
      </c>
    </row>
    <row r="21" spans="1:18" x14ac:dyDescent="0.25">
      <c r="A21" s="337"/>
      <c r="B21" s="337"/>
      <c r="C21" s="337"/>
      <c r="D21" s="337"/>
      <c r="E21" s="253"/>
      <c r="F21" s="253"/>
      <c r="G21" s="19"/>
      <c r="H21" s="19"/>
      <c r="I21" s="20"/>
    </row>
    <row r="22" spans="1:18" x14ac:dyDescent="0.25">
      <c r="E22" s="6"/>
      <c r="F22" s="6"/>
      <c r="G22" s="61" t="s">
        <v>102</v>
      </c>
      <c r="H22" s="61"/>
      <c r="I22" s="62">
        <v>0</v>
      </c>
      <c r="J22" s="28"/>
      <c r="R22" s="7" t="s">
        <v>58</v>
      </c>
    </row>
    <row r="23" spans="1:18" ht="16.5" thickBot="1" x14ac:dyDescent="0.3">
      <c r="E23" s="6"/>
      <c r="F23" s="6"/>
      <c r="G23" s="26" t="s">
        <v>36</v>
      </c>
      <c r="H23" s="26"/>
      <c r="I23" s="75">
        <v>0</v>
      </c>
      <c r="J23" s="28"/>
    </row>
    <row r="24" spans="1:18" ht="16.5" customHeight="1" x14ac:dyDescent="0.25">
      <c r="E24" s="6"/>
      <c r="F24" s="6"/>
      <c r="G24" s="29" t="s">
        <v>19</v>
      </c>
      <c r="H24" s="29"/>
      <c r="I24" s="30">
        <f>I20</f>
        <v>1600000</v>
      </c>
    </row>
    <row r="25" spans="1:18" ht="16.5" customHeight="1" x14ac:dyDescent="0.25">
      <c r="E25" s="6"/>
      <c r="F25" s="6"/>
      <c r="G25" s="29"/>
      <c r="H25" s="29"/>
      <c r="I25" s="30"/>
    </row>
    <row r="26" spans="1:18" x14ac:dyDescent="0.25">
      <c r="A26" s="6" t="s">
        <v>439</v>
      </c>
      <c r="E26" s="6"/>
      <c r="F26" s="6"/>
      <c r="G26" s="29"/>
      <c r="H26" s="29"/>
      <c r="I26" s="30"/>
    </row>
    <row r="27" spans="1:18" ht="9.75" customHeight="1" x14ac:dyDescent="0.25">
      <c r="A27" s="31"/>
      <c r="E27" s="6"/>
      <c r="F27" s="6"/>
      <c r="G27" s="29"/>
      <c r="H27" s="29"/>
      <c r="I27" s="30"/>
    </row>
    <row r="28" spans="1:18" x14ac:dyDescent="0.25">
      <c r="A28" s="32" t="s">
        <v>20</v>
      </c>
    </row>
    <row r="29" spans="1:18" x14ac:dyDescent="0.25">
      <c r="A29" s="33" t="s">
        <v>21</v>
      </c>
      <c r="B29" s="33"/>
      <c r="C29" s="33"/>
      <c r="D29" s="33"/>
      <c r="E29" s="34"/>
    </row>
    <row r="30" spans="1:18" x14ac:dyDescent="0.25">
      <c r="A30" s="33" t="s">
        <v>22</v>
      </c>
      <c r="B30" s="33"/>
      <c r="C30" s="33"/>
      <c r="D30" s="34"/>
      <c r="E30" s="34"/>
    </row>
    <row r="31" spans="1:18" x14ac:dyDescent="0.25">
      <c r="A31" s="35" t="s">
        <v>23</v>
      </c>
      <c r="B31" s="36"/>
      <c r="C31" s="36"/>
      <c r="D31" s="35"/>
      <c r="E31" s="34"/>
    </row>
    <row r="32" spans="1:18" x14ac:dyDescent="0.25">
      <c r="A32" s="37" t="s">
        <v>24</v>
      </c>
      <c r="B32" s="37"/>
      <c r="C32" s="37"/>
      <c r="D32" s="36"/>
      <c r="E32" s="34"/>
    </row>
    <row r="33" spans="1:9" ht="13.5" customHeight="1" x14ac:dyDescent="0.25">
      <c r="A33" s="39"/>
      <c r="B33" s="39"/>
      <c r="C33" s="39"/>
      <c r="D33" s="87"/>
    </row>
    <row r="34" spans="1:9" x14ac:dyDescent="0.25">
      <c r="G34" s="40" t="s">
        <v>25</v>
      </c>
      <c r="H34" s="323" t="str">
        <f>+I12</f>
        <v xml:space="preserve"> 26 Juli 2021</v>
      </c>
      <c r="I34" s="324"/>
    </row>
    <row r="39" spans="1:9" x14ac:dyDescent="0.25">
      <c r="H39" s="8" t="s">
        <v>58</v>
      </c>
    </row>
    <row r="41" spans="1:9" x14ac:dyDescent="0.25">
      <c r="G41" s="352" t="s">
        <v>26</v>
      </c>
      <c r="H41" s="352"/>
      <c r="I41" s="352"/>
    </row>
  </sheetData>
  <mergeCells count="9">
    <mergeCell ref="A21:D21"/>
    <mergeCell ref="H34:I34"/>
    <mergeCell ref="G41:I41"/>
    <mergeCell ref="G19:H19"/>
    <mergeCell ref="A9:I9"/>
    <mergeCell ref="G16:H16"/>
    <mergeCell ref="G17:H17"/>
    <mergeCell ref="G18:H18"/>
    <mergeCell ref="A20:H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2:K99"/>
  <sheetViews>
    <sheetView topLeftCell="A15" workbookViewId="0">
      <selection activeCell="J20" sqref="J20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338" t="s">
        <v>6</v>
      </c>
      <c r="B10" s="339"/>
      <c r="C10" s="339"/>
      <c r="D10" s="339"/>
      <c r="E10" s="339"/>
      <c r="F10" s="339"/>
      <c r="G10" s="339"/>
      <c r="H10" s="339"/>
      <c r="I10" s="340"/>
    </row>
    <row r="12" spans="1:9" x14ac:dyDescent="0.25">
      <c r="A12" s="7" t="s">
        <v>7</v>
      </c>
      <c r="B12" s="7" t="s">
        <v>314</v>
      </c>
      <c r="G12" s="8" t="s">
        <v>8</v>
      </c>
      <c r="H12" s="12" t="s">
        <v>9</v>
      </c>
      <c r="I12" s="2" t="s">
        <v>454</v>
      </c>
    </row>
    <row r="13" spans="1:9" x14ac:dyDescent="0.25">
      <c r="G13" s="8" t="s">
        <v>10</v>
      </c>
      <c r="H13" s="12" t="s">
        <v>9</v>
      </c>
      <c r="I13" s="3" t="s">
        <v>428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315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329" t="s">
        <v>16</v>
      </c>
      <c r="H17" s="330"/>
      <c r="I17" s="15" t="s">
        <v>17</v>
      </c>
    </row>
    <row r="18" spans="1:10" ht="44.25" customHeight="1" x14ac:dyDescent="0.25">
      <c r="A18" s="16">
        <v>1</v>
      </c>
      <c r="B18" s="393">
        <v>44398</v>
      </c>
      <c r="C18" s="263">
        <v>403311</v>
      </c>
      <c r="D18" s="5" t="s">
        <v>440</v>
      </c>
      <c r="E18" s="5" t="s">
        <v>441</v>
      </c>
      <c r="F18" s="85">
        <v>1</v>
      </c>
      <c r="G18" s="353">
        <v>1300000</v>
      </c>
      <c r="H18" s="354"/>
      <c r="I18" s="405">
        <f>F18*G18</f>
        <v>1300000</v>
      </c>
    </row>
    <row r="19" spans="1:10" ht="58.5" customHeight="1" x14ac:dyDescent="0.25">
      <c r="A19" s="16">
        <v>2</v>
      </c>
      <c r="B19" s="394"/>
      <c r="C19" s="264">
        <v>403312</v>
      </c>
      <c r="D19" s="5" t="s">
        <v>442</v>
      </c>
      <c r="E19" s="254" t="s">
        <v>443</v>
      </c>
      <c r="F19" s="255">
        <v>1</v>
      </c>
      <c r="G19" s="391"/>
      <c r="H19" s="392"/>
      <c r="I19" s="406"/>
    </row>
    <row r="20" spans="1:10" ht="51" customHeight="1" x14ac:dyDescent="0.25">
      <c r="A20" s="16">
        <v>3</v>
      </c>
      <c r="B20" s="239">
        <v>44396</v>
      </c>
      <c r="C20" s="263">
        <v>403303</v>
      </c>
      <c r="D20" s="5" t="s">
        <v>444</v>
      </c>
      <c r="E20" s="5" t="s">
        <v>132</v>
      </c>
      <c r="F20" s="85">
        <v>1</v>
      </c>
      <c r="G20" s="331">
        <v>1800000</v>
      </c>
      <c r="H20" s="332"/>
      <c r="I20" s="59">
        <f>F20*G20</f>
        <v>1800000</v>
      </c>
    </row>
    <row r="21" spans="1:10" ht="60.75" customHeight="1" x14ac:dyDescent="0.25">
      <c r="A21" s="16">
        <v>4</v>
      </c>
      <c r="B21" s="262">
        <v>44393</v>
      </c>
      <c r="C21" s="264" t="s">
        <v>445</v>
      </c>
      <c r="D21" s="5" t="s">
        <v>446</v>
      </c>
      <c r="E21" s="261" t="s">
        <v>447</v>
      </c>
      <c r="F21" s="255">
        <v>1</v>
      </c>
      <c r="G21" s="391">
        <v>1100000</v>
      </c>
      <c r="H21" s="392"/>
      <c r="I21" s="237">
        <f>G21</f>
        <v>1100000</v>
      </c>
    </row>
    <row r="22" spans="1:10" ht="25.5" customHeight="1" thickBot="1" x14ac:dyDescent="0.3">
      <c r="A22" s="333" t="s">
        <v>18</v>
      </c>
      <c r="B22" s="334"/>
      <c r="C22" s="334"/>
      <c r="D22" s="334"/>
      <c r="E22" s="334"/>
      <c r="F22" s="334"/>
      <c r="G22" s="334"/>
      <c r="H22" s="343"/>
      <c r="I22" s="18">
        <f>SUM(I18:I21)</f>
        <v>4200000</v>
      </c>
    </row>
    <row r="23" spans="1:10" x14ac:dyDescent="0.25">
      <c r="A23" s="337"/>
      <c r="B23" s="337"/>
      <c r="C23" s="253"/>
      <c r="D23" s="253"/>
      <c r="E23" s="253"/>
      <c r="F23" s="253"/>
      <c r="G23" s="19"/>
      <c r="H23" s="19"/>
      <c r="I23" s="20"/>
    </row>
    <row r="24" spans="1:10" x14ac:dyDescent="0.25">
      <c r="A24" s="253"/>
      <c r="B24" s="253"/>
      <c r="C24" s="253"/>
      <c r="D24" s="253"/>
      <c r="E24" s="253"/>
      <c r="F24" s="253"/>
      <c r="G24" s="24" t="s">
        <v>35</v>
      </c>
      <c r="H24" s="24"/>
      <c r="I24" s="25">
        <v>0</v>
      </c>
    </row>
    <row r="25" spans="1:10" ht="16.5" thickBot="1" x14ac:dyDescent="0.3">
      <c r="D25" s="6"/>
      <c r="E25" s="6"/>
      <c r="F25" s="6"/>
      <c r="G25" s="26" t="s">
        <v>57</v>
      </c>
      <c r="H25" s="26"/>
      <c r="I25" s="27">
        <v>0</v>
      </c>
      <c r="J25" s="28"/>
    </row>
    <row r="26" spans="1:10" x14ac:dyDescent="0.25">
      <c r="D26" s="6"/>
      <c r="E26" s="6"/>
      <c r="F26" s="6"/>
      <c r="G26" s="29" t="s">
        <v>37</v>
      </c>
      <c r="H26" s="29"/>
      <c r="I26" s="30">
        <f>+I22</f>
        <v>4200000</v>
      </c>
    </row>
    <row r="27" spans="1:10" x14ac:dyDescent="0.25">
      <c r="A27" s="6" t="s">
        <v>448</v>
      </c>
      <c r="D27" s="6"/>
      <c r="E27" s="6"/>
      <c r="F27" s="6"/>
      <c r="G27" s="29"/>
      <c r="H27" s="29"/>
      <c r="I27" s="30"/>
    </row>
    <row r="28" spans="1:10" x14ac:dyDescent="0.25">
      <c r="A28" s="31"/>
      <c r="D28" s="6"/>
      <c r="E28" s="6"/>
      <c r="F28" s="6"/>
      <c r="G28" s="29"/>
      <c r="H28" s="29"/>
      <c r="I28" s="30"/>
    </row>
    <row r="29" spans="1:10" x14ac:dyDescent="0.25">
      <c r="A29" s="32" t="s">
        <v>20</v>
      </c>
    </row>
    <row r="30" spans="1:10" x14ac:dyDescent="0.25">
      <c r="A30" s="33" t="s">
        <v>21</v>
      </c>
      <c r="B30" s="33"/>
      <c r="C30" s="33"/>
      <c r="D30" s="34"/>
      <c r="E30" s="34"/>
    </row>
    <row r="31" spans="1:10" x14ac:dyDescent="0.25">
      <c r="A31" s="33" t="s">
        <v>22</v>
      </c>
      <c r="B31" s="33"/>
      <c r="C31" s="33"/>
      <c r="D31" s="34"/>
      <c r="E31" s="34"/>
    </row>
    <row r="32" spans="1:10" x14ac:dyDescent="0.25">
      <c r="A32" s="35" t="s">
        <v>23</v>
      </c>
      <c r="B32" s="36"/>
      <c r="C32" s="36"/>
      <c r="D32" s="34"/>
      <c r="E32" s="34"/>
    </row>
    <row r="33" spans="1:9" x14ac:dyDescent="0.25">
      <c r="A33" s="37" t="s">
        <v>24</v>
      </c>
      <c r="B33" s="37"/>
      <c r="C33" s="37"/>
      <c r="D33" s="34"/>
      <c r="E33" s="34"/>
    </row>
    <row r="34" spans="1:9" x14ac:dyDescent="0.25">
      <c r="A34" s="38"/>
      <c r="B34" s="38"/>
      <c r="C34" s="38"/>
    </row>
    <row r="35" spans="1:9" x14ac:dyDescent="0.25">
      <c r="A35" s="39"/>
      <c r="B35" s="39"/>
      <c r="C35" s="39"/>
    </row>
    <row r="36" spans="1:9" x14ac:dyDescent="0.25">
      <c r="G36" s="40" t="s">
        <v>25</v>
      </c>
      <c r="H36" s="323" t="str">
        <f>I13</f>
        <v xml:space="preserve"> 26 Juli 2021</v>
      </c>
      <c r="I36" s="324"/>
    </row>
    <row r="40" spans="1:9" ht="24.75" customHeight="1" x14ac:dyDescent="0.25"/>
    <row r="42" spans="1:9" x14ac:dyDescent="0.25">
      <c r="G42" s="325" t="s">
        <v>26</v>
      </c>
      <c r="H42" s="325"/>
      <c r="I42" s="325"/>
    </row>
    <row r="47" spans="1:9" ht="16.5" thickBot="1" x14ac:dyDescent="0.3"/>
    <row r="48" spans="1:9" x14ac:dyDescent="0.25">
      <c r="D48" s="41"/>
      <c r="E48" s="42"/>
      <c r="F48" s="42"/>
    </row>
    <row r="49" spans="4:8" ht="18" x14ac:dyDescent="0.25">
      <c r="D49" s="43" t="s">
        <v>38</v>
      </c>
      <c r="E49" s="34"/>
      <c r="F49" s="34"/>
      <c r="G49" s="7"/>
      <c r="H49" s="7"/>
    </row>
    <row r="50" spans="4:8" ht="18" x14ac:dyDescent="0.25">
      <c r="D50" s="43" t="s">
        <v>39</v>
      </c>
      <c r="E50" s="34"/>
      <c r="F50" s="34"/>
      <c r="G50" s="7"/>
      <c r="H50" s="7"/>
    </row>
    <row r="51" spans="4:8" ht="18" x14ac:dyDescent="0.25">
      <c r="D51" s="43" t="s">
        <v>40</v>
      </c>
      <c r="E51" s="34"/>
      <c r="F51" s="34"/>
      <c r="G51" s="7"/>
      <c r="H51" s="7"/>
    </row>
    <row r="52" spans="4:8" ht="18" x14ac:dyDescent="0.25">
      <c r="D52" s="43" t="s">
        <v>41</v>
      </c>
      <c r="E52" s="34"/>
      <c r="F52" s="34"/>
      <c r="G52" s="7"/>
      <c r="H52" s="7"/>
    </row>
    <row r="53" spans="4:8" ht="18" x14ac:dyDescent="0.25">
      <c r="D53" s="43" t="s">
        <v>42</v>
      </c>
      <c r="E53" s="34"/>
      <c r="F53" s="34"/>
      <c r="G53" s="7"/>
      <c r="H53" s="7"/>
    </row>
    <row r="54" spans="4:8" ht="16.5" thickBot="1" x14ac:dyDescent="0.3">
      <c r="D54" s="44"/>
      <c r="E54" s="10"/>
      <c r="F54" s="10"/>
      <c r="G54" s="7"/>
      <c r="H54" s="7"/>
    </row>
    <row r="55" spans="4:8" x14ac:dyDescent="0.25">
      <c r="G55" s="7"/>
      <c r="H55" s="7"/>
    </row>
    <row r="56" spans="4:8" x14ac:dyDescent="0.25">
      <c r="G56" s="7"/>
      <c r="H56" s="7"/>
    </row>
    <row r="57" spans="4:8" ht="16.5" thickBot="1" x14ac:dyDescent="0.3">
      <c r="G57" s="7"/>
      <c r="H57" s="7"/>
    </row>
    <row r="58" spans="4:8" x14ac:dyDescent="0.25">
      <c r="D58" s="41"/>
      <c r="E58" s="42"/>
      <c r="F58" s="52"/>
      <c r="G58" s="7"/>
      <c r="H58" s="7"/>
    </row>
    <row r="59" spans="4:8" ht="18" x14ac:dyDescent="0.25">
      <c r="D59" s="43" t="s">
        <v>43</v>
      </c>
      <c r="E59" s="34"/>
      <c r="F59" s="53"/>
      <c r="G59" s="7"/>
      <c r="H59" s="7"/>
    </row>
    <row r="60" spans="4:8" ht="18" x14ac:dyDescent="0.25">
      <c r="D60" s="43" t="s">
        <v>44</v>
      </c>
      <c r="E60" s="34"/>
      <c r="F60" s="53"/>
      <c r="G60" s="7"/>
      <c r="H60" s="7"/>
    </row>
    <row r="61" spans="4:8" ht="18" x14ac:dyDescent="0.25">
      <c r="D61" s="43" t="s">
        <v>45</v>
      </c>
      <c r="E61" s="34"/>
      <c r="F61" s="53"/>
      <c r="G61" s="7"/>
      <c r="H61" s="7"/>
    </row>
    <row r="62" spans="4:8" ht="18" x14ac:dyDescent="0.25">
      <c r="D62" s="43" t="s">
        <v>46</v>
      </c>
      <c r="E62" s="34"/>
      <c r="F62" s="53"/>
      <c r="G62" s="7"/>
      <c r="H62" s="7"/>
    </row>
    <row r="63" spans="4:8" ht="18" x14ac:dyDescent="0.25">
      <c r="D63" s="45" t="s">
        <v>47</v>
      </c>
      <c r="E63" s="34"/>
      <c r="F63" s="53"/>
      <c r="G63" s="7"/>
      <c r="H63" s="7"/>
    </row>
    <row r="64" spans="4:8" ht="16.5" thickBot="1" x14ac:dyDescent="0.3">
      <c r="D64" s="44"/>
      <c r="E64" s="10"/>
      <c r="F64" s="54"/>
      <c r="G64" s="7"/>
      <c r="H64" s="7"/>
    </row>
    <row r="65" spans="4:8" x14ac:dyDescent="0.25">
      <c r="G65" s="7"/>
      <c r="H65" s="7"/>
    </row>
    <row r="66" spans="4:8" x14ac:dyDescent="0.25">
      <c r="G66" s="7"/>
      <c r="H66" s="7"/>
    </row>
    <row r="67" spans="4:8" x14ac:dyDescent="0.25">
      <c r="G67" s="7"/>
      <c r="H67" s="7"/>
    </row>
    <row r="68" spans="4:8" ht="16.5" thickBot="1" x14ac:dyDescent="0.3">
      <c r="G68" s="7"/>
      <c r="H68" s="7"/>
    </row>
    <row r="69" spans="4:8" x14ac:dyDescent="0.25">
      <c r="D69" s="41"/>
      <c r="E69" s="42"/>
      <c r="F69" s="42"/>
      <c r="G69" s="7"/>
      <c r="H69" s="7"/>
    </row>
    <row r="70" spans="4:8" ht="18" x14ac:dyDescent="0.25">
      <c r="D70" s="43" t="s">
        <v>38</v>
      </c>
      <c r="E70" s="34"/>
      <c r="F70" s="34"/>
      <c r="G70" s="7"/>
      <c r="H70" s="7"/>
    </row>
    <row r="71" spans="4:8" ht="18" x14ac:dyDescent="0.25">
      <c r="D71" s="43" t="s">
        <v>48</v>
      </c>
      <c r="E71" s="34"/>
      <c r="F71" s="34"/>
      <c r="G71" s="7"/>
      <c r="H71" s="7"/>
    </row>
    <row r="72" spans="4:8" ht="18" x14ac:dyDescent="0.25">
      <c r="D72" s="43" t="s">
        <v>49</v>
      </c>
      <c r="E72" s="34"/>
      <c r="F72" s="34"/>
      <c r="G72" s="7"/>
      <c r="H72" s="7"/>
    </row>
    <row r="73" spans="4:8" ht="18" x14ac:dyDescent="0.25">
      <c r="D73" s="43" t="s">
        <v>50</v>
      </c>
      <c r="E73" s="34"/>
      <c r="F73" s="34"/>
      <c r="G73" s="7"/>
      <c r="H73" s="7"/>
    </row>
    <row r="74" spans="4:8" ht="18" x14ac:dyDescent="0.25">
      <c r="D74" s="43" t="s">
        <v>51</v>
      </c>
      <c r="E74" s="34"/>
      <c r="F74" s="34"/>
      <c r="G74" s="7"/>
      <c r="H74" s="7"/>
    </row>
    <row r="75" spans="4:8" ht="16.5" thickBot="1" x14ac:dyDescent="0.3">
      <c r="D75" s="44"/>
      <c r="E75" s="10"/>
      <c r="F75" s="10"/>
      <c r="G75" s="7"/>
      <c r="H75" s="7"/>
    </row>
    <row r="76" spans="4:8" ht="16.5" thickBot="1" x14ac:dyDescent="0.3">
      <c r="G76" s="7"/>
      <c r="H76" s="7"/>
    </row>
    <row r="77" spans="4:8" x14ac:dyDescent="0.25">
      <c r="D77" s="41"/>
      <c r="E77" s="42"/>
      <c r="F77" s="42"/>
      <c r="G77" s="7"/>
      <c r="H77" s="7"/>
    </row>
    <row r="78" spans="4:8" ht="18" x14ac:dyDescent="0.25">
      <c r="D78" s="46" t="s">
        <v>52</v>
      </c>
      <c r="E78" s="34"/>
      <c r="F78" s="34"/>
    </row>
    <row r="79" spans="4:8" ht="18" x14ac:dyDescent="0.25">
      <c r="D79" s="46" t="s">
        <v>53</v>
      </c>
      <c r="E79" s="34"/>
      <c r="F79" s="34"/>
    </row>
    <row r="80" spans="4:8" ht="18" x14ac:dyDescent="0.25">
      <c r="D80" s="46" t="s">
        <v>54</v>
      </c>
      <c r="E80" s="34"/>
      <c r="F80" s="34"/>
    </row>
    <row r="81" spans="4:8" ht="18" x14ac:dyDescent="0.25">
      <c r="D81" s="46" t="s">
        <v>55</v>
      </c>
      <c r="E81" s="34"/>
      <c r="F81" s="34"/>
    </row>
    <row r="82" spans="4:8" ht="18" x14ac:dyDescent="0.25">
      <c r="D82" s="47" t="s">
        <v>56</v>
      </c>
      <c r="E82" s="34"/>
      <c r="F82" s="34"/>
    </row>
    <row r="83" spans="4:8" ht="16.5" thickBot="1" x14ac:dyDescent="0.3">
      <c r="D83" s="44"/>
      <c r="E83" s="10"/>
      <c r="F83" s="10"/>
      <c r="G83" s="7"/>
      <c r="H83" s="7"/>
    </row>
    <row r="84" spans="4:8" ht="16.5" thickBot="1" x14ac:dyDescent="0.3"/>
    <row r="85" spans="4:8" x14ac:dyDescent="0.25">
      <c r="D85" s="41"/>
      <c r="E85" s="42"/>
      <c r="F85" s="52"/>
    </row>
    <row r="86" spans="4:8" ht="18" x14ac:dyDescent="0.25">
      <c r="D86" s="43" t="s">
        <v>43</v>
      </c>
      <c r="E86" s="34"/>
      <c r="F86" s="53"/>
    </row>
    <row r="87" spans="4:8" ht="18" x14ac:dyDescent="0.25">
      <c r="D87" s="43" t="s">
        <v>44</v>
      </c>
      <c r="E87" s="34"/>
      <c r="F87" s="53"/>
    </row>
    <row r="88" spans="4:8" ht="18" x14ac:dyDescent="0.25">
      <c r="D88" s="43" t="s">
        <v>45</v>
      </c>
      <c r="E88" s="34"/>
      <c r="F88" s="53"/>
    </row>
    <row r="89" spans="4:8" ht="18" x14ac:dyDescent="0.25">
      <c r="D89" s="43" t="s">
        <v>46</v>
      </c>
      <c r="E89" s="34"/>
      <c r="F89" s="53"/>
    </row>
    <row r="90" spans="4:8" ht="18" x14ac:dyDescent="0.25">
      <c r="D90" s="45" t="s">
        <v>47</v>
      </c>
      <c r="E90" s="34"/>
      <c r="F90" s="53"/>
    </row>
    <row r="91" spans="4:8" ht="16.5" thickBot="1" x14ac:dyDescent="0.3">
      <c r="D91" s="44"/>
      <c r="E91" s="10"/>
      <c r="F91" s="54"/>
    </row>
    <row r="92" spans="4:8" ht="16.5" thickBot="1" x14ac:dyDescent="0.3"/>
    <row r="93" spans="4:8" x14ac:dyDescent="0.25">
      <c r="D93" s="41"/>
      <c r="E93" s="42"/>
      <c r="F93" s="52"/>
    </row>
    <row r="94" spans="4:8" ht="18" x14ac:dyDescent="0.25">
      <c r="D94" s="43" t="s">
        <v>43</v>
      </c>
      <c r="E94" s="34"/>
      <c r="F94" s="53"/>
    </row>
    <row r="95" spans="4:8" ht="18" x14ac:dyDescent="0.25">
      <c r="D95" s="43" t="s">
        <v>44</v>
      </c>
      <c r="E95" s="34"/>
      <c r="F95" s="53"/>
    </row>
    <row r="96" spans="4:8" ht="18" x14ac:dyDescent="0.25">
      <c r="D96" s="43" t="s">
        <v>45</v>
      </c>
      <c r="E96" s="34"/>
      <c r="F96" s="53"/>
    </row>
    <row r="97" spans="1:11" ht="18" x14ac:dyDescent="0.25">
      <c r="D97" s="43" t="s">
        <v>46</v>
      </c>
      <c r="E97" s="34"/>
      <c r="F97" s="53"/>
    </row>
    <row r="98" spans="1:11" s="8" customFormat="1" ht="18" x14ac:dyDescent="0.25">
      <c r="A98" s="7"/>
      <c r="B98" s="7"/>
      <c r="C98" s="7"/>
      <c r="D98" s="45" t="s">
        <v>47</v>
      </c>
      <c r="E98" s="34"/>
      <c r="F98" s="53"/>
      <c r="I98" s="7"/>
      <c r="J98" s="7"/>
      <c r="K98" s="7"/>
    </row>
    <row r="99" spans="1:11" s="8" customFormat="1" ht="16.5" thickBot="1" x14ac:dyDescent="0.3">
      <c r="A99" s="7"/>
      <c r="B99" s="7"/>
      <c r="C99" s="7"/>
      <c r="D99" s="44"/>
      <c r="E99" s="10"/>
      <c r="F99" s="54"/>
      <c r="I99" s="7"/>
      <c r="J99" s="7"/>
      <c r="K99" s="7"/>
    </row>
  </sheetData>
  <mergeCells count="11">
    <mergeCell ref="H36:I36"/>
    <mergeCell ref="G42:I42"/>
    <mergeCell ref="G18:H19"/>
    <mergeCell ref="I18:I19"/>
    <mergeCell ref="G20:H20"/>
    <mergeCell ref="G21:H21"/>
    <mergeCell ref="A10:I10"/>
    <mergeCell ref="G17:H17"/>
    <mergeCell ref="B18:B19"/>
    <mergeCell ref="A22:H22"/>
    <mergeCell ref="A23:B23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2:K97"/>
  <sheetViews>
    <sheetView topLeftCell="A9" workbookViewId="0">
      <selection activeCell="I12" sqref="I12:I13"/>
    </sheetView>
  </sheetViews>
  <sheetFormatPr defaultRowHeight="15.75" x14ac:dyDescent="0.25"/>
  <cols>
    <col min="1" max="1" width="5.7109375" style="7" customWidth="1"/>
    <col min="2" max="2" width="10.42578125" style="7" customWidth="1"/>
    <col min="3" max="3" width="10.85546875" style="7" customWidth="1"/>
    <col min="4" max="4" width="26.42578125" style="7" customWidth="1"/>
    <col min="5" max="5" width="13" style="7" customWidth="1"/>
    <col min="6" max="6" width="6.28515625" style="7" customWidth="1"/>
    <col min="7" max="7" width="14.28515625" style="8" customWidth="1"/>
    <col min="8" max="8" width="1.42578125" style="8" customWidth="1"/>
    <col min="9" max="9" width="16.710937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16.5" thickBot="1" x14ac:dyDescent="0.3">
      <c r="A10" s="338" t="s">
        <v>6</v>
      </c>
      <c r="B10" s="339"/>
      <c r="C10" s="339"/>
      <c r="D10" s="339"/>
      <c r="E10" s="339"/>
      <c r="F10" s="339"/>
      <c r="G10" s="339"/>
      <c r="H10" s="339"/>
      <c r="I10" s="340"/>
    </row>
    <row r="12" spans="1:9" x14ac:dyDescent="0.25">
      <c r="A12" s="7" t="s">
        <v>7</v>
      </c>
      <c r="B12" s="7" t="s">
        <v>461</v>
      </c>
      <c r="G12" s="8" t="s">
        <v>8</v>
      </c>
      <c r="H12" s="12" t="s">
        <v>9</v>
      </c>
      <c r="I12" s="2" t="s">
        <v>460</v>
      </c>
    </row>
    <row r="13" spans="1:9" x14ac:dyDescent="0.25">
      <c r="G13" s="8" t="s">
        <v>10</v>
      </c>
      <c r="H13" s="12" t="s">
        <v>9</v>
      </c>
      <c r="I13" s="3" t="s">
        <v>428</v>
      </c>
    </row>
    <row r="14" spans="1:9" x14ac:dyDescent="0.25">
      <c r="G14" s="8" t="s">
        <v>27</v>
      </c>
      <c r="H14" s="12" t="s">
        <v>9</v>
      </c>
      <c r="I14" s="7" t="s">
        <v>30</v>
      </c>
    </row>
    <row r="15" spans="1:9" x14ac:dyDescent="0.25">
      <c r="A15" s="7" t="s">
        <v>11</v>
      </c>
      <c r="B15" s="7" t="s">
        <v>461</v>
      </c>
    </row>
    <row r="16" spans="1:9" ht="7.5" customHeight="1" thickBot="1" x14ac:dyDescent="0.3">
      <c r="F16" s="34"/>
    </row>
    <row r="17" spans="1:10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4" t="s">
        <v>34</v>
      </c>
      <c r="G17" s="329" t="s">
        <v>16</v>
      </c>
      <c r="H17" s="330"/>
      <c r="I17" s="15" t="s">
        <v>17</v>
      </c>
    </row>
    <row r="18" spans="1:10" ht="51" customHeight="1" x14ac:dyDescent="0.25">
      <c r="A18" s="16">
        <v>1</v>
      </c>
      <c r="B18" s="239">
        <v>44392</v>
      </c>
      <c r="C18" s="263" t="s">
        <v>455</v>
      </c>
      <c r="D18" s="5" t="s">
        <v>154</v>
      </c>
      <c r="E18" s="5" t="s">
        <v>131</v>
      </c>
      <c r="F18" s="85">
        <v>1</v>
      </c>
      <c r="G18" s="331">
        <v>8000000</v>
      </c>
      <c r="H18" s="332"/>
      <c r="I18" s="59">
        <f>F18*G18</f>
        <v>8000000</v>
      </c>
    </row>
    <row r="19" spans="1:10" ht="60.75" customHeight="1" x14ac:dyDescent="0.25">
      <c r="A19" s="16">
        <v>2</v>
      </c>
      <c r="B19" s="262">
        <v>44398</v>
      </c>
      <c r="C19" s="264" t="s">
        <v>456</v>
      </c>
      <c r="D19" s="5" t="s">
        <v>457</v>
      </c>
      <c r="E19" s="261" t="s">
        <v>458</v>
      </c>
      <c r="F19" s="255">
        <v>1</v>
      </c>
      <c r="G19" s="391">
        <v>1000000</v>
      </c>
      <c r="H19" s="392"/>
      <c r="I19" s="237">
        <f>G19</f>
        <v>1000000</v>
      </c>
    </row>
    <row r="20" spans="1:10" ht="25.5" customHeight="1" thickBot="1" x14ac:dyDescent="0.3">
      <c r="A20" s="333" t="s">
        <v>18</v>
      </c>
      <c r="B20" s="334"/>
      <c r="C20" s="334"/>
      <c r="D20" s="334"/>
      <c r="E20" s="334"/>
      <c r="F20" s="334"/>
      <c r="G20" s="334"/>
      <c r="H20" s="343"/>
      <c r="I20" s="18">
        <f>SUM(I18:I19)</f>
        <v>9000000</v>
      </c>
    </row>
    <row r="21" spans="1:10" x14ac:dyDescent="0.25">
      <c r="A21" s="337"/>
      <c r="B21" s="337"/>
      <c r="C21" s="253"/>
      <c r="D21" s="253"/>
      <c r="E21" s="253"/>
      <c r="F21" s="253"/>
      <c r="G21" s="19"/>
      <c r="H21" s="19"/>
      <c r="I21" s="20"/>
    </row>
    <row r="22" spans="1:10" x14ac:dyDescent="0.25">
      <c r="A22" s="253"/>
      <c r="B22" s="253"/>
      <c r="C22" s="253"/>
      <c r="D22" s="253"/>
      <c r="E22" s="253"/>
      <c r="F22" s="253"/>
      <c r="G22" s="24" t="s">
        <v>35</v>
      </c>
      <c r="H22" s="24"/>
      <c r="I22" s="25">
        <v>3000000</v>
      </c>
    </row>
    <row r="23" spans="1:10" ht="16.5" thickBot="1" x14ac:dyDescent="0.3">
      <c r="D23" s="6"/>
      <c r="E23" s="6"/>
      <c r="F23" s="6"/>
      <c r="G23" s="26" t="s">
        <v>57</v>
      </c>
      <c r="H23" s="26"/>
      <c r="I23" s="27">
        <f>I20-I22</f>
        <v>6000000</v>
      </c>
      <c r="J23" s="28"/>
    </row>
    <row r="24" spans="1:10" x14ac:dyDescent="0.25">
      <c r="D24" s="6"/>
      <c r="E24" s="6"/>
      <c r="F24" s="6"/>
      <c r="G24" s="29" t="s">
        <v>37</v>
      </c>
      <c r="H24" s="29"/>
      <c r="I24" s="30">
        <f>I23</f>
        <v>6000000</v>
      </c>
    </row>
    <row r="25" spans="1:10" x14ac:dyDescent="0.25">
      <c r="A25" s="6" t="s">
        <v>459</v>
      </c>
      <c r="D25" s="6"/>
      <c r="E25" s="6"/>
      <c r="F25" s="6"/>
      <c r="G25" s="29"/>
      <c r="H25" s="29"/>
      <c r="I25" s="30"/>
    </row>
    <row r="26" spans="1:10" x14ac:dyDescent="0.25">
      <c r="A26" s="31"/>
      <c r="D26" s="6"/>
      <c r="E26" s="6"/>
      <c r="F26" s="6"/>
      <c r="G26" s="29"/>
      <c r="H26" s="29"/>
      <c r="I26" s="30"/>
    </row>
    <row r="27" spans="1:10" x14ac:dyDescent="0.25">
      <c r="A27" s="32" t="s">
        <v>20</v>
      </c>
    </row>
    <row r="28" spans="1:10" x14ac:dyDescent="0.25">
      <c r="A28" s="33" t="s">
        <v>21</v>
      </c>
      <c r="B28" s="33"/>
      <c r="C28" s="33"/>
      <c r="D28" s="34"/>
      <c r="E28" s="34"/>
    </row>
    <row r="29" spans="1:10" x14ac:dyDescent="0.25">
      <c r="A29" s="33" t="s">
        <v>22</v>
      </c>
      <c r="B29" s="33"/>
      <c r="C29" s="33"/>
      <c r="D29" s="34"/>
      <c r="E29" s="34"/>
    </row>
    <row r="30" spans="1:10" x14ac:dyDescent="0.25">
      <c r="A30" s="35" t="s">
        <v>23</v>
      </c>
      <c r="B30" s="36"/>
      <c r="C30" s="36"/>
      <c r="D30" s="34"/>
      <c r="E30" s="34"/>
    </row>
    <row r="31" spans="1:10" x14ac:dyDescent="0.25">
      <c r="A31" s="37" t="s">
        <v>24</v>
      </c>
      <c r="B31" s="37"/>
      <c r="C31" s="37"/>
      <c r="D31" s="34"/>
      <c r="E31" s="34"/>
    </row>
    <row r="32" spans="1:10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25</v>
      </c>
      <c r="H34" s="323" t="str">
        <f>I13</f>
        <v xml:space="preserve"> 26 Juli 2021</v>
      </c>
      <c r="I34" s="324"/>
    </row>
    <row r="38" spans="1:9" ht="24.75" customHeight="1" x14ac:dyDescent="0.25"/>
    <row r="40" spans="1:9" x14ac:dyDescent="0.25">
      <c r="G40" s="325" t="s">
        <v>26</v>
      </c>
      <c r="H40" s="325"/>
      <c r="I40" s="325"/>
    </row>
    <row r="45" spans="1:9" ht="16.5" thickBot="1" x14ac:dyDescent="0.3"/>
    <row r="46" spans="1:9" x14ac:dyDescent="0.25">
      <c r="D46" s="41"/>
      <c r="E46" s="42"/>
      <c r="F46" s="42"/>
    </row>
    <row r="47" spans="1:9" ht="18" x14ac:dyDescent="0.25">
      <c r="D47" s="43" t="s">
        <v>38</v>
      </c>
      <c r="E47" s="34"/>
      <c r="F47" s="34"/>
      <c r="G47" s="7"/>
      <c r="H47" s="7"/>
    </row>
    <row r="48" spans="1:9" ht="18" x14ac:dyDescent="0.25">
      <c r="D48" s="43" t="s">
        <v>39</v>
      </c>
      <c r="E48" s="34"/>
      <c r="F48" s="34"/>
      <c r="G48" s="7"/>
      <c r="H48" s="7"/>
    </row>
    <row r="49" spans="4:8" ht="18" x14ac:dyDescent="0.25">
      <c r="D49" s="43" t="s">
        <v>40</v>
      </c>
      <c r="E49" s="34"/>
      <c r="F49" s="34"/>
      <c r="G49" s="7"/>
      <c r="H49" s="7"/>
    </row>
    <row r="50" spans="4:8" ht="18" x14ac:dyDescent="0.25">
      <c r="D50" s="43" t="s">
        <v>41</v>
      </c>
      <c r="E50" s="34"/>
      <c r="F50" s="34"/>
      <c r="G50" s="7"/>
      <c r="H50" s="7"/>
    </row>
    <row r="51" spans="4:8" ht="18" x14ac:dyDescent="0.25">
      <c r="D51" s="43" t="s">
        <v>42</v>
      </c>
      <c r="E51" s="34"/>
      <c r="F51" s="34"/>
      <c r="G51" s="7"/>
      <c r="H51" s="7"/>
    </row>
    <row r="52" spans="4:8" ht="16.5" thickBot="1" x14ac:dyDescent="0.3">
      <c r="D52" s="44"/>
      <c r="E52" s="10"/>
      <c r="F52" s="10"/>
      <c r="G52" s="7"/>
      <c r="H52" s="7"/>
    </row>
    <row r="53" spans="4:8" x14ac:dyDescent="0.25">
      <c r="G53" s="7"/>
      <c r="H53" s="7"/>
    </row>
    <row r="54" spans="4:8" x14ac:dyDescent="0.25">
      <c r="G54" s="7"/>
      <c r="H54" s="7"/>
    </row>
    <row r="55" spans="4:8" ht="16.5" thickBot="1" x14ac:dyDescent="0.3">
      <c r="G55" s="7"/>
      <c r="H55" s="7"/>
    </row>
    <row r="56" spans="4:8" x14ac:dyDescent="0.25">
      <c r="D56" s="41"/>
      <c r="E56" s="42"/>
      <c r="F56" s="52"/>
      <c r="G56" s="7"/>
      <c r="H56" s="7"/>
    </row>
    <row r="57" spans="4:8" ht="18" x14ac:dyDescent="0.25">
      <c r="D57" s="43" t="s">
        <v>43</v>
      </c>
      <c r="E57" s="34"/>
      <c r="F57" s="53"/>
      <c r="G57" s="7"/>
      <c r="H57" s="7"/>
    </row>
    <row r="58" spans="4:8" ht="18" x14ac:dyDescent="0.25">
      <c r="D58" s="43" t="s">
        <v>44</v>
      </c>
      <c r="E58" s="34"/>
      <c r="F58" s="53"/>
      <c r="G58" s="7"/>
      <c r="H58" s="7"/>
    </row>
    <row r="59" spans="4:8" ht="18" x14ac:dyDescent="0.25">
      <c r="D59" s="43" t="s">
        <v>45</v>
      </c>
      <c r="E59" s="34"/>
      <c r="F59" s="53"/>
      <c r="G59" s="7"/>
      <c r="H59" s="7"/>
    </row>
    <row r="60" spans="4:8" ht="18" x14ac:dyDescent="0.25">
      <c r="D60" s="43" t="s">
        <v>46</v>
      </c>
      <c r="E60" s="34"/>
      <c r="F60" s="53"/>
      <c r="G60" s="7"/>
      <c r="H60" s="7"/>
    </row>
    <row r="61" spans="4:8" ht="18" x14ac:dyDescent="0.25">
      <c r="D61" s="45" t="s">
        <v>47</v>
      </c>
      <c r="E61" s="34"/>
      <c r="F61" s="53"/>
      <c r="G61" s="7"/>
      <c r="H61" s="7"/>
    </row>
    <row r="62" spans="4:8" ht="16.5" thickBot="1" x14ac:dyDescent="0.3">
      <c r="D62" s="44"/>
      <c r="E62" s="10"/>
      <c r="F62" s="54"/>
      <c r="G62" s="7"/>
      <c r="H62" s="7"/>
    </row>
    <row r="63" spans="4:8" x14ac:dyDescent="0.25">
      <c r="G63" s="7"/>
      <c r="H63" s="7"/>
    </row>
    <row r="64" spans="4:8" x14ac:dyDescent="0.25">
      <c r="G64" s="7"/>
      <c r="H64" s="7"/>
    </row>
    <row r="65" spans="4:8" x14ac:dyDescent="0.25">
      <c r="G65" s="7"/>
      <c r="H65" s="7"/>
    </row>
    <row r="66" spans="4:8" ht="16.5" thickBot="1" x14ac:dyDescent="0.3">
      <c r="G66" s="7"/>
      <c r="H66" s="7"/>
    </row>
    <row r="67" spans="4:8" x14ac:dyDescent="0.25">
      <c r="D67" s="41"/>
      <c r="E67" s="42"/>
      <c r="F67" s="42"/>
      <c r="G67" s="7"/>
      <c r="H67" s="7"/>
    </row>
    <row r="68" spans="4:8" ht="18" x14ac:dyDescent="0.25">
      <c r="D68" s="43" t="s">
        <v>38</v>
      </c>
      <c r="E68" s="34"/>
      <c r="F68" s="34"/>
      <c r="G68" s="7"/>
      <c r="H68" s="7"/>
    </row>
    <row r="69" spans="4:8" ht="18" x14ac:dyDescent="0.25">
      <c r="D69" s="43" t="s">
        <v>48</v>
      </c>
      <c r="E69" s="34"/>
      <c r="F69" s="34"/>
      <c r="G69" s="7"/>
      <c r="H69" s="7"/>
    </row>
    <row r="70" spans="4:8" ht="18" x14ac:dyDescent="0.25">
      <c r="D70" s="43" t="s">
        <v>49</v>
      </c>
      <c r="E70" s="34"/>
      <c r="F70" s="34"/>
      <c r="G70" s="7"/>
      <c r="H70" s="7"/>
    </row>
    <row r="71" spans="4:8" ht="18" x14ac:dyDescent="0.25">
      <c r="D71" s="43" t="s">
        <v>50</v>
      </c>
      <c r="E71" s="34"/>
      <c r="F71" s="34"/>
      <c r="G71" s="7"/>
      <c r="H71" s="7"/>
    </row>
    <row r="72" spans="4:8" ht="18" x14ac:dyDescent="0.25">
      <c r="D72" s="43" t="s">
        <v>51</v>
      </c>
      <c r="E72" s="34"/>
      <c r="F72" s="34"/>
      <c r="G72" s="7"/>
      <c r="H72" s="7"/>
    </row>
    <row r="73" spans="4:8" ht="16.5" thickBot="1" x14ac:dyDescent="0.3">
      <c r="D73" s="44"/>
      <c r="E73" s="10"/>
      <c r="F73" s="10"/>
      <c r="G73" s="7"/>
      <c r="H73" s="7"/>
    </row>
    <row r="74" spans="4:8" ht="16.5" thickBot="1" x14ac:dyDescent="0.3">
      <c r="G74" s="7"/>
      <c r="H74" s="7"/>
    </row>
    <row r="75" spans="4:8" x14ac:dyDescent="0.25">
      <c r="D75" s="41"/>
      <c r="E75" s="42"/>
      <c r="F75" s="42"/>
      <c r="G75" s="7"/>
      <c r="H75" s="7"/>
    </row>
    <row r="76" spans="4:8" ht="18" x14ac:dyDescent="0.25">
      <c r="D76" s="46" t="s">
        <v>52</v>
      </c>
      <c r="E76" s="34"/>
      <c r="F76" s="34"/>
    </row>
    <row r="77" spans="4:8" ht="18" x14ac:dyDescent="0.25">
      <c r="D77" s="46" t="s">
        <v>53</v>
      </c>
      <c r="E77" s="34"/>
      <c r="F77" s="34"/>
    </row>
    <row r="78" spans="4:8" ht="18" x14ac:dyDescent="0.25">
      <c r="D78" s="46" t="s">
        <v>54</v>
      </c>
      <c r="E78" s="34"/>
      <c r="F78" s="34"/>
    </row>
    <row r="79" spans="4:8" ht="18" x14ac:dyDescent="0.25">
      <c r="D79" s="46" t="s">
        <v>55</v>
      </c>
      <c r="E79" s="34"/>
      <c r="F79" s="34"/>
    </row>
    <row r="80" spans="4:8" ht="18" x14ac:dyDescent="0.25">
      <c r="D80" s="47" t="s">
        <v>56</v>
      </c>
      <c r="E80" s="34"/>
      <c r="F80" s="34"/>
    </row>
    <row r="81" spans="1:11" ht="16.5" thickBot="1" x14ac:dyDescent="0.3">
      <c r="D81" s="44"/>
      <c r="E81" s="10"/>
      <c r="F81" s="10"/>
      <c r="G81" s="7"/>
      <c r="H81" s="7"/>
    </row>
    <row r="82" spans="1:11" ht="16.5" thickBot="1" x14ac:dyDescent="0.3"/>
    <row r="83" spans="1:11" x14ac:dyDescent="0.25">
      <c r="D83" s="41"/>
      <c r="E83" s="42"/>
      <c r="F83" s="52"/>
    </row>
    <row r="84" spans="1:11" ht="18" x14ac:dyDescent="0.25">
      <c r="D84" s="43" t="s">
        <v>43</v>
      </c>
      <c r="E84" s="34"/>
      <c r="F84" s="53"/>
    </row>
    <row r="85" spans="1:11" ht="18" x14ac:dyDescent="0.25">
      <c r="D85" s="43" t="s">
        <v>44</v>
      </c>
      <c r="E85" s="34"/>
      <c r="F85" s="53"/>
    </row>
    <row r="86" spans="1:11" ht="18" x14ac:dyDescent="0.25">
      <c r="D86" s="43" t="s">
        <v>45</v>
      </c>
      <c r="E86" s="34"/>
      <c r="F86" s="53"/>
    </row>
    <row r="87" spans="1:11" ht="18" x14ac:dyDescent="0.25">
      <c r="D87" s="43" t="s">
        <v>46</v>
      </c>
      <c r="E87" s="34"/>
      <c r="F87" s="53"/>
    </row>
    <row r="88" spans="1:11" ht="18" x14ac:dyDescent="0.25">
      <c r="D88" s="45" t="s">
        <v>47</v>
      </c>
      <c r="E88" s="34"/>
      <c r="F88" s="53"/>
    </row>
    <row r="89" spans="1:11" ht="16.5" thickBot="1" x14ac:dyDescent="0.3">
      <c r="D89" s="44"/>
      <c r="E89" s="10"/>
      <c r="F89" s="54"/>
    </row>
    <row r="90" spans="1:11" ht="16.5" thickBot="1" x14ac:dyDescent="0.3"/>
    <row r="91" spans="1:11" x14ac:dyDescent="0.25">
      <c r="D91" s="41"/>
      <c r="E91" s="42"/>
      <c r="F91" s="52"/>
    </row>
    <row r="92" spans="1:11" ht="18" x14ac:dyDescent="0.25">
      <c r="D92" s="43" t="s">
        <v>43</v>
      </c>
      <c r="E92" s="34"/>
      <c r="F92" s="53"/>
    </row>
    <row r="93" spans="1:11" ht="18" x14ac:dyDescent="0.25">
      <c r="D93" s="43" t="s">
        <v>44</v>
      </c>
      <c r="E93" s="34"/>
      <c r="F93" s="53"/>
    </row>
    <row r="94" spans="1:11" ht="18" x14ac:dyDescent="0.25">
      <c r="D94" s="43" t="s">
        <v>45</v>
      </c>
      <c r="E94" s="34"/>
      <c r="F94" s="53"/>
    </row>
    <row r="95" spans="1:11" ht="18" x14ac:dyDescent="0.25">
      <c r="D95" s="43" t="s">
        <v>46</v>
      </c>
      <c r="E95" s="34"/>
      <c r="F95" s="53"/>
    </row>
    <row r="96" spans="1:11" s="8" customFormat="1" ht="18" x14ac:dyDescent="0.25">
      <c r="A96" s="7"/>
      <c r="B96" s="7"/>
      <c r="C96" s="7"/>
      <c r="D96" s="45" t="s">
        <v>47</v>
      </c>
      <c r="E96" s="34"/>
      <c r="F96" s="53"/>
      <c r="I96" s="7"/>
      <c r="J96" s="7"/>
      <c r="K96" s="7"/>
    </row>
    <row r="97" spans="1:11" s="8" customFormat="1" ht="16.5" thickBot="1" x14ac:dyDescent="0.3">
      <c r="A97" s="7"/>
      <c r="B97" s="7"/>
      <c r="C97" s="7"/>
      <c r="D97" s="44"/>
      <c r="E97" s="10"/>
      <c r="F97" s="54"/>
      <c r="I97" s="7"/>
      <c r="J97" s="7"/>
      <c r="K97" s="7"/>
    </row>
  </sheetData>
  <mergeCells count="8">
    <mergeCell ref="A21:B21"/>
    <mergeCell ref="H34:I34"/>
    <mergeCell ref="G40:I40"/>
    <mergeCell ref="A10:I10"/>
    <mergeCell ref="G17:H17"/>
    <mergeCell ref="G18:H18"/>
    <mergeCell ref="G19:H19"/>
    <mergeCell ref="A20:H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2:P42"/>
  <sheetViews>
    <sheetView topLeftCell="A10" workbookViewId="0">
      <selection activeCell="E24" sqref="E24"/>
    </sheetView>
  </sheetViews>
  <sheetFormatPr defaultRowHeight="15.75" x14ac:dyDescent="0.25"/>
  <cols>
    <col min="1" max="1" width="4.85546875" style="1" customWidth="1"/>
    <col min="2" max="2" width="11.7109375" style="1" customWidth="1"/>
    <col min="3" max="3" width="9.140625" style="1" customWidth="1"/>
    <col min="4" max="4" width="6.28515625" style="1" customWidth="1"/>
    <col min="5" max="5" width="25" style="1" customWidth="1"/>
    <col min="6" max="6" width="6" style="1" customWidth="1"/>
    <col min="7" max="7" width="15.42578125" style="175" customWidth="1"/>
    <col min="8" max="8" width="2.140625" style="175" customWidth="1"/>
    <col min="9" max="9" width="18.85546875" style="1" customWidth="1"/>
    <col min="10" max="16384" width="9.140625" style="1"/>
  </cols>
  <sheetData>
    <row r="2" spans="1:13" x14ac:dyDescent="0.25">
      <c r="A2" s="131" t="s">
        <v>0</v>
      </c>
    </row>
    <row r="3" spans="1:13" x14ac:dyDescent="0.25">
      <c r="A3" s="9" t="s">
        <v>1</v>
      </c>
    </row>
    <row r="4" spans="1:13" x14ac:dyDescent="0.25">
      <c r="A4" s="9" t="s">
        <v>2</v>
      </c>
    </row>
    <row r="5" spans="1:13" x14ac:dyDescent="0.25">
      <c r="A5" s="9" t="s">
        <v>3</v>
      </c>
    </row>
    <row r="6" spans="1:13" x14ac:dyDescent="0.25">
      <c r="A6" s="9" t="s">
        <v>4</v>
      </c>
    </row>
    <row r="7" spans="1:13" x14ac:dyDescent="0.25">
      <c r="A7" s="9" t="s">
        <v>5</v>
      </c>
    </row>
    <row r="9" spans="1:13" ht="16.5" thickBot="1" x14ac:dyDescent="0.3">
      <c r="A9" s="196"/>
      <c r="B9" s="196"/>
      <c r="C9" s="196"/>
      <c r="D9" s="196"/>
      <c r="E9" s="196"/>
      <c r="F9" s="196"/>
      <c r="G9" s="197"/>
      <c r="H9" s="197"/>
      <c r="I9" s="196"/>
    </row>
    <row r="10" spans="1:13" ht="25.5" customHeight="1" thickBot="1" x14ac:dyDescent="0.4">
      <c r="A10" s="383" t="s">
        <v>6</v>
      </c>
      <c r="B10" s="384"/>
      <c r="C10" s="384"/>
      <c r="D10" s="384"/>
      <c r="E10" s="384"/>
      <c r="F10" s="384"/>
      <c r="G10" s="384"/>
      <c r="H10" s="384"/>
      <c r="I10" s="385"/>
    </row>
    <row r="12" spans="1:13" x14ac:dyDescent="0.25">
      <c r="A12" s="1" t="s">
        <v>7</v>
      </c>
      <c r="B12" s="1" t="s">
        <v>462</v>
      </c>
      <c r="G12" s="175" t="s">
        <v>8</v>
      </c>
      <c r="H12" s="175" t="s">
        <v>9</v>
      </c>
      <c r="I12" s="2" t="s">
        <v>470</v>
      </c>
    </row>
    <row r="13" spans="1:13" x14ac:dyDescent="0.25">
      <c r="B13" s="1" t="s">
        <v>463</v>
      </c>
      <c r="G13" s="175" t="s">
        <v>10</v>
      </c>
      <c r="H13" s="175" t="s">
        <v>9</v>
      </c>
      <c r="I13" s="3" t="s">
        <v>468</v>
      </c>
    </row>
    <row r="14" spans="1:13" x14ac:dyDescent="0.25">
      <c r="B14" s="1" t="s">
        <v>464</v>
      </c>
      <c r="G14" s="175" t="s">
        <v>27</v>
      </c>
      <c r="H14" s="175" t="s">
        <v>9</v>
      </c>
      <c r="M14" s="1" t="s">
        <v>58</v>
      </c>
    </row>
    <row r="16" spans="1:13" x14ac:dyDescent="0.25">
      <c r="A16" s="1" t="s">
        <v>11</v>
      </c>
      <c r="B16" s="1" t="s">
        <v>157</v>
      </c>
    </row>
    <row r="17" spans="1:16" ht="16.5" thickBot="1" x14ac:dyDescent="0.3"/>
    <row r="18" spans="1:16" ht="31.5" x14ac:dyDescent="0.25">
      <c r="A18" s="265" t="s">
        <v>12</v>
      </c>
      <c r="B18" s="266" t="s">
        <v>32</v>
      </c>
      <c r="C18" s="267" t="s">
        <v>465</v>
      </c>
      <c r="D18" s="267" t="s">
        <v>466</v>
      </c>
      <c r="E18" s="268" t="s">
        <v>14</v>
      </c>
      <c r="F18" s="266" t="s">
        <v>28</v>
      </c>
      <c r="G18" s="407" t="s">
        <v>16</v>
      </c>
      <c r="H18" s="408"/>
      <c r="I18" s="269" t="s">
        <v>17</v>
      </c>
    </row>
    <row r="19" spans="1:16" ht="48" customHeight="1" x14ac:dyDescent="0.25">
      <c r="A19" s="270">
        <v>1</v>
      </c>
      <c r="B19" s="271">
        <v>44356</v>
      </c>
      <c r="C19" s="272">
        <v>524</v>
      </c>
      <c r="D19" s="272"/>
      <c r="E19" s="273" t="s">
        <v>467</v>
      </c>
      <c r="F19" s="274">
        <v>113</v>
      </c>
      <c r="G19" s="409">
        <v>2000000</v>
      </c>
      <c r="H19" s="410"/>
      <c r="I19" s="207">
        <f>+G19</f>
        <v>2000000</v>
      </c>
    </row>
    <row r="20" spans="1:16" ht="24" customHeight="1" thickBot="1" x14ac:dyDescent="0.3">
      <c r="A20" s="411" t="s">
        <v>18</v>
      </c>
      <c r="B20" s="412"/>
      <c r="C20" s="412"/>
      <c r="D20" s="412"/>
      <c r="E20" s="412"/>
      <c r="F20" s="412"/>
      <c r="G20" s="412"/>
      <c r="H20" s="413"/>
      <c r="I20" s="214">
        <f>+I19</f>
        <v>2000000</v>
      </c>
    </row>
    <row r="21" spans="1:16" x14ac:dyDescent="0.25">
      <c r="A21" s="386"/>
      <c r="B21" s="386"/>
      <c r="C21" s="386"/>
      <c r="D21" s="386"/>
      <c r="E21" s="386"/>
      <c r="F21" s="260"/>
      <c r="G21" s="259"/>
      <c r="H21" s="259"/>
      <c r="I21" s="154"/>
    </row>
    <row r="22" spans="1:16" x14ac:dyDescent="0.25">
      <c r="A22" s="260"/>
      <c r="B22" s="260"/>
      <c r="C22" s="260"/>
      <c r="D22" s="260"/>
      <c r="E22" s="260"/>
      <c r="F22" s="260"/>
      <c r="G22" s="153" t="s">
        <v>102</v>
      </c>
      <c r="H22" s="153"/>
      <c r="I22" s="154">
        <v>0</v>
      </c>
    </row>
    <row r="23" spans="1:16" ht="16.5" thickBot="1" x14ac:dyDescent="0.3">
      <c r="F23" s="131"/>
      <c r="G23" s="215" t="s">
        <v>36</v>
      </c>
      <c r="H23" s="215"/>
      <c r="I23" s="216">
        <v>0</v>
      </c>
      <c r="J23" s="234"/>
      <c r="P23" s="1" t="s">
        <v>58</v>
      </c>
    </row>
    <row r="24" spans="1:16" x14ac:dyDescent="0.25">
      <c r="F24" s="131"/>
      <c r="G24" s="217" t="s">
        <v>19</v>
      </c>
      <c r="H24" s="217"/>
      <c r="I24" s="218">
        <f>I20+I22-I23</f>
        <v>2000000</v>
      </c>
    </row>
    <row r="25" spans="1:16" x14ac:dyDescent="0.25">
      <c r="A25" s="131" t="s">
        <v>469</v>
      </c>
      <c r="F25" s="131"/>
      <c r="G25" s="217"/>
      <c r="H25" s="217"/>
      <c r="I25" s="218"/>
    </row>
    <row r="26" spans="1:16" x14ac:dyDescent="0.25">
      <c r="A26" s="7"/>
      <c r="F26" s="131"/>
      <c r="G26" s="217"/>
      <c r="H26" s="217"/>
      <c r="I26" s="218"/>
    </row>
    <row r="27" spans="1:16" x14ac:dyDescent="0.25">
      <c r="A27" s="32" t="s">
        <v>20</v>
      </c>
      <c r="B27" s="32"/>
      <c r="C27" s="32"/>
      <c r="D27" s="32"/>
      <c r="E27" s="32"/>
    </row>
    <row r="28" spans="1:16" x14ac:dyDescent="0.25">
      <c r="A28" s="6" t="s">
        <v>21</v>
      </c>
      <c r="B28" s="131"/>
      <c r="C28" s="131"/>
      <c r="D28" s="131"/>
      <c r="E28" s="131"/>
    </row>
    <row r="29" spans="1:16" x14ac:dyDescent="0.25">
      <c r="A29" s="6" t="s">
        <v>22</v>
      </c>
      <c r="B29" s="131"/>
      <c r="C29" s="131"/>
      <c r="D29" s="131"/>
    </row>
    <row r="30" spans="1:16" x14ac:dyDescent="0.25">
      <c r="A30" s="275" t="s">
        <v>23</v>
      </c>
      <c r="B30" s="220"/>
      <c r="C30" s="220"/>
      <c r="D30" s="220"/>
      <c r="E30" s="219"/>
    </row>
    <row r="31" spans="1:16" x14ac:dyDescent="0.25">
      <c r="A31" s="39" t="s">
        <v>24</v>
      </c>
      <c r="B31" s="221"/>
      <c r="C31" s="221"/>
      <c r="D31" s="221"/>
      <c r="E31" s="220"/>
    </row>
    <row r="32" spans="1:16" x14ac:dyDescent="0.25">
      <c r="A32" s="220"/>
      <c r="B32" s="220"/>
      <c r="C32" s="220"/>
      <c r="D32" s="220"/>
      <c r="E32" s="220"/>
    </row>
    <row r="33" spans="1:9" x14ac:dyDescent="0.25">
      <c r="A33" s="221"/>
      <c r="B33" s="221"/>
      <c r="C33" s="221"/>
      <c r="D33" s="221"/>
      <c r="E33" s="235"/>
    </row>
    <row r="34" spans="1:9" x14ac:dyDescent="0.25">
      <c r="G34" s="222" t="s">
        <v>59</v>
      </c>
      <c r="H34" s="387" t="str">
        <f>+I13</f>
        <v xml:space="preserve"> 27 Juli 2021</v>
      </c>
      <c r="I34" s="388"/>
    </row>
    <row r="42" spans="1:9" x14ac:dyDescent="0.25">
      <c r="G42" s="352" t="s">
        <v>26</v>
      </c>
      <c r="H42" s="352"/>
      <c r="I42" s="352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2:R40"/>
  <sheetViews>
    <sheetView workbookViewId="0">
      <selection activeCell="M13" sqref="M13"/>
    </sheetView>
  </sheetViews>
  <sheetFormatPr defaultRowHeight="15.75" x14ac:dyDescent="0.25"/>
  <cols>
    <col min="1" max="1" width="6.425781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6" width="7.140625" style="7" customWidth="1"/>
    <col min="7" max="7" width="14.140625" style="8" bestFit="1" customWidth="1"/>
    <col min="8" max="8" width="1.5703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6"/>
    </row>
    <row r="12" spans="1:9" x14ac:dyDescent="0.25">
      <c r="A12" s="7" t="s">
        <v>7</v>
      </c>
      <c r="B12" s="7" t="s">
        <v>63</v>
      </c>
      <c r="G12" s="8" t="s">
        <v>8</v>
      </c>
      <c r="H12" s="12" t="s">
        <v>9</v>
      </c>
      <c r="I12" s="2" t="s">
        <v>471</v>
      </c>
    </row>
    <row r="13" spans="1:9" x14ac:dyDescent="0.25">
      <c r="G13" s="8" t="s">
        <v>10</v>
      </c>
      <c r="H13" s="12" t="s">
        <v>9</v>
      </c>
      <c r="I13" s="3" t="s">
        <v>468</v>
      </c>
    </row>
    <row r="14" spans="1:9" x14ac:dyDescent="0.25">
      <c r="G14" s="8" t="s">
        <v>27</v>
      </c>
      <c r="H14" s="12" t="s">
        <v>9</v>
      </c>
      <c r="I14" s="7" t="s">
        <v>61</v>
      </c>
    </row>
    <row r="15" spans="1:9" x14ac:dyDescent="0.25">
      <c r="A15" s="7" t="s">
        <v>11</v>
      </c>
      <c r="B15" s="1" t="s">
        <v>64</v>
      </c>
      <c r="C15" s="1"/>
      <c r="H15" s="12"/>
    </row>
    <row r="16" spans="1:9" ht="16.5" thickBot="1" x14ac:dyDescent="0.3"/>
    <row r="17" spans="1:18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258" t="s">
        <v>15</v>
      </c>
      <c r="G17" s="347" t="s">
        <v>16</v>
      </c>
      <c r="H17" s="348"/>
      <c r="I17" s="15" t="s">
        <v>17</v>
      </c>
    </row>
    <row r="18" spans="1:18" ht="49.5" customHeight="1" x14ac:dyDescent="0.25">
      <c r="A18" s="55">
        <v>1</v>
      </c>
      <c r="B18" s="56">
        <v>44393</v>
      </c>
      <c r="C18" s="57" t="s">
        <v>472</v>
      </c>
      <c r="D18" s="5" t="s">
        <v>473</v>
      </c>
      <c r="E18" s="5" t="s">
        <v>254</v>
      </c>
      <c r="F18" s="58">
        <v>1</v>
      </c>
      <c r="G18" s="331">
        <v>800000</v>
      </c>
      <c r="H18" s="332"/>
      <c r="I18" s="59">
        <f>F18*G18</f>
        <v>800000</v>
      </c>
    </row>
    <row r="19" spans="1:18" ht="25.5" customHeight="1" thickBot="1" x14ac:dyDescent="0.3">
      <c r="A19" s="349" t="s">
        <v>18</v>
      </c>
      <c r="B19" s="350"/>
      <c r="C19" s="350"/>
      <c r="D19" s="350"/>
      <c r="E19" s="350"/>
      <c r="F19" s="350"/>
      <c r="G19" s="350"/>
      <c r="H19" s="351"/>
      <c r="I19" s="63">
        <f>I18</f>
        <v>800000</v>
      </c>
      <c r="J19" s="60">
        <f>SUM(J18:J18)</f>
        <v>0</v>
      </c>
    </row>
    <row r="20" spans="1:18" x14ac:dyDescent="0.25">
      <c r="A20" s="337"/>
      <c r="B20" s="337"/>
      <c r="C20" s="257"/>
      <c r="D20" s="257"/>
      <c r="E20" s="257"/>
      <c r="F20" s="257"/>
      <c r="G20" s="19"/>
      <c r="H20" s="19"/>
      <c r="I20" s="20"/>
    </row>
    <row r="21" spans="1:18" x14ac:dyDescent="0.25">
      <c r="D21" s="6"/>
      <c r="E21" s="6"/>
      <c r="F21" s="6"/>
      <c r="G21" s="61" t="s">
        <v>62</v>
      </c>
      <c r="H21" s="61"/>
      <c r="I21" s="62">
        <v>0</v>
      </c>
      <c r="J21" s="28"/>
      <c r="R21" s="7" t="s">
        <v>58</v>
      </c>
    </row>
    <row r="22" spans="1:18" ht="16.5" thickBot="1" x14ac:dyDescent="0.3">
      <c r="D22" s="6"/>
      <c r="E22" s="6"/>
      <c r="F22" s="6"/>
      <c r="G22" s="26" t="s">
        <v>36</v>
      </c>
      <c r="H22" s="26"/>
      <c r="I22" s="27">
        <v>0</v>
      </c>
      <c r="J22" s="28"/>
    </row>
    <row r="23" spans="1:18" x14ac:dyDescent="0.25">
      <c r="D23" s="6"/>
      <c r="E23" s="6"/>
      <c r="F23" s="6"/>
      <c r="G23" s="29" t="s">
        <v>19</v>
      </c>
      <c r="H23" s="29"/>
      <c r="I23" s="30">
        <f>I19</f>
        <v>800000</v>
      </c>
    </row>
    <row r="24" spans="1:18" x14ac:dyDescent="0.25">
      <c r="A24" s="6" t="s">
        <v>474</v>
      </c>
      <c r="D24" s="6"/>
      <c r="E24" s="6"/>
      <c r="F24" s="6"/>
      <c r="G24" s="29"/>
      <c r="H24" s="29"/>
      <c r="I24" s="30"/>
    </row>
    <row r="25" spans="1:18" x14ac:dyDescent="0.25">
      <c r="A25" s="31"/>
      <c r="D25" s="6"/>
      <c r="E25" s="6"/>
      <c r="F25" s="6"/>
      <c r="G25" s="29"/>
      <c r="H25" s="29"/>
      <c r="I25" s="30"/>
    </row>
    <row r="26" spans="1:18" x14ac:dyDescent="0.25">
      <c r="D26" s="6"/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4"/>
      <c r="E28" s="34"/>
      <c r="F28" s="34"/>
    </row>
    <row r="29" spans="1:18" x14ac:dyDescent="0.25">
      <c r="A29" s="33" t="s">
        <v>22</v>
      </c>
      <c r="B29" s="33"/>
      <c r="C29" s="33"/>
      <c r="D29" s="34"/>
      <c r="E29" s="34"/>
      <c r="F29" s="34"/>
    </row>
    <row r="30" spans="1:18" x14ac:dyDescent="0.25">
      <c r="A30" s="35" t="s">
        <v>23</v>
      </c>
      <c r="B30" s="36"/>
      <c r="C30" s="36"/>
      <c r="D30" s="34"/>
      <c r="E30" s="34"/>
      <c r="F30" s="34"/>
    </row>
    <row r="31" spans="1:18" x14ac:dyDescent="0.25">
      <c r="A31" s="37" t="s">
        <v>24</v>
      </c>
      <c r="B31" s="37"/>
      <c r="C31" s="37"/>
      <c r="D31" s="34"/>
      <c r="E31" s="34"/>
      <c r="F31" s="34"/>
    </row>
    <row r="32" spans="1:18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59</v>
      </c>
      <c r="H34" s="323" t="str">
        <f>+I13</f>
        <v xml:space="preserve"> 27 Juli 2021</v>
      </c>
      <c r="I34" s="324"/>
    </row>
    <row r="37" spans="1:9" ht="18" customHeight="1" x14ac:dyDescent="0.25"/>
    <row r="38" spans="1:9" ht="17.25" customHeight="1" x14ac:dyDescent="0.25"/>
    <row r="40" spans="1:9" x14ac:dyDescent="0.25">
      <c r="G40" s="325" t="s">
        <v>26</v>
      </c>
      <c r="H40" s="325"/>
      <c r="I40" s="325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R40"/>
  <sheetViews>
    <sheetView topLeftCell="A34" workbookViewId="0">
      <selection activeCell="E26" sqref="E26"/>
    </sheetView>
  </sheetViews>
  <sheetFormatPr defaultRowHeight="15.75" x14ac:dyDescent="0.25"/>
  <cols>
    <col min="1" max="1" width="6.425781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6" width="7.140625" style="7" customWidth="1"/>
    <col min="7" max="7" width="14.140625" style="8" bestFit="1" customWidth="1"/>
    <col min="8" max="8" width="1.5703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6"/>
    </row>
    <row r="12" spans="1:9" x14ac:dyDescent="0.25">
      <c r="A12" s="7" t="s">
        <v>7</v>
      </c>
      <c r="B12" s="7" t="s">
        <v>89</v>
      </c>
      <c r="G12" s="8" t="s">
        <v>8</v>
      </c>
      <c r="H12" s="12" t="s">
        <v>9</v>
      </c>
      <c r="I12" s="2" t="s">
        <v>92</v>
      </c>
    </row>
    <row r="13" spans="1:9" x14ac:dyDescent="0.25">
      <c r="B13" s="7" t="s">
        <v>90</v>
      </c>
      <c r="G13" s="8" t="s">
        <v>10</v>
      </c>
      <c r="H13" s="12" t="s">
        <v>9</v>
      </c>
      <c r="I13" s="3" t="s">
        <v>93</v>
      </c>
    </row>
    <row r="14" spans="1:9" x14ac:dyDescent="0.25">
      <c r="G14" s="8" t="s">
        <v>27</v>
      </c>
      <c r="H14" s="12" t="s">
        <v>9</v>
      </c>
      <c r="I14" s="7" t="s">
        <v>61</v>
      </c>
    </row>
    <row r="15" spans="1:9" x14ac:dyDescent="0.25">
      <c r="A15" s="7" t="s">
        <v>11</v>
      </c>
      <c r="B15" s="1" t="s">
        <v>91</v>
      </c>
      <c r="C15" s="1"/>
      <c r="H15" s="12"/>
    </row>
    <row r="16" spans="1:9" ht="16.5" thickBot="1" x14ac:dyDescent="0.3"/>
    <row r="17" spans="1:18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72" t="s">
        <v>15</v>
      </c>
      <c r="G17" s="347" t="s">
        <v>16</v>
      </c>
      <c r="H17" s="348"/>
      <c r="I17" s="15" t="s">
        <v>17</v>
      </c>
    </row>
    <row r="18" spans="1:18" ht="49.5" customHeight="1" x14ac:dyDescent="0.25">
      <c r="A18" s="55">
        <v>1</v>
      </c>
      <c r="B18" s="56">
        <v>44382</v>
      </c>
      <c r="C18" s="57" t="s">
        <v>104</v>
      </c>
      <c r="D18" s="5" t="s">
        <v>94</v>
      </c>
      <c r="E18" s="5" t="s">
        <v>95</v>
      </c>
      <c r="F18" s="58">
        <v>4</v>
      </c>
      <c r="G18" s="331">
        <v>8000000</v>
      </c>
      <c r="H18" s="332"/>
      <c r="I18" s="59">
        <f>G18</f>
        <v>8000000</v>
      </c>
    </row>
    <row r="19" spans="1:18" ht="25.5" customHeight="1" thickBot="1" x14ac:dyDescent="0.3">
      <c r="A19" s="349" t="s">
        <v>18</v>
      </c>
      <c r="B19" s="350"/>
      <c r="C19" s="350"/>
      <c r="D19" s="350"/>
      <c r="E19" s="350"/>
      <c r="F19" s="350"/>
      <c r="G19" s="350"/>
      <c r="H19" s="351"/>
      <c r="I19" s="63">
        <f>I18</f>
        <v>8000000</v>
      </c>
      <c r="J19" s="60">
        <f>SUM(J18:J18)</f>
        <v>0</v>
      </c>
    </row>
    <row r="20" spans="1:18" x14ac:dyDescent="0.25">
      <c r="A20" s="337"/>
      <c r="B20" s="337"/>
      <c r="C20" s="71"/>
      <c r="D20" s="71"/>
      <c r="E20" s="71"/>
      <c r="F20" s="71"/>
      <c r="G20" s="19"/>
      <c r="H20" s="19"/>
      <c r="I20" s="20"/>
    </row>
    <row r="21" spans="1:18" x14ac:dyDescent="0.25">
      <c r="D21" s="6"/>
      <c r="E21" s="6"/>
      <c r="F21" s="6"/>
      <c r="G21" s="61" t="s">
        <v>96</v>
      </c>
      <c r="H21" s="61"/>
      <c r="I21" s="74">
        <f>I19*50%</f>
        <v>4000000</v>
      </c>
      <c r="J21" s="28"/>
      <c r="R21" s="7" t="s">
        <v>58</v>
      </c>
    </row>
    <row r="22" spans="1:18" ht="16.5" thickBot="1" x14ac:dyDescent="0.3">
      <c r="D22" s="6"/>
      <c r="E22" s="6"/>
      <c r="F22" s="6"/>
      <c r="G22" s="26" t="s">
        <v>97</v>
      </c>
      <c r="H22" s="26"/>
      <c r="I22" s="75">
        <f>I19-I21</f>
        <v>4000000</v>
      </c>
      <c r="J22" s="28"/>
    </row>
    <row r="23" spans="1:18" x14ac:dyDescent="0.25">
      <c r="D23" s="6"/>
      <c r="E23" s="6"/>
      <c r="F23" s="6"/>
      <c r="G23" s="29" t="s">
        <v>19</v>
      </c>
      <c r="H23" s="29"/>
      <c r="I23" s="30">
        <f>I21</f>
        <v>4000000</v>
      </c>
    </row>
    <row r="24" spans="1:18" x14ac:dyDescent="0.25">
      <c r="A24" s="6" t="s">
        <v>98</v>
      </c>
      <c r="D24" s="6"/>
      <c r="E24" s="6"/>
      <c r="F24" s="6"/>
      <c r="G24" s="29"/>
      <c r="H24" s="29"/>
      <c r="I24" s="30"/>
    </row>
    <row r="25" spans="1:18" x14ac:dyDescent="0.25">
      <c r="A25" s="31"/>
      <c r="D25" s="6"/>
      <c r="E25" s="6"/>
      <c r="F25" s="6"/>
      <c r="G25" s="29"/>
      <c r="H25" s="29"/>
      <c r="I25" s="30"/>
    </row>
    <row r="26" spans="1:18" x14ac:dyDescent="0.25">
      <c r="D26" s="6"/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4"/>
      <c r="E28" s="34"/>
      <c r="F28" s="34"/>
    </row>
    <row r="29" spans="1:18" x14ac:dyDescent="0.25">
      <c r="A29" s="33" t="s">
        <v>22</v>
      </c>
      <c r="B29" s="33"/>
      <c r="C29" s="33"/>
      <c r="D29" s="34"/>
      <c r="E29" s="34"/>
      <c r="F29" s="34"/>
    </row>
    <row r="30" spans="1:18" x14ac:dyDescent="0.25">
      <c r="A30" s="35" t="s">
        <v>23</v>
      </c>
      <c r="B30" s="36"/>
      <c r="C30" s="36"/>
      <c r="D30" s="34"/>
      <c r="E30" s="34"/>
      <c r="F30" s="34"/>
    </row>
    <row r="31" spans="1:18" x14ac:dyDescent="0.25">
      <c r="A31" s="37" t="s">
        <v>24</v>
      </c>
      <c r="B31" s="37"/>
      <c r="C31" s="37"/>
      <c r="D31" s="34"/>
      <c r="E31" s="34"/>
      <c r="F31" s="34"/>
    </row>
    <row r="32" spans="1:18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59</v>
      </c>
      <c r="H34" s="323" t="str">
        <f>+I13</f>
        <v xml:space="preserve"> 05 Juli 2021</v>
      </c>
      <c r="I34" s="324"/>
    </row>
    <row r="37" spans="1:9" ht="18" customHeight="1" x14ac:dyDescent="0.25"/>
    <row r="38" spans="1:9" ht="17.25" customHeight="1" x14ac:dyDescent="0.25"/>
    <row r="40" spans="1:9" x14ac:dyDescent="0.25">
      <c r="G40" s="325" t="s">
        <v>26</v>
      </c>
      <c r="H40" s="325"/>
      <c r="I40" s="325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R40"/>
  <sheetViews>
    <sheetView topLeftCell="A9" workbookViewId="0">
      <selection activeCell="I12" sqref="I12"/>
    </sheetView>
  </sheetViews>
  <sheetFormatPr defaultRowHeight="15.75" x14ac:dyDescent="0.25"/>
  <cols>
    <col min="1" max="1" width="6.425781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6" width="7.140625" style="7" customWidth="1"/>
    <col min="7" max="7" width="14.140625" style="8" bestFit="1" customWidth="1"/>
    <col min="8" max="8" width="1.5703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6"/>
    </row>
    <row r="12" spans="1:9" x14ac:dyDescent="0.25">
      <c r="A12" s="7" t="s">
        <v>7</v>
      </c>
      <c r="B12" s="7" t="s">
        <v>476</v>
      </c>
      <c r="G12" s="8" t="s">
        <v>8</v>
      </c>
      <c r="H12" s="12" t="s">
        <v>9</v>
      </c>
      <c r="I12" s="2" t="s">
        <v>475</v>
      </c>
    </row>
    <row r="13" spans="1:9" x14ac:dyDescent="0.25">
      <c r="G13" s="8" t="s">
        <v>10</v>
      </c>
      <c r="H13" s="12" t="s">
        <v>9</v>
      </c>
      <c r="I13" s="3" t="s">
        <v>468</v>
      </c>
    </row>
    <row r="14" spans="1:9" x14ac:dyDescent="0.25">
      <c r="G14" s="8" t="s">
        <v>27</v>
      </c>
      <c r="H14" s="12" t="s">
        <v>9</v>
      </c>
      <c r="I14" s="7" t="s">
        <v>61</v>
      </c>
    </row>
    <row r="15" spans="1:9" x14ac:dyDescent="0.25">
      <c r="A15" s="7" t="s">
        <v>11</v>
      </c>
      <c r="B15" s="1" t="s">
        <v>477</v>
      </c>
      <c r="C15" s="1"/>
      <c r="H15" s="12"/>
    </row>
    <row r="16" spans="1:9" ht="16.5" thickBot="1" x14ac:dyDescent="0.3"/>
    <row r="17" spans="1:18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258" t="s">
        <v>15</v>
      </c>
      <c r="G17" s="347" t="s">
        <v>16</v>
      </c>
      <c r="H17" s="348"/>
      <c r="I17" s="15" t="s">
        <v>17</v>
      </c>
    </row>
    <row r="18" spans="1:18" ht="49.5" customHeight="1" x14ac:dyDescent="0.25">
      <c r="A18" s="55">
        <v>1</v>
      </c>
      <c r="B18" s="56">
        <v>44376</v>
      </c>
      <c r="C18" s="57" t="s">
        <v>478</v>
      </c>
      <c r="D18" s="5" t="s">
        <v>479</v>
      </c>
      <c r="E18" s="5" t="s">
        <v>380</v>
      </c>
      <c r="F18" s="58">
        <v>1</v>
      </c>
      <c r="G18" s="331">
        <v>3000000</v>
      </c>
      <c r="H18" s="332"/>
      <c r="I18" s="59">
        <f>F18*G18</f>
        <v>3000000</v>
      </c>
    </row>
    <row r="19" spans="1:18" ht="25.5" customHeight="1" thickBot="1" x14ac:dyDescent="0.3">
      <c r="A19" s="349" t="s">
        <v>18</v>
      </c>
      <c r="B19" s="350"/>
      <c r="C19" s="350"/>
      <c r="D19" s="350"/>
      <c r="E19" s="350"/>
      <c r="F19" s="350"/>
      <c r="G19" s="350"/>
      <c r="H19" s="351"/>
      <c r="I19" s="63">
        <f>I18</f>
        <v>3000000</v>
      </c>
      <c r="J19" s="60">
        <f>SUM(J18:J18)</f>
        <v>0</v>
      </c>
    </row>
    <row r="20" spans="1:18" x14ac:dyDescent="0.25">
      <c r="A20" s="337"/>
      <c r="B20" s="337"/>
      <c r="C20" s="257"/>
      <c r="D20" s="257"/>
      <c r="E20" s="257"/>
      <c r="F20" s="257"/>
      <c r="G20" s="19"/>
      <c r="H20" s="19"/>
      <c r="I20" s="20"/>
    </row>
    <row r="21" spans="1:18" x14ac:dyDescent="0.25">
      <c r="D21" s="6"/>
      <c r="E21" s="6"/>
      <c r="F21" s="6"/>
      <c r="G21" s="61" t="s">
        <v>62</v>
      </c>
      <c r="H21" s="61"/>
      <c r="I21" s="62">
        <v>0</v>
      </c>
      <c r="J21" s="28"/>
      <c r="R21" s="7" t="s">
        <v>58</v>
      </c>
    </row>
    <row r="22" spans="1:18" ht="16.5" thickBot="1" x14ac:dyDescent="0.3">
      <c r="D22" s="6"/>
      <c r="E22" s="6"/>
      <c r="F22" s="6"/>
      <c r="G22" s="26" t="s">
        <v>36</v>
      </c>
      <c r="H22" s="26"/>
      <c r="I22" s="27">
        <v>0</v>
      </c>
      <c r="J22" s="28"/>
    </row>
    <row r="23" spans="1:18" x14ac:dyDescent="0.25">
      <c r="D23" s="6"/>
      <c r="E23" s="6"/>
      <c r="F23" s="6"/>
      <c r="G23" s="29" t="s">
        <v>19</v>
      </c>
      <c r="H23" s="29"/>
      <c r="I23" s="30">
        <f>I19</f>
        <v>3000000</v>
      </c>
    </row>
    <row r="24" spans="1:18" x14ac:dyDescent="0.25">
      <c r="A24" s="6" t="s">
        <v>480</v>
      </c>
      <c r="D24" s="6"/>
      <c r="E24" s="6"/>
      <c r="F24" s="6"/>
      <c r="G24" s="29"/>
      <c r="H24" s="29"/>
      <c r="I24" s="30"/>
    </row>
    <row r="25" spans="1:18" x14ac:dyDescent="0.25">
      <c r="A25" s="31"/>
      <c r="D25" s="6"/>
      <c r="E25" s="6"/>
      <c r="F25" s="6"/>
      <c r="G25" s="29"/>
      <c r="H25" s="29"/>
      <c r="I25" s="30"/>
    </row>
    <row r="26" spans="1:18" x14ac:dyDescent="0.25">
      <c r="D26" s="6"/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4"/>
      <c r="E28" s="34"/>
      <c r="F28" s="34"/>
    </row>
    <row r="29" spans="1:18" x14ac:dyDescent="0.25">
      <c r="A29" s="33" t="s">
        <v>22</v>
      </c>
      <c r="B29" s="33"/>
      <c r="C29" s="33"/>
      <c r="D29" s="34"/>
      <c r="E29" s="34"/>
      <c r="F29" s="34"/>
    </row>
    <row r="30" spans="1:18" x14ac:dyDescent="0.25">
      <c r="A30" s="35" t="s">
        <v>23</v>
      </c>
      <c r="B30" s="36"/>
      <c r="C30" s="36"/>
      <c r="D30" s="34"/>
      <c r="E30" s="34"/>
      <c r="F30" s="34"/>
    </row>
    <row r="31" spans="1:18" x14ac:dyDescent="0.25">
      <c r="A31" s="37" t="s">
        <v>24</v>
      </c>
      <c r="B31" s="37"/>
      <c r="C31" s="37"/>
      <c r="D31" s="34"/>
      <c r="E31" s="34"/>
      <c r="F31" s="34"/>
    </row>
    <row r="32" spans="1:18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59</v>
      </c>
      <c r="H34" s="323" t="str">
        <f>+I13</f>
        <v xml:space="preserve"> 27 Juli 2021</v>
      </c>
      <c r="I34" s="324"/>
    </row>
    <row r="37" spans="1:9" ht="18" customHeight="1" x14ac:dyDescent="0.25"/>
    <row r="38" spans="1:9" ht="17.25" customHeight="1" x14ac:dyDescent="0.25"/>
    <row r="40" spans="1:9" x14ac:dyDescent="0.25">
      <c r="G40" s="325" t="s">
        <v>26</v>
      </c>
      <c r="H40" s="325"/>
      <c r="I40" s="325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2:R40"/>
  <sheetViews>
    <sheetView topLeftCell="A12" workbookViewId="0">
      <selection activeCell="F29" sqref="F29"/>
    </sheetView>
  </sheetViews>
  <sheetFormatPr defaultRowHeight="15.75" x14ac:dyDescent="0.25"/>
  <cols>
    <col min="1" max="1" width="6.425781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6" width="7.140625" style="7" customWidth="1"/>
    <col min="7" max="7" width="14.140625" style="8" bestFit="1" customWidth="1"/>
    <col min="8" max="8" width="1.5703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6"/>
    </row>
    <row r="12" spans="1:9" x14ac:dyDescent="0.25">
      <c r="A12" s="7" t="s">
        <v>7</v>
      </c>
      <c r="B12" s="7" t="s">
        <v>481</v>
      </c>
      <c r="G12" s="8" t="s">
        <v>8</v>
      </c>
      <c r="H12" s="12" t="s">
        <v>9</v>
      </c>
      <c r="I12" s="2" t="s">
        <v>482</v>
      </c>
    </row>
    <row r="13" spans="1:9" x14ac:dyDescent="0.25">
      <c r="G13" s="8" t="s">
        <v>10</v>
      </c>
      <c r="H13" s="12" t="s">
        <v>9</v>
      </c>
      <c r="I13" s="3" t="s">
        <v>468</v>
      </c>
    </row>
    <row r="14" spans="1:9" x14ac:dyDescent="0.25">
      <c r="G14" s="8" t="s">
        <v>27</v>
      </c>
      <c r="H14" s="12" t="s">
        <v>9</v>
      </c>
      <c r="I14" s="7" t="s">
        <v>61</v>
      </c>
    </row>
    <row r="15" spans="1:9" x14ac:dyDescent="0.25">
      <c r="A15" s="7" t="s">
        <v>11</v>
      </c>
      <c r="B15" s="7" t="s">
        <v>481</v>
      </c>
      <c r="C15" s="1"/>
      <c r="H15" s="12"/>
    </row>
    <row r="16" spans="1:9" ht="16.5" thickBot="1" x14ac:dyDescent="0.3"/>
    <row r="17" spans="1:18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258" t="s">
        <v>101</v>
      </c>
      <c r="G17" s="347" t="s">
        <v>16</v>
      </c>
      <c r="H17" s="348"/>
      <c r="I17" s="15" t="s">
        <v>17</v>
      </c>
    </row>
    <row r="18" spans="1:18" ht="49.5" customHeight="1" x14ac:dyDescent="0.25">
      <c r="A18" s="55">
        <v>1</v>
      </c>
      <c r="B18" s="56">
        <v>44382</v>
      </c>
      <c r="C18" s="57" t="s">
        <v>483</v>
      </c>
      <c r="D18" s="5" t="s">
        <v>484</v>
      </c>
      <c r="E18" s="5" t="s">
        <v>485</v>
      </c>
      <c r="F18" s="58">
        <v>25</v>
      </c>
      <c r="G18" s="331">
        <v>4000000</v>
      </c>
      <c r="H18" s="332"/>
      <c r="I18" s="59">
        <f>G18</f>
        <v>4000000</v>
      </c>
    </row>
    <row r="19" spans="1:18" ht="25.5" customHeight="1" thickBot="1" x14ac:dyDescent="0.3">
      <c r="A19" s="349" t="s">
        <v>18</v>
      </c>
      <c r="B19" s="350"/>
      <c r="C19" s="350"/>
      <c r="D19" s="350"/>
      <c r="E19" s="350"/>
      <c r="F19" s="350"/>
      <c r="G19" s="350"/>
      <c r="H19" s="351"/>
      <c r="I19" s="63">
        <f>I18</f>
        <v>4000000</v>
      </c>
      <c r="J19" s="60">
        <f>SUM(J18:J18)</f>
        <v>0</v>
      </c>
    </row>
    <row r="20" spans="1:18" x14ac:dyDescent="0.25">
      <c r="A20" s="337"/>
      <c r="B20" s="337"/>
      <c r="C20" s="257"/>
      <c r="D20" s="257"/>
      <c r="E20" s="257"/>
      <c r="F20" s="257"/>
      <c r="G20" s="19"/>
      <c r="H20" s="19"/>
      <c r="I20" s="20"/>
    </row>
    <row r="21" spans="1:18" x14ac:dyDescent="0.25">
      <c r="D21" s="6"/>
      <c r="E21" s="6"/>
      <c r="F21" s="6"/>
      <c r="G21" s="61" t="s">
        <v>62</v>
      </c>
      <c r="H21" s="61"/>
      <c r="I21" s="62">
        <v>0</v>
      </c>
      <c r="J21" s="28"/>
      <c r="R21" s="7" t="s">
        <v>58</v>
      </c>
    </row>
    <row r="22" spans="1:18" ht="16.5" thickBot="1" x14ac:dyDescent="0.3">
      <c r="D22" s="6"/>
      <c r="E22" s="6"/>
      <c r="F22" s="6"/>
      <c r="G22" s="26" t="s">
        <v>36</v>
      </c>
      <c r="H22" s="26"/>
      <c r="I22" s="27">
        <v>0</v>
      </c>
      <c r="J22" s="28"/>
    </row>
    <row r="23" spans="1:18" x14ac:dyDescent="0.25">
      <c r="D23" s="6"/>
      <c r="E23" s="6"/>
      <c r="F23" s="6"/>
      <c r="G23" s="29" t="s">
        <v>19</v>
      </c>
      <c r="H23" s="29"/>
      <c r="I23" s="30">
        <f>I19</f>
        <v>4000000</v>
      </c>
    </row>
    <row r="24" spans="1:18" x14ac:dyDescent="0.25">
      <c r="A24" s="6" t="s">
        <v>98</v>
      </c>
      <c r="D24" s="6"/>
      <c r="E24" s="6"/>
      <c r="F24" s="6"/>
      <c r="G24" s="29"/>
      <c r="H24" s="29"/>
      <c r="I24" s="30"/>
    </row>
    <row r="25" spans="1:18" x14ac:dyDescent="0.25">
      <c r="A25" s="31"/>
      <c r="D25" s="6"/>
      <c r="E25" s="6"/>
      <c r="F25" s="6"/>
      <c r="G25" s="29"/>
      <c r="H25" s="29"/>
      <c r="I25" s="30"/>
    </row>
    <row r="26" spans="1:18" x14ac:dyDescent="0.25">
      <c r="D26" s="6"/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4"/>
      <c r="E28" s="34"/>
      <c r="F28" s="34"/>
    </row>
    <row r="29" spans="1:18" x14ac:dyDescent="0.25">
      <c r="A29" s="33" t="s">
        <v>22</v>
      </c>
      <c r="B29" s="33"/>
      <c r="C29" s="33"/>
      <c r="D29" s="34"/>
      <c r="E29" s="34"/>
      <c r="F29" s="34"/>
    </row>
    <row r="30" spans="1:18" x14ac:dyDescent="0.25">
      <c r="A30" s="35" t="s">
        <v>23</v>
      </c>
      <c r="B30" s="36"/>
      <c r="C30" s="36"/>
      <c r="D30" s="34"/>
      <c r="E30" s="34"/>
      <c r="F30" s="34"/>
    </row>
    <row r="31" spans="1:18" x14ac:dyDescent="0.25">
      <c r="A31" s="37" t="s">
        <v>24</v>
      </c>
      <c r="B31" s="37"/>
      <c r="C31" s="37"/>
      <c r="D31" s="34"/>
      <c r="E31" s="34"/>
      <c r="F31" s="34"/>
    </row>
    <row r="32" spans="1:18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59</v>
      </c>
      <c r="H34" s="323" t="str">
        <f>+I13</f>
        <v xml:space="preserve"> 27 Juli 2021</v>
      </c>
      <c r="I34" s="324"/>
    </row>
    <row r="37" spans="1:9" ht="18" customHeight="1" x14ac:dyDescent="0.25"/>
    <row r="38" spans="1:9" ht="17.25" customHeight="1" x14ac:dyDescent="0.25"/>
    <row r="40" spans="1:9" x14ac:dyDescent="0.25">
      <c r="G40" s="325" t="s">
        <v>26</v>
      </c>
      <c r="H40" s="325"/>
      <c r="I40" s="325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2:L48"/>
  <sheetViews>
    <sheetView topLeftCell="A4" zoomScale="86" zoomScaleNormal="86" workbookViewId="0">
      <selection activeCell="K16" sqref="K16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3"/>
    </row>
    <row r="12" spans="1:12" ht="23.25" customHeight="1" x14ac:dyDescent="0.25">
      <c r="A12" s="95" t="s">
        <v>7</v>
      </c>
      <c r="B12" s="95" t="s">
        <v>231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486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468</v>
      </c>
    </row>
    <row r="14" spans="1:12" ht="23.25" customHeight="1" x14ac:dyDescent="0.25">
      <c r="A14" s="95" t="s">
        <v>11</v>
      </c>
      <c r="B14" s="95" t="s">
        <v>232</v>
      </c>
      <c r="C14" s="95"/>
      <c r="D14" s="95"/>
      <c r="E14" s="95"/>
      <c r="F14" s="95"/>
      <c r="G14" s="137" t="s">
        <v>233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15</v>
      </c>
      <c r="G16" s="374" t="s">
        <v>16</v>
      </c>
      <c r="H16" s="375"/>
      <c r="I16" s="143" t="s">
        <v>17</v>
      </c>
      <c r="L16" s="132"/>
    </row>
    <row r="17" spans="1:12" s="138" customFormat="1" ht="67.5" customHeight="1" x14ac:dyDescent="0.25">
      <c r="A17" s="144">
        <v>1</v>
      </c>
      <c r="B17" s="182" t="s">
        <v>489</v>
      </c>
      <c r="C17" s="183" t="s">
        <v>487</v>
      </c>
      <c r="D17" s="184" t="s">
        <v>490</v>
      </c>
      <c r="E17" s="185" t="s">
        <v>458</v>
      </c>
      <c r="F17" s="186">
        <v>50800</v>
      </c>
      <c r="G17" s="376">
        <v>5500000</v>
      </c>
      <c r="H17" s="377"/>
      <c r="I17" s="147">
        <f>G17</f>
        <v>5500000</v>
      </c>
      <c r="L17" s="139"/>
    </row>
    <row r="18" spans="1:12" ht="36" customHeight="1" thickBot="1" x14ac:dyDescent="0.3">
      <c r="A18" s="378" t="s">
        <v>18</v>
      </c>
      <c r="B18" s="379"/>
      <c r="C18" s="379"/>
      <c r="D18" s="379"/>
      <c r="E18" s="379"/>
      <c r="F18" s="379"/>
      <c r="G18" s="379"/>
      <c r="H18" s="380"/>
      <c r="I18" s="148">
        <f>I17</f>
        <v>5500000</v>
      </c>
    </row>
    <row r="19" spans="1:12" ht="21.75" customHeight="1" x14ac:dyDescent="0.25">
      <c r="A19" s="381"/>
      <c r="B19" s="381"/>
      <c r="C19" s="381"/>
      <c r="D19" s="381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102</v>
      </c>
      <c r="H20" s="153"/>
      <c r="I20" s="154">
        <v>0</v>
      </c>
    </row>
    <row r="21" spans="1:12" ht="29.25" customHeight="1" thickBot="1" x14ac:dyDescent="0.3">
      <c r="A21" s="260"/>
      <c r="B21" s="260"/>
      <c r="D21" s="260"/>
      <c r="E21" s="260"/>
      <c r="G21" s="156" t="s">
        <v>185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5500000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234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82" t="str">
        <f>I13</f>
        <v xml:space="preserve"> 27 Juli 2021</v>
      </c>
      <c r="I32" s="382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352" t="s">
        <v>26</v>
      </c>
      <c r="H40" s="352"/>
      <c r="I40" s="352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2:L48"/>
  <sheetViews>
    <sheetView zoomScale="86" zoomScaleNormal="86" workbookViewId="0">
      <selection activeCell="L17" sqref="L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3"/>
    </row>
    <row r="12" spans="1:12" ht="23.25" customHeight="1" x14ac:dyDescent="0.25">
      <c r="A12" s="95" t="s">
        <v>7</v>
      </c>
      <c r="B12" s="95" t="s">
        <v>231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488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468</v>
      </c>
    </row>
    <row r="14" spans="1:12" ht="23.25" customHeight="1" x14ac:dyDescent="0.25">
      <c r="A14" s="95" t="s">
        <v>11</v>
      </c>
      <c r="B14" s="95" t="s">
        <v>232</v>
      </c>
      <c r="C14" s="95"/>
      <c r="D14" s="95"/>
      <c r="E14" s="95"/>
      <c r="F14" s="95"/>
      <c r="G14" s="137" t="s">
        <v>233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15</v>
      </c>
      <c r="G16" s="374" t="s">
        <v>16</v>
      </c>
      <c r="H16" s="375"/>
      <c r="I16" s="143" t="s">
        <v>17</v>
      </c>
      <c r="L16" s="132"/>
    </row>
    <row r="17" spans="1:12" s="138" customFormat="1" ht="67.5" customHeight="1" x14ac:dyDescent="0.25">
      <c r="A17" s="144">
        <v>1</v>
      </c>
      <c r="B17" s="182">
        <v>44394</v>
      </c>
      <c r="C17" s="183" t="s">
        <v>491</v>
      </c>
      <c r="D17" s="184" t="s">
        <v>492</v>
      </c>
      <c r="E17" s="185" t="s">
        <v>237</v>
      </c>
      <c r="F17" s="146">
        <v>42</v>
      </c>
      <c r="G17" s="376">
        <v>4000000</v>
      </c>
      <c r="H17" s="377"/>
      <c r="I17" s="147">
        <f>G17</f>
        <v>4000000</v>
      </c>
      <c r="L17" s="139"/>
    </row>
    <row r="18" spans="1:12" ht="36" customHeight="1" thickBot="1" x14ac:dyDescent="0.3">
      <c r="A18" s="378" t="s">
        <v>18</v>
      </c>
      <c r="B18" s="379"/>
      <c r="C18" s="379"/>
      <c r="D18" s="379"/>
      <c r="E18" s="379"/>
      <c r="F18" s="379"/>
      <c r="G18" s="379"/>
      <c r="H18" s="380"/>
      <c r="I18" s="148">
        <f>I17</f>
        <v>4000000</v>
      </c>
    </row>
    <row r="19" spans="1:12" ht="21.75" customHeight="1" x14ac:dyDescent="0.25">
      <c r="A19" s="381"/>
      <c r="B19" s="381"/>
      <c r="C19" s="381"/>
      <c r="D19" s="381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102</v>
      </c>
      <c r="H20" s="153"/>
      <c r="I20" s="154">
        <v>0</v>
      </c>
    </row>
    <row r="21" spans="1:12" ht="29.25" customHeight="1" thickBot="1" x14ac:dyDescent="0.3">
      <c r="A21" s="260"/>
      <c r="B21" s="260"/>
      <c r="D21" s="260"/>
      <c r="E21" s="260"/>
      <c r="G21" s="156" t="s">
        <v>185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4000000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493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82" t="str">
        <f>I13</f>
        <v xml:space="preserve"> 27 Juli 2021</v>
      </c>
      <c r="I32" s="382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352" t="s">
        <v>26</v>
      </c>
      <c r="H40" s="352"/>
      <c r="I40" s="352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2:M49"/>
  <sheetViews>
    <sheetView topLeftCell="A16" zoomScale="86" zoomScaleNormal="86" workbookViewId="0">
      <selection activeCell="H27" sqref="H2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7.28515625" customWidth="1"/>
    <col min="8" max="8" width="14" style="132" customWidth="1"/>
    <col min="9" max="9" width="2.140625" style="132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30" t="s">
        <v>0</v>
      </c>
      <c r="B2" s="131"/>
      <c r="C2" s="1"/>
    </row>
    <row r="3" spans="1:13" x14ac:dyDescent="0.25">
      <c r="A3" s="89" t="s">
        <v>1</v>
      </c>
      <c r="B3" s="133"/>
      <c r="C3" s="133"/>
    </row>
    <row r="4" spans="1:13" x14ac:dyDescent="0.25">
      <c r="A4" s="89" t="s">
        <v>2</v>
      </c>
      <c r="B4" s="133"/>
      <c r="C4" s="133"/>
    </row>
    <row r="5" spans="1:13" x14ac:dyDescent="0.25">
      <c r="A5" s="89" t="s">
        <v>3</v>
      </c>
      <c r="B5" s="133"/>
      <c r="C5" s="133"/>
    </row>
    <row r="6" spans="1:13" x14ac:dyDescent="0.25">
      <c r="A6" s="89" t="s">
        <v>4</v>
      </c>
      <c r="B6" s="133"/>
      <c r="C6" s="133"/>
    </row>
    <row r="7" spans="1:13" x14ac:dyDescent="0.25">
      <c r="A7" s="89" t="s">
        <v>5</v>
      </c>
      <c r="B7" s="133"/>
      <c r="C7" s="133"/>
    </row>
    <row r="8" spans="1:13" x14ac:dyDescent="0.25">
      <c r="A8" s="133"/>
      <c r="B8" s="133"/>
      <c r="C8" s="133"/>
    </row>
    <row r="9" spans="1:13" ht="15.75" thickBot="1" x14ac:dyDescent="0.3">
      <c r="A9" s="134"/>
      <c r="B9" s="134"/>
      <c r="C9" s="134"/>
      <c r="D9" s="134"/>
      <c r="E9" s="134"/>
      <c r="F9" s="134"/>
      <c r="G9" s="134"/>
      <c r="H9" s="135"/>
      <c r="I9" s="135"/>
      <c r="J9" s="134"/>
    </row>
    <row r="10" spans="1:13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2"/>
      <c r="J10" s="373"/>
    </row>
    <row r="12" spans="1:13" ht="23.25" customHeight="1" x14ac:dyDescent="0.25">
      <c r="A12" s="95" t="s">
        <v>7</v>
      </c>
      <c r="B12" s="95" t="s">
        <v>498</v>
      </c>
      <c r="C12" s="95"/>
      <c r="D12" s="95"/>
      <c r="E12" s="95"/>
      <c r="F12" s="95"/>
      <c r="G12" s="95"/>
      <c r="H12" s="137" t="s">
        <v>8</v>
      </c>
      <c r="I12" s="137" t="s">
        <v>9</v>
      </c>
      <c r="J12" s="2" t="s">
        <v>494</v>
      </c>
    </row>
    <row r="13" spans="1:13" ht="23.25" customHeight="1" x14ac:dyDescent="0.25">
      <c r="A13" s="95"/>
      <c r="B13" s="95"/>
      <c r="C13" s="95"/>
      <c r="D13" s="95"/>
      <c r="E13" s="95"/>
      <c r="F13" s="95"/>
      <c r="G13" s="95"/>
      <c r="H13" s="137" t="s">
        <v>10</v>
      </c>
      <c r="I13" s="137" t="s">
        <v>9</v>
      </c>
      <c r="J13" s="3" t="s">
        <v>495</v>
      </c>
    </row>
    <row r="14" spans="1:13" ht="23.25" customHeight="1" x14ac:dyDescent="0.25">
      <c r="A14" s="95" t="s">
        <v>11</v>
      </c>
      <c r="B14" s="95" t="s">
        <v>157</v>
      </c>
      <c r="C14" s="95"/>
      <c r="D14" s="95"/>
      <c r="E14" s="95"/>
      <c r="F14" s="95"/>
      <c r="G14" s="95"/>
      <c r="H14" s="137" t="s">
        <v>233</v>
      </c>
      <c r="I14" s="137" t="s">
        <v>9</v>
      </c>
      <c r="J14" s="95"/>
    </row>
    <row r="15" spans="1:13" ht="27.75" customHeight="1" thickBot="1" x14ac:dyDescent="0.3">
      <c r="A15" s="138"/>
      <c r="B15" s="138"/>
      <c r="C15" s="138"/>
      <c r="D15" s="138"/>
      <c r="E15" s="138"/>
      <c r="F15" s="138"/>
      <c r="G15" s="138"/>
      <c r="H15" s="139"/>
      <c r="I15" s="139"/>
      <c r="J15" s="138"/>
    </row>
    <row r="16" spans="1:13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101</v>
      </c>
      <c r="G16" s="187" t="s">
        <v>28</v>
      </c>
      <c r="H16" s="374" t="s">
        <v>16</v>
      </c>
      <c r="I16" s="375"/>
      <c r="J16" s="143" t="s">
        <v>17</v>
      </c>
      <c r="M16" s="132"/>
    </row>
    <row r="17" spans="1:13" s="138" customFormat="1" ht="67.5" customHeight="1" x14ac:dyDescent="0.25">
      <c r="A17" s="144">
        <v>1</v>
      </c>
      <c r="B17" s="182">
        <v>44405</v>
      </c>
      <c r="C17" s="183" t="s">
        <v>496</v>
      </c>
      <c r="D17" s="184" t="s">
        <v>497</v>
      </c>
      <c r="E17" s="185" t="s">
        <v>352</v>
      </c>
      <c r="F17" s="146">
        <v>126</v>
      </c>
      <c r="G17" s="188">
        <v>963</v>
      </c>
      <c r="H17" s="376">
        <v>7000</v>
      </c>
      <c r="I17" s="377"/>
      <c r="J17" s="147">
        <f>G17*H17</f>
        <v>6741000</v>
      </c>
      <c r="M17" s="139"/>
    </row>
    <row r="18" spans="1:13" ht="36" customHeight="1" thickBot="1" x14ac:dyDescent="0.3">
      <c r="A18" s="378" t="s">
        <v>18</v>
      </c>
      <c r="B18" s="379"/>
      <c r="C18" s="379"/>
      <c r="D18" s="379"/>
      <c r="E18" s="379"/>
      <c r="F18" s="379"/>
      <c r="G18" s="379"/>
      <c r="H18" s="379"/>
      <c r="I18" s="380"/>
      <c r="J18" s="148">
        <f>J17</f>
        <v>6741000</v>
      </c>
    </row>
    <row r="19" spans="1:13" ht="21.75" customHeight="1" x14ac:dyDescent="0.25">
      <c r="A19" s="381"/>
      <c r="B19" s="381"/>
      <c r="C19" s="381"/>
      <c r="D19" s="381"/>
      <c r="E19" s="149"/>
      <c r="H19" s="150"/>
      <c r="I19" s="150"/>
      <c r="J19" s="151"/>
    </row>
    <row r="20" spans="1:13" ht="27" customHeight="1" x14ac:dyDescent="0.25">
      <c r="A20" s="276"/>
      <c r="B20" s="276"/>
      <c r="C20" s="276"/>
      <c r="D20" s="276"/>
      <c r="E20" s="149"/>
      <c r="H20" s="153" t="s">
        <v>499</v>
      </c>
      <c r="I20" s="150"/>
      <c r="J20" s="154">
        <v>241000</v>
      </c>
    </row>
    <row r="21" spans="1:13" ht="27" customHeight="1" x14ac:dyDescent="0.25">
      <c r="A21" s="152"/>
      <c r="B21" s="152"/>
      <c r="D21" s="152"/>
      <c r="E21" s="152"/>
      <c r="H21" s="153" t="s">
        <v>102</v>
      </c>
      <c r="I21" s="153"/>
      <c r="J21" s="154">
        <v>0</v>
      </c>
    </row>
    <row r="22" spans="1:13" ht="27" customHeight="1" thickBot="1" x14ac:dyDescent="0.3">
      <c r="A22" s="277"/>
      <c r="B22" s="277"/>
      <c r="D22" s="277"/>
      <c r="E22" s="277"/>
      <c r="H22" s="156" t="s">
        <v>185</v>
      </c>
      <c r="I22" s="156"/>
      <c r="J22" s="157">
        <v>0</v>
      </c>
    </row>
    <row r="23" spans="1:13" ht="27" customHeight="1" x14ac:dyDescent="0.25">
      <c r="A23" s="95"/>
      <c r="B23" s="95"/>
      <c r="D23" s="95"/>
      <c r="E23" s="158"/>
      <c r="H23" s="159" t="s">
        <v>19</v>
      </c>
      <c r="I23" s="160"/>
      <c r="J23" s="161">
        <f>J18-J20-J21-J22</f>
        <v>6500000</v>
      </c>
    </row>
    <row r="24" spans="1:13" ht="20.25" customHeight="1" x14ac:dyDescent="0.25">
      <c r="A24" s="95"/>
      <c r="B24" s="95"/>
      <c r="D24" s="95"/>
      <c r="E24" s="158"/>
      <c r="H24" s="160"/>
      <c r="I24" s="160"/>
      <c r="J24" s="162"/>
    </row>
    <row r="25" spans="1:13" ht="18.75" x14ac:dyDescent="0.25">
      <c r="A25" s="163" t="s">
        <v>500</v>
      </c>
      <c r="B25" s="158"/>
      <c r="D25" s="95"/>
      <c r="E25" s="158"/>
      <c r="H25" s="160"/>
      <c r="I25" s="160"/>
      <c r="J25" s="162"/>
    </row>
    <row r="26" spans="1:13" ht="15.75" x14ac:dyDescent="0.25">
      <c r="A26" s="95"/>
      <c r="B26" s="95"/>
      <c r="D26" s="95"/>
      <c r="E26" s="158"/>
      <c r="H26" s="160"/>
      <c r="I26" s="160"/>
      <c r="J26" s="162"/>
    </row>
    <row r="27" spans="1:13" ht="18.75" x14ac:dyDescent="0.3">
      <c r="A27" s="164" t="s">
        <v>20</v>
      </c>
      <c r="B27" s="165"/>
      <c r="D27" s="165"/>
      <c r="E27" s="95"/>
      <c r="H27" s="137"/>
      <c r="I27" s="137"/>
      <c r="J27" s="95"/>
    </row>
    <row r="28" spans="1:13" ht="18.75" x14ac:dyDescent="0.3">
      <c r="A28" s="166" t="s">
        <v>21</v>
      </c>
      <c r="B28" s="158"/>
      <c r="D28" s="158"/>
      <c r="E28" s="95"/>
      <c r="H28" s="137"/>
      <c r="I28" s="137"/>
      <c r="J28" s="95"/>
      <c r="M28" s="167"/>
    </row>
    <row r="29" spans="1:13" ht="18.75" x14ac:dyDescent="0.3">
      <c r="A29" s="166" t="s">
        <v>22</v>
      </c>
      <c r="B29" s="158"/>
      <c r="D29" s="95"/>
      <c r="E29" s="95"/>
      <c r="H29" s="137"/>
      <c r="I29" s="137"/>
      <c r="J29" s="95"/>
    </row>
    <row r="30" spans="1:13" ht="18.75" x14ac:dyDescent="0.3">
      <c r="A30" s="168" t="s">
        <v>23</v>
      </c>
      <c r="B30" s="169"/>
      <c r="D30" s="169"/>
      <c r="E30" s="95"/>
      <c r="H30" s="137"/>
      <c r="I30" s="137"/>
      <c r="J30" s="95"/>
    </row>
    <row r="31" spans="1:13" ht="18.75" x14ac:dyDescent="0.3">
      <c r="A31" s="170" t="s">
        <v>24</v>
      </c>
      <c r="B31" s="171"/>
      <c r="D31" s="172"/>
      <c r="E31" s="95"/>
      <c r="H31" s="137"/>
      <c r="I31" s="137"/>
      <c r="J31" s="95"/>
    </row>
    <row r="32" spans="1:13" ht="15.75" x14ac:dyDescent="0.25">
      <c r="A32" s="171"/>
      <c r="B32" s="171"/>
      <c r="D32" s="173"/>
      <c r="E32" s="95"/>
      <c r="H32" s="137"/>
      <c r="I32" s="137"/>
      <c r="J32" s="95"/>
    </row>
    <row r="33" spans="1:10" ht="15.75" x14ac:dyDescent="0.25">
      <c r="A33" s="95"/>
      <c r="B33" s="95"/>
      <c r="D33" s="95"/>
      <c r="E33" s="95"/>
      <c r="H33" s="174" t="s">
        <v>25</v>
      </c>
      <c r="I33" s="382" t="str">
        <f>J13</f>
        <v xml:space="preserve"> 28 Juli 2021</v>
      </c>
      <c r="J33" s="382"/>
    </row>
    <row r="34" spans="1:10" ht="15.75" x14ac:dyDescent="0.25">
      <c r="A34" s="95"/>
      <c r="B34" s="95"/>
      <c r="D34" s="95"/>
      <c r="E34" s="95"/>
      <c r="H34" s="137"/>
      <c r="I34" s="137"/>
      <c r="J34" s="95"/>
    </row>
    <row r="35" spans="1:10" ht="15.75" x14ac:dyDescent="0.25">
      <c r="A35" s="95"/>
      <c r="B35" s="95"/>
      <c r="D35" s="95"/>
      <c r="E35" s="95"/>
      <c r="H35" s="137"/>
      <c r="I35" s="137"/>
      <c r="J35" s="95"/>
    </row>
    <row r="36" spans="1:10" ht="15.75" x14ac:dyDescent="0.25">
      <c r="A36" s="95"/>
      <c r="B36" s="95"/>
      <c r="D36" s="95"/>
      <c r="E36" s="95"/>
      <c r="H36" s="137"/>
      <c r="I36" s="137"/>
      <c r="J36" s="95"/>
    </row>
    <row r="37" spans="1:10" ht="26.25" customHeight="1" x14ac:dyDescent="0.25">
      <c r="A37" s="95"/>
      <c r="B37" s="95"/>
      <c r="D37" s="95"/>
      <c r="E37" s="95"/>
      <c r="H37" s="137"/>
      <c r="I37" s="137"/>
      <c r="J37" s="95"/>
    </row>
    <row r="38" spans="1:10" ht="15.75" x14ac:dyDescent="0.25">
      <c r="A38" s="95"/>
      <c r="B38" s="95"/>
      <c r="D38" s="95"/>
      <c r="E38" s="95"/>
      <c r="H38" s="137"/>
      <c r="I38" s="137"/>
      <c r="J38" s="95"/>
    </row>
    <row r="39" spans="1:10" ht="15.75" x14ac:dyDescent="0.25">
      <c r="A39" s="95"/>
      <c r="B39" s="95"/>
      <c r="D39" s="95"/>
      <c r="E39" s="95"/>
      <c r="H39" s="137"/>
      <c r="I39" s="137"/>
      <c r="J39" s="95"/>
    </row>
    <row r="40" spans="1:10" ht="15.75" x14ac:dyDescent="0.25">
      <c r="A40" s="95"/>
      <c r="B40" s="95"/>
      <c r="D40" s="95"/>
      <c r="E40" s="95"/>
      <c r="H40" s="137"/>
      <c r="I40" s="137"/>
      <c r="J40" s="95"/>
    </row>
    <row r="41" spans="1:10" ht="15.75" x14ac:dyDescent="0.25">
      <c r="A41" s="1"/>
      <c r="B41" s="1"/>
      <c r="D41" s="1"/>
      <c r="E41" s="1"/>
      <c r="H41" s="352" t="s">
        <v>26</v>
      </c>
      <c r="I41" s="352"/>
      <c r="J41" s="352"/>
    </row>
    <row r="42" spans="1:10" ht="15.75" x14ac:dyDescent="0.25">
      <c r="A42" s="1"/>
      <c r="B42" s="1"/>
      <c r="D42" s="1"/>
      <c r="E42" s="1"/>
      <c r="H42" s="175"/>
      <c r="I42" s="175"/>
      <c r="J42" s="1"/>
    </row>
    <row r="43" spans="1:10" ht="15.75" x14ac:dyDescent="0.25">
      <c r="A43" s="1"/>
      <c r="B43" s="1"/>
      <c r="D43" s="1"/>
      <c r="E43" s="1"/>
      <c r="H43" s="175"/>
      <c r="I43" s="175"/>
      <c r="J43" s="1"/>
    </row>
    <row r="44" spans="1:10" ht="15.75" x14ac:dyDescent="0.25">
      <c r="A44" s="1"/>
      <c r="B44" s="1"/>
      <c r="D44" s="1"/>
      <c r="E44" s="1"/>
      <c r="H44" s="175"/>
      <c r="I44" s="175"/>
      <c r="J44" s="1"/>
    </row>
    <row r="45" spans="1:10" ht="15.75" x14ac:dyDescent="0.25">
      <c r="A45" s="1"/>
      <c r="B45" s="1"/>
      <c r="D45" s="1"/>
      <c r="E45" s="1"/>
      <c r="H45" s="175"/>
      <c r="I45" s="175"/>
      <c r="J45" s="1"/>
    </row>
    <row r="46" spans="1:10" ht="15.75" x14ac:dyDescent="0.25">
      <c r="A46" s="1"/>
      <c r="B46" s="1"/>
      <c r="D46" s="1"/>
      <c r="E46" s="1"/>
      <c r="H46" s="175"/>
      <c r="I46" s="175"/>
      <c r="J46" s="1"/>
    </row>
    <row r="47" spans="1:10" ht="15.75" x14ac:dyDescent="0.25">
      <c r="A47" s="1"/>
      <c r="B47" s="1"/>
      <c r="D47" s="1"/>
      <c r="E47" s="1"/>
      <c r="H47" s="175"/>
      <c r="I47" s="175"/>
      <c r="J47" s="1"/>
    </row>
    <row r="48" spans="1:10" ht="15.75" x14ac:dyDescent="0.25">
      <c r="A48" s="1"/>
      <c r="B48" s="1"/>
      <c r="D48" s="1"/>
      <c r="E48" s="1"/>
      <c r="H48" s="175"/>
      <c r="I48" s="175"/>
      <c r="J48" s="1"/>
    </row>
    <row r="49" spans="1:10" ht="15.75" x14ac:dyDescent="0.25">
      <c r="A49" s="1"/>
      <c r="B49" s="1"/>
      <c r="D49" s="1"/>
      <c r="E49" s="1"/>
      <c r="H49" s="175"/>
      <c r="I49" s="175"/>
      <c r="J49" s="1"/>
    </row>
  </sheetData>
  <autoFilter ref="A16:J18">
    <filterColumn colId="7" showButton="0"/>
  </autoFilter>
  <mergeCells count="7">
    <mergeCell ref="H41:J41"/>
    <mergeCell ref="A10:J10"/>
    <mergeCell ref="H16:I16"/>
    <mergeCell ref="H17:I17"/>
    <mergeCell ref="A18:I18"/>
    <mergeCell ref="A19:D19"/>
    <mergeCell ref="I33:J33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2:M49"/>
  <sheetViews>
    <sheetView topLeftCell="A10" zoomScale="86" zoomScaleNormal="86" workbookViewId="0">
      <selection activeCell="E17" sqref="E17:E1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7.28515625" customWidth="1"/>
    <col min="8" max="8" width="14" style="132" customWidth="1"/>
    <col min="9" max="9" width="2.140625" style="132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30" t="s">
        <v>0</v>
      </c>
      <c r="B2" s="131"/>
      <c r="C2" s="1"/>
    </row>
    <row r="3" spans="1:13" x14ac:dyDescent="0.25">
      <c r="A3" s="89" t="s">
        <v>1</v>
      </c>
      <c r="B3" s="133"/>
      <c r="C3" s="133"/>
    </row>
    <row r="4" spans="1:13" x14ac:dyDescent="0.25">
      <c r="A4" s="89" t="s">
        <v>2</v>
      </c>
      <c r="B4" s="133"/>
      <c r="C4" s="133"/>
    </row>
    <row r="5" spans="1:13" x14ac:dyDescent="0.25">
      <c r="A5" s="89" t="s">
        <v>3</v>
      </c>
      <c r="B5" s="133"/>
      <c r="C5" s="133"/>
    </row>
    <row r="6" spans="1:13" x14ac:dyDescent="0.25">
      <c r="A6" s="89" t="s">
        <v>4</v>
      </c>
      <c r="B6" s="133"/>
      <c r="C6" s="133"/>
    </row>
    <row r="7" spans="1:13" x14ac:dyDescent="0.25">
      <c r="A7" s="89" t="s">
        <v>5</v>
      </c>
      <c r="B7" s="133"/>
      <c r="C7" s="133"/>
    </row>
    <row r="8" spans="1:13" x14ac:dyDescent="0.25">
      <c r="A8" s="133"/>
      <c r="B8" s="133"/>
      <c r="C8" s="133"/>
    </row>
    <row r="9" spans="1:13" ht="15.75" thickBot="1" x14ac:dyDescent="0.3">
      <c r="A9" s="134"/>
      <c r="B9" s="134"/>
      <c r="C9" s="134"/>
      <c r="D9" s="134"/>
      <c r="E9" s="134"/>
      <c r="F9" s="134"/>
      <c r="G9" s="134"/>
      <c r="H9" s="135"/>
      <c r="I9" s="135"/>
      <c r="J9" s="134"/>
    </row>
    <row r="10" spans="1:13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2"/>
      <c r="J10" s="373"/>
    </row>
    <row r="12" spans="1:13" ht="23.25" customHeight="1" x14ac:dyDescent="0.25">
      <c r="A12" s="95" t="s">
        <v>7</v>
      </c>
      <c r="B12" s="95" t="s">
        <v>501</v>
      </c>
      <c r="C12" s="95"/>
      <c r="D12" s="95"/>
      <c r="E12" s="95"/>
      <c r="F12" s="95"/>
      <c r="G12" s="95"/>
      <c r="H12" s="137" t="s">
        <v>8</v>
      </c>
      <c r="I12" s="137" t="s">
        <v>9</v>
      </c>
      <c r="J12" s="2" t="s">
        <v>503</v>
      </c>
    </row>
    <row r="13" spans="1:13" ht="23.25" customHeight="1" x14ac:dyDescent="0.25">
      <c r="A13" s="95"/>
      <c r="B13" s="95"/>
      <c r="C13" s="95"/>
      <c r="D13" s="95"/>
      <c r="E13" s="95"/>
      <c r="F13" s="95"/>
      <c r="G13" s="95"/>
      <c r="H13" s="137" t="s">
        <v>10</v>
      </c>
      <c r="I13" s="137" t="s">
        <v>9</v>
      </c>
      <c r="J13" s="3" t="s">
        <v>495</v>
      </c>
    </row>
    <row r="14" spans="1:13" ht="23.25" customHeight="1" x14ac:dyDescent="0.25">
      <c r="A14" s="95" t="s">
        <v>11</v>
      </c>
      <c r="B14" s="95" t="s">
        <v>502</v>
      </c>
      <c r="C14" s="95"/>
      <c r="D14" s="95"/>
      <c r="E14" s="95"/>
      <c r="F14" s="95"/>
      <c r="G14" s="95"/>
      <c r="H14" s="137" t="s">
        <v>233</v>
      </c>
      <c r="I14" s="137" t="s">
        <v>9</v>
      </c>
      <c r="J14" s="95"/>
    </row>
    <row r="15" spans="1:13" ht="27.75" customHeight="1" thickBot="1" x14ac:dyDescent="0.3">
      <c r="A15" s="138"/>
      <c r="B15" s="138"/>
      <c r="C15" s="138"/>
      <c r="D15" s="138"/>
      <c r="E15" s="138"/>
      <c r="F15" s="138"/>
      <c r="G15" s="138"/>
      <c r="H15" s="139"/>
      <c r="I15" s="139"/>
      <c r="J15" s="138"/>
    </row>
    <row r="16" spans="1:13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101</v>
      </c>
      <c r="G16" s="187" t="s">
        <v>28</v>
      </c>
      <c r="H16" s="374" t="s">
        <v>16</v>
      </c>
      <c r="I16" s="375"/>
      <c r="J16" s="143" t="s">
        <v>17</v>
      </c>
      <c r="M16" s="132"/>
    </row>
    <row r="17" spans="1:13" s="138" customFormat="1" ht="67.5" customHeight="1" x14ac:dyDescent="0.25">
      <c r="A17" s="144">
        <v>1</v>
      </c>
      <c r="B17" s="416">
        <v>44403</v>
      </c>
      <c r="C17" s="414" t="s">
        <v>504</v>
      </c>
      <c r="D17" s="184" t="s">
        <v>505</v>
      </c>
      <c r="E17" s="418" t="s">
        <v>380</v>
      </c>
      <c r="F17" s="146">
        <v>1</v>
      </c>
      <c r="G17" s="188">
        <v>100</v>
      </c>
      <c r="H17" s="376">
        <v>4500</v>
      </c>
      <c r="I17" s="377"/>
      <c r="J17" s="147">
        <f>G17*H17</f>
        <v>450000</v>
      </c>
      <c r="M17" s="139"/>
    </row>
    <row r="18" spans="1:13" s="138" customFormat="1" ht="67.5" customHeight="1" x14ac:dyDescent="0.25">
      <c r="A18" s="144">
        <v>2</v>
      </c>
      <c r="B18" s="417"/>
      <c r="C18" s="415"/>
      <c r="D18" s="184" t="s">
        <v>372</v>
      </c>
      <c r="E18" s="419"/>
      <c r="F18" s="146">
        <v>1</v>
      </c>
      <c r="G18" s="188">
        <v>1</v>
      </c>
      <c r="H18" s="376">
        <v>150000</v>
      </c>
      <c r="I18" s="377"/>
      <c r="J18" s="147">
        <f>G18*H18</f>
        <v>150000</v>
      </c>
      <c r="M18" s="139"/>
    </row>
    <row r="19" spans="1:13" ht="36" customHeight="1" thickBot="1" x14ac:dyDescent="0.3">
      <c r="A19" s="378" t="s">
        <v>18</v>
      </c>
      <c r="B19" s="379"/>
      <c r="C19" s="379"/>
      <c r="D19" s="379"/>
      <c r="E19" s="379"/>
      <c r="F19" s="379"/>
      <c r="G19" s="379"/>
      <c r="H19" s="379"/>
      <c r="I19" s="380"/>
      <c r="J19" s="148">
        <f>J17+J18</f>
        <v>600000</v>
      </c>
    </row>
    <row r="20" spans="1:13" ht="21.75" customHeight="1" x14ac:dyDescent="0.25">
      <c r="A20" s="381"/>
      <c r="B20" s="381"/>
      <c r="C20" s="381"/>
      <c r="D20" s="381"/>
      <c r="E20" s="149"/>
      <c r="H20" s="150"/>
      <c r="I20" s="150"/>
      <c r="J20" s="151"/>
    </row>
    <row r="21" spans="1:13" ht="27" customHeight="1" x14ac:dyDescent="0.25">
      <c r="A21" s="152"/>
      <c r="B21" s="152"/>
      <c r="D21" s="152"/>
      <c r="E21" s="152"/>
      <c r="H21" s="153" t="s">
        <v>102</v>
      </c>
      <c r="I21" s="153"/>
      <c r="J21" s="154">
        <v>0</v>
      </c>
    </row>
    <row r="22" spans="1:13" ht="27" customHeight="1" thickBot="1" x14ac:dyDescent="0.3">
      <c r="A22" s="277"/>
      <c r="B22" s="277"/>
      <c r="D22" s="277"/>
      <c r="E22" s="277"/>
      <c r="H22" s="156" t="s">
        <v>185</v>
      </c>
      <c r="I22" s="156"/>
      <c r="J22" s="157">
        <v>0</v>
      </c>
    </row>
    <row r="23" spans="1:13" ht="27" customHeight="1" x14ac:dyDescent="0.25">
      <c r="A23" s="95"/>
      <c r="B23" s="95"/>
      <c r="D23" s="95"/>
      <c r="E23" s="158"/>
      <c r="H23" s="159" t="s">
        <v>19</v>
      </c>
      <c r="I23" s="160"/>
      <c r="J23" s="161">
        <f>J19</f>
        <v>600000</v>
      </c>
    </row>
    <row r="24" spans="1:13" ht="20.25" customHeight="1" x14ac:dyDescent="0.25">
      <c r="A24" s="95"/>
      <c r="B24" s="95"/>
      <c r="D24" s="95"/>
      <c r="E24" s="158"/>
      <c r="H24" s="160"/>
      <c r="I24" s="160"/>
      <c r="J24" s="162"/>
    </row>
    <row r="25" spans="1:13" ht="18.75" x14ac:dyDescent="0.25">
      <c r="A25" s="163" t="s">
        <v>506</v>
      </c>
      <c r="B25" s="158"/>
      <c r="D25" s="95"/>
      <c r="E25" s="158"/>
      <c r="H25" s="160"/>
      <c r="I25" s="160"/>
      <c r="J25" s="162"/>
    </row>
    <row r="26" spans="1:13" ht="15.75" x14ac:dyDescent="0.25">
      <c r="A26" s="95"/>
      <c r="B26" s="95"/>
      <c r="D26" s="95"/>
      <c r="E26" s="158"/>
      <c r="H26" s="160"/>
      <c r="I26" s="160"/>
      <c r="J26" s="162"/>
    </row>
    <row r="27" spans="1:13" ht="18.75" x14ac:dyDescent="0.3">
      <c r="A27" s="164" t="s">
        <v>20</v>
      </c>
      <c r="B27" s="165"/>
      <c r="D27" s="165"/>
      <c r="E27" s="95"/>
      <c r="H27" s="137"/>
      <c r="I27" s="137"/>
      <c r="J27" s="95"/>
    </row>
    <row r="28" spans="1:13" ht="18.75" x14ac:dyDescent="0.3">
      <c r="A28" s="166" t="s">
        <v>21</v>
      </c>
      <c r="B28" s="158"/>
      <c r="D28" s="158"/>
      <c r="E28" s="95"/>
      <c r="H28" s="137"/>
      <c r="I28" s="137"/>
      <c r="J28" s="95"/>
      <c r="M28" s="167"/>
    </row>
    <row r="29" spans="1:13" ht="18.75" x14ac:dyDescent="0.3">
      <c r="A29" s="166" t="s">
        <v>22</v>
      </c>
      <c r="B29" s="158"/>
      <c r="D29" s="95"/>
      <c r="E29" s="95"/>
      <c r="H29" s="137"/>
      <c r="I29" s="137"/>
      <c r="J29" s="95"/>
    </row>
    <row r="30" spans="1:13" ht="18.75" x14ac:dyDescent="0.3">
      <c r="A30" s="168" t="s">
        <v>23</v>
      </c>
      <c r="B30" s="169"/>
      <c r="D30" s="169"/>
      <c r="E30" s="95"/>
      <c r="H30" s="137"/>
      <c r="I30" s="137"/>
      <c r="J30" s="95"/>
    </row>
    <row r="31" spans="1:13" ht="18.75" x14ac:dyDescent="0.3">
      <c r="A31" s="170" t="s">
        <v>24</v>
      </c>
      <c r="B31" s="171"/>
      <c r="D31" s="172"/>
      <c r="E31" s="95"/>
      <c r="H31" s="137"/>
      <c r="I31" s="137"/>
      <c r="J31" s="95"/>
    </row>
    <row r="32" spans="1:13" ht="15.75" x14ac:dyDescent="0.25">
      <c r="A32" s="171"/>
      <c r="B32" s="171"/>
      <c r="D32" s="173"/>
      <c r="E32" s="95"/>
      <c r="H32" s="137"/>
      <c r="I32" s="137"/>
      <c r="J32" s="95"/>
    </row>
    <row r="33" spans="1:10" ht="15.75" x14ac:dyDescent="0.25">
      <c r="A33" s="95"/>
      <c r="B33" s="95"/>
      <c r="D33" s="95"/>
      <c r="E33" s="95"/>
      <c r="H33" s="174" t="s">
        <v>25</v>
      </c>
      <c r="I33" s="382" t="str">
        <f>J13</f>
        <v xml:space="preserve"> 28 Juli 2021</v>
      </c>
      <c r="J33" s="382"/>
    </row>
    <row r="34" spans="1:10" ht="15.75" x14ac:dyDescent="0.25">
      <c r="A34" s="95"/>
      <c r="B34" s="95"/>
      <c r="D34" s="95"/>
      <c r="E34" s="95"/>
      <c r="H34" s="137"/>
      <c r="I34" s="137"/>
      <c r="J34" s="95"/>
    </row>
    <row r="35" spans="1:10" ht="15.75" x14ac:dyDescent="0.25">
      <c r="A35" s="95"/>
      <c r="B35" s="95"/>
      <c r="D35" s="95"/>
      <c r="E35" s="95"/>
      <c r="H35" s="137"/>
      <c r="I35" s="137"/>
      <c r="J35" s="95"/>
    </row>
    <row r="36" spans="1:10" ht="15.75" x14ac:dyDescent="0.25">
      <c r="A36" s="95"/>
      <c r="B36" s="95"/>
      <c r="D36" s="95"/>
      <c r="E36" s="95"/>
      <c r="H36" s="137"/>
      <c r="I36" s="137"/>
      <c r="J36" s="95"/>
    </row>
    <row r="37" spans="1:10" ht="26.25" customHeight="1" x14ac:dyDescent="0.25">
      <c r="A37" s="95"/>
      <c r="B37" s="95"/>
      <c r="D37" s="95"/>
      <c r="E37" s="95"/>
      <c r="H37" s="137"/>
      <c r="I37" s="137"/>
      <c r="J37" s="95"/>
    </row>
    <row r="38" spans="1:10" ht="15.75" x14ac:dyDescent="0.25">
      <c r="A38" s="95"/>
      <c r="B38" s="95"/>
      <c r="D38" s="95"/>
      <c r="E38" s="95"/>
      <c r="H38" s="137"/>
      <c r="I38" s="137"/>
      <c r="J38" s="95"/>
    </row>
    <row r="39" spans="1:10" ht="15.75" x14ac:dyDescent="0.25">
      <c r="A39" s="95"/>
      <c r="B39" s="95"/>
      <c r="D39" s="95"/>
      <c r="E39" s="95"/>
      <c r="H39" s="137"/>
      <c r="I39" s="137"/>
      <c r="J39" s="95"/>
    </row>
    <row r="40" spans="1:10" ht="15.75" x14ac:dyDescent="0.25">
      <c r="A40" s="95"/>
      <c r="B40" s="95"/>
      <c r="D40" s="95"/>
      <c r="E40" s="95"/>
      <c r="H40" s="137"/>
      <c r="I40" s="137"/>
      <c r="J40" s="95"/>
    </row>
    <row r="41" spans="1:10" ht="15.75" x14ac:dyDescent="0.25">
      <c r="A41" s="1"/>
      <c r="B41" s="1"/>
      <c r="D41" s="1"/>
      <c r="E41" s="1"/>
      <c r="H41" s="352" t="s">
        <v>26</v>
      </c>
      <c r="I41" s="352"/>
      <c r="J41" s="352"/>
    </row>
    <row r="42" spans="1:10" ht="15.75" x14ac:dyDescent="0.25">
      <c r="A42" s="1"/>
      <c r="B42" s="1"/>
      <c r="D42" s="1"/>
      <c r="E42" s="1"/>
      <c r="H42" s="175"/>
      <c r="I42" s="175"/>
      <c r="J42" s="1"/>
    </row>
    <row r="43" spans="1:10" ht="15.75" x14ac:dyDescent="0.25">
      <c r="A43" s="1"/>
      <c r="B43" s="1"/>
      <c r="D43" s="1"/>
      <c r="E43" s="1"/>
      <c r="H43" s="175"/>
      <c r="I43" s="175"/>
      <c r="J43" s="1"/>
    </row>
    <row r="44" spans="1:10" ht="15.75" x14ac:dyDescent="0.25">
      <c r="A44" s="1"/>
      <c r="B44" s="1"/>
      <c r="D44" s="1"/>
      <c r="E44" s="1"/>
      <c r="H44" s="175"/>
      <c r="I44" s="175"/>
      <c r="J44" s="1"/>
    </row>
    <row r="45" spans="1:10" ht="15.75" x14ac:dyDescent="0.25">
      <c r="A45" s="1"/>
      <c r="B45" s="1"/>
      <c r="D45" s="1"/>
      <c r="E45" s="1"/>
      <c r="H45" s="175"/>
      <c r="I45" s="175"/>
      <c r="J45" s="1"/>
    </row>
    <row r="46" spans="1:10" ht="15.75" x14ac:dyDescent="0.25">
      <c r="A46" s="1"/>
      <c r="B46" s="1"/>
      <c r="D46" s="1"/>
      <c r="E46" s="1"/>
      <c r="H46" s="175"/>
      <c r="I46" s="175"/>
      <c r="J46" s="1"/>
    </row>
    <row r="47" spans="1:10" ht="15.75" x14ac:dyDescent="0.25">
      <c r="A47" s="1"/>
      <c r="B47" s="1"/>
      <c r="D47" s="1"/>
      <c r="E47" s="1"/>
      <c r="H47" s="175"/>
      <c r="I47" s="175"/>
      <c r="J47" s="1"/>
    </row>
    <row r="48" spans="1:10" ht="15.75" x14ac:dyDescent="0.25">
      <c r="A48" s="1"/>
      <c r="B48" s="1"/>
      <c r="D48" s="1"/>
      <c r="E48" s="1"/>
      <c r="H48" s="175"/>
      <c r="I48" s="175"/>
      <c r="J48" s="1"/>
    </row>
    <row r="49" spans="1:10" ht="15.75" x14ac:dyDescent="0.25">
      <c r="A49" s="1"/>
      <c r="B49" s="1"/>
      <c r="D49" s="1"/>
      <c r="E49" s="1"/>
      <c r="H49" s="175"/>
      <c r="I49" s="175"/>
      <c r="J49" s="1"/>
    </row>
  </sheetData>
  <autoFilter ref="A16:J19">
    <filterColumn colId="7" showButton="0"/>
  </autoFilter>
  <mergeCells count="11">
    <mergeCell ref="A10:J10"/>
    <mergeCell ref="H16:I16"/>
    <mergeCell ref="H17:I17"/>
    <mergeCell ref="A19:I19"/>
    <mergeCell ref="A20:D20"/>
    <mergeCell ref="H41:J41"/>
    <mergeCell ref="H18:I18"/>
    <mergeCell ref="C17:C18"/>
    <mergeCell ref="B17:B18"/>
    <mergeCell ref="E17:E18"/>
    <mergeCell ref="I33:J33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2:M49"/>
  <sheetViews>
    <sheetView topLeftCell="A17" zoomScale="86" zoomScaleNormal="86" workbookViewId="0">
      <selection activeCell="G28" sqref="G2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7.28515625" customWidth="1"/>
    <col min="8" max="8" width="14" style="132" customWidth="1"/>
    <col min="9" max="9" width="2.140625" style="132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30" t="s">
        <v>0</v>
      </c>
      <c r="B2" s="131"/>
      <c r="C2" s="1"/>
    </row>
    <row r="3" spans="1:13" x14ac:dyDescent="0.25">
      <c r="A3" s="89" t="s">
        <v>1</v>
      </c>
      <c r="B3" s="133"/>
      <c r="C3" s="133"/>
    </row>
    <row r="4" spans="1:13" x14ac:dyDescent="0.25">
      <c r="A4" s="89" t="s">
        <v>2</v>
      </c>
      <c r="B4" s="133"/>
      <c r="C4" s="133"/>
    </row>
    <row r="5" spans="1:13" x14ac:dyDescent="0.25">
      <c r="A5" s="89" t="s">
        <v>3</v>
      </c>
      <c r="B5" s="133"/>
      <c r="C5" s="133"/>
    </row>
    <row r="6" spans="1:13" x14ac:dyDescent="0.25">
      <c r="A6" s="89" t="s">
        <v>4</v>
      </c>
      <c r="B6" s="133"/>
      <c r="C6" s="133"/>
    </row>
    <row r="7" spans="1:13" x14ac:dyDescent="0.25">
      <c r="A7" s="89" t="s">
        <v>5</v>
      </c>
      <c r="B7" s="133"/>
      <c r="C7" s="133"/>
    </row>
    <row r="8" spans="1:13" x14ac:dyDescent="0.25">
      <c r="A8" s="133"/>
      <c r="B8" s="133"/>
      <c r="C8" s="133"/>
    </row>
    <row r="9" spans="1:13" ht="15.75" thickBot="1" x14ac:dyDescent="0.3">
      <c r="A9" s="134"/>
      <c r="B9" s="134"/>
      <c r="C9" s="134"/>
      <c r="D9" s="134"/>
      <c r="E9" s="134"/>
      <c r="F9" s="134"/>
      <c r="G9" s="134"/>
      <c r="H9" s="135"/>
      <c r="I9" s="135"/>
      <c r="J9" s="134"/>
    </row>
    <row r="10" spans="1:13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2"/>
      <c r="J10" s="373"/>
    </row>
    <row r="12" spans="1:13" ht="23.25" customHeight="1" x14ac:dyDescent="0.25">
      <c r="A12" s="95" t="s">
        <v>7</v>
      </c>
      <c r="B12" s="95" t="s">
        <v>508</v>
      </c>
      <c r="C12" s="95"/>
      <c r="D12" s="95"/>
      <c r="E12" s="95"/>
      <c r="F12" s="95"/>
      <c r="G12" s="95"/>
      <c r="H12" s="137" t="s">
        <v>8</v>
      </c>
      <c r="I12" s="137" t="s">
        <v>9</v>
      </c>
      <c r="J12" s="2" t="s">
        <v>510</v>
      </c>
    </row>
    <row r="13" spans="1:13" ht="23.25" customHeight="1" x14ac:dyDescent="0.25">
      <c r="A13" s="95"/>
      <c r="B13" s="95"/>
      <c r="C13" s="95"/>
      <c r="D13" s="95"/>
      <c r="E13" s="95"/>
      <c r="F13" s="95"/>
      <c r="G13" s="95"/>
      <c r="H13" s="137" t="s">
        <v>10</v>
      </c>
      <c r="I13" s="137" t="s">
        <v>9</v>
      </c>
      <c r="J13" s="3" t="s">
        <v>511</v>
      </c>
    </row>
    <row r="14" spans="1:13" ht="23.25" customHeight="1" x14ac:dyDescent="0.25">
      <c r="A14" s="95" t="s">
        <v>11</v>
      </c>
      <c r="B14" s="95" t="s">
        <v>509</v>
      </c>
      <c r="C14" s="95"/>
      <c r="D14" s="95"/>
      <c r="E14" s="95"/>
      <c r="F14" s="95"/>
      <c r="G14" s="95"/>
      <c r="H14" s="137" t="s">
        <v>233</v>
      </c>
      <c r="I14" s="137" t="s">
        <v>9</v>
      </c>
      <c r="J14" s="95"/>
    </row>
    <row r="15" spans="1:13" ht="27.75" customHeight="1" thickBot="1" x14ac:dyDescent="0.3">
      <c r="A15" s="138"/>
      <c r="B15" s="138"/>
      <c r="C15" s="138"/>
      <c r="D15" s="138"/>
      <c r="E15" s="138"/>
      <c r="F15" s="138"/>
      <c r="G15" s="138"/>
      <c r="H15" s="139"/>
      <c r="I15" s="139"/>
      <c r="J15" s="138"/>
    </row>
    <row r="16" spans="1:13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101</v>
      </c>
      <c r="G16" s="187" t="s">
        <v>28</v>
      </c>
      <c r="H16" s="374" t="s">
        <v>16</v>
      </c>
      <c r="I16" s="375"/>
      <c r="J16" s="143" t="s">
        <v>17</v>
      </c>
      <c r="M16" s="132"/>
    </row>
    <row r="17" spans="1:13" s="138" customFormat="1" ht="67.5" customHeight="1" x14ac:dyDescent="0.25">
      <c r="A17" s="144">
        <v>1</v>
      </c>
      <c r="B17" s="420">
        <v>44405</v>
      </c>
      <c r="C17" s="280"/>
      <c r="D17" s="184" t="s">
        <v>512</v>
      </c>
      <c r="E17" s="418" t="s">
        <v>352</v>
      </c>
      <c r="F17" s="146">
        <v>1</v>
      </c>
      <c r="G17" s="188">
        <v>360</v>
      </c>
      <c r="H17" s="376">
        <v>7000</v>
      </c>
      <c r="I17" s="377"/>
      <c r="J17" s="147">
        <f>G17*H17</f>
        <v>2520000</v>
      </c>
      <c r="M17" s="139"/>
    </row>
    <row r="18" spans="1:13" s="138" customFormat="1" ht="67.5" customHeight="1" x14ac:dyDescent="0.25">
      <c r="A18" s="144">
        <v>2</v>
      </c>
      <c r="B18" s="421"/>
      <c r="C18" s="280"/>
      <c r="D18" s="184" t="s">
        <v>513</v>
      </c>
      <c r="E18" s="419"/>
      <c r="F18" s="146">
        <v>1</v>
      </c>
      <c r="G18" s="188">
        <v>1</v>
      </c>
      <c r="H18" s="376">
        <v>300000</v>
      </c>
      <c r="I18" s="377"/>
      <c r="J18" s="147">
        <f>G18*H18</f>
        <v>300000</v>
      </c>
      <c r="M18" s="139"/>
    </row>
    <row r="19" spans="1:13" ht="36" customHeight="1" thickBot="1" x14ac:dyDescent="0.3">
      <c r="A19" s="378" t="s">
        <v>18</v>
      </c>
      <c r="B19" s="379"/>
      <c r="C19" s="379"/>
      <c r="D19" s="379"/>
      <c r="E19" s="379"/>
      <c r="F19" s="379"/>
      <c r="G19" s="379"/>
      <c r="H19" s="379"/>
      <c r="I19" s="380"/>
      <c r="J19" s="148">
        <f>SUM(J17:J18)</f>
        <v>2820000</v>
      </c>
    </row>
    <row r="20" spans="1:13" ht="21.75" customHeight="1" x14ac:dyDescent="0.25">
      <c r="A20" s="381"/>
      <c r="B20" s="381"/>
      <c r="C20" s="381"/>
      <c r="D20" s="381"/>
      <c r="E20" s="149"/>
      <c r="H20" s="150"/>
      <c r="I20" s="150"/>
      <c r="J20" s="151"/>
    </row>
    <row r="21" spans="1:13" ht="27" customHeight="1" x14ac:dyDescent="0.25">
      <c r="A21" s="152"/>
      <c r="B21" s="152"/>
      <c r="D21" s="152"/>
      <c r="E21" s="152"/>
      <c r="H21" s="153" t="s">
        <v>102</v>
      </c>
      <c r="I21" s="153"/>
      <c r="J21" s="154">
        <v>0</v>
      </c>
    </row>
    <row r="22" spans="1:13" ht="27" customHeight="1" thickBot="1" x14ac:dyDescent="0.3">
      <c r="A22" s="279"/>
      <c r="B22" s="279"/>
      <c r="D22" s="279"/>
      <c r="E22" s="279"/>
      <c r="H22" s="156" t="s">
        <v>185</v>
      </c>
      <c r="I22" s="156"/>
      <c r="J22" s="157">
        <v>0</v>
      </c>
    </row>
    <row r="23" spans="1:13" ht="27" customHeight="1" x14ac:dyDescent="0.25">
      <c r="A23" s="95"/>
      <c r="B23" s="95"/>
      <c r="D23" s="95"/>
      <c r="E23" s="158"/>
      <c r="H23" s="159" t="s">
        <v>19</v>
      </c>
      <c r="I23" s="160"/>
      <c r="J23" s="161">
        <f>J19</f>
        <v>2820000</v>
      </c>
    </row>
    <row r="24" spans="1:13" ht="20.25" customHeight="1" x14ac:dyDescent="0.25">
      <c r="A24" s="95"/>
      <c r="B24" s="95"/>
      <c r="D24" s="95"/>
      <c r="E24" s="158"/>
      <c r="H24" s="160"/>
      <c r="I24" s="160"/>
      <c r="J24" s="162"/>
    </row>
    <row r="25" spans="1:13" ht="18.75" x14ac:dyDescent="0.25">
      <c r="A25" s="163" t="s">
        <v>514</v>
      </c>
      <c r="B25" s="158"/>
      <c r="D25" s="95"/>
      <c r="E25" s="158"/>
      <c r="H25" s="160"/>
      <c r="I25" s="160"/>
      <c r="J25" s="162"/>
    </row>
    <row r="26" spans="1:13" ht="15.75" x14ac:dyDescent="0.25">
      <c r="A26" s="95"/>
      <c r="B26" s="95"/>
      <c r="D26" s="95"/>
      <c r="E26" s="158"/>
      <c r="H26" s="160"/>
      <c r="I26" s="160"/>
      <c r="J26" s="162"/>
    </row>
    <row r="27" spans="1:13" ht="18.75" x14ac:dyDescent="0.3">
      <c r="A27" s="164" t="s">
        <v>20</v>
      </c>
      <c r="B27" s="165"/>
      <c r="D27" s="165"/>
      <c r="E27" s="95"/>
      <c r="H27" s="137"/>
      <c r="I27" s="137"/>
      <c r="J27" s="95"/>
    </row>
    <row r="28" spans="1:13" ht="18.75" x14ac:dyDescent="0.3">
      <c r="A28" s="166" t="s">
        <v>21</v>
      </c>
      <c r="B28" s="158"/>
      <c r="D28" s="158"/>
      <c r="E28" s="95"/>
      <c r="H28" s="137"/>
      <c r="I28" s="137"/>
      <c r="J28" s="95"/>
      <c r="M28" s="167"/>
    </row>
    <row r="29" spans="1:13" ht="18.75" x14ac:dyDescent="0.3">
      <c r="A29" s="166" t="s">
        <v>22</v>
      </c>
      <c r="B29" s="158"/>
      <c r="D29" s="95"/>
      <c r="E29" s="95"/>
      <c r="H29" s="137"/>
      <c r="I29" s="137"/>
      <c r="J29" s="95"/>
    </row>
    <row r="30" spans="1:13" ht="18.75" x14ac:dyDescent="0.3">
      <c r="A30" s="168" t="s">
        <v>23</v>
      </c>
      <c r="B30" s="169"/>
      <c r="D30" s="169"/>
      <c r="E30" s="95"/>
      <c r="H30" s="137"/>
      <c r="I30" s="137"/>
      <c r="J30" s="95"/>
    </row>
    <row r="31" spans="1:13" ht="18.75" x14ac:dyDescent="0.3">
      <c r="A31" s="170" t="s">
        <v>24</v>
      </c>
      <c r="B31" s="171"/>
      <c r="D31" s="172"/>
      <c r="E31" s="95"/>
      <c r="H31" s="137"/>
      <c r="I31" s="137"/>
      <c r="J31" s="95"/>
    </row>
    <row r="32" spans="1:13" ht="15.75" x14ac:dyDescent="0.25">
      <c r="A32" s="171"/>
      <c r="B32" s="171"/>
      <c r="D32" s="173"/>
      <c r="E32" s="95"/>
      <c r="H32" s="137"/>
      <c r="I32" s="137"/>
      <c r="J32" s="95"/>
    </row>
    <row r="33" spans="1:10" ht="15.75" x14ac:dyDescent="0.25">
      <c r="A33" s="95"/>
      <c r="B33" s="95"/>
      <c r="D33" s="95"/>
      <c r="E33" s="95"/>
      <c r="H33" s="174" t="s">
        <v>25</v>
      </c>
      <c r="I33" s="382" t="str">
        <f>J13</f>
        <v xml:space="preserve"> 29 Juli 2021</v>
      </c>
      <c r="J33" s="382"/>
    </row>
    <row r="34" spans="1:10" ht="15.75" x14ac:dyDescent="0.25">
      <c r="A34" s="95"/>
      <c r="B34" s="95"/>
      <c r="D34" s="95"/>
      <c r="E34" s="95"/>
      <c r="H34" s="137"/>
      <c r="I34" s="137"/>
      <c r="J34" s="95"/>
    </row>
    <row r="35" spans="1:10" ht="15.75" x14ac:dyDescent="0.25">
      <c r="A35" s="95"/>
      <c r="B35" s="95"/>
      <c r="D35" s="95"/>
      <c r="E35" s="95"/>
      <c r="H35" s="137"/>
      <c r="I35" s="137"/>
      <c r="J35" s="95"/>
    </row>
    <row r="36" spans="1:10" ht="15.75" x14ac:dyDescent="0.25">
      <c r="A36" s="95"/>
      <c r="B36" s="95"/>
      <c r="D36" s="95"/>
      <c r="E36" s="95"/>
      <c r="H36" s="137"/>
      <c r="I36" s="137"/>
      <c r="J36" s="95"/>
    </row>
    <row r="37" spans="1:10" ht="26.25" customHeight="1" x14ac:dyDescent="0.25">
      <c r="A37" s="95"/>
      <c r="B37" s="95"/>
      <c r="D37" s="95"/>
      <c r="E37" s="95"/>
      <c r="H37" s="137"/>
      <c r="I37" s="137"/>
      <c r="J37" s="95"/>
    </row>
    <row r="38" spans="1:10" ht="15.75" x14ac:dyDescent="0.25">
      <c r="A38" s="95"/>
      <c r="B38" s="95"/>
      <c r="D38" s="95"/>
      <c r="E38" s="95"/>
      <c r="H38" s="137"/>
      <c r="I38" s="137"/>
      <c r="J38" s="95"/>
    </row>
    <row r="39" spans="1:10" ht="15.75" x14ac:dyDescent="0.25">
      <c r="A39" s="95"/>
      <c r="B39" s="95"/>
      <c r="D39" s="95"/>
      <c r="E39" s="95"/>
      <c r="H39" s="137"/>
      <c r="I39" s="137"/>
      <c r="J39" s="95"/>
    </row>
    <row r="40" spans="1:10" ht="15.75" x14ac:dyDescent="0.25">
      <c r="A40" s="95"/>
      <c r="B40" s="95"/>
      <c r="D40" s="95"/>
      <c r="E40" s="95"/>
      <c r="H40" s="137"/>
      <c r="I40" s="137"/>
      <c r="J40" s="95"/>
    </row>
    <row r="41" spans="1:10" ht="15.75" x14ac:dyDescent="0.25">
      <c r="A41" s="1"/>
      <c r="B41" s="1"/>
      <c r="D41" s="1"/>
      <c r="E41" s="1"/>
      <c r="H41" s="352" t="s">
        <v>26</v>
      </c>
      <c r="I41" s="352"/>
      <c r="J41" s="352"/>
    </row>
    <row r="42" spans="1:10" ht="15.75" x14ac:dyDescent="0.25">
      <c r="A42" s="1"/>
      <c r="B42" s="1"/>
      <c r="D42" s="1"/>
      <c r="E42" s="1"/>
      <c r="H42" s="175"/>
      <c r="I42" s="175"/>
      <c r="J42" s="1"/>
    </row>
    <row r="43" spans="1:10" ht="15.75" x14ac:dyDescent="0.25">
      <c r="A43" s="1"/>
      <c r="B43" s="1"/>
      <c r="D43" s="1"/>
      <c r="E43" s="1"/>
      <c r="H43" s="175"/>
      <c r="I43" s="175"/>
      <c r="J43" s="1"/>
    </row>
    <row r="44" spans="1:10" ht="15.75" x14ac:dyDescent="0.25">
      <c r="A44" s="1"/>
      <c r="B44" s="1"/>
      <c r="D44" s="1"/>
      <c r="E44" s="1"/>
      <c r="H44" s="175"/>
      <c r="I44" s="175"/>
      <c r="J44" s="1"/>
    </row>
    <row r="45" spans="1:10" ht="15.75" x14ac:dyDescent="0.25">
      <c r="A45" s="1"/>
      <c r="B45" s="1"/>
      <c r="D45" s="1"/>
      <c r="E45" s="1"/>
      <c r="H45" s="175"/>
      <c r="I45" s="175"/>
      <c r="J45" s="1"/>
    </row>
    <row r="46" spans="1:10" ht="15.75" x14ac:dyDescent="0.25">
      <c r="A46" s="1"/>
      <c r="B46" s="1"/>
      <c r="D46" s="1"/>
      <c r="E46" s="1"/>
      <c r="H46" s="175"/>
      <c r="I46" s="175"/>
      <c r="J46" s="1"/>
    </row>
    <row r="47" spans="1:10" ht="15.75" x14ac:dyDescent="0.25">
      <c r="A47" s="1"/>
      <c r="B47" s="1"/>
      <c r="D47" s="1"/>
      <c r="E47" s="1"/>
      <c r="H47" s="175"/>
      <c r="I47" s="175"/>
      <c r="J47" s="1"/>
    </row>
    <row r="48" spans="1:10" ht="15.75" x14ac:dyDescent="0.25">
      <c r="A48" s="1"/>
      <c r="B48" s="1"/>
      <c r="D48" s="1"/>
      <c r="E48" s="1"/>
      <c r="H48" s="175"/>
      <c r="I48" s="175"/>
      <c r="J48" s="1"/>
    </row>
    <row r="49" spans="1:10" ht="15.75" x14ac:dyDescent="0.25">
      <c r="A49" s="1"/>
      <c r="B49" s="1"/>
      <c r="D49" s="1"/>
      <c r="E49" s="1"/>
      <c r="H49" s="175"/>
      <c r="I49" s="175"/>
      <c r="J49" s="1"/>
    </row>
  </sheetData>
  <autoFilter ref="A16:J19">
    <filterColumn colId="7" showButton="0"/>
  </autoFilter>
  <mergeCells count="10">
    <mergeCell ref="A10:J10"/>
    <mergeCell ref="H16:I16"/>
    <mergeCell ref="B17:B18"/>
    <mergeCell ref="E17:E18"/>
    <mergeCell ref="H17:I17"/>
    <mergeCell ref="A19:I19"/>
    <mergeCell ref="A20:D20"/>
    <mergeCell ref="I33:J33"/>
    <mergeCell ref="H41:J41"/>
    <mergeCell ref="H18:I18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2:M48"/>
  <sheetViews>
    <sheetView topLeftCell="A13" zoomScale="86" zoomScaleNormal="86" workbookViewId="0">
      <selection activeCell="D26" sqref="D26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7.28515625" customWidth="1"/>
    <col min="8" max="8" width="14" style="132" customWidth="1"/>
    <col min="9" max="9" width="2.140625" style="132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30" t="s">
        <v>0</v>
      </c>
      <c r="B2" s="131"/>
      <c r="C2" s="1"/>
    </row>
    <row r="3" spans="1:13" x14ac:dyDescent="0.25">
      <c r="A3" s="89" t="s">
        <v>1</v>
      </c>
      <c r="B3" s="133"/>
      <c r="C3" s="133"/>
    </row>
    <row r="4" spans="1:13" x14ac:dyDescent="0.25">
      <c r="A4" s="89" t="s">
        <v>2</v>
      </c>
      <c r="B4" s="133"/>
      <c r="C4" s="133"/>
    </row>
    <row r="5" spans="1:13" x14ac:dyDescent="0.25">
      <c r="A5" s="89" t="s">
        <v>3</v>
      </c>
      <c r="B5" s="133"/>
      <c r="C5" s="133"/>
    </row>
    <row r="6" spans="1:13" x14ac:dyDescent="0.25">
      <c r="A6" s="89" t="s">
        <v>4</v>
      </c>
      <c r="B6" s="133"/>
      <c r="C6" s="133"/>
    </row>
    <row r="7" spans="1:13" x14ac:dyDescent="0.25">
      <c r="A7" s="89" t="s">
        <v>5</v>
      </c>
      <c r="B7" s="133"/>
      <c r="C7" s="133"/>
    </row>
    <row r="8" spans="1:13" x14ac:dyDescent="0.25">
      <c r="A8" s="133"/>
      <c r="B8" s="133"/>
      <c r="C8" s="133"/>
    </row>
    <row r="9" spans="1:13" ht="15.75" thickBot="1" x14ac:dyDescent="0.3">
      <c r="A9" s="134"/>
      <c r="B9" s="134"/>
      <c r="C9" s="134"/>
      <c r="D9" s="134"/>
      <c r="E9" s="134"/>
      <c r="F9" s="134"/>
      <c r="G9" s="134"/>
      <c r="H9" s="135"/>
      <c r="I9" s="135"/>
      <c r="J9" s="134"/>
    </row>
    <row r="10" spans="1:13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2"/>
      <c r="J10" s="373"/>
    </row>
    <row r="12" spans="1:13" ht="23.25" customHeight="1" x14ac:dyDescent="0.25">
      <c r="A12" s="95" t="s">
        <v>7</v>
      </c>
      <c r="B12" s="95" t="s">
        <v>520</v>
      </c>
      <c r="C12" s="95"/>
      <c r="D12" s="95"/>
      <c r="E12" s="95"/>
      <c r="F12" s="95"/>
      <c r="G12" s="95"/>
      <c r="H12" s="137" t="s">
        <v>8</v>
      </c>
      <c r="I12" s="137" t="s">
        <v>9</v>
      </c>
      <c r="J12" s="2" t="s">
        <v>515</v>
      </c>
    </row>
    <row r="13" spans="1:13" ht="23.25" customHeight="1" x14ac:dyDescent="0.25">
      <c r="A13" s="95"/>
      <c r="B13" s="95"/>
      <c r="C13" s="95"/>
      <c r="D13" s="95"/>
      <c r="E13" s="95"/>
      <c r="F13" s="95"/>
      <c r="G13" s="95"/>
      <c r="H13" s="137" t="s">
        <v>10</v>
      </c>
      <c r="I13" s="137" t="s">
        <v>9</v>
      </c>
      <c r="J13" s="3" t="s">
        <v>511</v>
      </c>
    </row>
    <row r="14" spans="1:13" ht="23.25" customHeight="1" x14ac:dyDescent="0.25">
      <c r="A14" s="95" t="s">
        <v>11</v>
      </c>
      <c r="B14" s="95" t="s">
        <v>516</v>
      </c>
      <c r="C14" s="95"/>
      <c r="D14" s="95"/>
      <c r="E14" s="95"/>
      <c r="F14" s="95"/>
      <c r="G14" s="95"/>
      <c r="H14" s="137" t="s">
        <v>233</v>
      </c>
      <c r="I14" s="137" t="s">
        <v>9</v>
      </c>
      <c r="J14" s="95"/>
    </row>
    <row r="15" spans="1:13" ht="27.75" customHeight="1" thickBot="1" x14ac:dyDescent="0.3">
      <c r="A15" s="138"/>
      <c r="B15" s="138"/>
      <c r="C15" s="138"/>
      <c r="D15" s="138"/>
      <c r="E15" s="138"/>
      <c r="F15" s="138"/>
      <c r="G15" s="138"/>
      <c r="H15" s="139"/>
      <c r="I15" s="139"/>
      <c r="J15" s="138"/>
    </row>
    <row r="16" spans="1:13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101</v>
      </c>
      <c r="G16" s="187" t="s">
        <v>28</v>
      </c>
      <c r="H16" s="374" t="s">
        <v>16</v>
      </c>
      <c r="I16" s="375"/>
      <c r="J16" s="143" t="s">
        <v>17</v>
      </c>
      <c r="M16" s="132"/>
    </row>
    <row r="17" spans="1:13" s="138" customFormat="1" ht="67.5" customHeight="1" x14ac:dyDescent="0.25">
      <c r="A17" s="144">
        <v>1</v>
      </c>
      <c r="B17" s="288">
        <v>44400</v>
      </c>
      <c r="C17" s="280" t="s">
        <v>517</v>
      </c>
      <c r="D17" s="184" t="s">
        <v>518</v>
      </c>
      <c r="E17" s="282" t="s">
        <v>519</v>
      </c>
      <c r="F17" s="146">
        <v>6</v>
      </c>
      <c r="G17" s="188">
        <v>622</v>
      </c>
      <c r="H17" s="376">
        <v>8000</v>
      </c>
      <c r="I17" s="377"/>
      <c r="J17" s="147">
        <f>G17*H17</f>
        <v>4976000</v>
      </c>
      <c r="M17" s="139"/>
    </row>
    <row r="18" spans="1:13" ht="36" customHeight="1" thickBot="1" x14ac:dyDescent="0.3">
      <c r="A18" s="378" t="s">
        <v>18</v>
      </c>
      <c r="B18" s="379"/>
      <c r="C18" s="379"/>
      <c r="D18" s="379"/>
      <c r="E18" s="379"/>
      <c r="F18" s="379"/>
      <c r="G18" s="379"/>
      <c r="H18" s="379"/>
      <c r="I18" s="380"/>
      <c r="J18" s="148">
        <f>SUM(J17:J17)</f>
        <v>4976000</v>
      </c>
    </row>
    <row r="19" spans="1:13" ht="21.75" customHeight="1" x14ac:dyDescent="0.25">
      <c r="A19" s="381"/>
      <c r="B19" s="381"/>
      <c r="C19" s="381"/>
      <c r="D19" s="381"/>
      <c r="E19" s="149"/>
      <c r="H19" s="150"/>
      <c r="I19" s="150"/>
      <c r="J19" s="151"/>
    </row>
    <row r="20" spans="1:13" ht="27" customHeight="1" x14ac:dyDescent="0.25">
      <c r="A20" s="152"/>
      <c r="B20" s="152"/>
      <c r="D20" s="152"/>
      <c r="E20" s="152"/>
      <c r="H20" s="153" t="s">
        <v>102</v>
      </c>
      <c r="I20" s="153"/>
      <c r="J20" s="154">
        <v>0</v>
      </c>
    </row>
    <row r="21" spans="1:13" ht="27" customHeight="1" thickBot="1" x14ac:dyDescent="0.3">
      <c r="A21" s="279"/>
      <c r="B21" s="279"/>
      <c r="D21" s="279"/>
      <c r="E21" s="279"/>
      <c r="H21" s="156" t="s">
        <v>185</v>
      </c>
      <c r="I21" s="156"/>
      <c r="J21" s="157">
        <v>0</v>
      </c>
    </row>
    <row r="22" spans="1:13" ht="27" customHeight="1" x14ac:dyDescent="0.25">
      <c r="A22" s="95"/>
      <c r="B22" s="95"/>
      <c r="D22" s="95"/>
      <c r="E22" s="158"/>
      <c r="H22" s="159" t="s">
        <v>19</v>
      </c>
      <c r="I22" s="160"/>
      <c r="J22" s="161">
        <f>J18</f>
        <v>4976000</v>
      </c>
    </row>
    <row r="23" spans="1:13" ht="20.25" customHeight="1" x14ac:dyDescent="0.25">
      <c r="A23" s="95"/>
      <c r="B23" s="95"/>
      <c r="D23" s="95"/>
      <c r="E23" s="158"/>
      <c r="H23" s="160"/>
      <c r="I23" s="160"/>
      <c r="J23" s="162"/>
    </row>
    <row r="24" spans="1:13" ht="18.75" x14ac:dyDescent="0.25">
      <c r="A24" s="163" t="s">
        <v>1034</v>
      </c>
      <c r="B24" s="158"/>
      <c r="D24" s="95"/>
      <c r="E24" s="158"/>
      <c r="H24" s="160"/>
      <c r="I24" s="160"/>
      <c r="J24" s="162"/>
    </row>
    <row r="25" spans="1:13" ht="15.75" x14ac:dyDescent="0.25">
      <c r="A25" s="95"/>
      <c r="B25" s="95"/>
      <c r="D25" s="95"/>
      <c r="E25" s="158"/>
      <c r="H25" s="160"/>
      <c r="I25" s="160"/>
      <c r="J25" s="162"/>
    </row>
    <row r="26" spans="1:13" ht="18.75" x14ac:dyDescent="0.3">
      <c r="A26" s="164" t="s">
        <v>20</v>
      </c>
      <c r="B26" s="165"/>
      <c r="D26" s="165"/>
      <c r="E26" s="95"/>
      <c r="H26" s="137"/>
      <c r="I26" s="137"/>
      <c r="J26" s="95"/>
    </row>
    <row r="27" spans="1:13" ht="18.75" x14ac:dyDescent="0.3">
      <c r="A27" s="166" t="s">
        <v>21</v>
      </c>
      <c r="B27" s="158"/>
      <c r="D27" s="158"/>
      <c r="E27" s="95"/>
      <c r="H27" s="137"/>
      <c r="I27" s="137"/>
      <c r="J27" s="95"/>
      <c r="M27" s="167"/>
    </row>
    <row r="28" spans="1:13" ht="18.75" x14ac:dyDescent="0.3">
      <c r="A28" s="166" t="s">
        <v>22</v>
      </c>
      <c r="B28" s="158"/>
      <c r="D28" s="95"/>
      <c r="E28" s="95"/>
      <c r="H28" s="137"/>
      <c r="I28" s="137"/>
      <c r="J28" s="95"/>
    </row>
    <row r="29" spans="1:13" ht="18.75" x14ac:dyDescent="0.3">
      <c r="A29" s="168" t="s">
        <v>23</v>
      </c>
      <c r="B29" s="169"/>
      <c r="D29" s="169"/>
      <c r="E29" s="95"/>
      <c r="H29" s="137"/>
      <c r="I29" s="137"/>
      <c r="J29" s="95"/>
    </row>
    <row r="30" spans="1:13" ht="18.75" x14ac:dyDescent="0.3">
      <c r="A30" s="170" t="s">
        <v>24</v>
      </c>
      <c r="B30" s="171"/>
      <c r="D30" s="172"/>
      <c r="E30" s="95"/>
      <c r="H30" s="137"/>
      <c r="I30" s="137"/>
      <c r="J30" s="95"/>
    </row>
    <row r="31" spans="1:13" ht="15.75" x14ac:dyDescent="0.25">
      <c r="A31" s="171"/>
      <c r="B31" s="171"/>
      <c r="D31" s="173"/>
      <c r="E31" s="95"/>
      <c r="H31" s="137"/>
      <c r="I31" s="137"/>
      <c r="J31" s="95"/>
    </row>
    <row r="32" spans="1:13" ht="15.75" x14ac:dyDescent="0.25">
      <c r="A32" s="95"/>
      <c r="B32" s="95"/>
      <c r="D32" s="95"/>
      <c r="E32" s="95"/>
      <c r="H32" s="174" t="s">
        <v>25</v>
      </c>
      <c r="I32" s="382" t="str">
        <f>J13</f>
        <v xml:space="preserve"> 29 Juli 2021</v>
      </c>
      <c r="J32" s="382"/>
    </row>
    <row r="33" spans="1:10" ht="15.75" x14ac:dyDescent="0.25">
      <c r="A33" s="95"/>
      <c r="B33" s="95"/>
      <c r="D33" s="95"/>
      <c r="E33" s="95"/>
      <c r="H33" s="137"/>
      <c r="I33" s="137"/>
      <c r="J33" s="95"/>
    </row>
    <row r="34" spans="1:10" ht="15.75" x14ac:dyDescent="0.25">
      <c r="A34" s="95"/>
      <c r="B34" s="95"/>
      <c r="D34" s="95"/>
      <c r="E34" s="95"/>
      <c r="H34" s="137"/>
      <c r="I34" s="137"/>
      <c r="J34" s="95"/>
    </row>
    <row r="35" spans="1:10" ht="15.75" x14ac:dyDescent="0.25">
      <c r="A35" s="95"/>
      <c r="B35" s="95"/>
      <c r="D35" s="95"/>
      <c r="E35" s="95"/>
      <c r="H35" s="137"/>
      <c r="I35" s="137"/>
      <c r="J35" s="95"/>
    </row>
    <row r="36" spans="1:10" ht="26.25" customHeight="1" x14ac:dyDescent="0.25">
      <c r="A36" s="95"/>
      <c r="B36" s="95"/>
      <c r="D36" s="95"/>
      <c r="E36" s="95"/>
      <c r="H36" s="137"/>
      <c r="I36" s="137"/>
      <c r="J36" s="95"/>
    </row>
    <row r="37" spans="1:10" ht="15.75" x14ac:dyDescent="0.25">
      <c r="A37" s="95"/>
      <c r="B37" s="95"/>
      <c r="D37" s="95"/>
      <c r="E37" s="95"/>
      <c r="H37" s="137"/>
      <c r="I37" s="137"/>
      <c r="J37" s="95"/>
    </row>
    <row r="38" spans="1:10" ht="15.75" x14ac:dyDescent="0.25">
      <c r="A38" s="95"/>
      <c r="B38" s="95"/>
      <c r="D38" s="95"/>
      <c r="E38" s="95"/>
      <c r="H38" s="137"/>
      <c r="I38" s="137"/>
      <c r="J38" s="95"/>
    </row>
    <row r="39" spans="1:10" ht="15.75" x14ac:dyDescent="0.25">
      <c r="A39" s="95"/>
      <c r="B39" s="95"/>
      <c r="D39" s="95"/>
      <c r="E39" s="95"/>
      <c r="H39" s="137"/>
      <c r="I39" s="137"/>
      <c r="J39" s="95"/>
    </row>
    <row r="40" spans="1:10" ht="15.75" x14ac:dyDescent="0.25">
      <c r="A40" s="1"/>
      <c r="B40" s="1"/>
      <c r="D40" s="1"/>
      <c r="E40" s="1"/>
      <c r="H40" s="352" t="s">
        <v>26</v>
      </c>
      <c r="I40" s="352"/>
      <c r="J40" s="352"/>
    </row>
    <row r="41" spans="1:10" ht="15.75" x14ac:dyDescent="0.25">
      <c r="A41" s="1"/>
      <c r="B41" s="1"/>
      <c r="D41" s="1"/>
      <c r="E41" s="1"/>
      <c r="H41" s="175"/>
      <c r="I41" s="175"/>
      <c r="J41" s="1"/>
    </row>
    <row r="42" spans="1:10" ht="15.75" x14ac:dyDescent="0.25">
      <c r="A42" s="1"/>
      <c r="B42" s="1"/>
      <c r="D42" s="1"/>
      <c r="E42" s="1"/>
      <c r="H42" s="175"/>
      <c r="I42" s="175"/>
      <c r="J42" s="1"/>
    </row>
    <row r="43" spans="1:10" ht="15.75" x14ac:dyDescent="0.25">
      <c r="A43" s="1"/>
      <c r="B43" s="1"/>
      <c r="D43" s="1"/>
      <c r="E43" s="1"/>
      <c r="H43" s="175"/>
      <c r="I43" s="175"/>
      <c r="J43" s="1"/>
    </row>
    <row r="44" spans="1:10" ht="15.75" x14ac:dyDescent="0.25">
      <c r="A44" s="1"/>
      <c r="B44" s="1"/>
      <c r="D44" s="1"/>
      <c r="E44" s="1"/>
      <c r="H44" s="175"/>
      <c r="I44" s="175"/>
      <c r="J44" s="1"/>
    </row>
    <row r="45" spans="1:10" ht="15.75" x14ac:dyDescent="0.25">
      <c r="A45" s="1"/>
      <c r="B45" s="1"/>
      <c r="D45" s="1"/>
      <c r="E45" s="1"/>
      <c r="H45" s="175"/>
      <c r="I45" s="175"/>
      <c r="J45" s="1"/>
    </row>
    <row r="46" spans="1:10" ht="15.75" x14ac:dyDescent="0.25">
      <c r="A46" s="1"/>
      <c r="B46" s="1"/>
      <c r="D46" s="1"/>
      <c r="E46" s="1"/>
      <c r="H46" s="175"/>
      <c r="I46" s="175"/>
      <c r="J46" s="1"/>
    </row>
    <row r="47" spans="1:10" ht="15.75" x14ac:dyDescent="0.25">
      <c r="A47" s="1"/>
      <c r="B47" s="1"/>
      <c r="D47" s="1"/>
      <c r="E47" s="1"/>
      <c r="H47" s="175"/>
      <c r="I47" s="175"/>
      <c r="J47" s="1"/>
    </row>
    <row r="48" spans="1:10" ht="15.75" x14ac:dyDescent="0.25">
      <c r="A48" s="1"/>
      <c r="B48" s="1"/>
      <c r="D48" s="1"/>
      <c r="E48" s="1"/>
      <c r="H48" s="175"/>
      <c r="I48" s="175"/>
      <c r="J48" s="1"/>
    </row>
  </sheetData>
  <autoFilter ref="A16:J18">
    <filterColumn colId="7" showButton="0"/>
  </autoFilter>
  <mergeCells count="7">
    <mergeCell ref="A18:I18"/>
    <mergeCell ref="A19:D19"/>
    <mergeCell ref="I32:J32"/>
    <mergeCell ref="H40:J40"/>
    <mergeCell ref="A10:J10"/>
    <mergeCell ref="H16:I16"/>
    <mergeCell ref="H17:I17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2:P84"/>
  <sheetViews>
    <sheetView topLeftCell="A56" zoomScale="86" zoomScaleNormal="86" workbookViewId="0">
      <selection activeCell="E80" sqref="E80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132" customWidth="1"/>
    <col min="9" max="9" width="2.140625" style="132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30" t="s">
        <v>0</v>
      </c>
      <c r="B2" s="131"/>
      <c r="C2" s="1"/>
    </row>
    <row r="3" spans="1:13" x14ac:dyDescent="0.25">
      <c r="A3" s="89" t="s">
        <v>1</v>
      </c>
      <c r="B3" s="133"/>
      <c r="C3" s="133"/>
    </row>
    <row r="4" spans="1:13" x14ac:dyDescent="0.25">
      <c r="A4" s="89" t="s">
        <v>2</v>
      </c>
      <c r="B4" s="133"/>
      <c r="C4" s="133"/>
    </row>
    <row r="5" spans="1:13" x14ac:dyDescent="0.25">
      <c r="A5" s="89" t="s">
        <v>3</v>
      </c>
      <c r="B5" s="133"/>
      <c r="C5" s="133"/>
    </row>
    <row r="6" spans="1:13" x14ac:dyDescent="0.25">
      <c r="A6" s="89" t="s">
        <v>4</v>
      </c>
      <c r="B6" s="133"/>
      <c r="C6" s="133"/>
    </row>
    <row r="7" spans="1:13" x14ac:dyDescent="0.25">
      <c r="A7" s="89" t="s">
        <v>5</v>
      </c>
      <c r="B7" s="133"/>
      <c r="C7" s="133"/>
    </row>
    <row r="8" spans="1:13" x14ac:dyDescent="0.25">
      <c r="A8" s="133"/>
      <c r="B8" s="133"/>
      <c r="C8" s="133"/>
    </row>
    <row r="9" spans="1:13" ht="15.75" thickBot="1" x14ac:dyDescent="0.3">
      <c r="A9" s="134"/>
      <c r="B9" s="134"/>
      <c r="C9" s="134"/>
      <c r="D9" s="134"/>
      <c r="E9" s="134"/>
      <c r="F9" s="134"/>
      <c r="G9" s="134"/>
      <c r="H9" s="135"/>
      <c r="I9" s="135"/>
      <c r="J9" s="134"/>
    </row>
    <row r="10" spans="1:13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2"/>
      <c r="J10" s="373"/>
    </row>
    <row r="12" spans="1:13" ht="18.75" customHeight="1" x14ac:dyDescent="0.25">
      <c r="A12" s="95" t="s">
        <v>7</v>
      </c>
      <c r="B12" s="95" t="s">
        <v>231</v>
      </c>
      <c r="C12" s="95"/>
      <c r="D12" s="95"/>
      <c r="E12" s="95"/>
      <c r="F12" s="95"/>
      <c r="G12" s="95"/>
      <c r="H12" s="137" t="s">
        <v>8</v>
      </c>
      <c r="I12" s="137" t="s">
        <v>9</v>
      </c>
      <c r="J12" s="2" t="s">
        <v>616</v>
      </c>
    </row>
    <row r="13" spans="1:13" ht="18.75" customHeight="1" x14ac:dyDescent="0.25">
      <c r="A13" s="95"/>
      <c r="B13" s="95"/>
      <c r="C13" s="95"/>
      <c r="D13" s="95"/>
      <c r="E13" s="95"/>
      <c r="F13" s="95"/>
      <c r="G13" s="95"/>
      <c r="H13" s="137" t="s">
        <v>10</v>
      </c>
      <c r="I13" s="137" t="s">
        <v>9</v>
      </c>
      <c r="J13" s="3" t="s">
        <v>511</v>
      </c>
    </row>
    <row r="14" spans="1:13" ht="18.75" customHeight="1" x14ac:dyDescent="0.25">
      <c r="A14" s="95" t="s">
        <v>11</v>
      </c>
      <c r="B14" s="95" t="s">
        <v>232</v>
      </c>
      <c r="C14" s="95"/>
      <c r="D14" s="95"/>
      <c r="E14" s="95"/>
      <c r="F14" s="95"/>
      <c r="G14" s="95"/>
      <c r="H14" s="137" t="s">
        <v>233</v>
      </c>
      <c r="I14" s="137" t="s">
        <v>9</v>
      </c>
      <c r="J14" s="95" t="s">
        <v>521</v>
      </c>
    </row>
    <row r="15" spans="1:13" ht="11.25" customHeight="1" thickBot="1" x14ac:dyDescent="0.3">
      <c r="A15" s="138"/>
      <c r="B15" s="138"/>
      <c r="C15" s="138"/>
      <c r="D15" s="138"/>
      <c r="E15" s="138"/>
      <c r="F15" s="138"/>
      <c r="G15" s="138"/>
      <c r="H15" s="139"/>
      <c r="I15" s="139"/>
      <c r="J15" s="138"/>
    </row>
    <row r="16" spans="1:13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101</v>
      </c>
      <c r="G16" s="187" t="s">
        <v>28</v>
      </c>
      <c r="H16" s="374" t="s">
        <v>16</v>
      </c>
      <c r="I16" s="375"/>
      <c r="J16" s="143" t="s">
        <v>17</v>
      </c>
      <c r="M16" s="132"/>
    </row>
    <row r="17" spans="1:13" s="138" customFormat="1" ht="30.75" customHeight="1" x14ac:dyDescent="0.25">
      <c r="A17" s="144">
        <v>1</v>
      </c>
      <c r="B17" s="291">
        <v>44368</v>
      </c>
      <c r="C17" s="183" t="s">
        <v>522</v>
      </c>
      <c r="D17" s="184" t="s">
        <v>122</v>
      </c>
      <c r="E17" s="185" t="s">
        <v>523</v>
      </c>
      <c r="F17" s="146">
        <v>1</v>
      </c>
      <c r="G17" s="188">
        <v>1084</v>
      </c>
      <c r="H17" s="422">
        <v>30000000</v>
      </c>
      <c r="I17" s="423"/>
      <c r="J17" s="289">
        <f>H17</f>
        <v>30000000</v>
      </c>
      <c r="M17" s="139"/>
    </row>
    <row r="18" spans="1:13" s="138" customFormat="1" ht="27" customHeight="1" x14ac:dyDescent="0.25">
      <c r="A18" s="144">
        <f>A17+1</f>
        <v>2</v>
      </c>
      <c r="B18" s="291">
        <v>44368</v>
      </c>
      <c r="C18" s="183" t="s">
        <v>524</v>
      </c>
      <c r="D18" s="184" t="s">
        <v>525</v>
      </c>
      <c r="E18" s="185" t="s">
        <v>526</v>
      </c>
      <c r="F18" s="146">
        <v>1</v>
      </c>
      <c r="G18" s="188">
        <v>9</v>
      </c>
      <c r="H18" s="295"/>
      <c r="I18" s="296"/>
      <c r="J18" s="294"/>
      <c r="M18" s="139"/>
    </row>
    <row r="19" spans="1:13" s="138" customFormat="1" ht="27" customHeight="1" x14ac:dyDescent="0.25">
      <c r="A19" s="144">
        <f t="shared" ref="A19:A54" si="0">A18+1</f>
        <v>3</v>
      </c>
      <c r="B19" s="291">
        <v>44368</v>
      </c>
      <c r="C19" s="183" t="s">
        <v>527</v>
      </c>
      <c r="D19" s="184" t="s">
        <v>528</v>
      </c>
      <c r="E19" s="185" t="s">
        <v>529</v>
      </c>
      <c r="F19" s="146">
        <v>1</v>
      </c>
      <c r="G19" s="188">
        <v>2</v>
      </c>
      <c r="H19" s="295"/>
      <c r="I19" s="296"/>
      <c r="J19" s="294"/>
      <c r="M19" s="139"/>
    </row>
    <row r="20" spans="1:13" s="138" customFormat="1" ht="27" customHeight="1" x14ac:dyDescent="0.25">
      <c r="A20" s="144">
        <f t="shared" si="0"/>
        <v>4</v>
      </c>
      <c r="B20" s="291">
        <v>44379</v>
      </c>
      <c r="C20" s="183" t="s">
        <v>530</v>
      </c>
      <c r="D20" s="184" t="s">
        <v>531</v>
      </c>
      <c r="E20" s="185" t="s">
        <v>532</v>
      </c>
      <c r="F20" s="146">
        <v>27</v>
      </c>
      <c r="G20" s="188">
        <v>1260</v>
      </c>
      <c r="H20" s="295"/>
      <c r="I20" s="296"/>
      <c r="J20" s="294"/>
      <c r="M20" s="139"/>
    </row>
    <row r="21" spans="1:13" s="138" customFormat="1" ht="27" customHeight="1" x14ac:dyDescent="0.25">
      <c r="A21" s="144">
        <f t="shared" si="0"/>
        <v>5</v>
      </c>
      <c r="B21" s="291">
        <v>44379</v>
      </c>
      <c r="C21" s="183">
        <v>403167</v>
      </c>
      <c r="D21" s="184" t="s">
        <v>533</v>
      </c>
      <c r="E21" s="185" t="s">
        <v>534</v>
      </c>
      <c r="F21" s="146">
        <v>45</v>
      </c>
      <c r="G21" s="188">
        <v>2026</v>
      </c>
      <c r="H21" s="295"/>
      <c r="I21" s="296"/>
      <c r="J21" s="294"/>
      <c r="M21" s="139"/>
    </row>
    <row r="22" spans="1:13" s="138" customFormat="1" ht="27" customHeight="1" x14ac:dyDescent="0.25">
      <c r="A22" s="144">
        <f t="shared" si="0"/>
        <v>6</v>
      </c>
      <c r="B22" s="291">
        <v>44379</v>
      </c>
      <c r="C22" s="183" t="s">
        <v>535</v>
      </c>
      <c r="D22" s="184" t="s">
        <v>536</v>
      </c>
      <c r="E22" s="185" t="s">
        <v>537</v>
      </c>
      <c r="F22" s="146">
        <v>16</v>
      </c>
      <c r="G22" s="188">
        <v>724</v>
      </c>
      <c r="H22" s="295"/>
      <c r="I22" s="296"/>
      <c r="J22" s="294"/>
      <c r="M22" s="139"/>
    </row>
    <row r="23" spans="1:13" s="138" customFormat="1" ht="27" customHeight="1" x14ac:dyDescent="0.25">
      <c r="A23" s="144">
        <f t="shared" si="0"/>
        <v>7</v>
      </c>
      <c r="B23" s="291">
        <v>44380</v>
      </c>
      <c r="C23" s="183" t="s">
        <v>538</v>
      </c>
      <c r="D23" s="184" t="s">
        <v>539</v>
      </c>
      <c r="E23" s="185" t="s">
        <v>540</v>
      </c>
      <c r="F23" s="146">
        <v>38</v>
      </c>
      <c r="G23" s="188">
        <v>998</v>
      </c>
      <c r="H23" s="295"/>
      <c r="I23" s="296"/>
      <c r="J23" s="294"/>
      <c r="M23" s="139"/>
    </row>
    <row r="24" spans="1:13" s="138" customFormat="1" ht="27" customHeight="1" x14ac:dyDescent="0.25">
      <c r="A24" s="144">
        <f t="shared" si="0"/>
        <v>8</v>
      </c>
      <c r="B24" s="291">
        <v>44380</v>
      </c>
      <c r="C24" s="183" t="s">
        <v>541</v>
      </c>
      <c r="D24" s="184" t="s">
        <v>542</v>
      </c>
      <c r="E24" s="185" t="s">
        <v>543</v>
      </c>
      <c r="F24" s="146">
        <v>44</v>
      </c>
      <c r="G24" s="188">
        <v>2075</v>
      </c>
      <c r="H24" s="295"/>
      <c r="I24" s="296"/>
      <c r="J24" s="294"/>
      <c r="M24" s="139"/>
    </row>
    <row r="25" spans="1:13" s="138" customFormat="1" ht="27" customHeight="1" x14ac:dyDescent="0.25">
      <c r="A25" s="144">
        <f t="shared" si="0"/>
        <v>9</v>
      </c>
      <c r="B25" s="291">
        <v>44380</v>
      </c>
      <c r="C25" s="183" t="s">
        <v>544</v>
      </c>
      <c r="D25" s="184" t="s">
        <v>545</v>
      </c>
      <c r="E25" s="185" t="s">
        <v>546</v>
      </c>
      <c r="F25" s="146">
        <v>28</v>
      </c>
      <c r="G25" s="188">
        <v>1069</v>
      </c>
      <c r="H25" s="295"/>
      <c r="I25" s="296"/>
      <c r="J25" s="294"/>
      <c r="M25" s="139"/>
    </row>
    <row r="26" spans="1:13" s="138" customFormat="1" ht="27" customHeight="1" x14ac:dyDescent="0.25">
      <c r="A26" s="144">
        <f t="shared" si="0"/>
        <v>10</v>
      </c>
      <c r="B26" s="291">
        <v>44380</v>
      </c>
      <c r="C26" s="183" t="s">
        <v>547</v>
      </c>
      <c r="D26" s="184" t="s">
        <v>548</v>
      </c>
      <c r="E26" s="185" t="s">
        <v>549</v>
      </c>
      <c r="F26" s="146">
        <v>34</v>
      </c>
      <c r="G26" s="188">
        <v>1561</v>
      </c>
      <c r="H26" s="295"/>
      <c r="I26" s="296"/>
      <c r="J26" s="294"/>
      <c r="M26" s="139"/>
    </row>
    <row r="27" spans="1:13" s="138" customFormat="1" ht="27" customHeight="1" x14ac:dyDescent="0.25">
      <c r="A27" s="144">
        <f t="shared" si="0"/>
        <v>11</v>
      </c>
      <c r="B27" s="291">
        <v>44382</v>
      </c>
      <c r="C27" s="183">
        <v>403823</v>
      </c>
      <c r="D27" s="184" t="s">
        <v>550</v>
      </c>
      <c r="E27" s="185" t="s">
        <v>551</v>
      </c>
      <c r="F27" s="146"/>
      <c r="G27" s="188">
        <v>2294</v>
      </c>
      <c r="H27" s="295"/>
      <c r="I27" s="296"/>
      <c r="J27" s="294"/>
      <c r="M27" s="139"/>
    </row>
    <row r="28" spans="1:13" s="138" customFormat="1" ht="27" customHeight="1" x14ac:dyDescent="0.25">
      <c r="A28" s="144">
        <f t="shared" si="0"/>
        <v>12</v>
      </c>
      <c r="B28" s="291">
        <v>44382</v>
      </c>
      <c r="C28" s="183" t="s">
        <v>552</v>
      </c>
      <c r="D28" s="184" t="s">
        <v>553</v>
      </c>
      <c r="E28" s="185" t="s">
        <v>554</v>
      </c>
      <c r="F28" s="146">
        <v>23</v>
      </c>
      <c r="G28" s="188">
        <v>803</v>
      </c>
      <c r="H28" s="295"/>
      <c r="I28" s="296"/>
      <c r="J28" s="294"/>
      <c r="M28" s="139"/>
    </row>
    <row r="29" spans="1:13" s="138" customFormat="1" ht="27" customHeight="1" x14ac:dyDescent="0.25">
      <c r="A29" s="144">
        <f t="shared" si="0"/>
        <v>13</v>
      </c>
      <c r="B29" s="291">
        <v>44382</v>
      </c>
      <c r="C29" s="183">
        <v>403830</v>
      </c>
      <c r="D29" s="184" t="s">
        <v>555</v>
      </c>
      <c r="E29" s="185" t="s">
        <v>556</v>
      </c>
      <c r="F29" s="146"/>
      <c r="G29" s="188">
        <v>960</v>
      </c>
      <c r="H29" s="295"/>
      <c r="I29" s="296"/>
      <c r="J29" s="294"/>
      <c r="M29" s="139"/>
    </row>
    <row r="30" spans="1:13" s="138" customFormat="1" ht="27" customHeight="1" x14ac:dyDescent="0.25">
      <c r="A30" s="144">
        <f t="shared" si="0"/>
        <v>14</v>
      </c>
      <c r="B30" s="291">
        <v>44382</v>
      </c>
      <c r="C30" s="183">
        <v>403835</v>
      </c>
      <c r="D30" s="184" t="s">
        <v>557</v>
      </c>
      <c r="E30" s="185" t="s">
        <v>558</v>
      </c>
      <c r="F30" s="146"/>
      <c r="G30" s="188">
        <v>2716</v>
      </c>
      <c r="H30" s="295"/>
      <c r="I30" s="296"/>
      <c r="J30" s="294"/>
      <c r="M30" s="139"/>
    </row>
    <row r="31" spans="1:13" s="138" customFormat="1" ht="27" customHeight="1" x14ac:dyDescent="0.25">
      <c r="A31" s="144">
        <f t="shared" si="0"/>
        <v>15</v>
      </c>
      <c r="B31" s="291">
        <v>44382</v>
      </c>
      <c r="C31" s="183">
        <v>403822</v>
      </c>
      <c r="D31" s="184" t="s">
        <v>559</v>
      </c>
      <c r="E31" s="185" t="s">
        <v>560</v>
      </c>
      <c r="F31" s="146">
        <v>87</v>
      </c>
      <c r="G31" s="188">
        <v>3404.6000000000004</v>
      </c>
      <c r="H31" s="295"/>
      <c r="I31" s="296"/>
      <c r="J31" s="294"/>
      <c r="M31" s="139"/>
    </row>
    <row r="32" spans="1:13" s="138" customFormat="1" ht="27" customHeight="1" x14ac:dyDescent="0.25">
      <c r="A32" s="144">
        <f t="shared" si="0"/>
        <v>16</v>
      </c>
      <c r="B32" s="291">
        <v>44383</v>
      </c>
      <c r="C32" s="183" t="s">
        <v>561</v>
      </c>
      <c r="D32" s="184" t="s">
        <v>536</v>
      </c>
      <c r="E32" s="185" t="s">
        <v>537</v>
      </c>
      <c r="F32" s="146">
        <v>1</v>
      </c>
      <c r="G32" s="188">
        <v>2</v>
      </c>
      <c r="H32" s="295"/>
      <c r="I32" s="296"/>
      <c r="J32" s="294"/>
      <c r="M32" s="139"/>
    </row>
    <row r="33" spans="1:13" s="138" customFormat="1" ht="27" customHeight="1" x14ac:dyDescent="0.25">
      <c r="A33" s="144">
        <f t="shared" si="0"/>
        <v>17</v>
      </c>
      <c r="B33" s="291">
        <v>44383</v>
      </c>
      <c r="C33" s="183" t="s">
        <v>562</v>
      </c>
      <c r="D33" s="184" t="s">
        <v>533</v>
      </c>
      <c r="E33" s="185" t="s">
        <v>534</v>
      </c>
      <c r="F33" s="146">
        <v>1</v>
      </c>
      <c r="G33" s="188">
        <v>26</v>
      </c>
      <c r="H33" s="295"/>
      <c r="I33" s="296"/>
      <c r="J33" s="294"/>
      <c r="M33" s="139"/>
    </row>
    <row r="34" spans="1:13" s="138" customFormat="1" ht="27" customHeight="1" x14ac:dyDescent="0.25">
      <c r="A34" s="144">
        <f t="shared" si="0"/>
        <v>18</v>
      </c>
      <c r="B34" s="291">
        <v>44383</v>
      </c>
      <c r="C34" s="183" t="s">
        <v>563</v>
      </c>
      <c r="D34" s="184" t="s">
        <v>531</v>
      </c>
      <c r="E34" s="185" t="s">
        <v>532</v>
      </c>
      <c r="F34" s="146">
        <v>1</v>
      </c>
      <c r="G34" s="188">
        <v>17</v>
      </c>
      <c r="H34" s="295"/>
      <c r="I34" s="296"/>
      <c r="J34" s="294"/>
      <c r="M34" s="139"/>
    </row>
    <row r="35" spans="1:13" s="138" customFormat="1" ht="27" customHeight="1" x14ac:dyDescent="0.25">
      <c r="A35" s="144">
        <f t="shared" si="0"/>
        <v>19</v>
      </c>
      <c r="B35" s="291">
        <v>44383</v>
      </c>
      <c r="C35" s="183" t="s">
        <v>564</v>
      </c>
      <c r="D35" s="184" t="s">
        <v>539</v>
      </c>
      <c r="E35" s="185" t="s">
        <v>540</v>
      </c>
      <c r="F35" s="146">
        <v>10</v>
      </c>
      <c r="G35" s="188">
        <v>929</v>
      </c>
      <c r="H35" s="295"/>
      <c r="I35" s="296"/>
      <c r="J35" s="294"/>
      <c r="M35" s="139"/>
    </row>
    <row r="36" spans="1:13" s="138" customFormat="1" ht="27" customHeight="1" x14ac:dyDescent="0.25">
      <c r="A36" s="144">
        <f t="shared" si="0"/>
        <v>20</v>
      </c>
      <c r="B36" s="291">
        <v>44383</v>
      </c>
      <c r="C36" s="183">
        <v>403173</v>
      </c>
      <c r="D36" s="184" t="s">
        <v>565</v>
      </c>
      <c r="E36" s="185" t="s">
        <v>566</v>
      </c>
      <c r="F36" s="146">
        <v>57</v>
      </c>
      <c r="G36" s="188">
        <v>2409</v>
      </c>
      <c r="H36" s="295"/>
      <c r="I36" s="296"/>
      <c r="J36" s="294"/>
      <c r="M36" s="139"/>
    </row>
    <row r="37" spans="1:13" s="138" customFormat="1" ht="27" customHeight="1" x14ac:dyDescent="0.25">
      <c r="A37" s="144">
        <f t="shared" si="0"/>
        <v>21</v>
      </c>
      <c r="B37" s="291">
        <v>44383</v>
      </c>
      <c r="C37" s="183" t="s">
        <v>567</v>
      </c>
      <c r="D37" s="184" t="s">
        <v>548</v>
      </c>
      <c r="E37" s="185" t="s">
        <v>549</v>
      </c>
      <c r="F37" s="146">
        <v>1</v>
      </c>
      <c r="G37" s="188">
        <v>40</v>
      </c>
      <c r="H37" s="295"/>
      <c r="I37" s="296"/>
      <c r="J37" s="294"/>
      <c r="M37" s="139"/>
    </row>
    <row r="38" spans="1:13" s="138" customFormat="1" ht="27" customHeight="1" x14ac:dyDescent="0.25">
      <c r="A38" s="144">
        <f t="shared" si="0"/>
        <v>22</v>
      </c>
      <c r="B38" s="291">
        <v>44383</v>
      </c>
      <c r="C38" s="183" t="s">
        <v>568</v>
      </c>
      <c r="D38" s="184" t="s">
        <v>569</v>
      </c>
      <c r="E38" s="185" t="s">
        <v>570</v>
      </c>
      <c r="F38" s="146">
        <v>30</v>
      </c>
      <c r="G38" s="188">
        <v>1362</v>
      </c>
      <c r="H38" s="295"/>
      <c r="I38" s="296"/>
      <c r="J38" s="294"/>
      <c r="M38" s="139"/>
    </row>
    <row r="39" spans="1:13" s="138" customFormat="1" ht="27" customHeight="1" x14ac:dyDescent="0.25">
      <c r="A39" s="144">
        <f t="shared" si="0"/>
        <v>23</v>
      </c>
      <c r="B39" s="291">
        <v>44383</v>
      </c>
      <c r="C39" s="183">
        <v>403177</v>
      </c>
      <c r="D39" s="184" t="s">
        <v>571</v>
      </c>
      <c r="E39" s="185" t="s">
        <v>572</v>
      </c>
      <c r="F39" s="146">
        <v>28</v>
      </c>
      <c r="G39" s="188">
        <v>534</v>
      </c>
      <c r="H39" s="295"/>
      <c r="I39" s="296"/>
      <c r="J39" s="294"/>
      <c r="M39" s="139"/>
    </row>
    <row r="40" spans="1:13" s="138" customFormat="1" ht="27" customHeight="1" x14ac:dyDescent="0.25">
      <c r="A40" s="144">
        <f t="shared" si="0"/>
        <v>24</v>
      </c>
      <c r="B40" s="291">
        <v>44383</v>
      </c>
      <c r="C40" s="183" t="s">
        <v>573</v>
      </c>
      <c r="D40" s="184" t="s">
        <v>574</v>
      </c>
      <c r="E40" s="185" t="s">
        <v>575</v>
      </c>
      <c r="F40" s="146">
        <v>22</v>
      </c>
      <c r="G40" s="146">
        <v>868</v>
      </c>
      <c r="H40" s="295"/>
      <c r="I40" s="296"/>
      <c r="J40" s="294"/>
      <c r="M40" s="139"/>
    </row>
    <row r="41" spans="1:13" s="138" customFormat="1" ht="27" customHeight="1" x14ac:dyDescent="0.25">
      <c r="A41" s="309">
        <f t="shared" si="0"/>
        <v>25</v>
      </c>
      <c r="B41" s="303">
        <v>44383</v>
      </c>
      <c r="C41" s="304">
        <v>403824</v>
      </c>
      <c r="D41" s="305" t="s">
        <v>576</v>
      </c>
      <c r="E41" s="306" t="s">
        <v>577</v>
      </c>
      <c r="F41" s="307">
        <v>37</v>
      </c>
      <c r="G41" s="308">
        <v>1711</v>
      </c>
      <c r="H41" s="295"/>
      <c r="I41" s="296"/>
      <c r="J41" s="294"/>
      <c r="M41" s="139"/>
    </row>
    <row r="42" spans="1:13" s="138" customFormat="1" ht="27" customHeight="1" x14ac:dyDescent="0.25">
      <c r="A42" s="297">
        <f t="shared" si="0"/>
        <v>26</v>
      </c>
      <c r="B42" s="290">
        <v>44383</v>
      </c>
      <c r="C42" s="281">
        <v>403166</v>
      </c>
      <c r="D42" s="225" t="s">
        <v>578</v>
      </c>
      <c r="E42" s="283" t="s">
        <v>579</v>
      </c>
      <c r="F42" s="298">
        <v>53</v>
      </c>
      <c r="G42" s="299">
        <v>2471</v>
      </c>
      <c r="H42" s="295"/>
      <c r="I42" s="296"/>
      <c r="J42" s="294"/>
      <c r="M42" s="139"/>
    </row>
    <row r="43" spans="1:13" s="138" customFormat="1" ht="27" customHeight="1" x14ac:dyDescent="0.25">
      <c r="A43" s="144">
        <f t="shared" si="0"/>
        <v>27</v>
      </c>
      <c r="B43" s="291">
        <v>44383</v>
      </c>
      <c r="C43" s="183" t="s">
        <v>580</v>
      </c>
      <c r="D43" s="184" t="s">
        <v>581</v>
      </c>
      <c r="E43" s="185" t="s">
        <v>582</v>
      </c>
      <c r="F43" s="146">
        <v>54</v>
      </c>
      <c r="G43" s="188">
        <v>2353</v>
      </c>
      <c r="H43" s="295"/>
      <c r="I43" s="296"/>
      <c r="J43" s="294"/>
      <c r="M43" s="139"/>
    </row>
    <row r="44" spans="1:13" s="138" customFormat="1" ht="27" customHeight="1" x14ac:dyDescent="0.25">
      <c r="A44" s="144">
        <f t="shared" si="0"/>
        <v>28</v>
      </c>
      <c r="B44" s="291">
        <v>44383</v>
      </c>
      <c r="C44" s="183" t="s">
        <v>583</v>
      </c>
      <c r="D44" s="184" t="s">
        <v>584</v>
      </c>
      <c r="E44" s="185" t="s">
        <v>582</v>
      </c>
      <c r="F44" s="146">
        <v>44</v>
      </c>
      <c r="G44" s="188">
        <v>1083</v>
      </c>
      <c r="H44" s="300"/>
      <c r="I44" s="301"/>
      <c r="J44" s="302"/>
      <c r="M44" s="139"/>
    </row>
    <row r="45" spans="1:13" s="138" customFormat="1" ht="27" customHeight="1" x14ac:dyDescent="0.25">
      <c r="A45" s="297">
        <f t="shared" si="0"/>
        <v>29</v>
      </c>
      <c r="B45" s="290">
        <v>44383</v>
      </c>
      <c r="C45" s="281" t="s">
        <v>585</v>
      </c>
      <c r="D45" s="225" t="s">
        <v>586</v>
      </c>
      <c r="E45" s="283" t="s">
        <v>587</v>
      </c>
      <c r="F45" s="298">
        <v>27</v>
      </c>
      <c r="G45" s="299">
        <v>977</v>
      </c>
      <c r="H45" s="295"/>
      <c r="I45" s="296"/>
      <c r="J45" s="294"/>
      <c r="M45" s="139"/>
    </row>
    <row r="46" spans="1:13" s="138" customFormat="1" ht="27" customHeight="1" x14ac:dyDescent="0.25">
      <c r="A46" s="144">
        <f t="shared" si="0"/>
        <v>30</v>
      </c>
      <c r="B46" s="291">
        <v>44383</v>
      </c>
      <c r="C46" s="183" t="s">
        <v>588</v>
      </c>
      <c r="D46" s="184" t="s">
        <v>589</v>
      </c>
      <c r="E46" s="185" t="s">
        <v>590</v>
      </c>
      <c r="F46" s="146">
        <v>36</v>
      </c>
      <c r="G46" s="188">
        <v>1206.5999999999999</v>
      </c>
      <c r="H46" s="295"/>
      <c r="I46" s="296"/>
      <c r="J46" s="294"/>
      <c r="M46" s="139"/>
    </row>
    <row r="47" spans="1:13" s="138" customFormat="1" ht="27" customHeight="1" x14ac:dyDescent="0.25">
      <c r="A47" s="144">
        <f t="shared" si="0"/>
        <v>31</v>
      </c>
      <c r="B47" s="291">
        <v>44383</v>
      </c>
      <c r="C47" s="183" t="s">
        <v>591</v>
      </c>
      <c r="D47" s="184" t="s">
        <v>592</v>
      </c>
      <c r="E47" s="185" t="s">
        <v>593</v>
      </c>
      <c r="F47" s="146">
        <v>22</v>
      </c>
      <c r="G47" s="188">
        <v>618</v>
      </c>
      <c r="H47" s="295"/>
      <c r="I47" s="296"/>
      <c r="J47" s="294"/>
      <c r="M47" s="139"/>
    </row>
    <row r="48" spans="1:13" s="138" customFormat="1" ht="27" customHeight="1" x14ac:dyDescent="0.25">
      <c r="A48" s="144">
        <f t="shared" si="0"/>
        <v>32</v>
      </c>
      <c r="B48" s="291">
        <v>44384</v>
      </c>
      <c r="C48" s="183" t="s">
        <v>594</v>
      </c>
      <c r="D48" s="184" t="s">
        <v>595</v>
      </c>
      <c r="E48" s="185" t="s">
        <v>596</v>
      </c>
      <c r="F48" s="146">
        <v>72</v>
      </c>
      <c r="G48" s="188">
        <v>3904.2</v>
      </c>
      <c r="H48" s="295"/>
      <c r="I48" s="296"/>
      <c r="J48" s="294"/>
      <c r="M48" s="139"/>
    </row>
    <row r="49" spans="1:16" s="138" customFormat="1" ht="27" customHeight="1" x14ac:dyDescent="0.25">
      <c r="A49" s="144">
        <f t="shared" si="0"/>
        <v>33</v>
      </c>
      <c r="B49" s="291">
        <v>44384</v>
      </c>
      <c r="C49" s="183" t="s">
        <v>597</v>
      </c>
      <c r="D49" s="184" t="s">
        <v>598</v>
      </c>
      <c r="E49" s="185" t="s">
        <v>599</v>
      </c>
      <c r="F49" s="146">
        <v>54</v>
      </c>
      <c r="G49" s="188">
        <v>1638</v>
      </c>
      <c r="H49" s="295"/>
      <c r="I49" s="296"/>
      <c r="J49" s="294"/>
      <c r="M49" s="139"/>
    </row>
    <row r="50" spans="1:16" s="138" customFormat="1" ht="27" customHeight="1" x14ac:dyDescent="0.25">
      <c r="A50" s="144">
        <f t="shared" si="0"/>
        <v>34</v>
      </c>
      <c r="B50" s="291">
        <v>44384</v>
      </c>
      <c r="C50" s="183" t="s">
        <v>600</v>
      </c>
      <c r="D50" s="184" t="s">
        <v>601</v>
      </c>
      <c r="E50" s="185" t="s">
        <v>602</v>
      </c>
      <c r="F50" s="146">
        <v>69</v>
      </c>
      <c r="G50" s="188">
        <v>2479</v>
      </c>
      <c r="H50" s="295"/>
      <c r="I50" s="296"/>
      <c r="J50" s="294"/>
      <c r="M50" s="139"/>
    </row>
    <row r="51" spans="1:16" s="138" customFormat="1" ht="27" customHeight="1" x14ac:dyDescent="0.25">
      <c r="A51" s="144">
        <f t="shared" si="0"/>
        <v>35</v>
      </c>
      <c r="B51" s="291">
        <v>44384</v>
      </c>
      <c r="C51" s="183" t="s">
        <v>603</v>
      </c>
      <c r="D51" s="184" t="s">
        <v>604</v>
      </c>
      <c r="E51" s="185" t="s">
        <v>605</v>
      </c>
      <c r="F51" s="146">
        <v>46</v>
      </c>
      <c r="G51" s="188">
        <v>1538</v>
      </c>
      <c r="H51" s="295"/>
      <c r="I51" s="296"/>
      <c r="J51" s="294"/>
      <c r="M51" s="139"/>
    </row>
    <row r="52" spans="1:16" s="138" customFormat="1" ht="27" customHeight="1" x14ac:dyDescent="0.25">
      <c r="A52" s="144">
        <f t="shared" si="0"/>
        <v>36</v>
      </c>
      <c r="B52" s="291">
        <v>44384</v>
      </c>
      <c r="C52" s="183" t="s">
        <v>606</v>
      </c>
      <c r="D52" s="184" t="s">
        <v>607</v>
      </c>
      <c r="E52" s="185" t="s">
        <v>608</v>
      </c>
      <c r="F52" s="146">
        <v>108</v>
      </c>
      <c r="G52" s="188">
        <v>4758</v>
      </c>
      <c r="H52" s="295"/>
      <c r="I52" s="296"/>
      <c r="J52" s="294"/>
      <c r="M52" s="139"/>
    </row>
    <row r="53" spans="1:16" s="138" customFormat="1" ht="27" customHeight="1" x14ac:dyDescent="0.25">
      <c r="A53" s="144">
        <f t="shared" si="0"/>
        <v>37</v>
      </c>
      <c r="B53" s="291">
        <v>44384</v>
      </c>
      <c r="C53" s="183" t="s">
        <v>609</v>
      </c>
      <c r="D53" s="184" t="s">
        <v>610</v>
      </c>
      <c r="E53" s="185" t="s">
        <v>611</v>
      </c>
      <c r="F53" s="146">
        <v>108</v>
      </c>
      <c r="G53" s="188">
        <v>3560.9999999999995</v>
      </c>
      <c r="H53" s="295"/>
      <c r="I53" s="296"/>
      <c r="J53" s="294"/>
      <c r="M53" s="139"/>
    </row>
    <row r="54" spans="1:16" s="138" customFormat="1" ht="27" customHeight="1" x14ac:dyDescent="0.25">
      <c r="A54" s="144">
        <f t="shared" si="0"/>
        <v>38</v>
      </c>
      <c r="B54" s="291">
        <v>44384</v>
      </c>
      <c r="C54" s="183" t="s">
        <v>612</v>
      </c>
      <c r="D54" s="184" t="s">
        <v>613</v>
      </c>
      <c r="E54" s="185" t="s">
        <v>614</v>
      </c>
      <c r="F54" s="146">
        <v>83</v>
      </c>
      <c r="G54" s="188">
        <v>4229</v>
      </c>
      <c r="H54" s="300"/>
      <c r="I54" s="301"/>
      <c r="J54" s="302"/>
      <c r="M54" s="139"/>
      <c r="P54" s="292">
        <f>J55+'[1]008_PI_Menara_C3_BaliNT'!J31+'[1]009_PI_Menara_C3_Kalimantan'!J32+'[1]010_PI_Menara_C3_Sulawesi'!J38+'[1]011_PI_Menara_C3_Sumatera'!J71</f>
        <v>268678000</v>
      </c>
    </row>
    <row r="55" spans="1:16" ht="27" customHeight="1" thickBot="1" x14ac:dyDescent="0.3">
      <c r="A55" s="378" t="s">
        <v>18</v>
      </c>
      <c r="B55" s="379"/>
      <c r="C55" s="379"/>
      <c r="D55" s="379"/>
      <c r="E55" s="379"/>
      <c r="F55" s="379"/>
      <c r="G55" s="379"/>
      <c r="H55" s="379"/>
      <c r="I55" s="380"/>
      <c r="J55" s="148">
        <f>J17</f>
        <v>30000000</v>
      </c>
    </row>
    <row r="56" spans="1:16" ht="11.25" customHeight="1" x14ac:dyDescent="0.25">
      <c r="A56" s="381"/>
      <c r="B56" s="381"/>
      <c r="C56" s="381"/>
      <c r="D56" s="381"/>
      <c r="E56" s="149"/>
      <c r="H56" s="150"/>
      <c r="I56" s="150"/>
      <c r="J56" s="151"/>
    </row>
    <row r="57" spans="1:16" ht="22.5" customHeight="1" x14ac:dyDescent="0.25">
      <c r="A57" s="152"/>
      <c r="B57" s="152"/>
      <c r="D57" s="152"/>
      <c r="E57" s="152"/>
      <c r="H57" s="153" t="s">
        <v>102</v>
      </c>
      <c r="I57" s="153"/>
      <c r="J57" s="154">
        <v>0</v>
      </c>
    </row>
    <row r="58" spans="1:16" ht="22.5" customHeight="1" thickBot="1" x14ac:dyDescent="0.3">
      <c r="A58" s="279"/>
      <c r="B58" s="279"/>
      <c r="D58" s="279"/>
      <c r="E58" s="279"/>
      <c r="H58" s="156" t="s">
        <v>185</v>
      </c>
      <c r="I58" s="156"/>
      <c r="J58" s="157">
        <v>0</v>
      </c>
    </row>
    <row r="59" spans="1:16" ht="22.5" customHeight="1" x14ac:dyDescent="0.25">
      <c r="A59" s="95"/>
      <c r="B59" s="95"/>
      <c r="D59" s="95"/>
      <c r="E59" s="158"/>
      <c r="H59" s="159" t="s">
        <v>19</v>
      </c>
      <c r="I59" s="160"/>
      <c r="J59" s="161">
        <f>J55</f>
        <v>30000000</v>
      </c>
    </row>
    <row r="60" spans="1:16" ht="13.5" customHeight="1" x14ac:dyDescent="0.25">
      <c r="A60" s="95"/>
      <c r="B60" s="95"/>
      <c r="D60" s="95"/>
      <c r="E60" s="158"/>
      <c r="H60" s="160"/>
      <c r="I60" s="160"/>
      <c r="J60" s="162"/>
    </row>
    <row r="61" spans="1:16" ht="18.75" x14ac:dyDescent="0.25">
      <c r="A61" s="163" t="s">
        <v>615</v>
      </c>
      <c r="B61" s="158"/>
      <c r="D61" s="95"/>
      <c r="E61" s="158"/>
      <c r="H61" s="160"/>
      <c r="I61" s="160"/>
      <c r="J61" s="162"/>
    </row>
    <row r="62" spans="1:16" ht="15.75" x14ac:dyDescent="0.25">
      <c r="A62" s="95"/>
      <c r="B62" s="95"/>
      <c r="D62" s="95"/>
      <c r="E62" s="158"/>
      <c r="H62" s="160"/>
      <c r="I62" s="160"/>
      <c r="J62" s="162"/>
    </row>
    <row r="63" spans="1:16" ht="17.25" customHeight="1" x14ac:dyDescent="0.3">
      <c r="A63" s="164" t="s">
        <v>20</v>
      </c>
      <c r="B63" s="165"/>
      <c r="D63" s="165"/>
      <c r="E63" s="95"/>
      <c r="H63" s="137"/>
      <c r="I63" s="137"/>
      <c r="J63" s="95"/>
    </row>
    <row r="64" spans="1:16" ht="17.25" customHeight="1" x14ac:dyDescent="0.3">
      <c r="A64" s="166" t="s">
        <v>21</v>
      </c>
      <c r="B64" s="158"/>
      <c r="D64" s="158"/>
      <c r="E64" s="95"/>
      <c r="H64" s="137"/>
      <c r="I64" s="137"/>
      <c r="J64" s="95"/>
      <c r="M64" s="167"/>
    </row>
    <row r="65" spans="1:13" ht="17.25" customHeight="1" x14ac:dyDescent="0.3">
      <c r="A65" s="166" t="s">
        <v>22</v>
      </c>
      <c r="B65" s="158"/>
      <c r="D65" s="95"/>
      <c r="E65" s="95"/>
      <c r="H65" s="137"/>
      <c r="I65" s="137"/>
      <c r="J65" s="95"/>
    </row>
    <row r="66" spans="1:13" ht="17.25" customHeight="1" x14ac:dyDescent="0.3">
      <c r="A66" s="168" t="s">
        <v>23</v>
      </c>
      <c r="B66" s="169"/>
      <c r="D66" s="169"/>
      <c r="E66" s="95"/>
      <c r="H66" s="137"/>
      <c r="I66" s="137"/>
      <c r="J66" s="95"/>
    </row>
    <row r="67" spans="1:13" ht="17.25" customHeight="1" x14ac:dyDescent="0.3">
      <c r="A67" s="170" t="s">
        <v>24</v>
      </c>
      <c r="B67" s="171"/>
      <c r="D67" s="172"/>
      <c r="E67" s="95"/>
      <c r="H67" s="137"/>
      <c r="I67" s="137"/>
      <c r="J67" s="95"/>
    </row>
    <row r="68" spans="1:13" ht="15.75" x14ac:dyDescent="0.25">
      <c r="A68" s="171"/>
      <c r="B68" s="171"/>
      <c r="D68" s="173"/>
      <c r="E68" s="95"/>
      <c r="H68" s="137"/>
      <c r="I68" s="137"/>
      <c r="J68" s="95"/>
    </row>
    <row r="69" spans="1:13" ht="15.75" x14ac:dyDescent="0.25">
      <c r="A69" s="95"/>
      <c r="B69" s="95"/>
      <c r="D69" s="95"/>
      <c r="E69" s="95"/>
      <c r="H69" s="174" t="s">
        <v>25</v>
      </c>
      <c r="I69" s="382" t="str">
        <f>J13</f>
        <v xml:space="preserve"> 29 Juli 2021</v>
      </c>
      <c r="J69" s="382"/>
    </row>
    <row r="70" spans="1:13" ht="15.75" x14ac:dyDescent="0.25">
      <c r="A70" s="95"/>
      <c r="B70" s="95"/>
      <c r="D70" s="95"/>
      <c r="E70" s="95"/>
      <c r="H70" s="137"/>
      <c r="I70" s="137"/>
      <c r="J70" s="95"/>
    </row>
    <row r="71" spans="1:13" ht="15.75" x14ac:dyDescent="0.25">
      <c r="A71" s="95"/>
      <c r="B71" s="95"/>
      <c r="D71" s="95"/>
      <c r="E71" s="95"/>
      <c r="H71" s="137"/>
      <c r="I71" s="137"/>
      <c r="J71" s="95"/>
    </row>
    <row r="72" spans="1:13" ht="15.75" x14ac:dyDescent="0.25">
      <c r="A72" s="95"/>
      <c r="B72" s="95"/>
      <c r="D72" s="95"/>
      <c r="E72" s="95"/>
      <c r="H72" s="137"/>
      <c r="I72" s="137"/>
      <c r="J72" s="95"/>
    </row>
    <row r="73" spans="1:13" ht="15.75" x14ac:dyDescent="0.25">
      <c r="A73" s="95"/>
      <c r="B73" s="95"/>
      <c r="D73" s="95"/>
      <c r="E73" s="95"/>
      <c r="H73" s="137"/>
      <c r="I73" s="137"/>
      <c r="J73" s="95"/>
    </row>
    <row r="74" spans="1:13" ht="15.75" x14ac:dyDescent="0.25">
      <c r="A74" s="95"/>
      <c r="B74" s="95"/>
      <c r="D74" s="95"/>
      <c r="E74" s="95"/>
      <c r="H74" s="137"/>
      <c r="I74" s="137"/>
      <c r="J74" s="95"/>
    </row>
    <row r="75" spans="1:13" ht="15.75" x14ac:dyDescent="0.25">
      <c r="A75" s="95"/>
      <c r="B75" s="95"/>
      <c r="D75" s="95"/>
      <c r="E75" s="95"/>
      <c r="H75" s="137"/>
      <c r="I75" s="137"/>
      <c r="J75" s="95"/>
    </row>
    <row r="76" spans="1:13" ht="15.75" x14ac:dyDescent="0.25">
      <c r="A76" s="1"/>
      <c r="B76" s="1"/>
      <c r="D76" s="1"/>
      <c r="E76" s="1"/>
      <c r="H76" s="352" t="s">
        <v>26</v>
      </c>
      <c r="I76" s="352"/>
      <c r="J76" s="352"/>
    </row>
    <row r="77" spans="1:13" ht="15.75" x14ac:dyDescent="0.25">
      <c r="A77" s="1"/>
      <c r="B77" s="1"/>
      <c r="D77" s="1"/>
      <c r="E77" s="1"/>
      <c r="H77" s="175"/>
      <c r="I77" s="175"/>
      <c r="J77" s="1"/>
    </row>
    <row r="78" spans="1:13" ht="15.75" x14ac:dyDescent="0.25">
      <c r="A78" s="1"/>
      <c r="B78" s="1"/>
      <c r="D78" s="1"/>
      <c r="E78" s="1"/>
      <c r="H78" s="175"/>
      <c r="I78" s="175"/>
      <c r="J78" s="1"/>
    </row>
    <row r="79" spans="1:13" ht="15.75" x14ac:dyDescent="0.25">
      <c r="A79" s="1"/>
      <c r="B79" s="1"/>
      <c r="D79" s="1"/>
      <c r="E79" s="1"/>
      <c r="H79" s="175"/>
      <c r="I79" s="175"/>
      <c r="J79" s="1"/>
      <c r="M79" s="293"/>
    </row>
    <row r="80" spans="1:13" ht="15.75" x14ac:dyDescent="0.25">
      <c r="A80" s="1"/>
      <c r="B80" s="1"/>
      <c r="D80" s="1"/>
      <c r="E80" s="1"/>
      <c r="H80" s="175"/>
      <c r="I80" s="175"/>
      <c r="J80" s="1"/>
    </row>
    <row r="81" spans="1:10" ht="15.75" x14ac:dyDescent="0.25">
      <c r="A81" s="1"/>
      <c r="B81" s="1"/>
      <c r="D81" s="1"/>
      <c r="E81" s="1"/>
      <c r="H81" s="175"/>
      <c r="I81" s="175"/>
      <c r="J81" s="1"/>
    </row>
    <row r="82" spans="1:10" ht="15.75" x14ac:dyDescent="0.25">
      <c r="A82" s="1"/>
      <c r="B82" s="1"/>
      <c r="D82" s="1"/>
      <c r="E82" s="1"/>
      <c r="H82" s="175"/>
      <c r="I82" s="175"/>
      <c r="J82" s="1"/>
    </row>
    <row r="83" spans="1:10" ht="15.75" x14ac:dyDescent="0.25">
      <c r="A83" s="1"/>
      <c r="B83" s="1"/>
      <c r="D83" s="1"/>
      <c r="E83" s="1"/>
      <c r="H83" s="175"/>
      <c r="I83" s="175"/>
      <c r="J83" s="1"/>
    </row>
    <row r="84" spans="1:10" ht="15.75" x14ac:dyDescent="0.25">
      <c r="A84" s="1"/>
      <c r="B84" s="1"/>
      <c r="D84" s="1"/>
      <c r="E84" s="1"/>
      <c r="H84" s="175"/>
      <c r="I84" s="175"/>
      <c r="J84" s="1"/>
    </row>
  </sheetData>
  <autoFilter ref="A16:J55">
    <filterColumn colId="7" showButton="0"/>
  </autoFilter>
  <mergeCells count="7">
    <mergeCell ref="H76:J76"/>
    <mergeCell ref="H17:I17"/>
    <mergeCell ref="A10:J10"/>
    <mergeCell ref="H16:I16"/>
    <mergeCell ref="A55:I55"/>
    <mergeCell ref="A56:D56"/>
    <mergeCell ref="I69:J6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2:M61"/>
  <sheetViews>
    <sheetView topLeftCell="A10" zoomScale="86" zoomScaleNormal="86" workbookViewId="0">
      <selection activeCell="J50" sqref="J50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132" customWidth="1"/>
    <col min="9" max="9" width="2.140625" style="132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30" t="s">
        <v>0</v>
      </c>
      <c r="B2" s="131"/>
      <c r="C2" s="1"/>
    </row>
    <row r="3" spans="1:13" x14ac:dyDescent="0.25">
      <c r="A3" s="89" t="s">
        <v>1</v>
      </c>
      <c r="B3" s="133"/>
      <c r="C3" s="133"/>
    </row>
    <row r="4" spans="1:13" x14ac:dyDescent="0.25">
      <c r="A4" s="89" t="s">
        <v>2</v>
      </c>
      <c r="B4" s="133"/>
      <c r="C4" s="133"/>
    </row>
    <row r="5" spans="1:13" x14ac:dyDescent="0.25">
      <c r="A5" s="89" t="s">
        <v>3</v>
      </c>
      <c r="B5" s="133"/>
      <c r="C5" s="133"/>
    </row>
    <row r="6" spans="1:13" x14ac:dyDescent="0.25">
      <c r="A6" s="89" t="s">
        <v>4</v>
      </c>
      <c r="B6" s="133"/>
      <c r="C6" s="133"/>
    </row>
    <row r="7" spans="1:13" x14ac:dyDescent="0.25">
      <c r="A7" s="89" t="s">
        <v>5</v>
      </c>
      <c r="B7" s="133"/>
      <c r="C7" s="133"/>
    </row>
    <row r="8" spans="1:13" ht="15.75" thickBot="1" x14ac:dyDescent="0.3">
      <c r="A8" s="133"/>
      <c r="B8" s="133"/>
      <c r="C8" s="133"/>
    </row>
    <row r="9" spans="1:13" ht="30" customHeight="1" thickBot="1" x14ac:dyDescent="0.4">
      <c r="A9" s="371" t="s">
        <v>6</v>
      </c>
      <c r="B9" s="372"/>
      <c r="C9" s="372"/>
      <c r="D9" s="372"/>
      <c r="E9" s="372"/>
      <c r="F9" s="372"/>
      <c r="G9" s="372"/>
      <c r="H9" s="372"/>
      <c r="I9" s="372"/>
      <c r="J9" s="373"/>
    </row>
    <row r="11" spans="1:13" ht="18.75" customHeight="1" x14ac:dyDescent="0.25">
      <c r="A11" s="95" t="s">
        <v>7</v>
      </c>
      <c r="B11" s="95" t="s">
        <v>231</v>
      </c>
      <c r="C11" s="95"/>
      <c r="D11" s="95"/>
      <c r="E11" s="95"/>
      <c r="F11" s="95"/>
      <c r="G11" s="95"/>
      <c r="H11" s="137" t="s">
        <v>8</v>
      </c>
      <c r="I11" s="137" t="s">
        <v>9</v>
      </c>
      <c r="J11" s="2" t="s">
        <v>651</v>
      </c>
    </row>
    <row r="12" spans="1:13" ht="18.75" customHeight="1" x14ac:dyDescent="0.25">
      <c r="A12" s="95"/>
      <c r="B12" s="95"/>
      <c r="C12" s="95"/>
      <c r="D12" s="95"/>
      <c r="E12" s="95"/>
      <c r="F12" s="95"/>
      <c r="G12" s="95"/>
      <c r="H12" s="137" t="s">
        <v>10</v>
      </c>
      <c r="I12" s="137" t="s">
        <v>9</v>
      </c>
      <c r="J12" s="3" t="s">
        <v>511</v>
      </c>
    </row>
    <row r="13" spans="1:13" ht="18.75" customHeight="1" x14ac:dyDescent="0.25">
      <c r="A13" s="95" t="s">
        <v>11</v>
      </c>
      <c r="B13" s="95" t="s">
        <v>232</v>
      </c>
      <c r="C13" s="95"/>
      <c r="D13" s="95"/>
      <c r="E13" s="95"/>
      <c r="F13" s="95"/>
      <c r="G13" s="95"/>
      <c r="H13" s="137" t="s">
        <v>233</v>
      </c>
      <c r="I13" s="137" t="s">
        <v>9</v>
      </c>
      <c r="J13" s="95" t="s">
        <v>617</v>
      </c>
    </row>
    <row r="14" spans="1:13" ht="24.75" customHeight="1" thickBot="1" x14ac:dyDescent="0.3">
      <c r="A14" s="138"/>
      <c r="B14" s="138"/>
      <c r="C14" s="138"/>
      <c r="D14" s="138"/>
      <c r="E14" s="138"/>
      <c r="F14" s="138"/>
      <c r="G14" s="138"/>
      <c r="H14" s="139"/>
      <c r="I14" s="139"/>
      <c r="J14" s="138"/>
    </row>
    <row r="15" spans="1:13" ht="43.5" customHeight="1" x14ac:dyDescent="0.25">
      <c r="A15" s="140" t="s">
        <v>12</v>
      </c>
      <c r="B15" s="141" t="s">
        <v>183</v>
      </c>
      <c r="C15" s="142" t="s">
        <v>13</v>
      </c>
      <c r="D15" s="141" t="s">
        <v>184</v>
      </c>
      <c r="E15" s="141" t="s">
        <v>14</v>
      </c>
      <c r="F15" s="142" t="s">
        <v>101</v>
      </c>
      <c r="G15" s="187" t="s">
        <v>28</v>
      </c>
      <c r="H15" s="374" t="s">
        <v>16</v>
      </c>
      <c r="I15" s="375"/>
      <c r="J15" s="143" t="s">
        <v>17</v>
      </c>
      <c r="M15" s="132"/>
    </row>
    <row r="16" spans="1:13" s="138" customFormat="1" ht="54" customHeight="1" x14ac:dyDescent="0.25">
      <c r="A16" s="144">
        <v>1</v>
      </c>
      <c r="B16" s="291">
        <v>44375</v>
      </c>
      <c r="C16" s="183" t="s">
        <v>618</v>
      </c>
      <c r="D16" s="184" t="s">
        <v>619</v>
      </c>
      <c r="E16" s="185" t="s">
        <v>620</v>
      </c>
      <c r="F16" s="146">
        <v>58</v>
      </c>
      <c r="G16" s="188">
        <v>1703</v>
      </c>
      <c r="H16" s="376">
        <v>5000</v>
      </c>
      <c r="I16" s="377"/>
      <c r="J16" s="147">
        <f>G16*H16</f>
        <v>8515000</v>
      </c>
      <c r="L16" s="138">
        <v>5000</v>
      </c>
      <c r="M16" s="139"/>
    </row>
    <row r="17" spans="1:13" s="138" customFormat="1" ht="54" customHeight="1" x14ac:dyDescent="0.25">
      <c r="A17" s="144">
        <f>A16+1</f>
        <v>2</v>
      </c>
      <c r="B17" s="291">
        <v>44375</v>
      </c>
      <c r="C17" s="183" t="s">
        <v>618</v>
      </c>
      <c r="D17" s="184" t="s">
        <v>621</v>
      </c>
      <c r="E17" s="185" t="s">
        <v>622</v>
      </c>
      <c r="F17" s="146">
        <v>35</v>
      </c>
      <c r="G17" s="188">
        <v>647</v>
      </c>
      <c r="H17" s="376">
        <v>6000</v>
      </c>
      <c r="I17" s="377"/>
      <c r="J17" s="147">
        <f t="shared" ref="J17:J30" si="0">G17*H17</f>
        <v>3882000</v>
      </c>
      <c r="L17" s="138">
        <v>6000</v>
      </c>
      <c r="M17" s="139"/>
    </row>
    <row r="18" spans="1:13" s="138" customFormat="1" ht="54" customHeight="1" x14ac:dyDescent="0.25">
      <c r="A18" s="144">
        <f t="shared" ref="A18:A30" si="1">A17+1</f>
        <v>3</v>
      </c>
      <c r="B18" s="291">
        <v>44375</v>
      </c>
      <c r="C18" s="183" t="s">
        <v>623</v>
      </c>
      <c r="D18" s="184" t="s">
        <v>624</v>
      </c>
      <c r="E18" s="185" t="s">
        <v>625</v>
      </c>
      <c r="F18" s="146">
        <v>11</v>
      </c>
      <c r="G18" s="188">
        <v>174</v>
      </c>
      <c r="H18" s="376">
        <v>9000</v>
      </c>
      <c r="I18" s="377"/>
      <c r="J18" s="147">
        <f t="shared" si="0"/>
        <v>1566000</v>
      </c>
      <c r="L18" s="138">
        <v>9000</v>
      </c>
      <c r="M18" s="139"/>
    </row>
    <row r="19" spans="1:13" s="138" customFormat="1" ht="54" customHeight="1" x14ac:dyDescent="0.25">
      <c r="A19" s="144">
        <f t="shared" si="1"/>
        <v>4</v>
      </c>
      <c r="B19" s="291">
        <v>44375</v>
      </c>
      <c r="C19" s="183" t="s">
        <v>626</v>
      </c>
      <c r="D19" s="184" t="s">
        <v>627</v>
      </c>
      <c r="E19" s="185" t="s">
        <v>628</v>
      </c>
      <c r="F19" s="146">
        <v>12</v>
      </c>
      <c r="G19" s="188">
        <v>165</v>
      </c>
      <c r="H19" s="376">
        <v>8000</v>
      </c>
      <c r="I19" s="377"/>
      <c r="J19" s="147">
        <f t="shared" si="0"/>
        <v>1320000</v>
      </c>
      <c r="L19" s="138">
        <v>8000</v>
      </c>
      <c r="M19" s="139"/>
    </row>
    <row r="20" spans="1:13" s="138" customFormat="1" ht="54" customHeight="1" x14ac:dyDescent="0.25">
      <c r="A20" s="144">
        <f t="shared" si="1"/>
        <v>5</v>
      </c>
      <c r="B20" s="291">
        <v>44379</v>
      </c>
      <c r="C20" s="183" t="s">
        <v>629</v>
      </c>
      <c r="D20" s="184" t="s">
        <v>630</v>
      </c>
      <c r="E20" s="185" t="s">
        <v>631</v>
      </c>
      <c r="F20" s="146">
        <v>4</v>
      </c>
      <c r="G20" s="188">
        <v>203</v>
      </c>
      <c r="H20" s="376">
        <v>9000</v>
      </c>
      <c r="I20" s="377"/>
      <c r="J20" s="147">
        <f t="shared" si="0"/>
        <v>1827000</v>
      </c>
      <c r="L20" s="138">
        <v>9000</v>
      </c>
      <c r="M20" s="139"/>
    </row>
    <row r="21" spans="1:13" s="138" customFormat="1" ht="54" customHeight="1" x14ac:dyDescent="0.25">
      <c r="A21" s="144">
        <f t="shared" si="1"/>
        <v>6</v>
      </c>
      <c r="B21" s="291">
        <v>44379</v>
      </c>
      <c r="C21" s="183" t="s">
        <v>632</v>
      </c>
      <c r="D21" s="184" t="s">
        <v>633</v>
      </c>
      <c r="E21" s="185" t="s">
        <v>634</v>
      </c>
      <c r="F21" s="146">
        <v>3</v>
      </c>
      <c r="G21" s="188">
        <v>95</v>
      </c>
      <c r="H21" s="376">
        <v>9000</v>
      </c>
      <c r="I21" s="377"/>
      <c r="J21" s="147">
        <f t="shared" si="0"/>
        <v>855000</v>
      </c>
      <c r="L21" s="138">
        <v>9000</v>
      </c>
      <c r="M21" s="139"/>
    </row>
    <row r="22" spans="1:13" s="138" customFormat="1" ht="54" customHeight="1" x14ac:dyDescent="0.25">
      <c r="A22" s="144">
        <f t="shared" si="1"/>
        <v>7</v>
      </c>
      <c r="B22" s="291">
        <v>44379</v>
      </c>
      <c r="C22" s="183" t="s">
        <v>635</v>
      </c>
      <c r="D22" s="184" t="s">
        <v>636</v>
      </c>
      <c r="E22" s="185" t="s">
        <v>637</v>
      </c>
      <c r="F22" s="146">
        <v>3</v>
      </c>
      <c r="G22" s="188">
        <v>144</v>
      </c>
      <c r="H22" s="376">
        <v>9000</v>
      </c>
      <c r="I22" s="377"/>
      <c r="J22" s="147">
        <f t="shared" si="0"/>
        <v>1296000</v>
      </c>
      <c r="L22" s="138">
        <v>9000</v>
      </c>
      <c r="M22" s="139"/>
    </row>
    <row r="23" spans="1:13" s="138" customFormat="1" ht="54" customHeight="1" x14ac:dyDescent="0.25">
      <c r="A23" s="144">
        <f t="shared" si="1"/>
        <v>8</v>
      </c>
      <c r="B23" s="291">
        <v>44379</v>
      </c>
      <c r="C23" s="183" t="s">
        <v>638</v>
      </c>
      <c r="D23" s="184" t="s">
        <v>639</v>
      </c>
      <c r="E23" s="185" t="s">
        <v>640</v>
      </c>
      <c r="F23" s="146">
        <v>4</v>
      </c>
      <c r="G23" s="188">
        <v>127</v>
      </c>
      <c r="H23" s="376">
        <v>9000</v>
      </c>
      <c r="I23" s="377"/>
      <c r="J23" s="147">
        <f t="shared" si="0"/>
        <v>1143000</v>
      </c>
      <c r="L23" s="138">
        <v>9000</v>
      </c>
      <c r="M23" s="139"/>
    </row>
    <row r="24" spans="1:13" s="138" customFormat="1" ht="54" customHeight="1" x14ac:dyDescent="0.25">
      <c r="A24" s="144">
        <f t="shared" si="1"/>
        <v>9</v>
      </c>
      <c r="B24" s="291">
        <v>44379</v>
      </c>
      <c r="C24" s="183" t="s">
        <v>641</v>
      </c>
      <c r="D24" s="184" t="s">
        <v>642</v>
      </c>
      <c r="E24" s="185" t="s">
        <v>643</v>
      </c>
      <c r="F24" s="146">
        <v>3</v>
      </c>
      <c r="G24" s="188">
        <v>69</v>
      </c>
      <c r="H24" s="376">
        <v>9000</v>
      </c>
      <c r="I24" s="377"/>
      <c r="J24" s="147">
        <f t="shared" si="0"/>
        <v>621000</v>
      </c>
      <c r="L24" s="138">
        <v>9000</v>
      </c>
      <c r="M24" s="139"/>
    </row>
    <row r="25" spans="1:13" s="138" customFormat="1" ht="54" customHeight="1" x14ac:dyDescent="0.25">
      <c r="A25" s="144">
        <f t="shared" si="1"/>
        <v>10</v>
      </c>
      <c r="B25" s="291">
        <v>44379</v>
      </c>
      <c r="C25" s="183" t="s">
        <v>644</v>
      </c>
      <c r="D25" s="184" t="s">
        <v>645</v>
      </c>
      <c r="E25" s="185" t="s">
        <v>646</v>
      </c>
      <c r="F25" s="146">
        <v>3</v>
      </c>
      <c r="G25" s="188">
        <v>76</v>
      </c>
      <c r="H25" s="376">
        <v>9000</v>
      </c>
      <c r="I25" s="377"/>
      <c r="J25" s="147">
        <f t="shared" si="0"/>
        <v>684000</v>
      </c>
      <c r="L25" s="138">
        <v>9000</v>
      </c>
      <c r="M25" s="139"/>
    </row>
    <row r="26" spans="1:13" s="138" customFormat="1" ht="54" customHeight="1" x14ac:dyDescent="0.25">
      <c r="A26" s="144">
        <f t="shared" si="1"/>
        <v>11</v>
      </c>
      <c r="B26" s="291">
        <v>44379</v>
      </c>
      <c r="C26" s="183" t="s">
        <v>647</v>
      </c>
      <c r="D26" s="184" t="s">
        <v>648</v>
      </c>
      <c r="E26" s="185" t="s">
        <v>649</v>
      </c>
      <c r="F26" s="146">
        <v>1</v>
      </c>
      <c r="G26" s="188">
        <v>50</v>
      </c>
      <c r="H26" s="376">
        <v>9000</v>
      </c>
      <c r="I26" s="377"/>
      <c r="J26" s="147">
        <f t="shared" si="0"/>
        <v>450000</v>
      </c>
      <c r="L26" s="138">
        <v>9000</v>
      </c>
      <c r="M26" s="139"/>
    </row>
    <row r="27" spans="1:13" s="138" customFormat="1" ht="54" customHeight="1" x14ac:dyDescent="0.25">
      <c r="A27" s="144">
        <f t="shared" si="1"/>
        <v>12</v>
      </c>
      <c r="B27" s="291">
        <v>44382</v>
      </c>
      <c r="C27" s="183">
        <v>402880</v>
      </c>
      <c r="D27" s="184" t="s">
        <v>621</v>
      </c>
      <c r="E27" s="185" t="s">
        <v>622</v>
      </c>
      <c r="F27" s="146">
        <v>6</v>
      </c>
      <c r="G27" s="188">
        <v>358</v>
      </c>
      <c r="H27" s="376">
        <v>6000</v>
      </c>
      <c r="I27" s="377"/>
      <c r="J27" s="147">
        <f t="shared" si="0"/>
        <v>2148000</v>
      </c>
      <c r="L27" s="138">
        <v>6000</v>
      </c>
      <c r="M27" s="139"/>
    </row>
    <row r="28" spans="1:13" s="138" customFormat="1" ht="54" customHeight="1" x14ac:dyDescent="0.25">
      <c r="A28" s="144">
        <f t="shared" si="1"/>
        <v>13</v>
      </c>
      <c r="B28" s="291">
        <v>44382</v>
      </c>
      <c r="C28" s="183">
        <v>402881</v>
      </c>
      <c r="D28" s="184" t="s">
        <v>627</v>
      </c>
      <c r="E28" s="185" t="s">
        <v>628</v>
      </c>
      <c r="F28" s="146">
        <v>2</v>
      </c>
      <c r="G28" s="188">
        <v>62</v>
      </c>
      <c r="H28" s="376">
        <v>8000</v>
      </c>
      <c r="I28" s="377"/>
      <c r="J28" s="147">
        <f t="shared" si="0"/>
        <v>496000</v>
      </c>
      <c r="L28" s="138">
        <v>8000</v>
      </c>
      <c r="M28" s="139"/>
    </row>
    <row r="29" spans="1:13" s="138" customFormat="1" ht="54" customHeight="1" x14ac:dyDescent="0.25">
      <c r="A29" s="144">
        <f t="shared" si="1"/>
        <v>14</v>
      </c>
      <c r="B29" s="291">
        <v>44382</v>
      </c>
      <c r="C29" s="183">
        <v>402870</v>
      </c>
      <c r="D29" s="184" t="s">
        <v>624</v>
      </c>
      <c r="E29" s="185" t="s">
        <v>625</v>
      </c>
      <c r="F29" s="146">
        <v>1</v>
      </c>
      <c r="G29" s="188">
        <v>69</v>
      </c>
      <c r="H29" s="376">
        <v>9000</v>
      </c>
      <c r="I29" s="377"/>
      <c r="J29" s="147">
        <f t="shared" si="0"/>
        <v>621000</v>
      </c>
      <c r="L29" s="138">
        <v>9000</v>
      </c>
      <c r="M29" s="139"/>
    </row>
    <row r="30" spans="1:13" s="138" customFormat="1" ht="54" customHeight="1" x14ac:dyDescent="0.25">
      <c r="A30" s="144">
        <f t="shared" si="1"/>
        <v>15</v>
      </c>
      <c r="B30" s="291">
        <v>44382</v>
      </c>
      <c r="C30" s="183">
        <v>402880</v>
      </c>
      <c r="D30" s="184" t="s">
        <v>619</v>
      </c>
      <c r="E30" s="185" t="s">
        <v>620</v>
      </c>
      <c r="F30" s="146">
        <v>10</v>
      </c>
      <c r="G30" s="188">
        <v>182</v>
      </c>
      <c r="H30" s="376">
        <v>5000</v>
      </c>
      <c r="I30" s="377"/>
      <c r="J30" s="147">
        <f t="shared" si="0"/>
        <v>910000</v>
      </c>
      <c r="L30" s="138">
        <v>5000</v>
      </c>
      <c r="M30" s="139"/>
    </row>
    <row r="31" spans="1:13" ht="35.25" customHeight="1" thickBot="1" x14ac:dyDescent="0.3">
      <c r="A31" s="378" t="s">
        <v>18</v>
      </c>
      <c r="B31" s="379"/>
      <c r="C31" s="379"/>
      <c r="D31" s="379"/>
      <c r="E31" s="379"/>
      <c r="F31" s="379"/>
      <c r="G31" s="379"/>
      <c r="H31" s="379"/>
      <c r="I31" s="380"/>
      <c r="J31" s="148">
        <f>SUM(J16:J30)</f>
        <v>26334000</v>
      </c>
    </row>
    <row r="32" spans="1:13" ht="16.5" customHeight="1" x14ac:dyDescent="0.25">
      <c r="A32" s="381"/>
      <c r="B32" s="381"/>
      <c r="C32" s="381"/>
      <c r="D32" s="381"/>
      <c r="E32" s="149"/>
      <c r="H32" s="150"/>
      <c r="I32" s="150"/>
      <c r="J32" s="151"/>
    </row>
    <row r="33" spans="1:13" ht="22.5" customHeight="1" x14ac:dyDescent="0.25">
      <c r="A33" s="152"/>
      <c r="B33" s="152"/>
      <c r="D33" s="152"/>
      <c r="E33" s="152"/>
      <c r="H33" s="153" t="s">
        <v>102</v>
      </c>
      <c r="I33" s="153"/>
      <c r="J33" s="154">
        <v>0</v>
      </c>
    </row>
    <row r="34" spans="1:13" ht="22.5" customHeight="1" thickBot="1" x14ac:dyDescent="0.3">
      <c r="A34" s="279"/>
      <c r="B34" s="279"/>
      <c r="D34" s="279"/>
      <c r="E34" s="279"/>
      <c r="H34" s="156" t="s">
        <v>185</v>
      </c>
      <c r="I34" s="156"/>
      <c r="J34" s="157">
        <v>0</v>
      </c>
    </row>
    <row r="35" spans="1:13" ht="22.5" customHeight="1" x14ac:dyDescent="0.25">
      <c r="A35" s="95"/>
      <c r="B35" s="95"/>
      <c r="D35" s="95"/>
      <c r="E35" s="158"/>
      <c r="H35" s="159" t="s">
        <v>19</v>
      </c>
      <c r="I35" s="160"/>
      <c r="J35" s="161">
        <f>J31</f>
        <v>26334000</v>
      </c>
    </row>
    <row r="36" spans="1:13" ht="23.25" customHeight="1" x14ac:dyDescent="0.25">
      <c r="A36" s="95"/>
      <c r="B36" s="95"/>
      <c r="D36" s="95"/>
      <c r="E36" s="158"/>
      <c r="H36" s="160"/>
      <c r="I36" s="160"/>
      <c r="J36" s="162"/>
    </row>
    <row r="37" spans="1:13" ht="18.75" x14ac:dyDescent="0.25">
      <c r="A37" s="163" t="s">
        <v>650</v>
      </c>
      <c r="B37" s="158"/>
      <c r="D37" s="95"/>
      <c r="E37" s="158"/>
      <c r="H37" s="160"/>
      <c r="I37" s="160"/>
      <c r="J37" s="162"/>
    </row>
    <row r="38" spans="1:13" ht="15.75" x14ac:dyDescent="0.25">
      <c r="A38" s="95"/>
      <c r="B38" s="95"/>
      <c r="D38" s="95"/>
      <c r="E38" s="158"/>
      <c r="H38" s="160"/>
      <c r="I38" s="160"/>
      <c r="J38" s="162"/>
    </row>
    <row r="39" spans="1:13" ht="17.25" customHeight="1" x14ac:dyDescent="0.3">
      <c r="A39" s="164" t="s">
        <v>20</v>
      </c>
      <c r="B39" s="165"/>
      <c r="D39" s="165"/>
      <c r="E39" s="95"/>
      <c r="H39" s="137"/>
      <c r="I39" s="137"/>
      <c r="J39" s="95"/>
    </row>
    <row r="40" spans="1:13" ht="17.25" customHeight="1" x14ac:dyDescent="0.3">
      <c r="A40" s="166" t="s">
        <v>21</v>
      </c>
      <c r="B40" s="158"/>
      <c r="D40" s="158"/>
      <c r="E40" s="95"/>
      <c r="H40" s="137"/>
      <c r="I40" s="137"/>
      <c r="J40" s="95"/>
      <c r="M40" s="167"/>
    </row>
    <row r="41" spans="1:13" ht="17.25" customHeight="1" x14ac:dyDescent="0.3">
      <c r="A41" s="166" t="s">
        <v>22</v>
      </c>
      <c r="B41" s="158"/>
      <c r="D41" s="95"/>
      <c r="E41" s="95"/>
      <c r="H41" s="137"/>
      <c r="I41" s="137"/>
      <c r="J41" s="95"/>
    </row>
    <row r="42" spans="1:13" ht="17.25" customHeight="1" x14ac:dyDescent="0.3">
      <c r="A42" s="168" t="s">
        <v>23</v>
      </c>
      <c r="B42" s="169"/>
      <c r="D42" s="169"/>
      <c r="E42" s="95"/>
      <c r="H42" s="137"/>
      <c r="I42" s="137"/>
      <c r="J42" s="95"/>
    </row>
    <row r="43" spans="1:13" ht="17.25" customHeight="1" x14ac:dyDescent="0.3">
      <c r="A43" s="170" t="s">
        <v>24</v>
      </c>
      <c r="B43" s="171"/>
      <c r="D43" s="172"/>
      <c r="E43" s="95"/>
      <c r="H43" s="137"/>
      <c r="I43" s="137"/>
      <c r="J43" s="95"/>
    </row>
    <row r="44" spans="1:13" ht="15.75" x14ac:dyDescent="0.25">
      <c r="A44" s="171"/>
      <c r="B44" s="171"/>
      <c r="D44" s="173"/>
      <c r="E44" s="95"/>
      <c r="H44" s="137"/>
      <c r="I44" s="137"/>
      <c r="J44" s="95"/>
    </row>
    <row r="45" spans="1:13" ht="15.75" x14ac:dyDescent="0.25">
      <c r="A45" s="95"/>
      <c r="B45" s="95"/>
      <c r="D45" s="95"/>
      <c r="E45" s="95"/>
      <c r="H45" s="174" t="s">
        <v>25</v>
      </c>
      <c r="I45" s="382" t="str">
        <f>J12</f>
        <v xml:space="preserve"> 29 Juli 2021</v>
      </c>
      <c r="J45" s="382"/>
    </row>
    <row r="46" spans="1:13" ht="15.75" x14ac:dyDescent="0.25">
      <c r="A46" s="95"/>
      <c r="B46" s="95"/>
      <c r="D46" s="95"/>
      <c r="E46" s="95"/>
      <c r="H46" s="137"/>
      <c r="I46" s="137"/>
      <c r="J46" s="95"/>
    </row>
    <row r="47" spans="1:13" ht="15.75" x14ac:dyDescent="0.25">
      <c r="A47" s="95"/>
      <c r="B47" s="95"/>
      <c r="D47" s="95"/>
      <c r="E47" s="95"/>
      <c r="H47" s="137"/>
      <c r="I47" s="137"/>
      <c r="J47" s="95"/>
    </row>
    <row r="48" spans="1:13" ht="15.75" x14ac:dyDescent="0.25">
      <c r="A48" s="95"/>
      <c r="B48" s="95"/>
      <c r="D48" s="95"/>
      <c r="E48" s="95"/>
      <c r="H48" s="137"/>
      <c r="I48" s="137"/>
      <c r="J48" s="95"/>
    </row>
    <row r="49" spans="1:10" ht="15.75" x14ac:dyDescent="0.25">
      <c r="A49" s="95"/>
      <c r="B49" s="95"/>
      <c r="D49" s="95"/>
      <c r="E49" s="95"/>
      <c r="H49" s="137"/>
      <c r="I49" s="137"/>
      <c r="J49" s="95"/>
    </row>
    <row r="50" spans="1:10" ht="15.75" x14ac:dyDescent="0.25">
      <c r="A50" s="95"/>
      <c r="B50" s="95"/>
      <c r="D50" s="95"/>
      <c r="E50" s="95"/>
      <c r="H50" s="137"/>
      <c r="I50" s="137"/>
      <c r="J50" s="95"/>
    </row>
    <row r="51" spans="1:10" ht="15.75" x14ac:dyDescent="0.25">
      <c r="A51" s="95"/>
      <c r="B51" s="95"/>
      <c r="D51" s="95"/>
      <c r="E51" s="95"/>
      <c r="H51" s="137"/>
      <c r="I51" s="137"/>
      <c r="J51" s="95"/>
    </row>
    <row r="52" spans="1:10" ht="15.75" x14ac:dyDescent="0.25">
      <c r="A52" s="95"/>
      <c r="B52" s="95"/>
      <c r="D52" s="95"/>
      <c r="E52" s="95"/>
      <c r="H52" s="137"/>
      <c r="I52" s="137"/>
      <c r="J52" s="95"/>
    </row>
    <row r="53" spans="1:10" ht="15.75" x14ac:dyDescent="0.25">
      <c r="A53" s="1"/>
      <c r="B53" s="1"/>
      <c r="D53" s="1"/>
      <c r="E53" s="1"/>
      <c r="H53" s="352" t="s">
        <v>26</v>
      </c>
      <c r="I53" s="352"/>
      <c r="J53" s="352"/>
    </row>
    <row r="54" spans="1:10" ht="15.75" x14ac:dyDescent="0.25">
      <c r="A54" s="1"/>
      <c r="B54" s="1"/>
      <c r="D54" s="1"/>
      <c r="E54" s="1"/>
      <c r="H54" s="175"/>
      <c r="I54" s="175"/>
      <c r="J54" s="1"/>
    </row>
    <row r="55" spans="1:10" ht="15.75" x14ac:dyDescent="0.25">
      <c r="A55" s="1"/>
      <c r="B55" s="1"/>
      <c r="D55" s="1"/>
      <c r="E55" s="1"/>
      <c r="H55" s="175"/>
      <c r="I55" s="175"/>
      <c r="J55" s="1"/>
    </row>
    <row r="56" spans="1:10" ht="15.75" x14ac:dyDescent="0.25">
      <c r="A56" s="1"/>
      <c r="B56" s="1"/>
      <c r="D56" s="1"/>
      <c r="E56" s="1"/>
      <c r="H56" s="175"/>
      <c r="I56" s="175"/>
      <c r="J56" s="1"/>
    </row>
    <row r="57" spans="1:10" ht="15.75" x14ac:dyDescent="0.25">
      <c r="A57" s="1"/>
      <c r="B57" s="1"/>
      <c r="D57" s="1"/>
      <c r="E57" s="1"/>
      <c r="H57" s="175"/>
      <c r="I57" s="175"/>
      <c r="J57" s="1"/>
    </row>
    <row r="58" spans="1:10" ht="15.75" x14ac:dyDescent="0.25">
      <c r="A58" s="1"/>
      <c r="B58" s="1"/>
      <c r="D58" s="1"/>
      <c r="E58" s="1"/>
      <c r="H58" s="175"/>
      <c r="I58" s="175"/>
      <c r="J58" s="1"/>
    </row>
    <row r="59" spans="1:10" ht="15.75" x14ac:dyDescent="0.25">
      <c r="A59" s="1"/>
      <c r="B59" s="1"/>
      <c r="D59" s="1"/>
      <c r="E59" s="1"/>
      <c r="H59" s="175"/>
      <c r="I59" s="175"/>
      <c r="J59" s="1"/>
    </row>
    <row r="60" spans="1:10" ht="15.75" x14ac:dyDescent="0.25">
      <c r="A60" s="1"/>
      <c r="B60" s="1"/>
      <c r="D60" s="1"/>
      <c r="E60" s="1"/>
      <c r="H60" s="175"/>
      <c r="I60" s="175"/>
      <c r="J60" s="1"/>
    </row>
    <row r="61" spans="1:10" ht="15.75" x14ac:dyDescent="0.25">
      <c r="A61" s="1"/>
      <c r="B61" s="1"/>
      <c r="D61" s="1"/>
      <c r="E61" s="1"/>
      <c r="H61" s="175"/>
      <c r="I61" s="175"/>
      <c r="J61" s="1"/>
    </row>
  </sheetData>
  <autoFilter ref="A15:J31">
    <filterColumn colId="7" showButton="0"/>
  </autoFilter>
  <mergeCells count="21">
    <mergeCell ref="H25:I25"/>
    <mergeCell ref="A9:J9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A32:D32"/>
    <mergeCell ref="I45:J45"/>
    <mergeCell ref="H53:J53"/>
    <mergeCell ref="H26:I26"/>
    <mergeCell ref="H27:I27"/>
    <mergeCell ref="H28:I28"/>
    <mergeCell ref="H29:I29"/>
    <mergeCell ref="H30:I30"/>
    <mergeCell ref="A31:I31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R40"/>
  <sheetViews>
    <sheetView topLeftCell="A13" workbookViewId="0">
      <selection activeCell="K22" sqref="K22"/>
    </sheetView>
  </sheetViews>
  <sheetFormatPr defaultRowHeight="15.75" x14ac:dyDescent="0.25"/>
  <cols>
    <col min="1" max="1" width="6.425781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6" width="7.140625" style="7" customWidth="1"/>
    <col min="7" max="7" width="14.140625" style="8" bestFit="1" customWidth="1"/>
    <col min="8" max="8" width="1.5703125" style="8" customWidth="1"/>
    <col min="9" max="9" width="18.425781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6"/>
    </row>
    <row r="12" spans="1:9" x14ac:dyDescent="0.25">
      <c r="A12" s="7" t="s">
        <v>7</v>
      </c>
      <c r="B12" s="7" t="s">
        <v>89</v>
      </c>
      <c r="G12" s="8" t="s">
        <v>8</v>
      </c>
      <c r="H12" s="12" t="s">
        <v>9</v>
      </c>
      <c r="I12" s="2" t="s">
        <v>303</v>
      </c>
    </row>
    <row r="13" spans="1:9" x14ac:dyDescent="0.25">
      <c r="B13" s="7" t="s">
        <v>90</v>
      </c>
      <c r="G13" s="8" t="s">
        <v>10</v>
      </c>
      <c r="H13" s="12" t="s">
        <v>9</v>
      </c>
      <c r="I13" s="3" t="s">
        <v>304</v>
      </c>
    </row>
    <row r="14" spans="1:9" x14ac:dyDescent="0.25">
      <c r="G14" s="8" t="s">
        <v>27</v>
      </c>
      <c r="H14" s="12" t="s">
        <v>9</v>
      </c>
      <c r="I14" s="7" t="s">
        <v>61</v>
      </c>
    </row>
    <row r="15" spans="1:9" x14ac:dyDescent="0.25">
      <c r="A15" s="7" t="s">
        <v>11</v>
      </c>
      <c r="B15" s="1" t="s">
        <v>306</v>
      </c>
      <c r="C15" s="1"/>
      <c r="H15" s="12"/>
    </row>
    <row r="16" spans="1:9" ht="16.5" thickBot="1" x14ac:dyDescent="0.3"/>
    <row r="17" spans="1:18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193" t="s">
        <v>15</v>
      </c>
      <c r="G17" s="347" t="s">
        <v>16</v>
      </c>
      <c r="H17" s="348"/>
      <c r="I17" s="15" t="s">
        <v>17</v>
      </c>
    </row>
    <row r="18" spans="1:18" ht="49.5" customHeight="1" x14ac:dyDescent="0.25">
      <c r="A18" s="55">
        <v>1</v>
      </c>
      <c r="B18" s="56">
        <v>44382</v>
      </c>
      <c r="C18" s="57" t="s">
        <v>104</v>
      </c>
      <c r="D18" s="5" t="s">
        <v>94</v>
      </c>
      <c r="E18" s="5" t="s">
        <v>95</v>
      </c>
      <c r="F18" s="58">
        <v>4</v>
      </c>
      <c r="G18" s="331">
        <v>8000000</v>
      </c>
      <c r="H18" s="332"/>
      <c r="I18" s="59">
        <f>G18</f>
        <v>8000000</v>
      </c>
    </row>
    <row r="19" spans="1:18" ht="25.5" customHeight="1" thickBot="1" x14ac:dyDescent="0.3">
      <c r="A19" s="349" t="s">
        <v>18</v>
      </c>
      <c r="B19" s="350"/>
      <c r="C19" s="350"/>
      <c r="D19" s="350"/>
      <c r="E19" s="350"/>
      <c r="F19" s="350"/>
      <c r="G19" s="350"/>
      <c r="H19" s="351"/>
      <c r="I19" s="63">
        <f>I18</f>
        <v>8000000</v>
      </c>
      <c r="J19" s="60">
        <f>SUM(J18:J18)</f>
        <v>0</v>
      </c>
    </row>
    <row r="20" spans="1:18" x14ac:dyDescent="0.25">
      <c r="A20" s="337"/>
      <c r="B20" s="337"/>
      <c r="C20" s="192"/>
      <c r="D20" s="192"/>
      <c r="E20" s="192"/>
      <c r="F20" s="192"/>
      <c r="G20" s="19"/>
      <c r="H20" s="19"/>
      <c r="I20" s="20"/>
    </row>
    <row r="21" spans="1:18" x14ac:dyDescent="0.25">
      <c r="D21" s="6"/>
      <c r="E21" s="6"/>
      <c r="F21" s="6"/>
      <c r="G21" s="61" t="s">
        <v>96</v>
      </c>
      <c r="H21" s="61"/>
      <c r="I21" s="62">
        <f>I19*50%</f>
        <v>4000000</v>
      </c>
      <c r="J21" s="28"/>
      <c r="R21" s="7" t="s">
        <v>58</v>
      </c>
    </row>
    <row r="22" spans="1:18" ht="16.5" thickBot="1" x14ac:dyDescent="0.3">
      <c r="D22" s="6"/>
      <c r="E22" s="6"/>
      <c r="F22" s="6"/>
      <c r="G22" s="26" t="s">
        <v>97</v>
      </c>
      <c r="H22" s="26"/>
      <c r="I22" s="27">
        <f>I19-I21</f>
        <v>4000000</v>
      </c>
      <c r="J22" s="28"/>
    </row>
    <row r="23" spans="1:18" x14ac:dyDescent="0.25">
      <c r="D23" s="6"/>
      <c r="E23" s="6"/>
      <c r="F23" s="6"/>
      <c r="G23" s="29" t="s">
        <v>19</v>
      </c>
      <c r="H23" s="29"/>
      <c r="I23" s="30">
        <f>I21</f>
        <v>4000000</v>
      </c>
    </row>
    <row r="24" spans="1:18" x14ac:dyDescent="0.25">
      <c r="A24" s="6" t="s">
        <v>98</v>
      </c>
      <c r="D24" s="6"/>
      <c r="E24" s="6"/>
      <c r="F24" s="6"/>
      <c r="G24" s="29"/>
      <c r="H24" s="29"/>
      <c r="I24" s="30"/>
    </row>
    <row r="25" spans="1:18" x14ac:dyDescent="0.25">
      <c r="A25" s="31"/>
      <c r="D25" s="6"/>
      <c r="E25" s="6"/>
      <c r="F25" s="6"/>
      <c r="G25" s="29"/>
      <c r="H25" s="29"/>
      <c r="I25" s="30"/>
    </row>
    <row r="26" spans="1:18" x14ac:dyDescent="0.25">
      <c r="D26" s="6"/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4"/>
      <c r="E28" s="34"/>
      <c r="F28" s="34"/>
    </row>
    <row r="29" spans="1:18" x14ac:dyDescent="0.25">
      <c r="A29" s="33" t="s">
        <v>22</v>
      </c>
      <c r="B29" s="33"/>
      <c r="C29" s="33"/>
      <c r="D29" s="34"/>
      <c r="E29" s="34"/>
      <c r="F29" s="34"/>
    </row>
    <row r="30" spans="1:18" x14ac:dyDescent="0.25">
      <c r="A30" s="35" t="s">
        <v>23</v>
      </c>
      <c r="B30" s="36"/>
      <c r="C30" s="36"/>
      <c r="D30" s="34"/>
      <c r="E30" s="34"/>
      <c r="F30" s="34"/>
    </row>
    <row r="31" spans="1:18" x14ac:dyDescent="0.25">
      <c r="A31" s="37" t="s">
        <v>24</v>
      </c>
      <c r="B31" s="37"/>
      <c r="C31" s="37"/>
      <c r="D31" s="34"/>
      <c r="E31" s="34"/>
      <c r="F31" s="34"/>
    </row>
    <row r="32" spans="1:18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59</v>
      </c>
      <c r="H34" s="323" t="str">
        <f>+I13</f>
        <v xml:space="preserve"> 15 Juli 2021</v>
      </c>
      <c r="I34" s="324"/>
    </row>
    <row r="37" spans="1:9" ht="18" customHeight="1" x14ac:dyDescent="0.25"/>
    <row r="38" spans="1:9" ht="17.25" customHeight="1" x14ac:dyDescent="0.25"/>
    <row r="40" spans="1:9" x14ac:dyDescent="0.25">
      <c r="G40" s="325" t="s">
        <v>26</v>
      </c>
      <c r="H40" s="325"/>
      <c r="I40" s="325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2:M62"/>
  <sheetViews>
    <sheetView topLeftCell="A37" zoomScale="86" zoomScaleNormal="86" workbookViewId="0">
      <selection activeCell="M50" sqref="M50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132" customWidth="1"/>
    <col min="9" max="9" width="2.140625" style="132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30" t="s">
        <v>0</v>
      </c>
      <c r="B2" s="131"/>
      <c r="C2" s="1"/>
    </row>
    <row r="3" spans="1:13" x14ac:dyDescent="0.25">
      <c r="A3" s="89" t="s">
        <v>1</v>
      </c>
      <c r="B3" s="133"/>
      <c r="C3" s="133"/>
    </row>
    <row r="4" spans="1:13" x14ac:dyDescent="0.25">
      <c r="A4" s="89" t="s">
        <v>2</v>
      </c>
      <c r="B4" s="133"/>
      <c r="C4" s="133"/>
    </row>
    <row r="5" spans="1:13" x14ac:dyDescent="0.25">
      <c r="A5" s="89" t="s">
        <v>3</v>
      </c>
      <c r="B5" s="133"/>
      <c r="C5" s="133"/>
    </row>
    <row r="6" spans="1:13" x14ac:dyDescent="0.25">
      <c r="A6" s="89" t="s">
        <v>4</v>
      </c>
      <c r="B6" s="133"/>
      <c r="C6" s="133"/>
    </row>
    <row r="7" spans="1:13" x14ac:dyDescent="0.25">
      <c r="A7" s="89" t="s">
        <v>5</v>
      </c>
      <c r="B7" s="133"/>
      <c r="C7" s="133"/>
    </row>
    <row r="8" spans="1:13" ht="15.75" thickBot="1" x14ac:dyDescent="0.3">
      <c r="A8" s="133"/>
      <c r="B8" s="133"/>
      <c r="C8" s="133"/>
    </row>
    <row r="9" spans="1:13" ht="30" customHeight="1" thickBot="1" x14ac:dyDescent="0.3">
      <c r="A9" s="424" t="s">
        <v>6</v>
      </c>
      <c r="B9" s="425"/>
      <c r="C9" s="425"/>
      <c r="D9" s="425"/>
      <c r="E9" s="425"/>
      <c r="F9" s="425"/>
      <c r="G9" s="425"/>
      <c r="H9" s="425"/>
      <c r="I9" s="425"/>
      <c r="J9" s="426"/>
    </row>
    <row r="11" spans="1:13" ht="18.75" customHeight="1" x14ac:dyDescent="0.25">
      <c r="A11" s="95" t="s">
        <v>7</v>
      </c>
      <c r="B11" s="95" t="s">
        <v>231</v>
      </c>
      <c r="C11" s="95"/>
      <c r="D11" s="95"/>
      <c r="E11" s="95"/>
      <c r="F11" s="95"/>
      <c r="G11" s="95"/>
      <c r="H11" s="137" t="s">
        <v>8</v>
      </c>
      <c r="I11" s="137" t="s">
        <v>9</v>
      </c>
      <c r="J11" s="2" t="s">
        <v>684</v>
      </c>
    </row>
    <row r="12" spans="1:13" ht="18.75" customHeight="1" x14ac:dyDescent="0.25">
      <c r="A12" s="95"/>
      <c r="B12" s="95"/>
      <c r="C12" s="95"/>
      <c r="D12" s="95"/>
      <c r="E12" s="95"/>
      <c r="F12" s="95"/>
      <c r="G12" s="95"/>
      <c r="H12" s="137" t="s">
        <v>10</v>
      </c>
      <c r="I12" s="137" t="s">
        <v>9</v>
      </c>
      <c r="J12" s="3" t="s">
        <v>511</v>
      </c>
    </row>
    <row r="13" spans="1:13" ht="18.75" customHeight="1" x14ac:dyDescent="0.25">
      <c r="A13" s="95" t="s">
        <v>11</v>
      </c>
      <c r="B13" s="95" t="s">
        <v>232</v>
      </c>
      <c r="C13" s="95"/>
      <c r="D13" s="95"/>
      <c r="E13" s="95"/>
      <c r="F13" s="95"/>
      <c r="G13" s="95"/>
      <c r="H13" s="137" t="s">
        <v>233</v>
      </c>
      <c r="I13" s="137" t="s">
        <v>9</v>
      </c>
      <c r="J13" s="95" t="s">
        <v>652</v>
      </c>
    </row>
    <row r="14" spans="1:13" ht="24.75" customHeight="1" thickBot="1" x14ac:dyDescent="0.3">
      <c r="A14" s="138"/>
      <c r="B14" s="138"/>
      <c r="C14" s="138"/>
      <c r="D14" s="138"/>
      <c r="E14" s="138"/>
      <c r="F14" s="138"/>
      <c r="G14" s="138"/>
      <c r="H14" s="139"/>
      <c r="I14" s="139"/>
      <c r="J14" s="138"/>
    </row>
    <row r="15" spans="1:13" ht="43.5" customHeight="1" x14ac:dyDescent="0.25">
      <c r="A15" s="140" t="s">
        <v>12</v>
      </c>
      <c r="B15" s="141" t="s">
        <v>183</v>
      </c>
      <c r="C15" s="142" t="s">
        <v>13</v>
      </c>
      <c r="D15" s="141" t="s">
        <v>184</v>
      </c>
      <c r="E15" s="141" t="s">
        <v>14</v>
      </c>
      <c r="F15" s="142" t="s">
        <v>101</v>
      </c>
      <c r="G15" s="187" t="s">
        <v>28</v>
      </c>
      <c r="H15" s="374" t="s">
        <v>16</v>
      </c>
      <c r="I15" s="375"/>
      <c r="J15" s="143" t="s">
        <v>17</v>
      </c>
      <c r="M15" s="132"/>
    </row>
    <row r="16" spans="1:13" s="138" customFormat="1" ht="54" customHeight="1" x14ac:dyDescent="0.25">
      <c r="A16" s="144">
        <v>1</v>
      </c>
      <c r="B16" s="291">
        <v>44377</v>
      </c>
      <c r="C16" s="183">
        <v>403164</v>
      </c>
      <c r="D16" s="184" t="s">
        <v>653</v>
      </c>
      <c r="E16" s="185" t="s">
        <v>654</v>
      </c>
      <c r="F16" s="146">
        <v>4</v>
      </c>
      <c r="G16" s="188">
        <v>140</v>
      </c>
      <c r="H16" s="376">
        <v>7000</v>
      </c>
      <c r="I16" s="377"/>
      <c r="J16" s="147">
        <f>G16*H16</f>
        <v>980000</v>
      </c>
      <c r="L16" s="138">
        <v>7000</v>
      </c>
      <c r="M16" s="139"/>
    </row>
    <row r="17" spans="1:13" s="138" customFormat="1" ht="54" customHeight="1" x14ac:dyDescent="0.25">
      <c r="A17" s="144">
        <f>A16+1</f>
        <v>2</v>
      </c>
      <c r="B17" s="291">
        <v>44377</v>
      </c>
      <c r="C17" s="183">
        <v>403652</v>
      </c>
      <c r="D17" s="184" t="s">
        <v>655</v>
      </c>
      <c r="E17" s="185" t="s">
        <v>656</v>
      </c>
      <c r="F17" s="146">
        <v>16</v>
      </c>
      <c r="G17" s="188">
        <v>687</v>
      </c>
      <c r="H17" s="376">
        <v>5000</v>
      </c>
      <c r="I17" s="377"/>
      <c r="J17" s="147">
        <f t="shared" ref="J17:J31" si="0">G17*H17</f>
        <v>3435000</v>
      </c>
      <c r="L17" s="138">
        <v>5000</v>
      </c>
      <c r="M17" s="139"/>
    </row>
    <row r="18" spans="1:13" s="138" customFormat="1" ht="54" customHeight="1" x14ac:dyDescent="0.25">
      <c r="A18" s="144">
        <f t="shared" ref="A18:A31" si="1">A17+1</f>
        <v>3</v>
      </c>
      <c r="B18" s="291">
        <v>44377</v>
      </c>
      <c r="C18" s="183">
        <v>403653</v>
      </c>
      <c r="D18" s="184" t="s">
        <v>657</v>
      </c>
      <c r="E18" s="185" t="s">
        <v>658</v>
      </c>
      <c r="F18" s="146">
        <v>5</v>
      </c>
      <c r="G18" s="188">
        <v>355</v>
      </c>
      <c r="H18" s="376">
        <v>8000</v>
      </c>
      <c r="I18" s="377"/>
      <c r="J18" s="147">
        <f t="shared" si="0"/>
        <v>2840000</v>
      </c>
      <c r="L18" s="138">
        <v>8000</v>
      </c>
      <c r="M18" s="139"/>
    </row>
    <row r="19" spans="1:13" s="138" customFormat="1" ht="54" customHeight="1" x14ac:dyDescent="0.25">
      <c r="A19" s="144">
        <f t="shared" si="1"/>
        <v>4</v>
      </c>
      <c r="B19" s="291">
        <v>44377</v>
      </c>
      <c r="C19" s="183">
        <v>403163</v>
      </c>
      <c r="D19" s="184" t="s">
        <v>659</v>
      </c>
      <c r="E19" s="185" t="s">
        <v>660</v>
      </c>
      <c r="F19" s="146">
        <v>5</v>
      </c>
      <c r="G19" s="188">
        <v>188</v>
      </c>
      <c r="H19" s="376">
        <v>8000</v>
      </c>
      <c r="I19" s="377"/>
      <c r="J19" s="147">
        <f t="shared" si="0"/>
        <v>1504000</v>
      </c>
      <c r="L19" s="138">
        <v>8000</v>
      </c>
      <c r="M19" s="139"/>
    </row>
    <row r="20" spans="1:13" s="138" customFormat="1" ht="54" customHeight="1" x14ac:dyDescent="0.25">
      <c r="A20" s="144">
        <f t="shared" si="1"/>
        <v>5</v>
      </c>
      <c r="B20" s="291">
        <v>44377</v>
      </c>
      <c r="C20" s="183">
        <v>403165</v>
      </c>
      <c r="D20" s="184" t="s">
        <v>661</v>
      </c>
      <c r="E20" s="185" t="s">
        <v>662</v>
      </c>
      <c r="F20" s="146">
        <v>4</v>
      </c>
      <c r="G20" s="188">
        <v>120</v>
      </c>
      <c r="H20" s="376">
        <v>7000</v>
      </c>
      <c r="I20" s="377"/>
      <c r="J20" s="147">
        <f t="shared" si="0"/>
        <v>840000</v>
      </c>
      <c r="L20" s="138">
        <v>7000</v>
      </c>
      <c r="M20" s="139"/>
    </row>
    <row r="21" spans="1:13" s="138" customFormat="1" ht="54" customHeight="1" x14ac:dyDescent="0.25">
      <c r="A21" s="144">
        <f t="shared" si="1"/>
        <v>6</v>
      </c>
      <c r="B21" s="291">
        <v>44377</v>
      </c>
      <c r="C21" s="183">
        <v>403810</v>
      </c>
      <c r="D21" s="184" t="s">
        <v>663</v>
      </c>
      <c r="E21" s="185" t="s">
        <v>664</v>
      </c>
      <c r="F21" s="146">
        <v>6</v>
      </c>
      <c r="G21" s="188">
        <v>347</v>
      </c>
      <c r="H21" s="376">
        <v>5000</v>
      </c>
      <c r="I21" s="377"/>
      <c r="J21" s="147">
        <f t="shared" si="0"/>
        <v>1735000</v>
      </c>
      <c r="L21" s="138">
        <v>5000</v>
      </c>
      <c r="M21" s="139"/>
    </row>
    <row r="22" spans="1:13" s="138" customFormat="1" ht="54" customHeight="1" x14ac:dyDescent="0.25">
      <c r="A22" s="144">
        <f t="shared" si="1"/>
        <v>7</v>
      </c>
      <c r="B22" s="291">
        <v>44377</v>
      </c>
      <c r="C22" s="183">
        <v>403802</v>
      </c>
      <c r="D22" s="184" t="s">
        <v>665</v>
      </c>
      <c r="E22" s="185" t="s">
        <v>666</v>
      </c>
      <c r="F22" s="146">
        <v>3</v>
      </c>
      <c r="G22" s="188">
        <v>50</v>
      </c>
      <c r="H22" s="376">
        <v>11000</v>
      </c>
      <c r="I22" s="377"/>
      <c r="J22" s="147">
        <f t="shared" si="0"/>
        <v>550000</v>
      </c>
      <c r="L22" s="138">
        <v>11000</v>
      </c>
      <c r="M22" s="139"/>
    </row>
    <row r="23" spans="1:13" s="138" customFormat="1" ht="54" customHeight="1" x14ac:dyDescent="0.25">
      <c r="A23" s="144">
        <f t="shared" si="1"/>
        <v>8</v>
      </c>
      <c r="B23" s="291">
        <v>44377</v>
      </c>
      <c r="C23" s="183">
        <v>403804</v>
      </c>
      <c r="D23" s="184" t="s">
        <v>667</v>
      </c>
      <c r="E23" s="185" t="s">
        <v>668</v>
      </c>
      <c r="F23" s="146">
        <v>12</v>
      </c>
      <c r="G23" s="188">
        <v>496</v>
      </c>
      <c r="H23" s="376">
        <v>6000</v>
      </c>
      <c r="I23" s="377"/>
      <c r="J23" s="147">
        <f t="shared" si="0"/>
        <v>2976000</v>
      </c>
      <c r="L23" s="138">
        <v>6000</v>
      </c>
      <c r="M23" s="139"/>
    </row>
    <row r="24" spans="1:13" s="138" customFormat="1" ht="54" customHeight="1" x14ac:dyDescent="0.25">
      <c r="A24" s="144">
        <f t="shared" si="1"/>
        <v>9</v>
      </c>
      <c r="B24" s="291">
        <v>44377</v>
      </c>
      <c r="C24" s="183">
        <v>403805</v>
      </c>
      <c r="D24" s="184" t="s">
        <v>669</v>
      </c>
      <c r="E24" s="185" t="s">
        <v>670</v>
      </c>
      <c r="F24" s="146">
        <v>4</v>
      </c>
      <c r="G24" s="188">
        <v>133</v>
      </c>
      <c r="H24" s="376">
        <v>9000</v>
      </c>
      <c r="I24" s="377"/>
      <c r="J24" s="147">
        <f t="shared" si="0"/>
        <v>1197000</v>
      </c>
      <c r="L24" s="138">
        <v>9000</v>
      </c>
      <c r="M24" s="139"/>
    </row>
    <row r="25" spans="1:13" s="138" customFormat="1" ht="54" customHeight="1" x14ac:dyDescent="0.25">
      <c r="A25" s="144">
        <f t="shared" si="1"/>
        <v>10</v>
      </c>
      <c r="B25" s="291">
        <v>44377</v>
      </c>
      <c r="C25" s="183">
        <v>403807</v>
      </c>
      <c r="D25" s="184" t="s">
        <v>671</v>
      </c>
      <c r="E25" s="185" t="s">
        <v>672</v>
      </c>
      <c r="F25" s="146">
        <v>4</v>
      </c>
      <c r="G25" s="188">
        <v>77</v>
      </c>
      <c r="H25" s="376">
        <v>11000</v>
      </c>
      <c r="I25" s="377"/>
      <c r="J25" s="147">
        <f t="shared" si="0"/>
        <v>847000</v>
      </c>
      <c r="L25" s="138">
        <v>11000</v>
      </c>
      <c r="M25" s="139"/>
    </row>
    <row r="26" spans="1:13" s="138" customFormat="1" ht="54" customHeight="1" x14ac:dyDescent="0.25">
      <c r="A26" s="144">
        <f t="shared" si="1"/>
        <v>11</v>
      </c>
      <c r="B26" s="291">
        <v>44377</v>
      </c>
      <c r="C26" s="183">
        <v>403808</v>
      </c>
      <c r="D26" s="184" t="s">
        <v>673</v>
      </c>
      <c r="E26" s="185" t="s">
        <v>674</v>
      </c>
      <c r="F26" s="146">
        <v>4</v>
      </c>
      <c r="G26" s="188">
        <v>50</v>
      </c>
      <c r="H26" s="376">
        <v>9000</v>
      </c>
      <c r="I26" s="377"/>
      <c r="J26" s="147">
        <f t="shared" si="0"/>
        <v>450000</v>
      </c>
      <c r="L26" s="138">
        <v>9000</v>
      </c>
      <c r="M26" s="139"/>
    </row>
    <row r="27" spans="1:13" s="138" customFormat="1" ht="54" customHeight="1" x14ac:dyDescent="0.25">
      <c r="A27" s="144">
        <f t="shared" si="1"/>
        <v>12</v>
      </c>
      <c r="B27" s="291">
        <v>44377</v>
      </c>
      <c r="C27" s="183">
        <v>403811</v>
      </c>
      <c r="D27" s="184" t="s">
        <v>675</v>
      </c>
      <c r="E27" s="185" t="s">
        <v>676</v>
      </c>
      <c r="F27" s="146">
        <v>22</v>
      </c>
      <c r="G27" s="188">
        <v>718</v>
      </c>
      <c r="H27" s="376">
        <v>5000</v>
      </c>
      <c r="I27" s="377"/>
      <c r="J27" s="147">
        <f t="shared" si="0"/>
        <v>3590000</v>
      </c>
      <c r="L27" s="138">
        <v>5000</v>
      </c>
      <c r="M27" s="139"/>
    </row>
    <row r="28" spans="1:13" s="138" customFormat="1" ht="54" customHeight="1" x14ac:dyDescent="0.25">
      <c r="A28" s="144">
        <f t="shared" si="1"/>
        <v>13</v>
      </c>
      <c r="B28" s="291">
        <v>44377</v>
      </c>
      <c r="C28" s="183">
        <v>403806</v>
      </c>
      <c r="D28" s="184" t="s">
        <v>677</v>
      </c>
      <c r="E28" s="185" t="s">
        <v>678</v>
      </c>
      <c r="F28" s="146">
        <v>14</v>
      </c>
      <c r="G28" s="188">
        <v>539</v>
      </c>
      <c r="H28" s="376">
        <v>9000</v>
      </c>
      <c r="I28" s="377"/>
      <c r="J28" s="147">
        <f t="shared" si="0"/>
        <v>4851000</v>
      </c>
      <c r="L28" s="138">
        <v>9000</v>
      </c>
      <c r="M28" s="139"/>
    </row>
    <row r="29" spans="1:13" s="138" customFormat="1" ht="54" customHeight="1" x14ac:dyDescent="0.25">
      <c r="A29" s="144">
        <f t="shared" si="1"/>
        <v>14</v>
      </c>
      <c r="B29" s="291">
        <v>44377</v>
      </c>
      <c r="C29" s="183">
        <v>403803</v>
      </c>
      <c r="D29" s="184" t="s">
        <v>679</v>
      </c>
      <c r="E29" s="185" t="s">
        <v>680</v>
      </c>
      <c r="F29" s="146">
        <v>2</v>
      </c>
      <c r="G29" s="188">
        <v>107</v>
      </c>
      <c r="H29" s="376">
        <v>9000</v>
      </c>
      <c r="I29" s="377"/>
      <c r="J29" s="147">
        <f t="shared" si="0"/>
        <v>963000</v>
      </c>
      <c r="L29" s="138">
        <v>9000</v>
      </c>
      <c r="M29" s="139"/>
    </row>
    <row r="30" spans="1:13" s="138" customFormat="1" ht="54" customHeight="1" x14ac:dyDescent="0.25">
      <c r="A30" s="144">
        <f t="shared" si="1"/>
        <v>15</v>
      </c>
      <c r="B30" s="291">
        <v>44377</v>
      </c>
      <c r="C30" s="183">
        <v>403809</v>
      </c>
      <c r="D30" s="184" t="s">
        <v>681</v>
      </c>
      <c r="E30" s="185" t="s">
        <v>682</v>
      </c>
      <c r="F30" s="146">
        <v>3</v>
      </c>
      <c r="G30" s="188">
        <v>150</v>
      </c>
      <c r="H30" s="376">
        <v>7000</v>
      </c>
      <c r="I30" s="377"/>
      <c r="J30" s="147">
        <f t="shared" si="0"/>
        <v>1050000</v>
      </c>
      <c r="L30" s="138">
        <v>7000</v>
      </c>
      <c r="M30" s="139"/>
    </row>
    <row r="31" spans="1:13" s="138" customFormat="1" ht="54" customHeight="1" x14ac:dyDescent="0.25">
      <c r="A31" s="144">
        <f t="shared" si="1"/>
        <v>16</v>
      </c>
      <c r="B31" s="291">
        <v>44383</v>
      </c>
      <c r="C31" s="183">
        <v>23556</v>
      </c>
      <c r="D31" s="184" t="s">
        <v>681</v>
      </c>
      <c r="E31" s="185" t="s">
        <v>682</v>
      </c>
      <c r="F31" s="146">
        <v>1</v>
      </c>
      <c r="G31" s="188">
        <v>48</v>
      </c>
      <c r="H31" s="376">
        <v>7000</v>
      </c>
      <c r="I31" s="377"/>
      <c r="J31" s="147">
        <f t="shared" si="0"/>
        <v>336000</v>
      </c>
      <c r="L31" s="138">
        <v>7000</v>
      </c>
      <c r="M31" s="139"/>
    </row>
    <row r="32" spans="1:13" ht="35.25" customHeight="1" thickBot="1" x14ac:dyDescent="0.3">
      <c r="A32" s="378" t="s">
        <v>18</v>
      </c>
      <c r="B32" s="379"/>
      <c r="C32" s="379"/>
      <c r="D32" s="379"/>
      <c r="E32" s="379"/>
      <c r="F32" s="379"/>
      <c r="G32" s="379"/>
      <c r="H32" s="379"/>
      <c r="I32" s="380"/>
      <c r="J32" s="148">
        <f>SUM(J16:J31)</f>
        <v>28144000</v>
      </c>
    </row>
    <row r="33" spans="1:13" ht="16.5" customHeight="1" x14ac:dyDescent="0.25">
      <c r="A33" s="381"/>
      <c r="B33" s="381"/>
      <c r="C33" s="381"/>
      <c r="D33" s="381"/>
      <c r="E33" s="149"/>
      <c r="H33" s="150"/>
      <c r="I33" s="150"/>
      <c r="J33" s="151"/>
    </row>
    <row r="34" spans="1:13" ht="22.5" customHeight="1" x14ac:dyDescent="0.25">
      <c r="A34" s="152"/>
      <c r="B34" s="152"/>
      <c r="D34" s="152"/>
      <c r="E34" s="152"/>
      <c r="H34" s="153" t="s">
        <v>102</v>
      </c>
      <c r="I34" s="153"/>
      <c r="J34" s="154">
        <v>0</v>
      </c>
    </row>
    <row r="35" spans="1:13" ht="22.5" customHeight="1" thickBot="1" x14ac:dyDescent="0.3">
      <c r="A35" s="279"/>
      <c r="B35" s="279"/>
      <c r="D35" s="279"/>
      <c r="E35" s="279"/>
      <c r="H35" s="156" t="s">
        <v>185</v>
      </c>
      <c r="I35" s="156"/>
      <c r="J35" s="157">
        <v>0</v>
      </c>
    </row>
    <row r="36" spans="1:13" ht="22.5" customHeight="1" x14ac:dyDescent="0.25">
      <c r="A36" s="95"/>
      <c r="B36" s="95"/>
      <c r="D36" s="95"/>
      <c r="E36" s="158"/>
      <c r="H36" s="159" t="s">
        <v>19</v>
      </c>
      <c r="I36" s="160"/>
      <c r="J36" s="161">
        <f>J32</f>
        <v>28144000</v>
      </c>
    </row>
    <row r="37" spans="1:13" ht="23.25" customHeight="1" x14ac:dyDescent="0.25">
      <c r="A37" s="95"/>
      <c r="B37" s="95"/>
      <c r="D37" s="95"/>
      <c r="E37" s="158"/>
      <c r="H37" s="160"/>
      <c r="I37" s="160"/>
      <c r="J37" s="162"/>
    </row>
    <row r="38" spans="1:13" ht="18.75" x14ac:dyDescent="0.25">
      <c r="A38" s="163" t="s">
        <v>683</v>
      </c>
      <c r="B38" s="158"/>
      <c r="D38" s="95"/>
      <c r="E38" s="158"/>
      <c r="H38" s="160"/>
      <c r="I38" s="160"/>
      <c r="J38" s="162"/>
    </row>
    <row r="39" spans="1:13" ht="15.75" x14ac:dyDescent="0.25">
      <c r="A39" s="95"/>
      <c r="B39" s="95"/>
      <c r="D39" s="95"/>
      <c r="E39" s="158"/>
      <c r="H39" s="160"/>
      <c r="I39" s="160"/>
      <c r="J39" s="162"/>
    </row>
    <row r="40" spans="1:13" ht="17.25" customHeight="1" x14ac:dyDescent="0.3">
      <c r="A40" s="164" t="s">
        <v>20</v>
      </c>
      <c r="B40" s="165"/>
      <c r="D40" s="165"/>
      <c r="E40" s="95"/>
      <c r="H40" s="137"/>
      <c r="I40" s="137"/>
      <c r="J40" s="95"/>
    </row>
    <row r="41" spans="1:13" ht="17.25" customHeight="1" x14ac:dyDescent="0.3">
      <c r="A41" s="166" t="s">
        <v>21</v>
      </c>
      <c r="B41" s="158"/>
      <c r="D41" s="158"/>
      <c r="E41" s="95"/>
      <c r="H41" s="137"/>
      <c r="I41" s="137"/>
      <c r="J41" s="95"/>
      <c r="M41" s="167"/>
    </row>
    <row r="42" spans="1:13" ht="17.25" customHeight="1" x14ac:dyDescent="0.3">
      <c r="A42" s="166" t="s">
        <v>22</v>
      </c>
      <c r="B42" s="158"/>
      <c r="D42" s="95"/>
      <c r="E42" s="95"/>
      <c r="H42" s="137"/>
      <c r="I42" s="137"/>
      <c r="J42" s="95"/>
    </row>
    <row r="43" spans="1:13" ht="17.25" customHeight="1" x14ac:dyDescent="0.3">
      <c r="A43" s="168" t="s">
        <v>23</v>
      </c>
      <c r="B43" s="169"/>
      <c r="D43" s="169"/>
      <c r="E43" s="95"/>
      <c r="H43" s="137"/>
      <c r="I43" s="137"/>
      <c r="J43" s="95"/>
    </row>
    <row r="44" spans="1:13" ht="17.25" customHeight="1" x14ac:dyDescent="0.3">
      <c r="A44" s="170" t="s">
        <v>24</v>
      </c>
      <c r="B44" s="171"/>
      <c r="D44" s="172"/>
      <c r="E44" s="95"/>
      <c r="H44" s="137"/>
      <c r="I44" s="137"/>
      <c r="J44" s="95"/>
    </row>
    <row r="45" spans="1:13" ht="15.75" x14ac:dyDescent="0.25">
      <c r="A45" s="171"/>
      <c r="B45" s="171"/>
      <c r="D45" s="173"/>
      <c r="E45" s="95"/>
      <c r="H45" s="137"/>
      <c r="I45" s="137"/>
      <c r="J45" s="95"/>
    </row>
    <row r="46" spans="1:13" ht="15.75" x14ac:dyDescent="0.25">
      <c r="A46" s="95"/>
      <c r="B46" s="95"/>
      <c r="D46" s="95"/>
      <c r="E46" s="95"/>
      <c r="H46" s="174" t="s">
        <v>25</v>
      </c>
      <c r="I46" s="382" t="str">
        <f>J12</f>
        <v xml:space="preserve"> 29 Juli 2021</v>
      </c>
      <c r="J46" s="382"/>
    </row>
    <row r="47" spans="1:13" ht="15.75" x14ac:dyDescent="0.25">
      <c r="A47" s="95"/>
      <c r="B47" s="95"/>
      <c r="D47" s="95"/>
      <c r="E47" s="95"/>
      <c r="H47" s="137"/>
      <c r="I47" s="137"/>
      <c r="J47" s="95"/>
    </row>
    <row r="48" spans="1:13" ht="15.75" x14ac:dyDescent="0.25">
      <c r="A48" s="95"/>
      <c r="B48" s="95"/>
      <c r="D48" s="95"/>
      <c r="E48" s="95"/>
      <c r="H48" s="137"/>
      <c r="I48" s="137"/>
      <c r="J48" s="95"/>
    </row>
    <row r="49" spans="1:10" ht="15.75" x14ac:dyDescent="0.25">
      <c r="A49" s="95"/>
      <c r="B49" s="95"/>
      <c r="D49" s="95"/>
      <c r="E49" s="95"/>
      <c r="H49" s="137"/>
      <c r="I49" s="137"/>
      <c r="J49" s="95"/>
    </row>
    <row r="50" spans="1:10" ht="15.75" x14ac:dyDescent="0.25">
      <c r="A50" s="95"/>
      <c r="B50" s="95"/>
      <c r="D50" s="95"/>
      <c r="E50" s="95"/>
      <c r="H50" s="137"/>
      <c r="I50" s="137"/>
      <c r="J50" s="95"/>
    </row>
    <row r="51" spans="1:10" ht="15.75" x14ac:dyDescent="0.25">
      <c r="A51" s="95"/>
      <c r="B51" s="95"/>
      <c r="D51" s="95"/>
      <c r="E51" s="95"/>
      <c r="H51" s="137"/>
      <c r="I51" s="137"/>
      <c r="J51" s="95"/>
    </row>
    <row r="52" spans="1:10" ht="15.75" x14ac:dyDescent="0.25">
      <c r="A52" s="95"/>
      <c r="B52" s="95"/>
      <c r="D52" s="95"/>
      <c r="E52" s="95"/>
      <c r="H52" s="137"/>
      <c r="I52" s="137"/>
      <c r="J52" s="95"/>
    </row>
    <row r="53" spans="1:10" ht="15.75" x14ac:dyDescent="0.25">
      <c r="A53" s="95"/>
      <c r="B53" s="95"/>
      <c r="D53" s="95"/>
      <c r="E53" s="95"/>
      <c r="H53" s="137"/>
      <c r="I53" s="137"/>
      <c r="J53" s="95"/>
    </row>
    <row r="54" spans="1:10" ht="15.75" x14ac:dyDescent="0.25">
      <c r="A54" s="1"/>
      <c r="B54" s="1"/>
      <c r="D54" s="1"/>
      <c r="E54" s="1"/>
      <c r="H54" s="352" t="s">
        <v>26</v>
      </c>
      <c r="I54" s="352"/>
      <c r="J54" s="352"/>
    </row>
    <row r="55" spans="1:10" ht="15.75" x14ac:dyDescent="0.25">
      <c r="A55" s="1"/>
      <c r="B55" s="1"/>
      <c r="D55" s="1"/>
      <c r="E55" s="1"/>
      <c r="H55" s="175"/>
      <c r="I55" s="175"/>
      <c r="J55" s="1"/>
    </row>
    <row r="56" spans="1:10" ht="15.75" x14ac:dyDescent="0.25">
      <c r="A56" s="1"/>
      <c r="B56" s="1"/>
      <c r="D56" s="1"/>
      <c r="E56" s="1"/>
      <c r="H56" s="175"/>
      <c r="I56" s="175"/>
      <c r="J56" s="1"/>
    </row>
    <row r="57" spans="1:10" ht="15.75" x14ac:dyDescent="0.25">
      <c r="A57" s="1"/>
      <c r="B57" s="1"/>
      <c r="D57" s="1"/>
      <c r="E57" s="1"/>
      <c r="H57" s="175"/>
      <c r="I57" s="175"/>
      <c r="J57" s="1"/>
    </row>
    <row r="58" spans="1:10" ht="15.75" x14ac:dyDescent="0.25">
      <c r="A58" s="1"/>
      <c r="B58" s="1"/>
      <c r="D58" s="1"/>
      <c r="E58" s="1"/>
      <c r="H58" s="175"/>
      <c r="I58" s="175"/>
      <c r="J58" s="1"/>
    </row>
    <row r="59" spans="1:10" ht="15.75" x14ac:dyDescent="0.25">
      <c r="A59" s="1"/>
      <c r="B59" s="1"/>
      <c r="D59" s="1"/>
      <c r="E59" s="1"/>
      <c r="H59" s="175"/>
      <c r="I59" s="175"/>
      <c r="J59" s="1"/>
    </row>
    <row r="60" spans="1:10" ht="15.75" x14ac:dyDescent="0.25">
      <c r="A60" s="1"/>
      <c r="B60" s="1"/>
      <c r="D60" s="1"/>
      <c r="E60" s="1"/>
      <c r="H60" s="175"/>
      <c r="I60" s="175"/>
      <c r="J60" s="1"/>
    </row>
    <row r="61" spans="1:10" ht="15.75" x14ac:dyDescent="0.25">
      <c r="A61" s="1"/>
      <c r="B61" s="1"/>
      <c r="D61" s="1"/>
      <c r="E61" s="1"/>
      <c r="H61" s="175"/>
      <c r="I61" s="175"/>
      <c r="J61" s="1"/>
    </row>
    <row r="62" spans="1:10" ht="15.75" x14ac:dyDescent="0.25">
      <c r="A62" s="1"/>
      <c r="B62" s="1"/>
      <c r="D62" s="1"/>
      <c r="E62" s="1"/>
      <c r="H62" s="175"/>
      <c r="I62" s="175"/>
      <c r="J62" s="1"/>
    </row>
  </sheetData>
  <autoFilter ref="A15:J32">
    <filterColumn colId="7" showButton="0"/>
  </autoFilter>
  <mergeCells count="22">
    <mergeCell ref="H25:I25"/>
    <mergeCell ref="A9:J9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A32:I32"/>
    <mergeCell ref="A33:D33"/>
    <mergeCell ref="I46:J46"/>
    <mergeCell ref="H54:J54"/>
    <mergeCell ref="H26:I26"/>
    <mergeCell ref="H27:I27"/>
    <mergeCell ref="H28:I28"/>
    <mergeCell ref="H29:I29"/>
    <mergeCell ref="H30:I30"/>
    <mergeCell ref="H31:I31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2:M68"/>
  <sheetViews>
    <sheetView topLeftCell="A46" zoomScale="86" zoomScaleNormal="86" workbookViewId="0">
      <selection activeCell="J57" sqref="J5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132" customWidth="1"/>
    <col min="9" max="9" width="2.140625" style="132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30" t="s">
        <v>0</v>
      </c>
      <c r="B2" s="131"/>
      <c r="C2" s="1"/>
    </row>
    <row r="3" spans="1:13" x14ac:dyDescent="0.25">
      <c r="A3" s="89" t="s">
        <v>1</v>
      </c>
      <c r="B3" s="133"/>
      <c r="C3" s="133"/>
    </row>
    <row r="4" spans="1:13" x14ac:dyDescent="0.25">
      <c r="A4" s="89" t="s">
        <v>2</v>
      </c>
      <c r="B4" s="133"/>
      <c r="C4" s="133"/>
    </row>
    <row r="5" spans="1:13" x14ac:dyDescent="0.25">
      <c r="A5" s="89" t="s">
        <v>3</v>
      </c>
      <c r="B5" s="133"/>
      <c r="C5" s="133"/>
    </row>
    <row r="6" spans="1:13" x14ac:dyDescent="0.25">
      <c r="A6" s="89" t="s">
        <v>4</v>
      </c>
      <c r="B6" s="133"/>
      <c r="C6" s="133"/>
    </row>
    <row r="7" spans="1:13" x14ac:dyDescent="0.25">
      <c r="A7" s="89" t="s">
        <v>5</v>
      </c>
      <c r="B7" s="133"/>
      <c r="C7" s="133"/>
    </row>
    <row r="8" spans="1:13" ht="15.75" thickBot="1" x14ac:dyDescent="0.3">
      <c r="A8" s="133"/>
      <c r="B8" s="133"/>
      <c r="C8" s="133"/>
    </row>
    <row r="9" spans="1:13" ht="30" customHeight="1" thickBot="1" x14ac:dyDescent="0.3">
      <c r="A9" s="424" t="s">
        <v>6</v>
      </c>
      <c r="B9" s="425"/>
      <c r="C9" s="425"/>
      <c r="D9" s="425"/>
      <c r="E9" s="425"/>
      <c r="F9" s="425"/>
      <c r="G9" s="425"/>
      <c r="H9" s="425"/>
      <c r="I9" s="425"/>
      <c r="J9" s="426"/>
    </row>
    <row r="11" spans="1:13" ht="18.75" customHeight="1" x14ac:dyDescent="0.25">
      <c r="A11" s="95" t="s">
        <v>7</v>
      </c>
      <c r="B11" s="95" t="s">
        <v>231</v>
      </c>
      <c r="C11" s="95"/>
      <c r="D11" s="95"/>
      <c r="E11" s="95"/>
      <c r="F11" s="95"/>
      <c r="G11" s="95"/>
      <c r="H11" s="137" t="s">
        <v>8</v>
      </c>
      <c r="I11" s="137" t="s">
        <v>9</v>
      </c>
      <c r="J11" s="2" t="s">
        <v>753</v>
      </c>
    </row>
    <row r="12" spans="1:13" ht="18.75" customHeight="1" x14ac:dyDescent="0.25">
      <c r="A12" s="95"/>
      <c r="B12" s="95"/>
      <c r="C12" s="95"/>
      <c r="D12" s="95"/>
      <c r="E12" s="95"/>
      <c r="F12" s="95"/>
      <c r="G12" s="95"/>
      <c r="H12" s="137" t="s">
        <v>10</v>
      </c>
      <c r="I12" s="137" t="s">
        <v>9</v>
      </c>
      <c r="J12" s="3" t="s">
        <v>511</v>
      </c>
    </row>
    <row r="13" spans="1:13" ht="18.75" customHeight="1" x14ac:dyDescent="0.25">
      <c r="A13" s="95" t="s">
        <v>11</v>
      </c>
      <c r="B13" s="95" t="s">
        <v>232</v>
      </c>
      <c r="C13" s="95"/>
      <c r="D13" s="95"/>
      <c r="E13" s="95"/>
      <c r="F13" s="95"/>
      <c r="G13" s="95"/>
      <c r="H13" s="137" t="s">
        <v>233</v>
      </c>
      <c r="I13" s="137" t="s">
        <v>9</v>
      </c>
      <c r="J13" s="95" t="s">
        <v>685</v>
      </c>
    </row>
    <row r="14" spans="1:13" ht="24.75" customHeight="1" thickBot="1" x14ac:dyDescent="0.3">
      <c r="A14" s="138"/>
      <c r="B14" s="138"/>
      <c r="C14" s="138"/>
      <c r="D14" s="138"/>
      <c r="E14" s="138"/>
      <c r="F14" s="138"/>
      <c r="G14" s="138"/>
      <c r="H14" s="139"/>
      <c r="I14" s="139"/>
      <c r="J14" s="138"/>
    </row>
    <row r="15" spans="1:13" ht="43.5" customHeight="1" x14ac:dyDescent="0.25">
      <c r="A15" s="140" t="s">
        <v>12</v>
      </c>
      <c r="B15" s="141" t="s">
        <v>183</v>
      </c>
      <c r="C15" s="142" t="s">
        <v>13</v>
      </c>
      <c r="D15" s="141" t="s">
        <v>184</v>
      </c>
      <c r="E15" s="141" t="s">
        <v>14</v>
      </c>
      <c r="F15" s="142" t="s">
        <v>101</v>
      </c>
      <c r="G15" s="187" t="s">
        <v>28</v>
      </c>
      <c r="H15" s="374" t="s">
        <v>16</v>
      </c>
      <c r="I15" s="375"/>
      <c r="J15" s="143" t="s">
        <v>17</v>
      </c>
      <c r="M15" s="132"/>
    </row>
    <row r="16" spans="1:13" s="138" customFormat="1" ht="46.5" customHeight="1" x14ac:dyDescent="0.25">
      <c r="A16" s="144">
        <v>1</v>
      </c>
      <c r="B16" s="291">
        <v>44377</v>
      </c>
      <c r="C16" s="183" t="s">
        <v>686</v>
      </c>
      <c r="D16" s="184" t="s">
        <v>687</v>
      </c>
      <c r="E16" s="185" t="s">
        <v>688</v>
      </c>
      <c r="F16" s="146">
        <v>68</v>
      </c>
      <c r="G16" s="188">
        <v>1167</v>
      </c>
      <c r="H16" s="376">
        <v>5000</v>
      </c>
      <c r="I16" s="377"/>
      <c r="J16" s="147">
        <f>G16*H16</f>
        <v>5835000</v>
      </c>
      <c r="L16" s="138">
        <v>5000</v>
      </c>
      <c r="M16" s="139"/>
    </row>
    <row r="17" spans="1:13" s="138" customFormat="1" ht="46.5" customHeight="1" x14ac:dyDescent="0.25">
      <c r="A17" s="144">
        <f>A16+1</f>
        <v>2</v>
      </c>
      <c r="B17" s="291">
        <v>44377</v>
      </c>
      <c r="C17" s="183" t="s">
        <v>689</v>
      </c>
      <c r="D17" s="184" t="s">
        <v>690</v>
      </c>
      <c r="E17" s="185" t="s">
        <v>691</v>
      </c>
      <c r="F17" s="146">
        <v>37</v>
      </c>
      <c r="G17" s="188">
        <v>774</v>
      </c>
      <c r="H17" s="376">
        <v>9000</v>
      </c>
      <c r="I17" s="377"/>
      <c r="J17" s="147">
        <f t="shared" ref="J17:J37" si="0">G17*H17</f>
        <v>6966000</v>
      </c>
      <c r="L17" s="138">
        <v>9000</v>
      </c>
      <c r="M17" s="139"/>
    </row>
    <row r="18" spans="1:13" s="138" customFormat="1" ht="46.5" customHeight="1" x14ac:dyDescent="0.25">
      <c r="A18" s="144">
        <f t="shared" ref="A18:A37" si="1">A17+1</f>
        <v>3</v>
      </c>
      <c r="B18" s="291">
        <v>44377</v>
      </c>
      <c r="C18" s="183" t="s">
        <v>692</v>
      </c>
      <c r="D18" s="184" t="s">
        <v>693</v>
      </c>
      <c r="E18" s="185" t="s">
        <v>694</v>
      </c>
      <c r="F18" s="146">
        <v>32</v>
      </c>
      <c r="G18" s="188">
        <v>690</v>
      </c>
      <c r="H18" s="376">
        <v>9000</v>
      </c>
      <c r="I18" s="377"/>
      <c r="J18" s="147">
        <f t="shared" si="0"/>
        <v>6210000</v>
      </c>
      <c r="L18" s="138">
        <v>9000</v>
      </c>
      <c r="M18" s="139"/>
    </row>
    <row r="19" spans="1:13" s="138" customFormat="1" ht="46.5" customHeight="1" x14ac:dyDescent="0.25">
      <c r="A19" s="144">
        <f t="shared" si="1"/>
        <v>4</v>
      </c>
      <c r="B19" s="291">
        <v>44377</v>
      </c>
      <c r="C19" s="183" t="s">
        <v>695</v>
      </c>
      <c r="D19" s="184" t="s">
        <v>696</v>
      </c>
      <c r="E19" s="185" t="s">
        <v>697</v>
      </c>
      <c r="F19" s="146">
        <v>21</v>
      </c>
      <c r="G19" s="188">
        <v>374</v>
      </c>
      <c r="H19" s="376">
        <v>9000</v>
      </c>
      <c r="I19" s="377"/>
      <c r="J19" s="147">
        <f t="shared" si="0"/>
        <v>3366000</v>
      </c>
      <c r="L19" s="138">
        <v>9000</v>
      </c>
      <c r="M19" s="139"/>
    </row>
    <row r="20" spans="1:13" s="138" customFormat="1" ht="46.5" customHeight="1" x14ac:dyDescent="0.25">
      <c r="A20" s="144">
        <f t="shared" si="1"/>
        <v>5</v>
      </c>
      <c r="B20" s="291">
        <v>44377</v>
      </c>
      <c r="C20" s="183" t="s">
        <v>698</v>
      </c>
      <c r="D20" s="184" t="s">
        <v>699</v>
      </c>
      <c r="E20" s="185" t="s">
        <v>700</v>
      </c>
      <c r="F20" s="146">
        <v>14</v>
      </c>
      <c r="G20" s="188">
        <v>121</v>
      </c>
      <c r="H20" s="376">
        <v>9000</v>
      </c>
      <c r="I20" s="377"/>
      <c r="J20" s="147">
        <f t="shared" si="0"/>
        <v>1089000</v>
      </c>
      <c r="L20" s="138">
        <v>9000</v>
      </c>
      <c r="M20" s="139"/>
    </row>
    <row r="21" spans="1:13" s="138" customFormat="1" ht="46.5" customHeight="1" x14ac:dyDescent="0.25">
      <c r="A21" s="144">
        <f t="shared" si="1"/>
        <v>6</v>
      </c>
      <c r="B21" s="291">
        <v>44377</v>
      </c>
      <c r="C21" s="183" t="s">
        <v>701</v>
      </c>
      <c r="D21" s="184" t="s">
        <v>702</v>
      </c>
      <c r="E21" s="185" t="s">
        <v>703</v>
      </c>
      <c r="F21" s="146">
        <v>17</v>
      </c>
      <c r="G21" s="188">
        <v>361</v>
      </c>
      <c r="H21" s="376">
        <v>9000</v>
      </c>
      <c r="I21" s="377"/>
      <c r="J21" s="147">
        <f t="shared" si="0"/>
        <v>3249000</v>
      </c>
      <c r="L21" s="138">
        <v>9000</v>
      </c>
      <c r="M21" s="139"/>
    </row>
    <row r="22" spans="1:13" s="138" customFormat="1" ht="46.5" customHeight="1" x14ac:dyDescent="0.25">
      <c r="A22" s="144">
        <f t="shared" si="1"/>
        <v>7</v>
      </c>
      <c r="B22" s="291">
        <v>44377</v>
      </c>
      <c r="C22" s="183" t="s">
        <v>704</v>
      </c>
      <c r="D22" s="184" t="s">
        <v>705</v>
      </c>
      <c r="E22" s="185" t="s">
        <v>706</v>
      </c>
      <c r="F22" s="146">
        <v>18</v>
      </c>
      <c r="G22" s="188">
        <v>341</v>
      </c>
      <c r="H22" s="376">
        <v>9000</v>
      </c>
      <c r="I22" s="377"/>
      <c r="J22" s="147">
        <f t="shared" si="0"/>
        <v>3069000</v>
      </c>
      <c r="L22" s="138">
        <v>9000</v>
      </c>
      <c r="M22" s="139"/>
    </row>
    <row r="23" spans="1:13" s="138" customFormat="1" ht="46.5" customHeight="1" x14ac:dyDescent="0.25">
      <c r="A23" s="144">
        <f t="shared" si="1"/>
        <v>8</v>
      </c>
      <c r="B23" s="291">
        <v>44377</v>
      </c>
      <c r="C23" s="183" t="s">
        <v>707</v>
      </c>
      <c r="D23" s="184" t="s">
        <v>708</v>
      </c>
      <c r="E23" s="185" t="s">
        <v>709</v>
      </c>
      <c r="F23" s="146">
        <v>13</v>
      </c>
      <c r="G23" s="188">
        <v>170</v>
      </c>
      <c r="H23" s="376">
        <v>9000</v>
      </c>
      <c r="I23" s="377"/>
      <c r="J23" s="147">
        <f t="shared" si="0"/>
        <v>1530000</v>
      </c>
      <c r="L23" s="138">
        <v>9000</v>
      </c>
      <c r="M23" s="139"/>
    </row>
    <row r="24" spans="1:13" s="138" customFormat="1" ht="46.5" customHeight="1" x14ac:dyDescent="0.25">
      <c r="A24" s="144">
        <f t="shared" si="1"/>
        <v>9</v>
      </c>
      <c r="B24" s="291">
        <v>44377</v>
      </c>
      <c r="C24" s="183" t="s">
        <v>710</v>
      </c>
      <c r="D24" s="184" t="s">
        <v>711</v>
      </c>
      <c r="E24" s="185" t="s">
        <v>712</v>
      </c>
      <c r="F24" s="146">
        <v>19</v>
      </c>
      <c r="G24" s="188">
        <v>330</v>
      </c>
      <c r="H24" s="376">
        <v>9000</v>
      </c>
      <c r="I24" s="377"/>
      <c r="J24" s="147">
        <f t="shared" si="0"/>
        <v>2970000</v>
      </c>
      <c r="L24" s="138">
        <v>9000</v>
      </c>
      <c r="M24" s="139"/>
    </row>
    <row r="25" spans="1:13" s="138" customFormat="1" ht="46.5" customHeight="1" x14ac:dyDescent="0.25">
      <c r="A25" s="144">
        <f t="shared" si="1"/>
        <v>10</v>
      </c>
      <c r="B25" s="291">
        <v>44377</v>
      </c>
      <c r="C25" s="183" t="s">
        <v>713</v>
      </c>
      <c r="D25" s="184" t="s">
        <v>714</v>
      </c>
      <c r="E25" s="185" t="s">
        <v>715</v>
      </c>
      <c r="F25" s="146">
        <v>35</v>
      </c>
      <c r="G25" s="188">
        <v>796</v>
      </c>
      <c r="H25" s="376">
        <v>9000</v>
      </c>
      <c r="I25" s="377"/>
      <c r="J25" s="147">
        <f t="shared" si="0"/>
        <v>7164000</v>
      </c>
      <c r="L25" s="138">
        <v>9000</v>
      </c>
      <c r="M25" s="139"/>
    </row>
    <row r="26" spans="1:13" s="138" customFormat="1" ht="46.5" customHeight="1" x14ac:dyDescent="0.25">
      <c r="A26" s="144">
        <f t="shared" si="1"/>
        <v>11</v>
      </c>
      <c r="B26" s="291">
        <v>44378</v>
      </c>
      <c r="C26" s="183" t="s">
        <v>716</v>
      </c>
      <c r="D26" s="184" t="s">
        <v>717</v>
      </c>
      <c r="E26" s="185" t="s">
        <v>718</v>
      </c>
      <c r="F26" s="146">
        <v>3</v>
      </c>
      <c r="G26" s="188">
        <v>88</v>
      </c>
      <c r="H26" s="376">
        <v>12000</v>
      </c>
      <c r="I26" s="377"/>
      <c r="J26" s="147">
        <f t="shared" si="0"/>
        <v>1056000</v>
      </c>
      <c r="L26" s="138">
        <v>12000</v>
      </c>
      <c r="M26" s="139"/>
    </row>
    <row r="27" spans="1:13" s="138" customFormat="1" ht="46.5" customHeight="1" x14ac:dyDescent="0.25">
      <c r="A27" s="144">
        <f t="shared" si="1"/>
        <v>12</v>
      </c>
      <c r="B27" s="291">
        <v>44378</v>
      </c>
      <c r="C27" s="183" t="s">
        <v>719</v>
      </c>
      <c r="D27" s="184" t="s">
        <v>720</v>
      </c>
      <c r="E27" s="185" t="s">
        <v>721</v>
      </c>
      <c r="F27" s="146">
        <v>6</v>
      </c>
      <c r="G27" s="188">
        <v>275</v>
      </c>
      <c r="H27" s="376">
        <v>9000</v>
      </c>
      <c r="I27" s="377"/>
      <c r="J27" s="147">
        <f t="shared" si="0"/>
        <v>2475000</v>
      </c>
      <c r="L27" s="138">
        <v>9000</v>
      </c>
      <c r="M27" s="139"/>
    </row>
    <row r="28" spans="1:13" s="138" customFormat="1" ht="46.5" customHeight="1" x14ac:dyDescent="0.25">
      <c r="A28" s="144">
        <f t="shared" si="1"/>
        <v>13</v>
      </c>
      <c r="B28" s="291">
        <v>44378</v>
      </c>
      <c r="C28" s="183" t="s">
        <v>722</v>
      </c>
      <c r="D28" s="184" t="s">
        <v>723</v>
      </c>
      <c r="E28" s="185" t="s">
        <v>724</v>
      </c>
      <c r="F28" s="146">
        <v>6</v>
      </c>
      <c r="G28" s="188">
        <v>288</v>
      </c>
      <c r="H28" s="376">
        <v>12000</v>
      </c>
      <c r="I28" s="377"/>
      <c r="J28" s="147">
        <f t="shared" si="0"/>
        <v>3456000</v>
      </c>
      <c r="L28" s="138">
        <v>12000</v>
      </c>
      <c r="M28" s="139"/>
    </row>
    <row r="29" spans="1:13" s="138" customFormat="1" ht="46.5" customHeight="1" x14ac:dyDescent="0.25">
      <c r="A29" s="144">
        <f t="shared" si="1"/>
        <v>14</v>
      </c>
      <c r="B29" s="291">
        <v>44382</v>
      </c>
      <c r="C29" s="183" t="s">
        <v>725</v>
      </c>
      <c r="D29" s="184" t="s">
        <v>726</v>
      </c>
      <c r="E29" s="185" t="s">
        <v>727</v>
      </c>
      <c r="F29" s="146">
        <v>3</v>
      </c>
      <c r="G29" s="188">
        <v>126</v>
      </c>
      <c r="H29" s="376">
        <v>18000</v>
      </c>
      <c r="I29" s="377"/>
      <c r="J29" s="147">
        <f t="shared" si="0"/>
        <v>2268000</v>
      </c>
      <c r="L29" s="138">
        <v>18000</v>
      </c>
      <c r="M29" s="139"/>
    </row>
    <row r="30" spans="1:13" s="138" customFormat="1" ht="46.5" customHeight="1" x14ac:dyDescent="0.25">
      <c r="A30" s="144">
        <f t="shared" si="1"/>
        <v>15</v>
      </c>
      <c r="B30" s="291">
        <v>44382</v>
      </c>
      <c r="C30" s="183" t="s">
        <v>728</v>
      </c>
      <c r="D30" s="184" t="s">
        <v>729</v>
      </c>
      <c r="E30" s="185" t="s">
        <v>730</v>
      </c>
      <c r="F30" s="146">
        <v>3</v>
      </c>
      <c r="G30" s="188">
        <v>88</v>
      </c>
      <c r="H30" s="376">
        <v>150000</v>
      </c>
      <c r="I30" s="377"/>
      <c r="J30" s="147">
        <f t="shared" si="0"/>
        <v>13200000</v>
      </c>
      <c r="L30" s="138">
        <v>150000</v>
      </c>
      <c r="M30" s="139"/>
    </row>
    <row r="31" spans="1:13" s="138" customFormat="1" ht="46.5" customHeight="1" x14ac:dyDescent="0.25">
      <c r="A31" s="144">
        <f t="shared" si="1"/>
        <v>16</v>
      </c>
      <c r="B31" s="291">
        <v>44382</v>
      </c>
      <c r="C31" s="183" t="s">
        <v>731</v>
      </c>
      <c r="D31" s="184" t="s">
        <v>732</v>
      </c>
      <c r="E31" s="185" t="s">
        <v>733</v>
      </c>
      <c r="F31" s="146">
        <v>2</v>
      </c>
      <c r="G31" s="188">
        <v>68</v>
      </c>
      <c r="H31" s="376">
        <v>18000</v>
      </c>
      <c r="I31" s="377"/>
      <c r="J31" s="147">
        <f t="shared" si="0"/>
        <v>1224000</v>
      </c>
      <c r="L31" s="138">
        <v>18000</v>
      </c>
      <c r="M31" s="139"/>
    </row>
    <row r="32" spans="1:13" s="138" customFormat="1" ht="46.5" customHeight="1" x14ac:dyDescent="0.25">
      <c r="A32" s="144">
        <f t="shared" si="1"/>
        <v>17</v>
      </c>
      <c r="B32" s="291">
        <v>44382</v>
      </c>
      <c r="C32" s="183" t="s">
        <v>734</v>
      </c>
      <c r="D32" s="184" t="s">
        <v>735</v>
      </c>
      <c r="E32" s="185" t="s">
        <v>736</v>
      </c>
      <c r="F32" s="146">
        <v>1</v>
      </c>
      <c r="G32" s="188">
        <v>18</v>
      </c>
      <c r="H32" s="376">
        <v>130000</v>
      </c>
      <c r="I32" s="377"/>
      <c r="J32" s="147">
        <f t="shared" si="0"/>
        <v>2340000</v>
      </c>
      <c r="L32" s="138">
        <v>130000</v>
      </c>
      <c r="M32" s="139"/>
    </row>
    <row r="33" spans="1:13" s="138" customFormat="1" ht="46.5" customHeight="1" x14ac:dyDescent="0.25">
      <c r="A33" s="144">
        <f t="shared" si="1"/>
        <v>18</v>
      </c>
      <c r="B33" s="291">
        <v>44382</v>
      </c>
      <c r="C33" s="183" t="s">
        <v>737</v>
      </c>
      <c r="D33" s="184" t="s">
        <v>738</v>
      </c>
      <c r="E33" s="185" t="s">
        <v>739</v>
      </c>
      <c r="F33" s="146">
        <v>1</v>
      </c>
      <c r="G33" s="188">
        <v>10</v>
      </c>
      <c r="H33" s="376">
        <v>130000</v>
      </c>
      <c r="I33" s="377"/>
      <c r="J33" s="147">
        <f t="shared" si="0"/>
        <v>1300000</v>
      </c>
      <c r="L33" s="138">
        <v>130000</v>
      </c>
      <c r="M33" s="139"/>
    </row>
    <row r="34" spans="1:13" s="138" customFormat="1" ht="46.5" customHeight="1" x14ac:dyDescent="0.25">
      <c r="A34" s="144">
        <f t="shared" si="1"/>
        <v>19</v>
      </c>
      <c r="B34" s="291">
        <v>44382</v>
      </c>
      <c r="C34" s="183" t="s">
        <v>740</v>
      </c>
      <c r="D34" s="184" t="s">
        <v>741</v>
      </c>
      <c r="E34" s="185" t="s">
        <v>742</v>
      </c>
      <c r="F34" s="146">
        <v>5</v>
      </c>
      <c r="G34" s="188">
        <v>212</v>
      </c>
      <c r="H34" s="376">
        <v>18000</v>
      </c>
      <c r="I34" s="377"/>
      <c r="J34" s="147">
        <f t="shared" si="0"/>
        <v>3816000</v>
      </c>
      <c r="L34" s="138">
        <v>18000</v>
      </c>
      <c r="M34" s="139"/>
    </row>
    <row r="35" spans="1:13" s="138" customFormat="1" ht="46.5" customHeight="1" x14ac:dyDescent="0.25">
      <c r="A35" s="144">
        <f t="shared" si="1"/>
        <v>20</v>
      </c>
      <c r="B35" s="291">
        <v>44382</v>
      </c>
      <c r="C35" s="183" t="s">
        <v>743</v>
      </c>
      <c r="D35" s="184" t="s">
        <v>744</v>
      </c>
      <c r="E35" s="185" t="s">
        <v>745</v>
      </c>
      <c r="F35" s="146">
        <v>2</v>
      </c>
      <c r="G35" s="188">
        <v>48</v>
      </c>
      <c r="H35" s="376">
        <v>18000</v>
      </c>
      <c r="I35" s="377"/>
      <c r="J35" s="147">
        <f t="shared" si="0"/>
        <v>864000</v>
      </c>
      <c r="L35" s="138">
        <v>18000</v>
      </c>
      <c r="M35" s="139"/>
    </row>
    <row r="36" spans="1:13" s="138" customFormat="1" ht="46.5" customHeight="1" x14ac:dyDescent="0.25">
      <c r="A36" s="144">
        <f t="shared" si="1"/>
        <v>21</v>
      </c>
      <c r="B36" s="291">
        <v>44382</v>
      </c>
      <c r="C36" s="183" t="s">
        <v>746</v>
      </c>
      <c r="D36" s="184" t="s">
        <v>747</v>
      </c>
      <c r="E36" s="185" t="s">
        <v>748</v>
      </c>
      <c r="F36" s="146">
        <v>1</v>
      </c>
      <c r="G36" s="188">
        <v>15</v>
      </c>
      <c r="H36" s="376">
        <v>150000</v>
      </c>
      <c r="I36" s="377"/>
      <c r="J36" s="147">
        <f t="shared" si="0"/>
        <v>2250000</v>
      </c>
      <c r="L36" s="138">
        <v>150000</v>
      </c>
      <c r="M36" s="139"/>
    </row>
    <row r="37" spans="1:13" s="138" customFormat="1" ht="46.5" customHeight="1" x14ac:dyDescent="0.25">
      <c r="A37" s="144">
        <f t="shared" si="1"/>
        <v>22</v>
      </c>
      <c r="B37" s="291">
        <v>44382</v>
      </c>
      <c r="C37" s="183" t="s">
        <v>749</v>
      </c>
      <c r="D37" s="184" t="s">
        <v>750</v>
      </c>
      <c r="E37" s="185" t="s">
        <v>751</v>
      </c>
      <c r="F37" s="146">
        <v>1</v>
      </c>
      <c r="G37" s="188">
        <v>10</v>
      </c>
      <c r="H37" s="376">
        <v>130000</v>
      </c>
      <c r="I37" s="377"/>
      <c r="J37" s="147">
        <f t="shared" si="0"/>
        <v>1300000</v>
      </c>
      <c r="L37" s="138">
        <v>130000</v>
      </c>
      <c r="M37" s="139"/>
    </row>
    <row r="38" spans="1:13" ht="35.25" customHeight="1" thickBot="1" x14ac:dyDescent="0.3">
      <c r="A38" s="378" t="s">
        <v>18</v>
      </c>
      <c r="B38" s="379"/>
      <c r="C38" s="379"/>
      <c r="D38" s="379"/>
      <c r="E38" s="379"/>
      <c r="F38" s="379"/>
      <c r="G38" s="379"/>
      <c r="H38" s="379"/>
      <c r="I38" s="380"/>
      <c r="J38" s="148">
        <f>SUM(J16:J37)</f>
        <v>76997000</v>
      </c>
    </row>
    <row r="39" spans="1:13" ht="16.5" customHeight="1" x14ac:dyDescent="0.25">
      <c r="A39" s="381"/>
      <c r="B39" s="381"/>
      <c r="C39" s="381"/>
      <c r="D39" s="381"/>
      <c r="E39" s="149"/>
      <c r="H39" s="150"/>
      <c r="I39" s="150"/>
      <c r="J39" s="151"/>
    </row>
    <row r="40" spans="1:13" ht="22.5" customHeight="1" x14ac:dyDescent="0.25">
      <c r="A40" s="152"/>
      <c r="B40" s="152"/>
      <c r="D40" s="152"/>
      <c r="E40" s="152"/>
      <c r="H40" s="153" t="s">
        <v>102</v>
      </c>
      <c r="I40" s="153"/>
      <c r="J40" s="154">
        <v>0</v>
      </c>
    </row>
    <row r="41" spans="1:13" ht="22.5" customHeight="1" thickBot="1" x14ac:dyDescent="0.3">
      <c r="A41" s="279"/>
      <c r="B41" s="279"/>
      <c r="D41" s="279"/>
      <c r="E41" s="279"/>
      <c r="H41" s="156" t="s">
        <v>185</v>
      </c>
      <c r="I41" s="156"/>
      <c r="J41" s="157">
        <v>0</v>
      </c>
    </row>
    <row r="42" spans="1:13" ht="22.5" customHeight="1" x14ac:dyDescent="0.25">
      <c r="A42" s="95"/>
      <c r="B42" s="95"/>
      <c r="D42" s="95"/>
      <c r="E42" s="158"/>
      <c r="H42" s="159" t="s">
        <v>19</v>
      </c>
      <c r="I42" s="160"/>
      <c r="J42" s="161">
        <f>J38</f>
        <v>76997000</v>
      </c>
    </row>
    <row r="43" spans="1:13" ht="23.25" customHeight="1" x14ac:dyDescent="0.25">
      <c r="A43" s="95"/>
      <c r="B43" s="95"/>
      <c r="D43" s="95"/>
      <c r="E43" s="158"/>
      <c r="H43" s="160"/>
      <c r="I43" s="160"/>
      <c r="J43" s="162"/>
    </row>
    <row r="44" spans="1:13" ht="18.75" x14ac:dyDescent="0.25">
      <c r="A44" s="163" t="s">
        <v>752</v>
      </c>
      <c r="B44" s="158"/>
      <c r="D44" s="95"/>
      <c r="E44" s="158"/>
      <c r="H44" s="160"/>
      <c r="I44" s="160"/>
      <c r="J44" s="162"/>
    </row>
    <row r="45" spans="1:13" ht="15.75" x14ac:dyDescent="0.25">
      <c r="A45" s="95"/>
      <c r="B45" s="95"/>
      <c r="D45" s="95"/>
      <c r="E45" s="158"/>
      <c r="H45" s="160"/>
      <c r="I45" s="160"/>
      <c r="J45" s="162"/>
    </row>
    <row r="46" spans="1:13" ht="17.25" customHeight="1" x14ac:dyDescent="0.3">
      <c r="A46" s="164" t="s">
        <v>20</v>
      </c>
      <c r="B46" s="165"/>
      <c r="D46" s="165"/>
      <c r="E46" s="95"/>
      <c r="H46" s="137"/>
      <c r="I46" s="137"/>
      <c r="J46" s="95"/>
    </row>
    <row r="47" spans="1:13" ht="17.25" customHeight="1" x14ac:dyDescent="0.3">
      <c r="A47" s="166" t="s">
        <v>21</v>
      </c>
      <c r="B47" s="158"/>
      <c r="D47" s="158"/>
      <c r="E47" s="95"/>
      <c r="H47" s="137"/>
      <c r="I47" s="137"/>
      <c r="J47" s="95"/>
      <c r="M47" s="167"/>
    </row>
    <row r="48" spans="1:13" ht="17.25" customHeight="1" x14ac:dyDescent="0.3">
      <c r="A48" s="166" t="s">
        <v>22</v>
      </c>
      <c r="B48" s="158"/>
      <c r="D48" s="95"/>
      <c r="E48" s="95"/>
      <c r="H48" s="137"/>
      <c r="I48" s="137"/>
      <c r="J48" s="95"/>
    </row>
    <row r="49" spans="1:10" ht="17.25" customHeight="1" x14ac:dyDescent="0.3">
      <c r="A49" s="168" t="s">
        <v>23</v>
      </c>
      <c r="B49" s="169"/>
      <c r="D49" s="169"/>
      <c r="E49" s="95"/>
      <c r="H49" s="137"/>
      <c r="I49" s="137"/>
      <c r="J49" s="95"/>
    </row>
    <row r="50" spans="1:10" ht="17.25" customHeight="1" x14ac:dyDescent="0.3">
      <c r="A50" s="170" t="s">
        <v>24</v>
      </c>
      <c r="B50" s="171"/>
      <c r="D50" s="172"/>
      <c r="E50" s="95"/>
      <c r="H50" s="137"/>
      <c r="I50" s="137"/>
      <c r="J50" s="95"/>
    </row>
    <row r="51" spans="1:10" ht="15.75" x14ac:dyDescent="0.25">
      <c r="A51" s="171"/>
      <c r="B51" s="171"/>
      <c r="D51" s="173"/>
      <c r="E51" s="95"/>
      <c r="H51" s="137"/>
      <c r="I51" s="137"/>
      <c r="J51" s="95"/>
    </row>
    <row r="52" spans="1:10" ht="15.75" x14ac:dyDescent="0.25">
      <c r="A52" s="95"/>
      <c r="B52" s="95"/>
      <c r="D52" s="95"/>
      <c r="E52" s="95"/>
      <c r="H52" s="174" t="s">
        <v>25</v>
      </c>
      <c r="I52" s="382" t="str">
        <f>J12</f>
        <v xml:space="preserve"> 29 Juli 2021</v>
      </c>
      <c r="J52" s="382"/>
    </row>
    <row r="53" spans="1:10" ht="15.75" x14ac:dyDescent="0.25">
      <c r="A53" s="95"/>
      <c r="B53" s="95"/>
      <c r="D53" s="95"/>
      <c r="E53" s="95"/>
      <c r="H53" s="137"/>
      <c r="I53" s="137"/>
      <c r="J53" s="95"/>
    </row>
    <row r="54" spans="1:10" ht="15.75" x14ac:dyDescent="0.25">
      <c r="A54" s="95"/>
      <c r="B54" s="95"/>
      <c r="D54" s="95"/>
      <c r="E54" s="95"/>
      <c r="H54" s="137"/>
      <c r="I54" s="137"/>
      <c r="J54" s="95"/>
    </row>
    <row r="55" spans="1:10" ht="15.75" x14ac:dyDescent="0.25">
      <c r="A55" s="95"/>
      <c r="B55" s="95"/>
      <c r="D55" s="95"/>
      <c r="E55" s="95"/>
      <c r="H55" s="137"/>
      <c r="I55" s="137"/>
      <c r="J55" s="95"/>
    </row>
    <row r="56" spans="1:10" ht="15.75" x14ac:dyDescent="0.25">
      <c r="A56" s="95"/>
      <c r="B56" s="95"/>
      <c r="D56" s="95"/>
      <c r="E56" s="95"/>
      <c r="H56" s="137"/>
      <c r="I56" s="137"/>
      <c r="J56" s="95"/>
    </row>
    <row r="57" spans="1:10" ht="15.75" x14ac:dyDescent="0.25">
      <c r="A57" s="95"/>
      <c r="B57" s="95"/>
      <c r="D57" s="95"/>
      <c r="E57" s="95"/>
      <c r="H57" s="137"/>
      <c r="I57" s="137"/>
      <c r="J57" s="95"/>
    </row>
    <row r="58" spans="1:10" ht="15.75" x14ac:dyDescent="0.25">
      <c r="A58" s="95"/>
      <c r="B58" s="95"/>
      <c r="D58" s="95"/>
      <c r="E58" s="95"/>
      <c r="H58" s="137"/>
      <c r="I58" s="137"/>
      <c r="J58" s="95"/>
    </row>
    <row r="59" spans="1:10" ht="15.75" x14ac:dyDescent="0.25">
      <c r="A59" s="95"/>
      <c r="B59" s="95"/>
      <c r="D59" s="95"/>
      <c r="E59" s="95"/>
      <c r="H59" s="137"/>
      <c r="I59" s="137"/>
      <c r="J59" s="95"/>
    </row>
    <row r="60" spans="1:10" ht="15.75" x14ac:dyDescent="0.25">
      <c r="A60" s="1"/>
      <c r="B60" s="1"/>
      <c r="D60" s="1"/>
      <c r="E60" s="1"/>
      <c r="H60" s="352" t="s">
        <v>26</v>
      </c>
      <c r="I60" s="352"/>
      <c r="J60" s="352"/>
    </row>
    <row r="61" spans="1:10" ht="15.75" x14ac:dyDescent="0.25">
      <c r="A61" s="1"/>
      <c r="B61" s="1"/>
      <c r="D61" s="1"/>
      <c r="E61" s="1"/>
      <c r="H61" s="175"/>
      <c r="I61" s="175"/>
      <c r="J61" s="1"/>
    </row>
    <row r="62" spans="1:10" ht="15.75" x14ac:dyDescent="0.25">
      <c r="A62" s="1"/>
      <c r="B62" s="1"/>
      <c r="D62" s="1"/>
      <c r="E62" s="1"/>
      <c r="H62" s="175"/>
      <c r="I62" s="175"/>
      <c r="J62" s="1"/>
    </row>
    <row r="63" spans="1:10" ht="15.75" x14ac:dyDescent="0.25">
      <c r="A63" s="1"/>
      <c r="B63" s="1"/>
      <c r="D63" s="1"/>
      <c r="E63" s="1"/>
      <c r="H63" s="175"/>
      <c r="I63" s="175"/>
      <c r="J63" s="1"/>
    </row>
    <row r="64" spans="1:10" ht="15.75" x14ac:dyDescent="0.25">
      <c r="A64" s="1"/>
      <c r="B64" s="1"/>
      <c r="D64" s="1"/>
      <c r="E64" s="1"/>
      <c r="H64" s="175"/>
      <c r="I64" s="175"/>
      <c r="J64" s="1"/>
    </row>
    <row r="65" spans="1:10" ht="15.75" x14ac:dyDescent="0.25">
      <c r="A65" s="1"/>
      <c r="B65" s="1"/>
      <c r="D65" s="1"/>
      <c r="E65" s="1"/>
      <c r="H65" s="175"/>
      <c r="I65" s="175"/>
      <c r="J65" s="1"/>
    </row>
    <row r="66" spans="1:10" ht="15.75" x14ac:dyDescent="0.25">
      <c r="A66" s="1"/>
      <c r="B66" s="1"/>
      <c r="D66" s="1"/>
      <c r="E66" s="1"/>
      <c r="H66" s="175"/>
      <c r="I66" s="175"/>
      <c r="J66" s="1"/>
    </row>
    <row r="67" spans="1:10" ht="15.75" x14ac:dyDescent="0.25">
      <c r="A67" s="1"/>
      <c r="B67" s="1"/>
      <c r="D67" s="1"/>
      <c r="E67" s="1"/>
      <c r="H67" s="175"/>
      <c r="I67" s="175"/>
      <c r="J67" s="1"/>
    </row>
    <row r="68" spans="1:10" ht="15.75" x14ac:dyDescent="0.25">
      <c r="A68" s="1"/>
      <c r="B68" s="1"/>
      <c r="D68" s="1"/>
      <c r="E68" s="1"/>
      <c r="H68" s="175"/>
      <c r="I68" s="175"/>
      <c r="J68" s="1"/>
    </row>
  </sheetData>
  <autoFilter ref="A15:J38">
    <filterColumn colId="7" showButton="0"/>
  </autoFilter>
  <mergeCells count="28">
    <mergeCell ref="H19:I19"/>
    <mergeCell ref="A9:J9"/>
    <mergeCell ref="H15:I15"/>
    <mergeCell ref="H16:I16"/>
    <mergeCell ref="H17:I17"/>
    <mergeCell ref="H18:I18"/>
    <mergeCell ref="H31:I31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A38:I38"/>
    <mergeCell ref="A39:D39"/>
    <mergeCell ref="I52:J52"/>
    <mergeCell ref="H60:J60"/>
    <mergeCell ref="H32:I32"/>
    <mergeCell ref="H33:I33"/>
    <mergeCell ref="H34:I34"/>
    <mergeCell ref="H35:I35"/>
    <mergeCell ref="H36:I36"/>
    <mergeCell ref="H37:I37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2:M100"/>
  <sheetViews>
    <sheetView topLeftCell="A16" zoomScale="86" zoomScaleNormal="86" workbookViewId="0">
      <selection activeCell="M22" sqref="M22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132" customWidth="1"/>
    <col min="9" max="9" width="2.140625" style="132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30" t="s">
        <v>0</v>
      </c>
      <c r="B2" s="131"/>
      <c r="C2" s="1"/>
    </row>
    <row r="3" spans="1:13" x14ac:dyDescent="0.25">
      <c r="A3" s="89" t="s">
        <v>1</v>
      </c>
      <c r="B3" s="133"/>
      <c r="C3" s="133"/>
    </row>
    <row r="4" spans="1:13" x14ac:dyDescent="0.25">
      <c r="A4" s="89" t="s">
        <v>2</v>
      </c>
      <c r="B4" s="133"/>
      <c r="C4" s="133"/>
    </row>
    <row r="5" spans="1:13" x14ac:dyDescent="0.25">
      <c r="A5" s="89" t="s">
        <v>3</v>
      </c>
      <c r="B5" s="133"/>
      <c r="C5" s="133"/>
    </row>
    <row r="6" spans="1:13" x14ac:dyDescent="0.25">
      <c r="A6" s="89" t="s">
        <v>4</v>
      </c>
      <c r="B6" s="133"/>
      <c r="C6" s="133"/>
    </row>
    <row r="7" spans="1:13" x14ac:dyDescent="0.25">
      <c r="A7" s="89" t="s">
        <v>5</v>
      </c>
      <c r="B7" s="133"/>
      <c r="C7" s="133"/>
    </row>
    <row r="8" spans="1:13" x14ac:dyDescent="0.25">
      <c r="A8" s="133"/>
      <c r="B8" s="133"/>
      <c r="C8" s="133"/>
    </row>
    <row r="9" spans="1:13" ht="15.75" thickBot="1" x14ac:dyDescent="0.3">
      <c r="A9" s="134"/>
      <c r="B9" s="134"/>
      <c r="C9" s="134"/>
      <c r="D9" s="134"/>
      <c r="E9" s="134"/>
      <c r="F9" s="134"/>
      <c r="G9" s="134"/>
      <c r="H9" s="135"/>
      <c r="I9" s="135"/>
      <c r="J9" s="134"/>
    </row>
    <row r="10" spans="1:13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2"/>
      <c r="J10" s="373"/>
    </row>
    <row r="12" spans="1:13" ht="18.75" customHeight="1" x14ac:dyDescent="0.25">
      <c r="A12" s="95" t="s">
        <v>7</v>
      </c>
      <c r="B12" s="95" t="s">
        <v>231</v>
      </c>
      <c r="C12" s="95"/>
      <c r="D12" s="95"/>
      <c r="E12" s="95"/>
      <c r="F12" s="95"/>
      <c r="G12" s="95"/>
      <c r="H12" s="137" t="s">
        <v>8</v>
      </c>
      <c r="I12" s="137" t="s">
        <v>9</v>
      </c>
      <c r="J12" s="2" t="s">
        <v>858</v>
      </c>
    </row>
    <row r="13" spans="1:13" ht="18.75" customHeight="1" x14ac:dyDescent="0.25">
      <c r="A13" s="95"/>
      <c r="B13" s="95"/>
      <c r="C13" s="95"/>
      <c r="D13" s="95"/>
      <c r="E13" s="95"/>
      <c r="F13" s="95"/>
      <c r="G13" s="95"/>
      <c r="H13" s="137" t="s">
        <v>10</v>
      </c>
      <c r="I13" s="137" t="s">
        <v>9</v>
      </c>
      <c r="J13" s="3" t="s">
        <v>511</v>
      </c>
    </row>
    <row r="14" spans="1:13" ht="18.75" customHeight="1" x14ac:dyDescent="0.25">
      <c r="A14" s="95" t="s">
        <v>11</v>
      </c>
      <c r="B14" s="95" t="s">
        <v>232</v>
      </c>
      <c r="C14" s="95"/>
      <c r="D14" s="95"/>
      <c r="E14" s="95"/>
      <c r="F14" s="95"/>
      <c r="G14" s="95"/>
      <c r="H14" s="137" t="s">
        <v>233</v>
      </c>
      <c r="I14" s="137" t="s">
        <v>9</v>
      </c>
      <c r="J14" s="95" t="s">
        <v>754</v>
      </c>
    </row>
    <row r="15" spans="1:13" ht="11.25" customHeight="1" thickBot="1" x14ac:dyDescent="0.3">
      <c r="A15" s="138"/>
      <c r="B15" s="138"/>
      <c r="C15" s="138"/>
      <c r="D15" s="138"/>
      <c r="E15" s="138"/>
      <c r="F15" s="138"/>
      <c r="G15" s="138"/>
      <c r="H15" s="139"/>
      <c r="I15" s="139"/>
      <c r="J15" s="138"/>
    </row>
    <row r="16" spans="1:13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101</v>
      </c>
      <c r="G16" s="187" t="s">
        <v>28</v>
      </c>
      <c r="H16" s="374" t="s">
        <v>16</v>
      </c>
      <c r="I16" s="375"/>
      <c r="J16" s="143" t="s">
        <v>17</v>
      </c>
      <c r="M16" s="132"/>
    </row>
    <row r="17" spans="1:13" s="138" customFormat="1" ht="30.75" customHeight="1" x14ac:dyDescent="0.25">
      <c r="A17" s="144">
        <v>1</v>
      </c>
      <c r="B17" s="291" t="s">
        <v>755</v>
      </c>
      <c r="C17" s="183" t="s">
        <v>756</v>
      </c>
      <c r="D17" s="184" t="s">
        <v>757</v>
      </c>
      <c r="E17" s="185" t="s">
        <v>758</v>
      </c>
      <c r="F17" s="146">
        <v>6</v>
      </c>
      <c r="G17" s="188">
        <v>114</v>
      </c>
      <c r="H17" s="376">
        <v>7000</v>
      </c>
      <c r="I17" s="377"/>
      <c r="J17" s="147">
        <f>G17*H17</f>
        <v>798000</v>
      </c>
      <c r="M17" s="139">
        <v>7000</v>
      </c>
    </row>
    <row r="18" spans="1:13" s="138" customFormat="1" ht="30.75" customHeight="1" x14ac:dyDescent="0.25">
      <c r="A18" s="144">
        <f>A17+1</f>
        <v>2</v>
      </c>
      <c r="B18" s="291" t="s">
        <v>755</v>
      </c>
      <c r="C18" s="183" t="s">
        <v>759</v>
      </c>
      <c r="D18" s="184" t="s">
        <v>760</v>
      </c>
      <c r="E18" s="185" t="s">
        <v>761</v>
      </c>
      <c r="F18" s="146">
        <v>6</v>
      </c>
      <c r="G18" s="188">
        <v>107</v>
      </c>
      <c r="H18" s="376">
        <v>7000</v>
      </c>
      <c r="I18" s="377"/>
      <c r="J18" s="147">
        <f t="shared" ref="J18:J70" si="0">G18*H18</f>
        <v>749000</v>
      </c>
      <c r="M18" s="139">
        <v>7000</v>
      </c>
    </row>
    <row r="19" spans="1:13" s="138" customFormat="1" ht="30.75" customHeight="1" x14ac:dyDescent="0.25">
      <c r="A19" s="144">
        <f t="shared" ref="A19:A70" si="1">A18+1</f>
        <v>3</v>
      </c>
      <c r="B19" s="291" t="s">
        <v>755</v>
      </c>
      <c r="C19" s="183" t="s">
        <v>762</v>
      </c>
      <c r="D19" s="184" t="s">
        <v>763</v>
      </c>
      <c r="E19" s="185" t="s">
        <v>764</v>
      </c>
      <c r="F19" s="146">
        <v>6</v>
      </c>
      <c r="G19" s="188">
        <v>110</v>
      </c>
      <c r="H19" s="376">
        <v>5000</v>
      </c>
      <c r="I19" s="377"/>
      <c r="J19" s="147">
        <f t="shared" si="0"/>
        <v>550000</v>
      </c>
      <c r="M19" s="139">
        <v>5000</v>
      </c>
    </row>
    <row r="20" spans="1:13" s="138" customFormat="1" ht="30.75" customHeight="1" x14ac:dyDescent="0.25">
      <c r="A20" s="144">
        <f t="shared" si="1"/>
        <v>4</v>
      </c>
      <c r="B20" s="291" t="s">
        <v>755</v>
      </c>
      <c r="C20" s="183" t="s">
        <v>765</v>
      </c>
      <c r="D20" s="184" t="s">
        <v>766</v>
      </c>
      <c r="E20" s="185" t="s">
        <v>767</v>
      </c>
      <c r="F20" s="146">
        <v>7</v>
      </c>
      <c r="G20" s="188">
        <v>129</v>
      </c>
      <c r="H20" s="376">
        <v>7000</v>
      </c>
      <c r="I20" s="377"/>
      <c r="J20" s="147">
        <f t="shared" si="0"/>
        <v>903000</v>
      </c>
      <c r="M20" s="139">
        <v>7000</v>
      </c>
    </row>
    <row r="21" spans="1:13" s="138" customFormat="1" ht="30.75" customHeight="1" x14ac:dyDescent="0.25">
      <c r="A21" s="144">
        <f t="shared" si="1"/>
        <v>5</v>
      </c>
      <c r="B21" s="291" t="s">
        <v>755</v>
      </c>
      <c r="C21" s="183" t="s">
        <v>768</v>
      </c>
      <c r="D21" s="184" t="s">
        <v>769</v>
      </c>
      <c r="E21" s="185" t="s">
        <v>339</v>
      </c>
      <c r="F21" s="146">
        <v>12</v>
      </c>
      <c r="G21" s="188">
        <v>210</v>
      </c>
      <c r="H21" s="376">
        <v>5000</v>
      </c>
      <c r="I21" s="377"/>
      <c r="J21" s="147">
        <f t="shared" si="0"/>
        <v>1050000</v>
      </c>
      <c r="M21" s="139">
        <v>5000</v>
      </c>
    </row>
    <row r="22" spans="1:13" s="138" customFormat="1" ht="30.75" customHeight="1" x14ac:dyDescent="0.25">
      <c r="A22" s="144">
        <f t="shared" si="1"/>
        <v>6</v>
      </c>
      <c r="B22" s="291">
        <v>44376</v>
      </c>
      <c r="C22" s="183">
        <v>402866</v>
      </c>
      <c r="D22" s="184" t="s">
        <v>770</v>
      </c>
      <c r="E22" s="185" t="s">
        <v>771</v>
      </c>
      <c r="F22" s="146">
        <v>9</v>
      </c>
      <c r="G22" s="188">
        <v>208</v>
      </c>
      <c r="H22" s="376">
        <v>7000</v>
      </c>
      <c r="I22" s="377"/>
      <c r="J22" s="147">
        <f t="shared" si="0"/>
        <v>1456000</v>
      </c>
      <c r="M22" s="139">
        <v>7000</v>
      </c>
    </row>
    <row r="23" spans="1:13" s="138" customFormat="1" ht="30.75" customHeight="1" x14ac:dyDescent="0.25">
      <c r="A23" s="144">
        <f t="shared" si="1"/>
        <v>7</v>
      </c>
      <c r="B23" s="291">
        <v>44376</v>
      </c>
      <c r="C23" s="183">
        <v>402865</v>
      </c>
      <c r="D23" s="184" t="s">
        <v>772</v>
      </c>
      <c r="E23" s="185" t="s">
        <v>773</v>
      </c>
      <c r="F23" s="146">
        <v>42</v>
      </c>
      <c r="G23" s="188">
        <v>743</v>
      </c>
      <c r="H23" s="376">
        <v>5000</v>
      </c>
      <c r="I23" s="377"/>
      <c r="J23" s="147">
        <f t="shared" si="0"/>
        <v>3715000</v>
      </c>
      <c r="M23" s="139">
        <v>5000</v>
      </c>
    </row>
    <row r="24" spans="1:13" s="138" customFormat="1" ht="30.75" customHeight="1" x14ac:dyDescent="0.25">
      <c r="A24" s="144">
        <f t="shared" si="1"/>
        <v>8</v>
      </c>
      <c r="B24" s="291">
        <v>44376</v>
      </c>
      <c r="C24" s="183">
        <v>402862</v>
      </c>
      <c r="D24" s="184" t="s">
        <v>774</v>
      </c>
      <c r="E24" s="185" t="s">
        <v>775</v>
      </c>
      <c r="F24" s="146">
        <v>18</v>
      </c>
      <c r="G24" s="188">
        <v>432</v>
      </c>
      <c r="H24" s="376">
        <v>7000</v>
      </c>
      <c r="I24" s="377"/>
      <c r="J24" s="147">
        <f t="shared" si="0"/>
        <v>3024000</v>
      </c>
      <c r="M24" s="139">
        <v>7000</v>
      </c>
    </row>
    <row r="25" spans="1:13" s="138" customFormat="1" ht="30.75" customHeight="1" x14ac:dyDescent="0.25">
      <c r="A25" s="144">
        <f t="shared" si="1"/>
        <v>9</v>
      </c>
      <c r="B25" s="291">
        <v>44376</v>
      </c>
      <c r="C25" s="183">
        <v>402872</v>
      </c>
      <c r="D25" s="184" t="s">
        <v>776</v>
      </c>
      <c r="E25" s="185" t="s">
        <v>777</v>
      </c>
      <c r="F25" s="146">
        <v>25</v>
      </c>
      <c r="G25" s="188">
        <v>310</v>
      </c>
      <c r="H25" s="376">
        <v>5000</v>
      </c>
      <c r="I25" s="377"/>
      <c r="J25" s="147">
        <f t="shared" si="0"/>
        <v>1550000</v>
      </c>
      <c r="M25" s="139">
        <v>5000</v>
      </c>
    </row>
    <row r="26" spans="1:13" s="138" customFormat="1" ht="30.75" customHeight="1" x14ac:dyDescent="0.25">
      <c r="A26" s="144">
        <f t="shared" si="1"/>
        <v>10</v>
      </c>
      <c r="B26" s="291">
        <v>44376</v>
      </c>
      <c r="C26" s="183">
        <v>402873</v>
      </c>
      <c r="D26" s="184" t="s">
        <v>778</v>
      </c>
      <c r="E26" s="185" t="s">
        <v>779</v>
      </c>
      <c r="F26" s="146">
        <v>15</v>
      </c>
      <c r="G26" s="188">
        <v>410</v>
      </c>
      <c r="H26" s="376">
        <v>4000</v>
      </c>
      <c r="I26" s="377"/>
      <c r="J26" s="147">
        <f t="shared" si="0"/>
        <v>1640000</v>
      </c>
      <c r="M26" s="139">
        <v>4000</v>
      </c>
    </row>
    <row r="27" spans="1:13" s="138" customFormat="1" ht="30.75" customHeight="1" x14ac:dyDescent="0.25">
      <c r="A27" s="144">
        <f t="shared" si="1"/>
        <v>11</v>
      </c>
      <c r="B27" s="291">
        <v>44376</v>
      </c>
      <c r="C27" s="183">
        <v>402868</v>
      </c>
      <c r="D27" s="184" t="s">
        <v>780</v>
      </c>
      <c r="E27" s="185" t="s">
        <v>781</v>
      </c>
      <c r="F27" s="146">
        <v>22</v>
      </c>
      <c r="G27" s="188">
        <v>370</v>
      </c>
      <c r="H27" s="376">
        <v>5000</v>
      </c>
      <c r="I27" s="377"/>
      <c r="J27" s="147">
        <f t="shared" si="0"/>
        <v>1850000</v>
      </c>
      <c r="M27" s="139">
        <v>5000</v>
      </c>
    </row>
    <row r="28" spans="1:13" s="138" customFormat="1" ht="30.75" customHeight="1" x14ac:dyDescent="0.25">
      <c r="A28" s="144">
        <f t="shared" si="1"/>
        <v>12</v>
      </c>
      <c r="B28" s="291">
        <v>44376</v>
      </c>
      <c r="C28" s="183">
        <v>402863</v>
      </c>
      <c r="D28" s="184" t="s">
        <v>782</v>
      </c>
      <c r="E28" s="185" t="s">
        <v>783</v>
      </c>
      <c r="F28" s="146">
        <v>5</v>
      </c>
      <c r="G28" s="188">
        <v>240</v>
      </c>
      <c r="H28" s="376">
        <v>7000</v>
      </c>
      <c r="I28" s="377"/>
      <c r="J28" s="147">
        <f t="shared" si="0"/>
        <v>1680000</v>
      </c>
      <c r="M28" s="139">
        <v>7000</v>
      </c>
    </row>
    <row r="29" spans="1:13" s="138" customFormat="1" ht="30.75" customHeight="1" x14ac:dyDescent="0.25">
      <c r="A29" s="144">
        <f t="shared" si="1"/>
        <v>13</v>
      </c>
      <c r="B29" s="291">
        <v>44376</v>
      </c>
      <c r="C29" s="183">
        <v>402860</v>
      </c>
      <c r="D29" s="184" t="s">
        <v>784</v>
      </c>
      <c r="E29" s="185" t="s">
        <v>785</v>
      </c>
      <c r="F29" s="146">
        <v>9</v>
      </c>
      <c r="G29" s="188">
        <v>275</v>
      </c>
      <c r="H29" s="376">
        <v>7000</v>
      </c>
      <c r="I29" s="377"/>
      <c r="J29" s="147">
        <f t="shared" si="0"/>
        <v>1925000</v>
      </c>
      <c r="M29" s="139">
        <v>7000</v>
      </c>
    </row>
    <row r="30" spans="1:13" s="138" customFormat="1" ht="30.75" customHeight="1" x14ac:dyDescent="0.25">
      <c r="A30" s="144">
        <f t="shared" si="1"/>
        <v>14</v>
      </c>
      <c r="B30" s="291">
        <v>44376</v>
      </c>
      <c r="C30" s="183">
        <v>402861</v>
      </c>
      <c r="D30" s="184" t="s">
        <v>786</v>
      </c>
      <c r="E30" s="185" t="s">
        <v>787</v>
      </c>
      <c r="F30" s="146">
        <v>9</v>
      </c>
      <c r="G30" s="188">
        <v>400</v>
      </c>
      <c r="H30" s="376">
        <v>7000</v>
      </c>
      <c r="I30" s="377"/>
      <c r="J30" s="147">
        <f t="shared" si="0"/>
        <v>2800000</v>
      </c>
      <c r="M30" s="139">
        <v>7000</v>
      </c>
    </row>
    <row r="31" spans="1:13" s="138" customFormat="1" ht="30.75" customHeight="1" x14ac:dyDescent="0.25">
      <c r="A31" s="144">
        <f t="shared" si="1"/>
        <v>15</v>
      </c>
      <c r="B31" s="291">
        <v>44376</v>
      </c>
      <c r="C31" s="183">
        <v>402864</v>
      </c>
      <c r="D31" s="184" t="s">
        <v>788</v>
      </c>
      <c r="E31" s="185" t="s">
        <v>789</v>
      </c>
      <c r="F31" s="146">
        <v>10</v>
      </c>
      <c r="G31" s="188">
        <v>401</v>
      </c>
      <c r="H31" s="376">
        <v>7000</v>
      </c>
      <c r="I31" s="377"/>
      <c r="J31" s="147">
        <f t="shared" si="0"/>
        <v>2807000</v>
      </c>
      <c r="M31" s="139">
        <v>7000</v>
      </c>
    </row>
    <row r="32" spans="1:13" s="138" customFormat="1" ht="30.75" customHeight="1" x14ac:dyDescent="0.25">
      <c r="A32" s="144">
        <f t="shared" si="1"/>
        <v>16</v>
      </c>
      <c r="B32" s="291">
        <v>44376</v>
      </c>
      <c r="C32" s="183">
        <v>402859</v>
      </c>
      <c r="D32" s="184" t="s">
        <v>766</v>
      </c>
      <c r="E32" s="185" t="s">
        <v>790</v>
      </c>
      <c r="F32" s="146">
        <v>11</v>
      </c>
      <c r="G32" s="188">
        <v>661</v>
      </c>
      <c r="H32" s="376">
        <v>7000</v>
      </c>
      <c r="I32" s="377"/>
      <c r="J32" s="147">
        <f t="shared" si="0"/>
        <v>4627000</v>
      </c>
      <c r="M32" s="139">
        <v>7000</v>
      </c>
    </row>
    <row r="33" spans="1:13" s="138" customFormat="1" ht="30.75" customHeight="1" x14ac:dyDescent="0.25">
      <c r="A33" s="144">
        <f t="shared" si="1"/>
        <v>17</v>
      </c>
      <c r="B33" s="291">
        <v>44376</v>
      </c>
      <c r="C33" s="183">
        <v>402858</v>
      </c>
      <c r="D33" s="184" t="s">
        <v>769</v>
      </c>
      <c r="E33" s="185" t="s">
        <v>791</v>
      </c>
      <c r="F33" s="146">
        <v>22</v>
      </c>
      <c r="G33" s="188">
        <v>1100</v>
      </c>
      <c r="H33" s="376">
        <v>5000</v>
      </c>
      <c r="I33" s="377"/>
      <c r="J33" s="147">
        <f t="shared" si="0"/>
        <v>5500000</v>
      </c>
      <c r="M33" s="139">
        <v>5000</v>
      </c>
    </row>
    <row r="34" spans="1:13" s="138" customFormat="1" ht="30.75" customHeight="1" x14ac:dyDescent="0.25">
      <c r="A34" s="144">
        <f t="shared" si="1"/>
        <v>18</v>
      </c>
      <c r="B34" s="291">
        <v>44376</v>
      </c>
      <c r="C34" s="183">
        <v>402867</v>
      </c>
      <c r="D34" s="184" t="s">
        <v>792</v>
      </c>
      <c r="E34" s="185" t="s">
        <v>793</v>
      </c>
      <c r="F34" s="146">
        <v>39</v>
      </c>
      <c r="G34" s="188">
        <v>700</v>
      </c>
      <c r="H34" s="376">
        <v>4000</v>
      </c>
      <c r="I34" s="377"/>
      <c r="J34" s="147">
        <f t="shared" si="0"/>
        <v>2800000</v>
      </c>
      <c r="M34" s="139">
        <v>4000</v>
      </c>
    </row>
    <row r="35" spans="1:13" s="138" customFormat="1" ht="30.75" customHeight="1" x14ac:dyDescent="0.25">
      <c r="A35" s="144">
        <f t="shared" si="1"/>
        <v>19</v>
      </c>
      <c r="B35" s="291">
        <v>44376</v>
      </c>
      <c r="C35" s="183">
        <v>402871</v>
      </c>
      <c r="D35" s="184" t="s">
        <v>794</v>
      </c>
      <c r="E35" s="185" t="s">
        <v>795</v>
      </c>
      <c r="F35" s="146">
        <v>13</v>
      </c>
      <c r="G35" s="188">
        <v>310</v>
      </c>
      <c r="H35" s="376">
        <v>6000</v>
      </c>
      <c r="I35" s="377"/>
      <c r="J35" s="147">
        <f t="shared" si="0"/>
        <v>1860000</v>
      </c>
      <c r="M35" s="139">
        <v>6000</v>
      </c>
    </row>
    <row r="36" spans="1:13" s="138" customFormat="1" ht="30.75" customHeight="1" x14ac:dyDescent="0.25">
      <c r="A36" s="144">
        <f t="shared" si="1"/>
        <v>20</v>
      </c>
      <c r="B36" s="291">
        <v>44376</v>
      </c>
      <c r="C36" s="183">
        <v>402870</v>
      </c>
      <c r="D36" s="184" t="s">
        <v>796</v>
      </c>
      <c r="E36" s="185" t="s">
        <v>797</v>
      </c>
      <c r="F36" s="146">
        <v>17</v>
      </c>
      <c r="G36" s="188">
        <v>310</v>
      </c>
      <c r="H36" s="376">
        <v>6000</v>
      </c>
      <c r="I36" s="377"/>
      <c r="J36" s="147">
        <f t="shared" si="0"/>
        <v>1860000</v>
      </c>
      <c r="M36" s="139">
        <v>6000</v>
      </c>
    </row>
    <row r="37" spans="1:13" s="138" customFormat="1" ht="30.75" customHeight="1" x14ac:dyDescent="0.25">
      <c r="A37" s="144">
        <f t="shared" si="1"/>
        <v>21</v>
      </c>
      <c r="B37" s="291">
        <v>44376</v>
      </c>
      <c r="C37" s="183">
        <v>402869</v>
      </c>
      <c r="D37" s="184" t="s">
        <v>798</v>
      </c>
      <c r="E37" s="185" t="s">
        <v>799</v>
      </c>
      <c r="F37" s="146">
        <v>14</v>
      </c>
      <c r="G37" s="188">
        <v>240</v>
      </c>
      <c r="H37" s="376">
        <v>6000</v>
      </c>
      <c r="I37" s="377"/>
      <c r="J37" s="147">
        <f t="shared" si="0"/>
        <v>1440000</v>
      </c>
      <c r="M37" s="139">
        <v>6000</v>
      </c>
    </row>
    <row r="38" spans="1:13" s="138" customFormat="1" ht="30.75" customHeight="1" x14ac:dyDescent="0.25">
      <c r="A38" s="144">
        <f t="shared" si="1"/>
        <v>22</v>
      </c>
      <c r="B38" s="291">
        <v>44379</v>
      </c>
      <c r="C38" s="183" t="s">
        <v>800</v>
      </c>
      <c r="D38" s="184" t="s">
        <v>776</v>
      </c>
      <c r="E38" s="185" t="s">
        <v>777</v>
      </c>
      <c r="F38" s="146">
        <v>3</v>
      </c>
      <c r="G38" s="188">
        <v>64</v>
      </c>
      <c r="H38" s="376">
        <v>5000</v>
      </c>
      <c r="I38" s="377"/>
      <c r="J38" s="147">
        <f t="shared" si="0"/>
        <v>320000</v>
      </c>
      <c r="M38" s="139">
        <v>5000</v>
      </c>
    </row>
    <row r="39" spans="1:13" s="138" customFormat="1" ht="30.75" customHeight="1" x14ac:dyDescent="0.25">
      <c r="A39" s="144">
        <f t="shared" si="1"/>
        <v>23</v>
      </c>
      <c r="B39" s="291">
        <v>44379</v>
      </c>
      <c r="C39" s="183">
        <v>403875</v>
      </c>
      <c r="D39" s="184" t="s">
        <v>772</v>
      </c>
      <c r="E39" s="185" t="s">
        <v>773</v>
      </c>
      <c r="F39" s="146">
        <v>7</v>
      </c>
      <c r="G39" s="188">
        <v>126</v>
      </c>
      <c r="H39" s="376">
        <v>5000</v>
      </c>
      <c r="I39" s="377"/>
      <c r="J39" s="147">
        <f t="shared" si="0"/>
        <v>630000</v>
      </c>
      <c r="M39" s="139">
        <v>5000</v>
      </c>
    </row>
    <row r="40" spans="1:13" s="138" customFormat="1" ht="30.75" customHeight="1" x14ac:dyDescent="0.25">
      <c r="A40" s="144">
        <f t="shared" si="1"/>
        <v>24</v>
      </c>
      <c r="B40" s="291">
        <v>44379</v>
      </c>
      <c r="C40" s="183" t="s">
        <v>801</v>
      </c>
      <c r="D40" s="184" t="s">
        <v>802</v>
      </c>
      <c r="E40" s="185" t="s">
        <v>803</v>
      </c>
      <c r="F40" s="146">
        <v>27</v>
      </c>
      <c r="G40" s="188">
        <v>513</v>
      </c>
      <c r="H40" s="376">
        <v>6000</v>
      </c>
      <c r="I40" s="377"/>
      <c r="J40" s="147">
        <f t="shared" si="0"/>
        <v>3078000</v>
      </c>
      <c r="M40" s="139">
        <v>6000</v>
      </c>
    </row>
    <row r="41" spans="1:13" s="138" customFormat="1" ht="30.75" customHeight="1" x14ac:dyDescent="0.25">
      <c r="A41" s="144">
        <f t="shared" si="1"/>
        <v>25</v>
      </c>
      <c r="B41" s="291">
        <v>44379</v>
      </c>
      <c r="C41" s="183" t="s">
        <v>804</v>
      </c>
      <c r="D41" s="184" t="s">
        <v>805</v>
      </c>
      <c r="E41" s="185" t="s">
        <v>806</v>
      </c>
      <c r="F41" s="146">
        <v>17</v>
      </c>
      <c r="G41" s="188">
        <v>323</v>
      </c>
      <c r="H41" s="376">
        <v>7000</v>
      </c>
      <c r="I41" s="377"/>
      <c r="J41" s="147">
        <f t="shared" si="0"/>
        <v>2261000</v>
      </c>
      <c r="M41" s="139">
        <v>7000</v>
      </c>
    </row>
    <row r="42" spans="1:13" s="138" customFormat="1" ht="30.75" customHeight="1" x14ac:dyDescent="0.25">
      <c r="A42" s="144">
        <f t="shared" si="1"/>
        <v>26</v>
      </c>
      <c r="B42" s="291">
        <v>44379</v>
      </c>
      <c r="C42" s="183" t="s">
        <v>807</v>
      </c>
      <c r="D42" s="184" t="s">
        <v>808</v>
      </c>
      <c r="E42" s="185" t="s">
        <v>809</v>
      </c>
      <c r="F42" s="146">
        <v>21</v>
      </c>
      <c r="G42" s="188">
        <v>558</v>
      </c>
      <c r="H42" s="376">
        <v>7000</v>
      </c>
      <c r="I42" s="377"/>
      <c r="J42" s="147">
        <f t="shared" si="0"/>
        <v>3906000</v>
      </c>
      <c r="M42" s="139">
        <v>7000</v>
      </c>
    </row>
    <row r="43" spans="1:13" s="138" customFormat="1" ht="30.75" customHeight="1" x14ac:dyDescent="0.25">
      <c r="A43" s="144">
        <f t="shared" si="1"/>
        <v>27</v>
      </c>
      <c r="B43" s="291">
        <v>44379</v>
      </c>
      <c r="C43" s="183" t="s">
        <v>530</v>
      </c>
      <c r="D43" s="184" t="s">
        <v>778</v>
      </c>
      <c r="E43" s="185" t="s">
        <v>779</v>
      </c>
      <c r="F43" s="146">
        <v>8</v>
      </c>
      <c r="G43" s="188">
        <v>152</v>
      </c>
      <c r="H43" s="376">
        <v>4000</v>
      </c>
      <c r="I43" s="377"/>
      <c r="J43" s="147">
        <f t="shared" si="0"/>
        <v>608000</v>
      </c>
      <c r="M43" s="139">
        <v>4000</v>
      </c>
    </row>
    <row r="44" spans="1:13" s="138" customFormat="1" ht="30.75" customHeight="1" x14ac:dyDescent="0.25">
      <c r="A44" s="144">
        <f t="shared" si="1"/>
        <v>28</v>
      </c>
      <c r="B44" s="291">
        <v>44379</v>
      </c>
      <c r="C44" s="183">
        <v>403874</v>
      </c>
      <c r="D44" s="184" t="s">
        <v>782</v>
      </c>
      <c r="E44" s="185" t="s">
        <v>783</v>
      </c>
      <c r="F44" s="146">
        <v>9</v>
      </c>
      <c r="G44" s="188">
        <v>171</v>
      </c>
      <c r="H44" s="376">
        <v>7000</v>
      </c>
      <c r="I44" s="377"/>
      <c r="J44" s="147">
        <f t="shared" si="0"/>
        <v>1197000</v>
      </c>
      <c r="M44" s="139">
        <v>7000</v>
      </c>
    </row>
    <row r="45" spans="1:13" s="138" customFormat="1" ht="30.75" customHeight="1" x14ac:dyDescent="0.25">
      <c r="A45" s="144">
        <f t="shared" si="1"/>
        <v>29</v>
      </c>
      <c r="B45" s="291">
        <v>44379</v>
      </c>
      <c r="C45" s="183">
        <v>403872</v>
      </c>
      <c r="D45" s="184" t="s">
        <v>786</v>
      </c>
      <c r="E45" s="185" t="s">
        <v>787</v>
      </c>
      <c r="F45" s="146">
        <v>13</v>
      </c>
      <c r="G45" s="188">
        <v>247</v>
      </c>
      <c r="H45" s="376">
        <v>7000</v>
      </c>
      <c r="I45" s="377"/>
      <c r="J45" s="147">
        <f t="shared" si="0"/>
        <v>1729000</v>
      </c>
      <c r="M45" s="139">
        <v>7000</v>
      </c>
    </row>
    <row r="46" spans="1:13" s="138" customFormat="1" ht="30.75" customHeight="1" x14ac:dyDescent="0.25">
      <c r="A46" s="144">
        <f t="shared" si="1"/>
        <v>30</v>
      </c>
      <c r="B46" s="291">
        <v>44379</v>
      </c>
      <c r="C46" s="183">
        <v>403873</v>
      </c>
      <c r="D46" s="184" t="s">
        <v>788</v>
      </c>
      <c r="E46" s="185" t="s">
        <v>789</v>
      </c>
      <c r="F46" s="146">
        <v>12</v>
      </c>
      <c r="G46" s="188">
        <v>228</v>
      </c>
      <c r="H46" s="376">
        <v>7000</v>
      </c>
      <c r="I46" s="377"/>
      <c r="J46" s="147">
        <f t="shared" si="0"/>
        <v>1596000</v>
      </c>
      <c r="M46" s="139">
        <v>7000</v>
      </c>
    </row>
    <row r="47" spans="1:13" s="138" customFormat="1" ht="30.75" customHeight="1" x14ac:dyDescent="0.25">
      <c r="A47" s="144">
        <f t="shared" si="1"/>
        <v>31</v>
      </c>
      <c r="B47" s="291">
        <v>44379</v>
      </c>
      <c r="C47" s="183">
        <v>403861</v>
      </c>
      <c r="D47" s="184" t="s">
        <v>766</v>
      </c>
      <c r="E47" s="185" t="s">
        <v>790</v>
      </c>
      <c r="F47" s="146">
        <v>17</v>
      </c>
      <c r="G47" s="188">
        <v>323</v>
      </c>
      <c r="H47" s="376">
        <v>7000</v>
      </c>
      <c r="I47" s="377"/>
      <c r="J47" s="147">
        <f t="shared" si="0"/>
        <v>2261000</v>
      </c>
      <c r="M47" s="139">
        <v>7000</v>
      </c>
    </row>
    <row r="48" spans="1:13" s="138" customFormat="1" ht="30.75" customHeight="1" x14ac:dyDescent="0.25">
      <c r="A48" s="144">
        <f t="shared" si="1"/>
        <v>32</v>
      </c>
      <c r="B48" s="291">
        <v>44379</v>
      </c>
      <c r="C48" s="183">
        <v>403860</v>
      </c>
      <c r="D48" s="184" t="s">
        <v>769</v>
      </c>
      <c r="E48" s="185" t="s">
        <v>791</v>
      </c>
      <c r="F48" s="146">
        <v>15</v>
      </c>
      <c r="G48" s="188">
        <v>285</v>
      </c>
      <c r="H48" s="376">
        <v>5000</v>
      </c>
      <c r="I48" s="377"/>
      <c r="J48" s="147">
        <f t="shared" si="0"/>
        <v>1425000</v>
      </c>
      <c r="M48" s="139">
        <v>5000</v>
      </c>
    </row>
    <row r="49" spans="1:13" s="138" customFormat="1" ht="30.75" customHeight="1" x14ac:dyDescent="0.25">
      <c r="A49" s="144">
        <f t="shared" si="1"/>
        <v>33</v>
      </c>
      <c r="B49" s="291">
        <v>44379</v>
      </c>
      <c r="C49" s="183">
        <v>403184</v>
      </c>
      <c r="D49" s="184" t="s">
        <v>810</v>
      </c>
      <c r="E49" s="185" t="s">
        <v>811</v>
      </c>
      <c r="F49" s="146">
        <v>26</v>
      </c>
      <c r="G49" s="188">
        <v>550</v>
      </c>
      <c r="H49" s="376">
        <v>7000</v>
      </c>
      <c r="I49" s="377"/>
      <c r="J49" s="147">
        <f t="shared" si="0"/>
        <v>3850000</v>
      </c>
      <c r="M49" s="139">
        <v>7000</v>
      </c>
    </row>
    <row r="50" spans="1:13" s="138" customFormat="1" ht="30.75" customHeight="1" x14ac:dyDescent="0.25">
      <c r="A50" s="144">
        <f t="shared" si="1"/>
        <v>34</v>
      </c>
      <c r="B50" s="291">
        <v>44379</v>
      </c>
      <c r="C50" s="183">
        <v>403859</v>
      </c>
      <c r="D50" s="184" t="s">
        <v>784</v>
      </c>
      <c r="E50" s="185" t="s">
        <v>785</v>
      </c>
      <c r="F50" s="146">
        <v>7</v>
      </c>
      <c r="G50" s="188">
        <v>133</v>
      </c>
      <c r="H50" s="376">
        <v>7000</v>
      </c>
      <c r="I50" s="377"/>
      <c r="J50" s="147">
        <f t="shared" si="0"/>
        <v>931000</v>
      </c>
      <c r="M50" s="139">
        <v>7000</v>
      </c>
    </row>
    <row r="51" spans="1:13" s="138" customFormat="1" ht="30.75" customHeight="1" x14ac:dyDescent="0.25">
      <c r="A51" s="144">
        <f t="shared" si="1"/>
        <v>35</v>
      </c>
      <c r="B51" s="291">
        <v>44379</v>
      </c>
      <c r="C51" s="183">
        <v>403862</v>
      </c>
      <c r="D51" s="184" t="s">
        <v>812</v>
      </c>
      <c r="E51" s="185" t="s">
        <v>813</v>
      </c>
      <c r="F51" s="146">
        <v>25</v>
      </c>
      <c r="G51" s="188">
        <v>475</v>
      </c>
      <c r="H51" s="376">
        <v>7000</v>
      </c>
      <c r="I51" s="377"/>
      <c r="J51" s="147">
        <f t="shared" si="0"/>
        <v>3325000</v>
      </c>
      <c r="M51" s="139">
        <v>7000</v>
      </c>
    </row>
    <row r="52" spans="1:13" s="138" customFormat="1" ht="30.75" customHeight="1" x14ac:dyDescent="0.25">
      <c r="A52" s="144">
        <f t="shared" si="1"/>
        <v>36</v>
      </c>
      <c r="B52" s="291">
        <v>44379</v>
      </c>
      <c r="C52" s="183">
        <v>403181</v>
      </c>
      <c r="D52" s="184" t="s">
        <v>814</v>
      </c>
      <c r="E52" s="185" t="s">
        <v>815</v>
      </c>
      <c r="F52" s="146">
        <v>47</v>
      </c>
      <c r="G52" s="188">
        <v>882</v>
      </c>
      <c r="H52" s="376">
        <v>9000</v>
      </c>
      <c r="I52" s="377"/>
      <c r="J52" s="147">
        <f t="shared" si="0"/>
        <v>7938000</v>
      </c>
      <c r="M52" s="139">
        <v>9000</v>
      </c>
    </row>
    <row r="53" spans="1:13" s="138" customFormat="1" ht="30.75" customHeight="1" x14ac:dyDescent="0.25">
      <c r="A53" s="144">
        <f t="shared" si="1"/>
        <v>37</v>
      </c>
      <c r="B53" s="291">
        <v>44379</v>
      </c>
      <c r="C53" s="183" t="s">
        <v>816</v>
      </c>
      <c r="D53" s="184" t="s">
        <v>817</v>
      </c>
      <c r="E53" s="185" t="s">
        <v>818</v>
      </c>
      <c r="F53" s="146">
        <v>41</v>
      </c>
      <c r="G53" s="188">
        <v>780</v>
      </c>
      <c r="H53" s="376">
        <v>4000</v>
      </c>
      <c r="I53" s="377"/>
      <c r="J53" s="147">
        <f t="shared" si="0"/>
        <v>3120000</v>
      </c>
      <c r="M53" s="139">
        <v>4000</v>
      </c>
    </row>
    <row r="54" spans="1:13" s="138" customFormat="1" ht="30.75" customHeight="1" x14ac:dyDescent="0.25">
      <c r="A54" s="144">
        <f t="shared" si="1"/>
        <v>38</v>
      </c>
      <c r="B54" s="291">
        <v>44379</v>
      </c>
      <c r="C54" s="183" t="s">
        <v>819</v>
      </c>
      <c r="D54" s="184" t="s">
        <v>820</v>
      </c>
      <c r="E54" s="185" t="s">
        <v>821</v>
      </c>
      <c r="F54" s="146">
        <v>37</v>
      </c>
      <c r="G54" s="188">
        <v>968</v>
      </c>
      <c r="H54" s="376">
        <v>3000</v>
      </c>
      <c r="I54" s="377"/>
      <c r="J54" s="147">
        <f t="shared" si="0"/>
        <v>2904000</v>
      </c>
      <c r="M54" s="139">
        <v>3000</v>
      </c>
    </row>
    <row r="55" spans="1:13" s="138" customFormat="1" ht="30.75" customHeight="1" x14ac:dyDescent="0.25">
      <c r="A55" s="144">
        <f t="shared" si="1"/>
        <v>39</v>
      </c>
      <c r="B55" s="291">
        <v>44379</v>
      </c>
      <c r="C55" s="183" t="s">
        <v>822</v>
      </c>
      <c r="D55" s="184" t="s">
        <v>823</v>
      </c>
      <c r="E55" s="185" t="s">
        <v>824</v>
      </c>
      <c r="F55" s="146">
        <v>49</v>
      </c>
      <c r="G55" s="188">
        <v>679</v>
      </c>
      <c r="H55" s="376">
        <v>4000</v>
      </c>
      <c r="I55" s="377"/>
      <c r="J55" s="147">
        <f t="shared" si="0"/>
        <v>2716000</v>
      </c>
      <c r="M55" s="139">
        <v>4000</v>
      </c>
    </row>
    <row r="56" spans="1:13" s="138" customFormat="1" ht="30.75" customHeight="1" x14ac:dyDescent="0.25">
      <c r="A56" s="144">
        <f t="shared" si="1"/>
        <v>40</v>
      </c>
      <c r="B56" s="291">
        <v>44379</v>
      </c>
      <c r="C56" s="183" t="s">
        <v>825</v>
      </c>
      <c r="D56" s="184" t="s">
        <v>826</v>
      </c>
      <c r="E56" s="185" t="s">
        <v>827</v>
      </c>
      <c r="F56" s="146">
        <v>17</v>
      </c>
      <c r="G56" s="188">
        <v>418</v>
      </c>
      <c r="H56" s="376">
        <v>4000</v>
      </c>
      <c r="I56" s="377"/>
      <c r="J56" s="147">
        <f t="shared" si="0"/>
        <v>1672000</v>
      </c>
      <c r="M56" s="139">
        <v>4000</v>
      </c>
    </row>
    <row r="57" spans="1:13" s="138" customFormat="1" ht="30.75" customHeight="1" x14ac:dyDescent="0.25">
      <c r="A57" s="144">
        <f t="shared" si="1"/>
        <v>41</v>
      </c>
      <c r="B57" s="291">
        <v>44379</v>
      </c>
      <c r="C57" s="183" t="s">
        <v>828</v>
      </c>
      <c r="D57" s="184" t="s">
        <v>829</v>
      </c>
      <c r="E57" s="185" t="s">
        <v>830</v>
      </c>
      <c r="F57" s="146">
        <v>29</v>
      </c>
      <c r="G57" s="188">
        <v>575</v>
      </c>
      <c r="H57" s="376">
        <v>4000</v>
      </c>
      <c r="I57" s="377"/>
      <c r="J57" s="147">
        <f t="shared" si="0"/>
        <v>2300000</v>
      </c>
      <c r="M57" s="139">
        <v>4000</v>
      </c>
    </row>
    <row r="58" spans="1:13" s="138" customFormat="1" ht="30.75" customHeight="1" x14ac:dyDescent="0.25">
      <c r="A58" s="144">
        <f t="shared" si="1"/>
        <v>42</v>
      </c>
      <c r="B58" s="291">
        <v>44379</v>
      </c>
      <c r="C58" s="183" t="s">
        <v>831</v>
      </c>
      <c r="D58" s="184" t="s">
        <v>792</v>
      </c>
      <c r="E58" s="185" t="s">
        <v>793</v>
      </c>
      <c r="F58" s="146">
        <v>8</v>
      </c>
      <c r="G58" s="188">
        <v>152</v>
      </c>
      <c r="H58" s="376">
        <v>4000</v>
      </c>
      <c r="I58" s="377"/>
      <c r="J58" s="147">
        <f t="shared" si="0"/>
        <v>608000</v>
      </c>
      <c r="M58" s="139">
        <v>4000</v>
      </c>
    </row>
    <row r="59" spans="1:13" s="138" customFormat="1" ht="30.75" customHeight="1" x14ac:dyDescent="0.25">
      <c r="A59" s="144">
        <f t="shared" si="1"/>
        <v>43</v>
      </c>
      <c r="B59" s="291">
        <v>44379</v>
      </c>
      <c r="C59" s="183" t="s">
        <v>832</v>
      </c>
      <c r="D59" s="184" t="s">
        <v>796</v>
      </c>
      <c r="E59" s="185" t="s">
        <v>797</v>
      </c>
      <c r="F59" s="146">
        <v>7</v>
      </c>
      <c r="G59" s="188">
        <v>126</v>
      </c>
      <c r="H59" s="376">
        <v>6000</v>
      </c>
      <c r="I59" s="377"/>
      <c r="J59" s="147">
        <f t="shared" si="0"/>
        <v>756000</v>
      </c>
      <c r="M59" s="139">
        <v>6000</v>
      </c>
    </row>
    <row r="60" spans="1:13" s="138" customFormat="1" ht="30.75" customHeight="1" x14ac:dyDescent="0.25">
      <c r="A60" s="144">
        <f t="shared" si="1"/>
        <v>44</v>
      </c>
      <c r="B60" s="291">
        <v>44379</v>
      </c>
      <c r="C60" s="183" t="s">
        <v>833</v>
      </c>
      <c r="D60" s="184" t="s">
        <v>780</v>
      </c>
      <c r="E60" s="185" t="s">
        <v>781</v>
      </c>
      <c r="F60" s="146">
        <v>6</v>
      </c>
      <c r="G60" s="188">
        <v>106</v>
      </c>
      <c r="H60" s="376">
        <v>5000</v>
      </c>
      <c r="I60" s="377"/>
      <c r="J60" s="147">
        <f t="shared" si="0"/>
        <v>530000</v>
      </c>
      <c r="M60" s="139">
        <v>5000</v>
      </c>
    </row>
    <row r="61" spans="1:13" s="138" customFormat="1" ht="30.75" customHeight="1" x14ac:dyDescent="0.25">
      <c r="A61" s="144">
        <f t="shared" si="1"/>
        <v>45</v>
      </c>
      <c r="B61" s="291">
        <v>44379</v>
      </c>
      <c r="C61" s="183" t="s">
        <v>834</v>
      </c>
      <c r="D61" s="184" t="s">
        <v>798</v>
      </c>
      <c r="E61" s="185" t="s">
        <v>799</v>
      </c>
      <c r="F61" s="146">
        <v>6</v>
      </c>
      <c r="G61" s="188">
        <v>180</v>
      </c>
      <c r="H61" s="376">
        <v>6000</v>
      </c>
      <c r="I61" s="377"/>
      <c r="J61" s="147">
        <f t="shared" si="0"/>
        <v>1080000</v>
      </c>
      <c r="M61" s="139">
        <v>6000</v>
      </c>
    </row>
    <row r="62" spans="1:13" s="138" customFormat="1" ht="30.75" customHeight="1" x14ac:dyDescent="0.25">
      <c r="A62" s="144">
        <f t="shared" si="1"/>
        <v>46</v>
      </c>
      <c r="B62" s="291">
        <v>44380</v>
      </c>
      <c r="C62" s="183" t="s">
        <v>835</v>
      </c>
      <c r="D62" s="184" t="s">
        <v>836</v>
      </c>
      <c r="E62" s="185" t="s">
        <v>837</v>
      </c>
      <c r="F62" s="146">
        <v>14</v>
      </c>
      <c r="G62" s="188">
        <v>210</v>
      </c>
      <c r="H62" s="376">
        <v>6000</v>
      </c>
      <c r="I62" s="377"/>
      <c r="J62" s="147">
        <f t="shared" si="0"/>
        <v>1260000</v>
      </c>
      <c r="M62" s="139">
        <v>6000</v>
      </c>
    </row>
    <row r="63" spans="1:13" s="138" customFormat="1" ht="30.75" customHeight="1" x14ac:dyDescent="0.25">
      <c r="A63" s="144">
        <f t="shared" si="1"/>
        <v>47</v>
      </c>
      <c r="B63" s="291">
        <v>44380</v>
      </c>
      <c r="C63" s="183" t="s">
        <v>838</v>
      </c>
      <c r="D63" s="184" t="s">
        <v>792</v>
      </c>
      <c r="E63" s="185" t="s">
        <v>793</v>
      </c>
      <c r="F63" s="146">
        <v>1</v>
      </c>
      <c r="G63" s="188">
        <v>10</v>
      </c>
      <c r="H63" s="376">
        <v>4000</v>
      </c>
      <c r="I63" s="377"/>
      <c r="J63" s="147">
        <f t="shared" si="0"/>
        <v>40000</v>
      </c>
      <c r="M63" s="139">
        <v>4000</v>
      </c>
    </row>
    <row r="64" spans="1:13" s="138" customFormat="1" ht="30.75" customHeight="1" x14ac:dyDescent="0.25">
      <c r="A64" s="144">
        <f t="shared" si="1"/>
        <v>48</v>
      </c>
      <c r="B64" s="291">
        <v>44382</v>
      </c>
      <c r="C64" s="183">
        <v>403173</v>
      </c>
      <c r="D64" s="184" t="s">
        <v>839</v>
      </c>
      <c r="E64" s="185" t="s">
        <v>840</v>
      </c>
      <c r="F64" s="146">
        <v>8</v>
      </c>
      <c r="G64" s="188">
        <v>52</v>
      </c>
      <c r="H64" s="376">
        <v>9000</v>
      </c>
      <c r="I64" s="377"/>
      <c r="J64" s="147">
        <f t="shared" si="0"/>
        <v>468000</v>
      </c>
      <c r="M64" s="139">
        <v>9000</v>
      </c>
    </row>
    <row r="65" spans="1:13" s="138" customFormat="1" ht="30.75" customHeight="1" x14ac:dyDescent="0.25">
      <c r="A65" s="144">
        <f t="shared" si="1"/>
        <v>49</v>
      </c>
      <c r="B65" s="291">
        <v>44382</v>
      </c>
      <c r="C65" s="183">
        <v>403182</v>
      </c>
      <c r="D65" s="184" t="s">
        <v>841</v>
      </c>
      <c r="E65" s="185" t="s">
        <v>842</v>
      </c>
      <c r="F65" s="146">
        <v>8</v>
      </c>
      <c r="G65" s="188">
        <v>50</v>
      </c>
      <c r="H65" s="376">
        <v>12000</v>
      </c>
      <c r="I65" s="377"/>
      <c r="J65" s="147">
        <f t="shared" si="0"/>
        <v>600000</v>
      </c>
      <c r="M65" s="139">
        <v>12000</v>
      </c>
    </row>
    <row r="66" spans="1:13" s="138" customFormat="1" ht="30.75" customHeight="1" x14ac:dyDescent="0.25">
      <c r="A66" s="144">
        <f t="shared" si="1"/>
        <v>50</v>
      </c>
      <c r="B66" s="291">
        <v>44382</v>
      </c>
      <c r="C66" s="183" t="s">
        <v>843</v>
      </c>
      <c r="D66" s="184" t="s">
        <v>844</v>
      </c>
      <c r="E66" s="185" t="s">
        <v>845</v>
      </c>
      <c r="F66" s="146">
        <v>21</v>
      </c>
      <c r="G66" s="188">
        <v>378</v>
      </c>
      <c r="H66" s="376">
        <v>5000</v>
      </c>
      <c r="I66" s="377"/>
      <c r="J66" s="147">
        <f t="shared" si="0"/>
        <v>1890000</v>
      </c>
      <c r="M66" s="139">
        <v>5000</v>
      </c>
    </row>
    <row r="67" spans="1:13" s="138" customFormat="1" ht="30.75" customHeight="1" x14ac:dyDescent="0.25">
      <c r="A67" s="144">
        <f t="shared" si="1"/>
        <v>51</v>
      </c>
      <c r="B67" s="291">
        <v>44382</v>
      </c>
      <c r="C67" s="183" t="s">
        <v>846</v>
      </c>
      <c r="D67" s="184" t="s">
        <v>847</v>
      </c>
      <c r="E67" s="185" t="s">
        <v>848</v>
      </c>
      <c r="F67" s="146">
        <v>3</v>
      </c>
      <c r="G67" s="188">
        <v>82</v>
      </c>
      <c r="H67" s="376">
        <v>12000</v>
      </c>
      <c r="I67" s="377"/>
      <c r="J67" s="147">
        <f t="shared" si="0"/>
        <v>984000</v>
      </c>
      <c r="M67" s="139">
        <v>12000</v>
      </c>
    </row>
    <row r="68" spans="1:13" s="138" customFormat="1" ht="30.75" customHeight="1" x14ac:dyDescent="0.25">
      <c r="A68" s="144">
        <f t="shared" si="1"/>
        <v>52</v>
      </c>
      <c r="B68" s="291">
        <v>44382</v>
      </c>
      <c r="C68" s="183" t="s">
        <v>849</v>
      </c>
      <c r="D68" s="184" t="s">
        <v>850</v>
      </c>
      <c r="E68" s="185" t="s">
        <v>851</v>
      </c>
      <c r="F68" s="146">
        <v>14</v>
      </c>
      <c r="G68" s="188">
        <v>480</v>
      </c>
      <c r="H68" s="376">
        <v>7000</v>
      </c>
      <c r="I68" s="377"/>
      <c r="J68" s="147">
        <f t="shared" si="0"/>
        <v>3360000</v>
      </c>
      <c r="M68" s="139">
        <v>7000</v>
      </c>
    </row>
    <row r="69" spans="1:13" s="138" customFormat="1" ht="30.75" customHeight="1" x14ac:dyDescent="0.25">
      <c r="A69" s="144">
        <f t="shared" si="1"/>
        <v>53</v>
      </c>
      <c r="B69" s="291">
        <v>44382</v>
      </c>
      <c r="C69" s="183" t="s">
        <v>852</v>
      </c>
      <c r="D69" s="184" t="s">
        <v>853</v>
      </c>
      <c r="E69" s="185" t="s">
        <v>854</v>
      </c>
      <c r="F69" s="146">
        <v>10</v>
      </c>
      <c r="G69" s="188">
        <v>64</v>
      </c>
      <c r="H69" s="376">
        <v>9000</v>
      </c>
      <c r="I69" s="377"/>
      <c r="J69" s="147">
        <f t="shared" si="0"/>
        <v>576000</v>
      </c>
      <c r="M69" s="139">
        <v>9000</v>
      </c>
    </row>
    <row r="70" spans="1:13" s="138" customFormat="1" ht="30.75" customHeight="1" x14ac:dyDescent="0.25">
      <c r="A70" s="144">
        <f t="shared" si="1"/>
        <v>54</v>
      </c>
      <c r="B70" s="291">
        <v>44382</v>
      </c>
      <c r="C70" s="183" t="s">
        <v>855</v>
      </c>
      <c r="D70" s="184" t="s">
        <v>856</v>
      </c>
      <c r="E70" s="185" t="s">
        <v>857</v>
      </c>
      <c r="F70" s="146">
        <v>24</v>
      </c>
      <c r="G70" s="188">
        <v>540</v>
      </c>
      <c r="H70" s="376">
        <v>5000</v>
      </c>
      <c r="I70" s="377"/>
      <c r="J70" s="147">
        <f t="shared" si="0"/>
        <v>2700000</v>
      </c>
      <c r="M70" s="139">
        <v>5000</v>
      </c>
    </row>
    <row r="71" spans="1:13" ht="27" customHeight="1" thickBot="1" x14ac:dyDescent="0.3">
      <c r="A71" s="378" t="s">
        <v>18</v>
      </c>
      <c r="B71" s="379"/>
      <c r="C71" s="379"/>
      <c r="D71" s="379"/>
      <c r="E71" s="379"/>
      <c r="F71" s="379"/>
      <c r="G71" s="379"/>
      <c r="H71" s="379"/>
      <c r="I71" s="380"/>
      <c r="J71" s="148">
        <f>SUM(J17:J70)</f>
        <v>107203000</v>
      </c>
    </row>
    <row r="72" spans="1:13" ht="11.25" customHeight="1" x14ac:dyDescent="0.25">
      <c r="A72" s="381"/>
      <c r="B72" s="381"/>
      <c r="C72" s="381"/>
      <c r="D72" s="381"/>
      <c r="E72" s="149"/>
      <c r="H72" s="150"/>
      <c r="I72" s="150"/>
      <c r="J72" s="151"/>
    </row>
    <row r="73" spans="1:13" ht="22.5" customHeight="1" x14ac:dyDescent="0.25">
      <c r="A73" s="152"/>
      <c r="B73" s="152"/>
      <c r="D73" s="152"/>
      <c r="E73" s="152"/>
      <c r="H73" s="153" t="s">
        <v>102</v>
      </c>
      <c r="I73" s="153"/>
      <c r="J73" s="154">
        <v>0</v>
      </c>
    </row>
    <row r="74" spans="1:13" ht="22.5" customHeight="1" thickBot="1" x14ac:dyDescent="0.3">
      <c r="A74" s="279"/>
      <c r="B74" s="279"/>
      <c r="D74" s="279"/>
      <c r="E74" s="279"/>
      <c r="H74" s="156" t="s">
        <v>185</v>
      </c>
      <c r="I74" s="156"/>
      <c r="J74" s="157">
        <v>0</v>
      </c>
    </row>
    <row r="75" spans="1:13" ht="22.5" customHeight="1" x14ac:dyDescent="0.25">
      <c r="A75" s="95"/>
      <c r="B75" s="95"/>
      <c r="D75" s="95"/>
      <c r="E75" s="158"/>
      <c r="H75" s="159" t="s">
        <v>19</v>
      </c>
      <c r="I75" s="160"/>
      <c r="J75" s="161">
        <f>J71</f>
        <v>107203000</v>
      </c>
    </row>
    <row r="76" spans="1:13" ht="13.5" customHeight="1" x14ac:dyDescent="0.25">
      <c r="A76" s="95"/>
      <c r="B76" s="95"/>
      <c r="D76" s="95"/>
      <c r="E76" s="158"/>
      <c r="H76" s="160"/>
      <c r="I76" s="160"/>
      <c r="J76" s="162"/>
    </row>
    <row r="77" spans="1:13" ht="18.75" x14ac:dyDescent="0.25">
      <c r="A77" s="163" t="s">
        <v>615</v>
      </c>
      <c r="B77" s="158"/>
      <c r="D77" s="95"/>
      <c r="E77" s="158"/>
      <c r="H77" s="160"/>
      <c r="I77" s="160"/>
      <c r="J77" s="162"/>
    </row>
    <row r="78" spans="1:13" ht="15.75" x14ac:dyDescent="0.25">
      <c r="A78" s="95"/>
      <c r="B78" s="95"/>
      <c r="D78" s="95"/>
      <c r="E78" s="158"/>
      <c r="H78" s="160"/>
      <c r="I78" s="160"/>
      <c r="J78" s="162"/>
    </row>
    <row r="79" spans="1:13" ht="17.25" customHeight="1" x14ac:dyDescent="0.3">
      <c r="A79" s="164" t="s">
        <v>20</v>
      </c>
      <c r="B79" s="165"/>
      <c r="D79" s="165"/>
      <c r="E79" s="95"/>
      <c r="H79" s="137"/>
      <c r="I79" s="137"/>
      <c r="J79" s="95"/>
    </row>
    <row r="80" spans="1:13" ht="17.25" customHeight="1" x14ac:dyDescent="0.3">
      <c r="A80" s="166" t="s">
        <v>21</v>
      </c>
      <c r="B80" s="158"/>
      <c r="D80" s="158"/>
      <c r="E80" s="95"/>
      <c r="H80" s="137"/>
      <c r="I80" s="137"/>
      <c r="J80" s="95"/>
      <c r="M80" s="167"/>
    </row>
    <row r="81" spans="1:10" ht="17.25" customHeight="1" x14ac:dyDescent="0.3">
      <c r="A81" s="166" t="s">
        <v>22</v>
      </c>
      <c r="B81" s="158"/>
      <c r="D81" s="95"/>
      <c r="E81" s="95"/>
      <c r="H81" s="137"/>
      <c r="I81" s="137"/>
      <c r="J81" s="95"/>
    </row>
    <row r="82" spans="1:10" ht="17.25" customHeight="1" x14ac:dyDescent="0.3">
      <c r="A82" s="168" t="s">
        <v>23</v>
      </c>
      <c r="B82" s="169"/>
      <c r="D82" s="169"/>
      <c r="E82" s="95"/>
      <c r="H82" s="137"/>
      <c r="I82" s="137"/>
      <c r="J82" s="95"/>
    </row>
    <row r="83" spans="1:10" ht="17.25" customHeight="1" x14ac:dyDescent="0.3">
      <c r="A83" s="170" t="s">
        <v>24</v>
      </c>
      <c r="B83" s="171"/>
      <c r="D83" s="172"/>
      <c r="E83" s="95"/>
      <c r="H83" s="137"/>
      <c r="I83" s="137"/>
      <c r="J83" s="95"/>
    </row>
    <row r="84" spans="1:10" ht="15.75" x14ac:dyDescent="0.25">
      <c r="A84" s="171"/>
      <c r="B84" s="171"/>
      <c r="D84" s="173"/>
      <c r="E84" s="95"/>
      <c r="H84" s="137"/>
      <c r="I84" s="137"/>
      <c r="J84" s="95"/>
    </row>
    <row r="85" spans="1:10" ht="15.75" x14ac:dyDescent="0.25">
      <c r="A85" s="95"/>
      <c r="B85" s="95"/>
      <c r="D85" s="95"/>
      <c r="E85" s="95"/>
      <c r="H85" s="174" t="s">
        <v>25</v>
      </c>
      <c r="I85" s="382" t="str">
        <f>J13</f>
        <v xml:space="preserve"> 29 Juli 2021</v>
      </c>
      <c r="J85" s="382"/>
    </row>
    <row r="86" spans="1:10" ht="15.75" x14ac:dyDescent="0.25">
      <c r="A86" s="95"/>
      <c r="B86" s="95"/>
      <c r="D86" s="95"/>
      <c r="E86" s="95"/>
      <c r="H86" s="137"/>
      <c r="I86" s="137"/>
      <c r="J86" s="95"/>
    </row>
    <row r="87" spans="1:10" ht="15.75" x14ac:dyDescent="0.25">
      <c r="A87" s="95"/>
      <c r="B87" s="95"/>
      <c r="D87" s="95"/>
      <c r="E87" s="95"/>
      <c r="H87" s="137"/>
      <c r="I87" s="137"/>
      <c r="J87" s="95"/>
    </row>
    <row r="88" spans="1:10" ht="15.75" x14ac:dyDescent="0.25">
      <c r="A88" s="95"/>
      <c r="B88" s="95"/>
      <c r="D88" s="95"/>
      <c r="E88" s="95"/>
      <c r="H88" s="137"/>
      <c r="I88" s="137"/>
      <c r="J88" s="95"/>
    </row>
    <row r="89" spans="1:10" ht="15.75" x14ac:dyDescent="0.25">
      <c r="A89" s="95"/>
      <c r="B89" s="95"/>
      <c r="D89" s="95"/>
      <c r="E89" s="95"/>
      <c r="H89" s="137"/>
      <c r="I89" s="137"/>
      <c r="J89" s="95"/>
    </row>
    <row r="90" spans="1:10" ht="15.75" x14ac:dyDescent="0.25">
      <c r="A90" s="95"/>
      <c r="B90" s="95"/>
      <c r="D90" s="95"/>
      <c r="E90" s="95"/>
      <c r="H90" s="137"/>
      <c r="I90" s="137"/>
      <c r="J90" s="95"/>
    </row>
    <row r="91" spans="1:10" ht="15.75" x14ac:dyDescent="0.25">
      <c r="A91" s="95"/>
      <c r="B91" s="95"/>
      <c r="D91" s="95"/>
      <c r="E91" s="95"/>
      <c r="H91" s="137"/>
      <c r="I91" s="137"/>
      <c r="J91" s="95"/>
    </row>
    <row r="92" spans="1:10" ht="15.75" x14ac:dyDescent="0.25">
      <c r="A92" s="1"/>
      <c r="B92" s="1"/>
      <c r="D92" s="1"/>
      <c r="E92" s="1"/>
      <c r="H92" s="352" t="s">
        <v>26</v>
      </c>
      <c r="I92" s="352"/>
      <c r="J92" s="352"/>
    </row>
    <row r="93" spans="1:10" ht="15.75" x14ac:dyDescent="0.25">
      <c r="A93" s="1"/>
      <c r="B93" s="1"/>
      <c r="D93" s="1"/>
      <c r="E93" s="1"/>
      <c r="H93" s="175"/>
      <c r="I93" s="175"/>
      <c r="J93" s="1"/>
    </row>
    <row r="94" spans="1:10" ht="15.75" x14ac:dyDescent="0.25">
      <c r="A94" s="1"/>
      <c r="B94" s="1"/>
      <c r="D94" s="1"/>
      <c r="E94" s="1"/>
      <c r="H94" s="175"/>
      <c r="I94" s="175"/>
      <c r="J94" s="1"/>
    </row>
    <row r="95" spans="1:10" ht="15.75" x14ac:dyDescent="0.25">
      <c r="A95" s="1"/>
      <c r="B95" s="1"/>
      <c r="D95" s="1"/>
      <c r="E95" s="1"/>
      <c r="H95" s="175"/>
      <c r="I95" s="175"/>
      <c r="J95" s="1"/>
    </row>
    <row r="96" spans="1:10" ht="15.75" x14ac:dyDescent="0.25">
      <c r="A96" s="1"/>
      <c r="B96" s="1"/>
      <c r="D96" s="1"/>
      <c r="E96" s="1"/>
      <c r="H96" s="175"/>
      <c r="I96" s="175"/>
      <c r="J96" s="1"/>
    </row>
    <row r="97" spans="1:10" ht="15.75" x14ac:dyDescent="0.25">
      <c r="A97" s="1"/>
      <c r="B97" s="1"/>
      <c r="D97" s="1"/>
      <c r="E97" s="1"/>
      <c r="H97" s="175"/>
      <c r="I97" s="175"/>
      <c r="J97" s="1"/>
    </row>
    <row r="98" spans="1:10" ht="15.75" x14ac:dyDescent="0.25">
      <c r="A98" s="1"/>
      <c r="B98" s="1"/>
      <c r="D98" s="1"/>
      <c r="E98" s="1"/>
      <c r="H98" s="175"/>
      <c r="I98" s="175"/>
      <c r="J98" s="1"/>
    </row>
    <row r="99" spans="1:10" ht="15.75" x14ac:dyDescent="0.25">
      <c r="A99" s="1"/>
      <c r="B99" s="1"/>
      <c r="D99" s="1"/>
      <c r="E99" s="1"/>
      <c r="H99" s="175"/>
      <c r="I99" s="175"/>
      <c r="J99" s="1"/>
    </row>
    <row r="100" spans="1:10" ht="15.75" x14ac:dyDescent="0.25">
      <c r="A100" s="1"/>
      <c r="B100" s="1"/>
      <c r="D100" s="1"/>
      <c r="E100" s="1"/>
      <c r="H100" s="175"/>
      <c r="I100" s="175"/>
      <c r="J100" s="1"/>
    </row>
  </sheetData>
  <autoFilter ref="A16:J71">
    <filterColumn colId="7" showButton="0"/>
  </autoFilter>
  <mergeCells count="60">
    <mergeCell ref="H26:I26"/>
    <mergeCell ref="A10:J10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38:I38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50:I50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62:I62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60:I60"/>
    <mergeCell ref="H61:I61"/>
    <mergeCell ref="H92:J92"/>
    <mergeCell ref="H63:I63"/>
    <mergeCell ref="H64:I64"/>
    <mergeCell ref="H65:I65"/>
    <mergeCell ref="H66:I66"/>
    <mergeCell ref="H67:I67"/>
    <mergeCell ref="H68:I68"/>
    <mergeCell ref="H69:I69"/>
    <mergeCell ref="H70:I70"/>
    <mergeCell ref="A71:I71"/>
    <mergeCell ref="A72:D72"/>
    <mergeCell ref="I85:J85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2:M108"/>
  <sheetViews>
    <sheetView zoomScale="86" zoomScaleNormal="86" workbookViewId="0">
      <selection activeCell="J13" sqref="J1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132" customWidth="1"/>
    <col min="9" max="9" width="2.140625" style="132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30" t="s">
        <v>0</v>
      </c>
      <c r="B2" s="131"/>
      <c r="C2" s="1"/>
    </row>
    <row r="3" spans="1:13" x14ac:dyDescent="0.25">
      <c r="A3" s="89" t="s">
        <v>1</v>
      </c>
      <c r="B3" s="133"/>
      <c r="C3" s="133"/>
    </row>
    <row r="4" spans="1:13" x14ac:dyDescent="0.25">
      <c r="A4" s="89" t="s">
        <v>2</v>
      </c>
      <c r="B4" s="133"/>
      <c r="C4" s="133"/>
    </row>
    <row r="5" spans="1:13" x14ac:dyDescent="0.25">
      <c r="A5" s="89" t="s">
        <v>3</v>
      </c>
      <c r="B5" s="133"/>
      <c r="C5" s="133"/>
    </row>
    <row r="6" spans="1:13" x14ac:dyDescent="0.25">
      <c r="A6" s="89" t="s">
        <v>4</v>
      </c>
      <c r="B6" s="133"/>
      <c r="C6" s="133"/>
    </row>
    <row r="7" spans="1:13" x14ac:dyDescent="0.25">
      <c r="A7" s="89" t="s">
        <v>5</v>
      </c>
      <c r="B7" s="133"/>
      <c r="C7" s="133"/>
    </row>
    <row r="8" spans="1:13" x14ac:dyDescent="0.25">
      <c r="A8" s="133"/>
      <c r="B8" s="133"/>
      <c r="C8" s="133"/>
    </row>
    <row r="9" spans="1:13" ht="15.75" thickBot="1" x14ac:dyDescent="0.3">
      <c r="A9" s="134"/>
      <c r="B9" s="134"/>
      <c r="C9" s="134"/>
      <c r="D9" s="134"/>
      <c r="E9" s="134"/>
      <c r="F9" s="134"/>
      <c r="G9" s="134"/>
      <c r="H9" s="135"/>
      <c r="I9" s="135"/>
      <c r="J9" s="134"/>
    </row>
    <row r="10" spans="1:13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2"/>
      <c r="J10" s="373"/>
    </row>
    <row r="12" spans="1:13" ht="18.75" customHeight="1" x14ac:dyDescent="0.25">
      <c r="A12" s="95" t="s">
        <v>7</v>
      </c>
      <c r="B12" s="95" t="s">
        <v>231</v>
      </c>
      <c r="C12" s="95"/>
      <c r="D12" s="95"/>
      <c r="E12" s="95"/>
      <c r="F12" s="95"/>
      <c r="G12" s="95"/>
      <c r="H12" s="137" t="s">
        <v>8</v>
      </c>
      <c r="I12" s="137" t="s">
        <v>9</v>
      </c>
      <c r="J12" s="2" t="s">
        <v>1101</v>
      </c>
    </row>
    <row r="13" spans="1:13" ht="18.75" customHeight="1" x14ac:dyDescent="0.25">
      <c r="A13" s="95"/>
      <c r="B13" s="95"/>
      <c r="C13" s="95"/>
      <c r="D13" s="95"/>
      <c r="E13" s="95"/>
      <c r="F13" s="95"/>
      <c r="G13" s="95"/>
      <c r="H13" s="137" t="s">
        <v>10</v>
      </c>
      <c r="I13" s="137" t="s">
        <v>9</v>
      </c>
      <c r="J13" s="3" t="s">
        <v>511</v>
      </c>
    </row>
    <row r="14" spans="1:13" ht="36" customHeight="1" x14ac:dyDescent="0.25">
      <c r="A14" s="95" t="s">
        <v>11</v>
      </c>
      <c r="B14" s="95" t="s">
        <v>232</v>
      </c>
      <c r="C14" s="95"/>
      <c r="D14" s="95"/>
      <c r="E14" s="95"/>
      <c r="F14" s="95"/>
      <c r="G14" s="95"/>
      <c r="H14" s="137" t="s">
        <v>233</v>
      </c>
      <c r="I14" s="137" t="s">
        <v>9</v>
      </c>
      <c r="J14" s="310" t="s">
        <v>859</v>
      </c>
    </row>
    <row r="15" spans="1:13" ht="11.25" customHeight="1" thickBot="1" x14ac:dyDescent="0.3">
      <c r="A15" s="138"/>
      <c r="B15" s="138"/>
      <c r="C15" s="138"/>
      <c r="D15" s="138"/>
      <c r="E15" s="138"/>
      <c r="F15" s="138"/>
      <c r="G15" s="138"/>
      <c r="H15" s="139"/>
      <c r="I15" s="139"/>
      <c r="J15" s="138"/>
    </row>
    <row r="16" spans="1:13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101</v>
      </c>
      <c r="G16" s="187" t="s">
        <v>28</v>
      </c>
      <c r="H16" s="374" t="s">
        <v>16</v>
      </c>
      <c r="I16" s="375"/>
      <c r="J16" s="143" t="s">
        <v>17</v>
      </c>
      <c r="M16" s="132"/>
    </row>
    <row r="17" spans="1:13" s="138" customFormat="1" ht="30.75" customHeight="1" x14ac:dyDescent="0.25">
      <c r="A17" s="144">
        <v>1</v>
      </c>
      <c r="B17" s="311">
        <v>44391</v>
      </c>
      <c r="C17" s="183" t="s">
        <v>860</v>
      </c>
      <c r="D17" s="184" t="s">
        <v>861</v>
      </c>
      <c r="E17" s="185" t="s">
        <v>862</v>
      </c>
      <c r="F17" s="146">
        <v>5</v>
      </c>
      <c r="G17" s="188">
        <v>75</v>
      </c>
      <c r="H17" s="422">
        <v>4000</v>
      </c>
      <c r="I17" s="423"/>
      <c r="J17" s="147">
        <f>G17*H17</f>
        <v>300000</v>
      </c>
      <c r="M17" s="139">
        <v>4000</v>
      </c>
    </row>
    <row r="18" spans="1:13" s="138" customFormat="1" ht="30.75" customHeight="1" x14ac:dyDescent="0.25">
      <c r="A18" s="144">
        <f>A17+1</f>
        <v>2</v>
      </c>
      <c r="B18" s="311">
        <v>44391</v>
      </c>
      <c r="C18" s="183" t="s">
        <v>863</v>
      </c>
      <c r="D18" s="184" t="s">
        <v>118</v>
      </c>
      <c r="E18" s="185" t="s">
        <v>864</v>
      </c>
      <c r="F18" s="146">
        <v>3</v>
      </c>
      <c r="G18" s="188">
        <v>50</v>
      </c>
      <c r="H18" s="422">
        <v>4000</v>
      </c>
      <c r="I18" s="423"/>
      <c r="J18" s="147">
        <f t="shared" ref="J18:J78" si="0">G18*H18</f>
        <v>200000</v>
      </c>
      <c r="M18" s="139">
        <v>4000</v>
      </c>
    </row>
    <row r="19" spans="1:13" s="138" customFormat="1" ht="30.75" customHeight="1" x14ac:dyDescent="0.25">
      <c r="A19" s="144">
        <f t="shared" ref="A19:A78" si="1">A18+1</f>
        <v>3</v>
      </c>
      <c r="B19" s="311">
        <v>44391</v>
      </c>
      <c r="C19" s="183" t="s">
        <v>865</v>
      </c>
      <c r="D19" s="184" t="s">
        <v>120</v>
      </c>
      <c r="E19" s="185" t="s">
        <v>866</v>
      </c>
      <c r="F19" s="146">
        <v>3</v>
      </c>
      <c r="G19" s="188">
        <v>50</v>
      </c>
      <c r="H19" s="422">
        <v>7000</v>
      </c>
      <c r="I19" s="423"/>
      <c r="J19" s="147">
        <f t="shared" si="0"/>
        <v>350000</v>
      </c>
      <c r="M19" s="139">
        <v>7000</v>
      </c>
    </row>
    <row r="20" spans="1:13" s="138" customFormat="1" ht="30.75" customHeight="1" x14ac:dyDescent="0.25">
      <c r="A20" s="144">
        <f t="shared" si="1"/>
        <v>4</v>
      </c>
      <c r="B20" s="311">
        <v>44391</v>
      </c>
      <c r="C20" s="183" t="s">
        <v>867</v>
      </c>
      <c r="D20" s="184" t="s">
        <v>119</v>
      </c>
      <c r="E20" s="185" t="s">
        <v>868</v>
      </c>
      <c r="F20" s="146">
        <v>1</v>
      </c>
      <c r="G20" s="188">
        <v>50</v>
      </c>
      <c r="H20" s="422">
        <v>7000</v>
      </c>
      <c r="I20" s="423"/>
      <c r="J20" s="147">
        <f t="shared" si="0"/>
        <v>350000</v>
      </c>
      <c r="M20" s="139">
        <v>7000</v>
      </c>
    </row>
    <row r="21" spans="1:13" s="138" customFormat="1" ht="30.75" customHeight="1" x14ac:dyDescent="0.25">
      <c r="A21" s="144">
        <f t="shared" si="1"/>
        <v>5</v>
      </c>
      <c r="B21" s="311">
        <v>44391</v>
      </c>
      <c r="C21" s="183" t="s">
        <v>869</v>
      </c>
      <c r="D21" s="184" t="s">
        <v>870</v>
      </c>
      <c r="E21" s="185" t="s">
        <v>871</v>
      </c>
      <c r="F21" s="146">
        <v>1</v>
      </c>
      <c r="G21" s="188">
        <v>50</v>
      </c>
      <c r="H21" s="422">
        <v>6000</v>
      </c>
      <c r="I21" s="423"/>
      <c r="J21" s="147">
        <f t="shared" si="0"/>
        <v>300000</v>
      </c>
      <c r="M21" s="139">
        <v>6000</v>
      </c>
    </row>
    <row r="22" spans="1:13" s="138" customFormat="1" ht="30.75" customHeight="1" x14ac:dyDescent="0.25">
      <c r="A22" s="144">
        <f t="shared" si="1"/>
        <v>6</v>
      </c>
      <c r="B22" s="311">
        <v>44391</v>
      </c>
      <c r="C22" s="183" t="s">
        <v>872</v>
      </c>
      <c r="D22" s="184" t="s">
        <v>873</v>
      </c>
      <c r="E22" s="185" t="s">
        <v>874</v>
      </c>
      <c r="F22" s="146">
        <v>1</v>
      </c>
      <c r="G22" s="188">
        <v>50</v>
      </c>
      <c r="H22" s="422">
        <v>7000</v>
      </c>
      <c r="I22" s="423"/>
      <c r="J22" s="147">
        <f t="shared" si="0"/>
        <v>350000</v>
      </c>
      <c r="M22" s="139">
        <v>7000</v>
      </c>
    </row>
    <row r="23" spans="1:13" s="138" customFormat="1" ht="30.75" customHeight="1" x14ac:dyDescent="0.25">
      <c r="A23" s="144">
        <f t="shared" si="1"/>
        <v>7</v>
      </c>
      <c r="B23" s="311">
        <v>44391</v>
      </c>
      <c r="C23" s="183" t="s">
        <v>875</v>
      </c>
      <c r="D23" s="184" t="s">
        <v>876</v>
      </c>
      <c r="E23" s="185" t="s">
        <v>877</v>
      </c>
      <c r="F23" s="146">
        <v>1</v>
      </c>
      <c r="G23" s="188">
        <v>50</v>
      </c>
      <c r="H23" s="422">
        <v>7000</v>
      </c>
      <c r="I23" s="423"/>
      <c r="J23" s="147">
        <f t="shared" si="0"/>
        <v>350000</v>
      </c>
      <c r="M23" s="139">
        <v>7000</v>
      </c>
    </row>
    <row r="24" spans="1:13" s="138" customFormat="1" ht="30.75" customHeight="1" x14ac:dyDescent="0.25">
      <c r="A24" s="144">
        <f t="shared" si="1"/>
        <v>8</v>
      </c>
      <c r="B24" s="311">
        <v>44391</v>
      </c>
      <c r="C24" s="183" t="s">
        <v>878</v>
      </c>
      <c r="D24" s="184" t="s">
        <v>879</v>
      </c>
      <c r="E24" s="185" t="s">
        <v>880</v>
      </c>
      <c r="F24" s="146">
        <v>3</v>
      </c>
      <c r="G24" s="188">
        <v>50</v>
      </c>
      <c r="H24" s="422">
        <v>4000</v>
      </c>
      <c r="I24" s="423"/>
      <c r="J24" s="147">
        <f t="shared" si="0"/>
        <v>200000</v>
      </c>
      <c r="M24" s="139">
        <v>4000</v>
      </c>
    </row>
    <row r="25" spans="1:13" s="138" customFormat="1" ht="30.75" customHeight="1" x14ac:dyDescent="0.25">
      <c r="A25" s="144">
        <f t="shared" si="1"/>
        <v>9</v>
      </c>
      <c r="B25" s="311">
        <v>44391</v>
      </c>
      <c r="C25" s="183" t="s">
        <v>881</v>
      </c>
      <c r="D25" s="184" t="s">
        <v>882</v>
      </c>
      <c r="E25" s="185" t="s">
        <v>883</v>
      </c>
      <c r="F25" s="146">
        <v>2</v>
      </c>
      <c r="G25" s="188">
        <v>50</v>
      </c>
      <c r="H25" s="422">
        <v>6000</v>
      </c>
      <c r="I25" s="423"/>
      <c r="J25" s="147">
        <f t="shared" si="0"/>
        <v>300000</v>
      </c>
      <c r="M25" s="139">
        <v>6000</v>
      </c>
    </row>
    <row r="26" spans="1:13" s="138" customFormat="1" ht="30.75" customHeight="1" x14ac:dyDescent="0.25">
      <c r="A26" s="144">
        <f t="shared" si="1"/>
        <v>10</v>
      </c>
      <c r="B26" s="311">
        <v>44391</v>
      </c>
      <c r="C26" s="183" t="s">
        <v>884</v>
      </c>
      <c r="D26" s="184" t="s">
        <v>885</v>
      </c>
      <c r="E26" s="185" t="s">
        <v>886</v>
      </c>
      <c r="F26" s="146">
        <v>2</v>
      </c>
      <c r="G26" s="188">
        <v>54</v>
      </c>
      <c r="H26" s="422">
        <v>5000</v>
      </c>
      <c r="I26" s="423"/>
      <c r="J26" s="147">
        <f t="shared" si="0"/>
        <v>270000</v>
      </c>
      <c r="M26" s="139">
        <v>5000</v>
      </c>
    </row>
    <row r="27" spans="1:13" s="138" customFormat="1" ht="30.75" customHeight="1" x14ac:dyDescent="0.25">
      <c r="A27" s="144">
        <f t="shared" si="1"/>
        <v>11</v>
      </c>
      <c r="B27" s="311">
        <v>44391</v>
      </c>
      <c r="C27" s="183" t="s">
        <v>887</v>
      </c>
      <c r="D27" s="184" t="s">
        <v>888</v>
      </c>
      <c r="E27" s="185" t="s">
        <v>889</v>
      </c>
      <c r="F27" s="146">
        <v>1</v>
      </c>
      <c r="G27" s="188">
        <v>6</v>
      </c>
      <c r="H27" s="422">
        <v>60000</v>
      </c>
      <c r="I27" s="423"/>
      <c r="J27" s="147">
        <f t="shared" si="0"/>
        <v>360000</v>
      </c>
      <c r="M27" s="139">
        <v>60000</v>
      </c>
    </row>
    <row r="28" spans="1:13" s="138" customFormat="1" ht="30.75" customHeight="1" x14ac:dyDescent="0.25">
      <c r="A28" s="144">
        <f t="shared" si="1"/>
        <v>12</v>
      </c>
      <c r="B28" s="311">
        <v>44391</v>
      </c>
      <c r="C28" s="183" t="s">
        <v>890</v>
      </c>
      <c r="D28" s="184" t="s">
        <v>891</v>
      </c>
      <c r="E28" s="185" t="s">
        <v>892</v>
      </c>
      <c r="F28" s="146">
        <v>1</v>
      </c>
      <c r="G28" s="188">
        <v>9</v>
      </c>
      <c r="H28" s="422">
        <v>60000</v>
      </c>
      <c r="I28" s="423"/>
      <c r="J28" s="147">
        <f t="shared" si="0"/>
        <v>540000</v>
      </c>
      <c r="M28" s="139">
        <v>60000</v>
      </c>
    </row>
    <row r="29" spans="1:13" s="138" customFormat="1" ht="30.75" customHeight="1" x14ac:dyDescent="0.25">
      <c r="A29" s="144">
        <f t="shared" si="1"/>
        <v>13</v>
      </c>
      <c r="B29" s="311">
        <v>44391</v>
      </c>
      <c r="C29" s="183" t="s">
        <v>893</v>
      </c>
      <c r="D29" s="184" t="s">
        <v>894</v>
      </c>
      <c r="E29" s="185" t="s">
        <v>895</v>
      </c>
      <c r="F29" s="146">
        <v>2</v>
      </c>
      <c r="G29" s="188">
        <v>100</v>
      </c>
      <c r="H29" s="422">
        <v>6000</v>
      </c>
      <c r="I29" s="423"/>
      <c r="J29" s="147">
        <f t="shared" si="0"/>
        <v>600000</v>
      </c>
      <c r="M29" s="139">
        <v>6000</v>
      </c>
    </row>
    <row r="30" spans="1:13" s="138" customFormat="1" ht="30.75" customHeight="1" x14ac:dyDescent="0.25">
      <c r="A30" s="144">
        <f t="shared" si="1"/>
        <v>14</v>
      </c>
      <c r="B30" s="311">
        <v>44391</v>
      </c>
      <c r="C30" s="183" t="s">
        <v>896</v>
      </c>
      <c r="D30" s="184" t="s">
        <v>897</v>
      </c>
      <c r="E30" s="185" t="s">
        <v>898</v>
      </c>
      <c r="F30" s="146">
        <v>2</v>
      </c>
      <c r="G30" s="188">
        <v>100</v>
      </c>
      <c r="H30" s="422">
        <v>7000</v>
      </c>
      <c r="I30" s="423"/>
      <c r="J30" s="147">
        <f t="shared" si="0"/>
        <v>700000</v>
      </c>
      <c r="M30" s="139">
        <v>7000</v>
      </c>
    </row>
    <row r="31" spans="1:13" s="138" customFormat="1" ht="30.75" customHeight="1" x14ac:dyDescent="0.25">
      <c r="A31" s="144">
        <f t="shared" si="1"/>
        <v>15</v>
      </c>
      <c r="B31" s="311">
        <v>44391</v>
      </c>
      <c r="C31" s="183" t="s">
        <v>899</v>
      </c>
      <c r="D31" s="184" t="s">
        <v>900</v>
      </c>
      <c r="E31" s="185" t="s">
        <v>901</v>
      </c>
      <c r="F31" s="146">
        <v>4</v>
      </c>
      <c r="G31" s="188">
        <v>100</v>
      </c>
      <c r="H31" s="422">
        <v>8000</v>
      </c>
      <c r="I31" s="423"/>
      <c r="J31" s="147">
        <f t="shared" si="0"/>
        <v>800000</v>
      </c>
      <c r="M31" s="139">
        <v>8000</v>
      </c>
    </row>
    <row r="32" spans="1:13" s="138" customFormat="1" ht="30.75" customHeight="1" x14ac:dyDescent="0.25">
      <c r="A32" s="144">
        <f t="shared" si="1"/>
        <v>16</v>
      </c>
      <c r="B32" s="311">
        <v>44391</v>
      </c>
      <c r="C32" s="183" t="s">
        <v>902</v>
      </c>
      <c r="D32" s="184" t="s">
        <v>903</v>
      </c>
      <c r="E32" s="185" t="s">
        <v>904</v>
      </c>
      <c r="F32" s="146">
        <v>2</v>
      </c>
      <c r="G32" s="188">
        <v>100</v>
      </c>
      <c r="H32" s="422">
        <v>8000</v>
      </c>
      <c r="I32" s="423"/>
      <c r="J32" s="147">
        <f t="shared" si="0"/>
        <v>800000</v>
      </c>
      <c r="M32" s="139">
        <v>8000</v>
      </c>
    </row>
    <row r="33" spans="1:13" s="138" customFormat="1" ht="30.75" customHeight="1" x14ac:dyDescent="0.25">
      <c r="A33" s="144">
        <f t="shared" si="1"/>
        <v>17</v>
      </c>
      <c r="B33" s="311">
        <v>44391</v>
      </c>
      <c r="C33" s="183" t="s">
        <v>905</v>
      </c>
      <c r="D33" s="184" t="s">
        <v>906</v>
      </c>
      <c r="E33" s="185" t="s">
        <v>907</v>
      </c>
      <c r="F33" s="146">
        <v>10</v>
      </c>
      <c r="G33" s="188">
        <v>168</v>
      </c>
      <c r="H33" s="422">
        <v>4500</v>
      </c>
      <c r="I33" s="423"/>
      <c r="J33" s="147">
        <f t="shared" si="0"/>
        <v>756000</v>
      </c>
      <c r="M33" s="139">
        <v>4500</v>
      </c>
    </row>
    <row r="34" spans="1:13" s="138" customFormat="1" ht="30.75" customHeight="1" x14ac:dyDescent="0.25">
      <c r="A34" s="144">
        <f t="shared" si="1"/>
        <v>18</v>
      </c>
      <c r="B34" s="311">
        <v>44391</v>
      </c>
      <c r="C34" s="183" t="s">
        <v>908</v>
      </c>
      <c r="D34" s="184" t="s">
        <v>909</v>
      </c>
      <c r="E34" s="185" t="s">
        <v>910</v>
      </c>
      <c r="F34" s="146">
        <v>6</v>
      </c>
      <c r="G34" s="188">
        <v>100</v>
      </c>
      <c r="H34" s="422">
        <v>7000</v>
      </c>
      <c r="I34" s="423"/>
      <c r="J34" s="147">
        <f t="shared" si="0"/>
        <v>700000</v>
      </c>
      <c r="M34" s="139">
        <v>7000</v>
      </c>
    </row>
    <row r="35" spans="1:13" s="138" customFormat="1" ht="30.75" customHeight="1" x14ac:dyDescent="0.25">
      <c r="A35" s="144">
        <f t="shared" si="1"/>
        <v>19</v>
      </c>
      <c r="B35" s="311">
        <v>44391</v>
      </c>
      <c r="C35" s="183" t="s">
        <v>911</v>
      </c>
      <c r="D35" s="184" t="s">
        <v>396</v>
      </c>
      <c r="E35" s="185" t="s">
        <v>400</v>
      </c>
      <c r="F35" s="146">
        <v>2</v>
      </c>
      <c r="G35" s="188">
        <v>100</v>
      </c>
      <c r="H35" s="422">
        <v>7000</v>
      </c>
      <c r="I35" s="423"/>
      <c r="J35" s="147">
        <f t="shared" si="0"/>
        <v>700000</v>
      </c>
      <c r="M35" s="139">
        <v>7000</v>
      </c>
    </row>
    <row r="36" spans="1:13" s="138" customFormat="1" ht="30.75" customHeight="1" x14ac:dyDescent="0.25">
      <c r="A36" s="144">
        <f t="shared" si="1"/>
        <v>20</v>
      </c>
      <c r="B36" s="311">
        <v>44391</v>
      </c>
      <c r="C36" s="183" t="s">
        <v>912</v>
      </c>
      <c r="D36" s="184" t="s">
        <v>394</v>
      </c>
      <c r="E36" s="185" t="s">
        <v>398</v>
      </c>
      <c r="F36" s="146">
        <v>6</v>
      </c>
      <c r="G36" s="188">
        <v>108</v>
      </c>
      <c r="H36" s="422">
        <v>7000</v>
      </c>
      <c r="I36" s="423"/>
      <c r="J36" s="147">
        <f t="shared" si="0"/>
        <v>756000</v>
      </c>
      <c r="M36" s="139">
        <v>7000</v>
      </c>
    </row>
    <row r="37" spans="1:13" s="138" customFormat="1" ht="30.75" customHeight="1" x14ac:dyDescent="0.25">
      <c r="A37" s="144">
        <f t="shared" si="1"/>
        <v>21</v>
      </c>
      <c r="B37" s="311">
        <v>44391</v>
      </c>
      <c r="C37" s="183" t="s">
        <v>913</v>
      </c>
      <c r="D37" s="184" t="s">
        <v>395</v>
      </c>
      <c r="E37" s="185" t="s">
        <v>399</v>
      </c>
      <c r="F37" s="146">
        <v>6</v>
      </c>
      <c r="G37" s="188">
        <v>100</v>
      </c>
      <c r="H37" s="422">
        <v>7000</v>
      </c>
      <c r="I37" s="423"/>
      <c r="J37" s="147">
        <f t="shared" si="0"/>
        <v>700000</v>
      </c>
      <c r="M37" s="139">
        <v>7000</v>
      </c>
    </row>
    <row r="38" spans="1:13" s="138" customFormat="1" ht="30.75" customHeight="1" x14ac:dyDescent="0.25">
      <c r="A38" s="144">
        <f t="shared" si="1"/>
        <v>22</v>
      </c>
      <c r="B38" s="311">
        <v>44391</v>
      </c>
      <c r="C38" s="183" t="s">
        <v>914</v>
      </c>
      <c r="D38" s="184" t="s">
        <v>397</v>
      </c>
      <c r="E38" s="185" t="s">
        <v>401</v>
      </c>
      <c r="F38" s="146">
        <v>4</v>
      </c>
      <c r="G38" s="188">
        <v>100</v>
      </c>
      <c r="H38" s="422">
        <v>8000</v>
      </c>
      <c r="I38" s="423"/>
      <c r="J38" s="147">
        <f t="shared" si="0"/>
        <v>800000</v>
      </c>
      <c r="M38" s="139">
        <v>8000</v>
      </c>
    </row>
    <row r="39" spans="1:13" s="138" customFormat="1" ht="30.75" customHeight="1" x14ac:dyDescent="0.25">
      <c r="A39" s="144">
        <f t="shared" si="1"/>
        <v>23</v>
      </c>
      <c r="B39" s="311">
        <v>44391</v>
      </c>
      <c r="C39" s="183" t="s">
        <v>915</v>
      </c>
      <c r="D39" s="184" t="s">
        <v>916</v>
      </c>
      <c r="E39" s="185" t="s">
        <v>917</v>
      </c>
      <c r="F39" s="146">
        <v>2</v>
      </c>
      <c r="G39" s="188">
        <v>100</v>
      </c>
      <c r="H39" s="422">
        <v>8000</v>
      </c>
      <c r="I39" s="423"/>
      <c r="J39" s="147">
        <f t="shared" si="0"/>
        <v>800000</v>
      </c>
      <c r="M39" s="139">
        <v>8000</v>
      </c>
    </row>
    <row r="40" spans="1:13" s="138" customFormat="1" ht="30.75" customHeight="1" x14ac:dyDescent="0.25">
      <c r="A40" s="144">
        <f t="shared" si="1"/>
        <v>24</v>
      </c>
      <c r="B40" s="311">
        <v>44391</v>
      </c>
      <c r="C40" s="183" t="s">
        <v>918</v>
      </c>
      <c r="D40" s="184" t="s">
        <v>919</v>
      </c>
      <c r="E40" s="185" t="s">
        <v>920</v>
      </c>
      <c r="F40" s="146">
        <v>3</v>
      </c>
      <c r="G40" s="188">
        <v>42</v>
      </c>
      <c r="H40" s="422">
        <v>4000</v>
      </c>
      <c r="I40" s="423"/>
      <c r="J40" s="147">
        <f t="shared" si="0"/>
        <v>168000</v>
      </c>
      <c r="M40" s="139">
        <v>4000</v>
      </c>
    </row>
    <row r="41" spans="1:13" s="138" customFormat="1" ht="30.75" customHeight="1" x14ac:dyDescent="0.25">
      <c r="A41" s="144">
        <f t="shared" si="1"/>
        <v>25</v>
      </c>
      <c r="B41" s="311">
        <v>44391</v>
      </c>
      <c r="C41" s="183" t="s">
        <v>921</v>
      </c>
      <c r="D41" s="184" t="s">
        <v>922</v>
      </c>
      <c r="E41" s="185" t="s">
        <v>923</v>
      </c>
      <c r="F41" s="146">
        <v>2</v>
      </c>
      <c r="G41" s="188">
        <v>27</v>
      </c>
      <c r="H41" s="422">
        <v>4000</v>
      </c>
      <c r="I41" s="423"/>
      <c r="J41" s="147">
        <f t="shared" si="0"/>
        <v>108000</v>
      </c>
      <c r="M41" s="139">
        <v>4000</v>
      </c>
    </row>
    <row r="42" spans="1:13" s="138" customFormat="1" ht="30.75" customHeight="1" x14ac:dyDescent="0.25">
      <c r="A42" s="144">
        <f t="shared" si="1"/>
        <v>26</v>
      </c>
      <c r="B42" s="311">
        <v>44391</v>
      </c>
      <c r="C42" s="183" t="s">
        <v>924</v>
      </c>
      <c r="D42" s="184" t="s">
        <v>925</v>
      </c>
      <c r="E42" s="185" t="s">
        <v>926</v>
      </c>
      <c r="F42" s="146">
        <v>2</v>
      </c>
      <c r="G42" s="188">
        <v>21</v>
      </c>
      <c r="H42" s="422">
        <v>5000</v>
      </c>
      <c r="I42" s="423"/>
      <c r="J42" s="147">
        <f t="shared" si="0"/>
        <v>105000</v>
      </c>
      <c r="M42" s="139">
        <v>5000</v>
      </c>
    </row>
    <row r="43" spans="1:13" s="138" customFormat="1" ht="30.75" customHeight="1" x14ac:dyDescent="0.25">
      <c r="A43" s="144">
        <f t="shared" si="1"/>
        <v>27</v>
      </c>
      <c r="B43" s="311">
        <v>44391</v>
      </c>
      <c r="C43" s="183" t="s">
        <v>927</v>
      </c>
      <c r="D43" s="184" t="s">
        <v>928</v>
      </c>
      <c r="E43" s="185" t="s">
        <v>341</v>
      </c>
      <c r="F43" s="146">
        <v>3</v>
      </c>
      <c r="G43" s="188">
        <v>45</v>
      </c>
      <c r="H43" s="422">
        <v>2500</v>
      </c>
      <c r="I43" s="423"/>
      <c r="J43" s="147">
        <f t="shared" si="0"/>
        <v>112500</v>
      </c>
      <c r="M43" s="139">
        <v>2500</v>
      </c>
    </row>
    <row r="44" spans="1:13" s="138" customFormat="1" ht="30.75" customHeight="1" x14ac:dyDescent="0.25">
      <c r="A44" s="144">
        <f t="shared" si="1"/>
        <v>28</v>
      </c>
      <c r="B44" s="311">
        <v>44391</v>
      </c>
      <c r="C44" s="183" t="s">
        <v>929</v>
      </c>
      <c r="D44" s="184" t="s">
        <v>930</v>
      </c>
      <c r="E44" s="185" t="s">
        <v>931</v>
      </c>
      <c r="F44" s="146">
        <v>2</v>
      </c>
      <c r="G44" s="188">
        <v>27</v>
      </c>
      <c r="H44" s="422">
        <v>4000</v>
      </c>
      <c r="I44" s="423"/>
      <c r="J44" s="147">
        <f t="shared" si="0"/>
        <v>108000</v>
      </c>
      <c r="M44" s="139">
        <v>4000</v>
      </c>
    </row>
    <row r="45" spans="1:13" s="138" customFormat="1" ht="30.75" customHeight="1" x14ac:dyDescent="0.25">
      <c r="A45" s="144">
        <f t="shared" si="1"/>
        <v>29</v>
      </c>
      <c r="B45" s="311">
        <v>44391</v>
      </c>
      <c r="C45" s="183" t="s">
        <v>932</v>
      </c>
      <c r="D45" s="184" t="s">
        <v>933</v>
      </c>
      <c r="E45" s="185" t="s">
        <v>934</v>
      </c>
      <c r="F45" s="146">
        <v>1</v>
      </c>
      <c r="G45" s="188">
        <v>18</v>
      </c>
      <c r="H45" s="422">
        <v>4000</v>
      </c>
      <c r="I45" s="423"/>
      <c r="J45" s="147">
        <f t="shared" si="0"/>
        <v>72000</v>
      </c>
      <c r="M45" s="139">
        <v>4000</v>
      </c>
    </row>
    <row r="46" spans="1:13" s="138" customFormat="1" ht="30.75" customHeight="1" x14ac:dyDescent="0.25">
      <c r="A46" s="144">
        <f t="shared" si="1"/>
        <v>30</v>
      </c>
      <c r="B46" s="311">
        <v>44391</v>
      </c>
      <c r="C46" s="183" t="s">
        <v>935</v>
      </c>
      <c r="D46" s="184" t="s">
        <v>936</v>
      </c>
      <c r="E46" s="185" t="s">
        <v>937</v>
      </c>
      <c r="F46" s="146">
        <v>2</v>
      </c>
      <c r="G46" s="188">
        <v>27</v>
      </c>
      <c r="H46" s="422">
        <v>4000</v>
      </c>
      <c r="I46" s="423"/>
      <c r="J46" s="147">
        <f t="shared" si="0"/>
        <v>108000</v>
      </c>
      <c r="M46" s="139">
        <v>4000</v>
      </c>
    </row>
    <row r="47" spans="1:13" s="138" customFormat="1" ht="30.75" customHeight="1" x14ac:dyDescent="0.25">
      <c r="A47" s="144">
        <f t="shared" si="1"/>
        <v>31</v>
      </c>
      <c r="B47" s="311">
        <v>44391</v>
      </c>
      <c r="C47" s="183" t="s">
        <v>938</v>
      </c>
      <c r="D47" s="184" t="s">
        <v>939</v>
      </c>
      <c r="E47" s="185" t="s">
        <v>940</v>
      </c>
      <c r="F47" s="146">
        <v>2</v>
      </c>
      <c r="G47" s="188">
        <v>21</v>
      </c>
      <c r="H47" s="422">
        <v>4000</v>
      </c>
      <c r="I47" s="423"/>
      <c r="J47" s="147">
        <f t="shared" si="0"/>
        <v>84000</v>
      </c>
      <c r="M47" s="139">
        <v>4000</v>
      </c>
    </row>
    <row r="48" spans="1:13" s="138" customFormat="1" ht="30.75" customHeight="1" x14ac:dyDescent="0.25">
      <c r="A48" s="144">
        <f t="shared" si="1"/>
        <v>32</v>
      </c>
      <c r="B48" s="311">
        <v>44393</v>
      </c>
      <c r="C48" s="183" t="s">
        <v>941</v>
      </c>
      <c r="D48" s="184" t="s">
        <v>117</v>
      </c>
      <c r="E48" s="185" t="s">
        <v>942</v>
      </c>
      <c r="F48" s="146">
        <v>5</v>
      </c>
      <c r="G48" s="188">
        <v>100</v>
      </c>
      <c r="H48" s="422">
        <v>8000</v>
      </c>
      <c r="I48" s="423"/>
      <c r="J48" s="147">
        <f t="shared" si="0"/>
        <v>800000</v>
      </c>
      <c r="M48" s="139">
        <v>8000</v>
      </c>
    </row>
    <row r="49" spans="1:13" s="138" customFormat="1" ht="30.75" customHeight="1" x14ac:dyDescent="0.25">
      <c r="A49" s="144">
        <f t="shared" si="1"/>
        <v>33</v>
      </c>
      <c r="B49" s="311">
        <v>44393</v>
      </c>
      <c r="C49" s="183" t="s">
        <v>943</v>
      </c>
      <c r="D49" s="184" t="s">
        <v>763</v>
      </c>
      <c r="E49" s="185" t="s">
        <v>764</v>
      </c>
      <c r="F49" s="146">
        <v>5</v>
      </c>
      <c r="G49" s="188">
        <v>51</v>
      </c>
      <c r="H49" s="422">
        <v>4000</v>
      </c>
      <c r="I49" s="423"/>
      <c r="J49" s="147">
        <f t="shared" si="0"/>
        <v>204000</v>
      </c>
      <c r="M49" s="139">
        <v>4000</v>
      </c>
    </row>
    <row r="50" spans="1:13" s="138" customFormat="1" ht="30.75" customHeight="1" x14ac:dyDescent="0.25">
      <c r="A50" s="144">
        <f t="shared" si="1"/>
        <v>34</v>
      </c>
      <c r="B50" s="311">
        <v>44393</v>
      </c>
      <c r="C50" s="183" t="s">
        <v>944</v>
      </c>
      <c r="D50" s="184" t="s">
        <v>760</v>
      </c>
      <c r="E50" s="185" t="s">
        <v>761</v>
      </c>
      <c r="F50" s="146">
        <v>3</v>
      </c>
      <c r="G50" s="188">
        <v>39</v>
      </c>
      <c r="H50" s="422">
        <v>6000</v>
      </c>
      <c r="I50" s="423"/>
      <c r="J50" s="147">
        <f t="shared" si="0"/>
        <v>234000</v>
      </c>
      <c r="M50" s="139">
        <v>6000</v>
      </c>
    </row>
    <row r="51" spans="1:13" s="138" customFormat="1" ht="30.75" customHeight="1" x14ac:dyDescent="0.25">
      <c r="A51" s="144">
        <f t="shared" si="1"/>
        <v>35</v>
      </c>
      <c r="B51" s="311">
        <v>44393</v>
      </c>
      <c r="C51" s="183" t="s">
        <v>945</v>
      </c>
      <c r="D51" s="184" t="s">
        <v>757</v>
      </c>
      <c r="E51" s="185" t="s">
        <v>758</v>
      </c>
      <c r="F51" s="146">
        <v>3</v>
      </c>
      <c r="G51" s="188">
        <v>39</v>
      </c>
      <c r="H51" s="422">
        <v>6000</v>
      </c>
      <c r="I51" s="423"/>
      <c r="J51" s="147">
        <f t="shared" si="0"/>
        <v>234000</v>
      </c>
      <c r="M51" s="139">
        <v>6000</v>
      </c>
    </row>
    <row r="52" spans="1:13" s="138" customFormat="1" ht="30.75" customHeight="1" x14ac:dyDescent="0.25">
      <c r="A52" s="144">
        <f t="shared" si="1"/>
        <v>36</v>
      </c>
      <c r="B52" s="311">
        <v>44393</v>
      </c>
      <c r="C52" s="183" t="s">
        <v>946</v>
      </c>
      <c r="D52" s="184" t="s">
        <v>947</v>
      </c>
      <c r="E52" s="185" t="s">
        <v>340</v>
      </c>
      <c r="F52" s="146">
        <v>5</v>
      </c>
      <c r="G52" s="188">
        <v>75</v>
      </c>
      <c r="H52" s="422">
        <v>4000</v>
      </c>
      <c r="I52" s="423"/>
      <c r="J52" s="147">
        <f t="shared" si="0"/>
        <v>300000</v>
      </c>
      <c r="M52" s="139">
        <v>4000</v>
      </c>
    </row>
    <row r="53" spans="1:13" s="138" customFormat="1" ht="30.75" customHeight="1" x14ac:dyDescent="0.25">
      <c r="A53" s="144">
        <f t="shared" si="1"/>
        <v>37</v>
      </c>
      <c r="B53" s="311">
        <v>44393</v>
      </c>
      <c r="C53" s="183" t="s">
        <v>948</v>
      </c>
      <c r="D53" s="184" t="s">
        <v>949</v>
      </c>
      <c r="E53" s="185" t="s">
        <v>950</v>
      </c>
      <c r="F53" s="146">
        <v>2</v>
      </c>
      <c r="G53" s="188">
        <v>36</v>
      </c>
      <c r="H53" s="422">
        <v>6000</v>
      </c>
      <c r="I53" s="423"/>
      <c r="J53" s="147">
        <f t="shared" si="0"/>
        <v>216000</v>
      </c>
      <c r="M53" s="139">
        <v>6000</v>
      </c>
    </row>
    <row r="54" spans="1:13" s="138" customFormat="1" ht="30.75" customHeight="1" x14ac:dyDescent="0.25">
      <c r="A54" s="144">
        <f t="shared" si="1"/>
        <v>38</v>
      </c>
      <c r="B54" s="311">
        <v>44393</v>
      </c>
      <c r="C54" s="183" t="s">
        <v>951</v>
      </c>
      <c r="D54" s="184" t="s">
        <v>952</v>
      </c>
      <c r="E54" s="185" t="s">
        <v>953</v>
      </c>
      <c r="F54" s="146">
        <v>5</v>
      </c>
      <c r="G54" s="188">
        <v>60</v>
      </c>
      <c r="H54" s="422">
        <v>6000</v>
      </c>
      <c r="I54" s="423"/>
      <c r="J54" s="147">
        <f t="shared" si="0"/>
        <v>360000</v>
      </c>
      <c r="M54" s="139">
        <v>6000</v>
      </c>
    </row>
    <row r="55" spans="1:13" s="138" customFormat="1" ht="30.75" customHeight="1" x14ac:dyDescent="0.25">
      <c r="A55" s="144">
        <f t="shared" si="1"/>
        <v>39</v>
      </c>
      <c r="B55" s="311">
        <v>44393</v>
      </c>
      <c r="C55" s="183" t="s">
        <v>954</v>
      </c>
      <c r="D55" s="184" t="s">
        <v>955</v>
      </c>
      <c r="E55" s="185" t="s">
        <v>956</v>
      </c>
      <c r="F55" s="146">
        <v>3</v>
      </c>
      <c r="G55" s="188">
        <v>55</v>
      </c>
      <c r="H55" s="422">
        <v>3000</v>
      </c>
      <c r="I55" s="423"/>
      <c r="J55" s="147">
        <f t="shared" si="0"/>
        <v>165000</v>
      </c>
      <c r="M55" s="139">
        <v>3000</v>
      </c>
    </row>
    <row r="56" spans="1:13" s="138" customFormat="1" ht="30.75" customHeight="1" x14ac:dyDescent="0.25">
      <c r="A56" s="144">
        <f t="shared" si="1"/>
        <v>40</v>
      </c>
      <c r="B56" s="311">
        <v>44393</v>
      </c>
      <c r="C56" s="183" t="s">
        <v>957</v>
      </c>
      <c r="D56" s="184" t="s">
        <v>958</v>
      </c>
      <c r="E56" s="185" t="s">
        <v>959</v>
      </c>
      <c r="F56" s="146">
        <v>3</v>
      </c>
      <c r="G56" s="188">
        <v>43</v>
      </c>
      <c r="H56" s="422">
        <v>5000</v>
      </c>
      <c r="I56" s="423"/>
      <c r="J56" s="147">
        <f t="shared" si="0"/>
        <v>215000</v>
      </c>
      <c r="M56" s="139">
        <v>5000</v>
      </c>
    </row>
    <row r="57" spans="1:13" s="138" customFormat="1" ht="30.75" customHeight="1" x14ac:dyDescent="0.25">
      <c r="A57" s="144">
        <f t="shared" si="1"/>
        <v>41</v>
      </c>
      <c r="B57" s="311">
        <v>44393</v>
      </c>
      <c r="C57" s="183" t="s">
        <v>960</v>
      </c>
      <c r="D57" s="184" t="s">
        <v>961</v>
      </c>
      <c r="E57" s="185" t="s">
        <v>962</v>
      </c>
      <c r="F57" s="146">
        <v>2</v>
      </c>
      <c r="G57" s="188">
        <v>22</v>
      </c>
      <c r="H57" s="422">
        <v>38000</v>
      </c>
      <c r="I57" s="423"/>
      <c r="J57" s="147">
        <f t="shared" si="0"/>
        <v>836000</v>
      </c>
      <c r="M57" s="139">
        <v>38000</v>
      </c>
    </row>
    <row r="58" spans="1:13" s="138" customFormat="1" ht="30.75" customHeight="1" x14ac:dyDescent="0.25">
      <c r="A58" s="144">
        <f t="shared" si="1"/>
        <v>42</v>
      </c>
      <c r="B58" s="311">
        <v>44393</v>
      </c>
      <c r="C58" s="183" t="s">
        <v>963</v>
      </c>
      <c r="D58" s="184" t="s">
        <v>964</v>
      </c>
      <c r="E58" s="185" t="s">
        <v>965</v>
      </c>
      <c r="F58" s="146">
        <v>2</v>
      </c>
      <c r="G58" s="188">
        <v>13</v>
      </c>
      <c r="H58" s="422">
        <v>42000</v>
      </c>
      <c r="I58" s="423"/>
      <c r="J58" s="147">
        <f t="shared" si="0"/>
        <v>546000</v>
      </c>
      <c r="M58" s="139">
        <v>42000</v>
      </c>
    </row>
    <row r="59" spans="1:13" s="138" customFormat="1" ht="30.75" customHeight="1" x14ac:dyDescent="0.25">
      <c r="A59" s="144">
        <f t="shared" si="1"/>
        <v>43</v>
      </c>
      <c r="B59" s="311">
        <v>44393</v>
      </c>
      <c r="C59" s="183" t="s">
        <v>966</v>
      </c>
      <c r="D59" s="184" t="s">
        <v>967</v>
      </c>
      <c r="E59" s="185" t="s">
        <v>968</v>
      </c>
      <c r="F59" s="146">
        <v>3</v>
      </c>
      <c r="G59" s="188">
        <v>30</v>
      </c>
      <c r="H59" s="422">
        <v>5000</v>
      </c>
      <c r="I59" s="423"/>
      <c r="J59" s="147">
        <f t="shared" si="0"/>
        <v>150000</v>
      </c>
      <c r="M59" s="139">
        <v>5000</v>
      </c>
    </row>
    <row r="60" spans="1:13" s="138" customFormat="1" ht="30.75" customHeight="1" x14ac:dyDescent="0.25">
      <c r="A60" s="144">
        <f t="shared" si="1"/>
        <v>44</v>
      </c>
      <c r="B60" s="311">
        <v>44393</v>
      </c>
      <c r="C60" s="183" t="s">
        <v>969</v>
      </c>
      <c r="D60" s="184" t="s">
        <v>970</v>
      </c>
      <c r="E60" s="185" t="s">
        <v>971</v>
      </c>
      <c r="F60" s="146">
        <v>3</v>
      </c>
      <c r="G60" s="188">
        <v>30</v>
      </c>
      <c r="H60" s="422">
        <v>5000</v>
      </c>
      <c r="I60" s="423"/>
      <c r="J60" s="147">
        <f t="shared" si="0"/>
        <v>150000</v>
      </c>
      <c r="M60" s="139">
        <v>5000</v>
      </c>
    </row>
    <row r="61" spans="1:13" s="138" customFormat="1" ht="30.75" customHeight="1" x14ac:dyDescent="0.25">
      <c r="A61" s="144">
        <f t="shared" si="1"/>
        <v>45</v>
      </c>
      <c r="B61" s="311">
        <v>44393</v>
      </c>
      <c r="C61" s="183" t="s">
        <v>972</v>
      </c>
      <c r="D61" s="184" t="s">
        <v>973</v>
      </c>
      <c r="E61" s="185" t="s">
        <v>974</v>
      </c>
      <c r="F61" s="146">
        <v>2</v>
      </c>
      <c r="G61" s="188">
        <v>30</v>
      </c>
      <c r="H61" s="422">
        <v>4000</v>
      </c>
      <c r="I61" s="423"/>
      <c r="J61" s="147">
        <f t="shared" si="0"/>
        <v>120000</v>
      </c>
      <c r="M61" s="139">
        <v>4000</v>
      </c>
    </row>
    <row r="62" spans="1:13" s="138" customFormat="1" ht="30.75" customHeight="1" x14ac:dyDescent="0.25">
      <c r="A62" s="144">
        <f t="shared" si="1"/>
        <v>46</v>
      </c>
      <c r="B62" s="311">
        <v>44393</v>
      </c>
      <c r="C62" s="183" t="s">
        <v>975</v>
      </c>
      <c r="D62" s="184" t="s">
        <v>976</v>
      </c>
      <c r="E62" s="185" t="s">
        <v>977</v>
      </c>
      <c r="F62" s="146">
        <v>3</v>
      </c>
      <c r="G62" s="188">
        <v>27</v>
      </c>
      <c r="H62" s="422">
        <v>5000</v>
      </c>
      <c r="I62" s="423"/>
      <c r="J62" s="147">
        <f t="shared" si="0"/>
        <v>135000</v>
      </c>
      <c r="M62" s="139">
        <v>5000</v>
      </c>
    </row>
    <row r="63" spans="1:13" s="138" customFormat="1" ht="30.75" customHeight="1" x14ac:dyDescent="0.25">
      <c r="A63" s="144">
        <f t="shared" si="1"/>
        <v>47</v>
      </c>
      <c r="B63" s="311">
        <v>44393</v>
      </c>
      <c r="C63" s="183" t="s">
        <v>978</v>
      </c>
      <c r="D63" s="184" t="s">
        <v>979</v>
      </c>
      <c r="E63" s="185" t="s">
        <v>980</v>
      </c>
      <c r="F63" s="146">
        <v>2</v>
      </c>
      <c r="G63" s="188">
        <v>21</v>
      </c>
      <c r="H63" s="422">
        <v>2000</v>
      </c>
      <c r="I63" s="423"/>
      <c r="J63" s="147">
        <f t="shared" si="0"/>
        <v>42000</v>
      </c>
      <c r="M63" s="139">
        <v>2000</v>
      </c>
    </row>
    <row r="64" spans="1:13" s="138" customFormat="1" ht="30.75" customHeight="1" x14ac:dyDescent="0.25">
      <c r="A64" s="144">
        <f t="shared" si="1"/>
        <v>48</v>
      </c>
      <c r="B64" s="311">
        <v>44393</v>
      </c>
      <c r="C64" s="183" t="s">
        <v>981</v>
      </c>
      <c r="D64" s="184" t="s">
        <v>982</v>
      </c>
      <c r="E64" s="185" t="s">
        <v>983</v>
      </c>
      <c r="F64" s="146">
        <v>2</v>
      </c>
      <c r="G64" s="188">
        <v>6</v>
      </c>
      <c r="H64" s="422">
        <v>70000</v>
      </c>
      <c r="I64" s="423"/>
      <c r="J64" s="147">
        <f t="shared" si="0"/>
        <v>420000</v>
      </c>
      <c r="M64" s="139">
        <v>70000</v>
      </c>
    </row>
    <row r="65" spans="1:13" s="138" customFormat="1" ht="30.75" customHeight="1" x14ac:dyDescent="0.25">
      <c r="A65" s="144">
        <f t="shared" si="1"/>
        <v>49</v>
      </c>
      <c r="B65" s="311">
        <v>44393</v>
      </c>
      <c r="C65" s="183" t="s">
        <v>984</v>
      </c>
      <c r="D65" s="184" t="s">
        <v>985</v>
      </c>
      <c r="E65" s="185" t="s">
        <v>986</v>
      </c>
      <c r="F65" s="146">
        <v>2</v>
      </c>
      <c r="G65" s="188">
        <v>9</v>
      </c>
      <c r="H65" s="422">
        <v>90000</v>
      </c>
      <c r="I65" s="423"/>
      <c r="J65" s="147">
        <f t="shared" si="0"/>
        <v>810000</v>
      </c>
      <c r="M65" s="139">
        <v>90000</v>
      </c>
    </row>
    <row r="66" spans="1:13" s="138" customFormat="1" ht="30.75" customHeight="1" x14ac:dyDescent="0.25">
      <c r="A66" s="144">
        <f t="shared" si="1"/>
        <v>50</v>
      </c>
      <c r="B66" s="311">
        <v>44393</v>
      </c>
      <c r="C66" s="183" t="s">
        <v>987</v>
      </c>
      <c r="D66" s="184" t="s">
        <v>988</v>
      </c>
      <c r="E66" s="185" t="s">
        <v>989</v>
      </c>
      <c r="F66" s="146">
        <v>2</v>
      </c>
      <c r="G66" s="188">
        <v>6</v>
      </c>
      <c r="H66" s="376">
        <v>90000</v>
      </c>
      <c r="I66" s="377"/>
      <c r="J66" s="147">
        <f t="shared" si="0"/>
        <v>540000</v>
      </c>
      <c r="M66" s="139">
        <v>90000</v>
      </c>
    </row>
    <row r="67" spans="1:13" s="138" customFormat="1" ht="30.75" customHeight="1" x14ac:dyDescent="0.25">
      <c r="A67" s="144">
        <f t="shared" si="1"/>
        <v>51</v>
      </c>
      <c r="B67" s="311">
        <v>44393</v>
      </c>
      <c r="C67" s="183" t="s">
        <v>990</v>
      </c>
      <c r="D67" s="184" t="s">
        <v>991</v>
      </c>
      <c r="E67" s="185" t="s">
        <v>992</v>
      </c>
      <c r="F67" s="146">
        <v>2</v>
      </c>
      <c r="G67" s="188">
        <v>12</v>
      </c>
      <c r="H67" s="422">
        <v>100000</v>
      </c>
      <c r="I67" s="423"/>
      <c r="J67" s="147">
        <f t="shared" si="0"/>
        <v>1200000</v>
      </c>
      <c r="M67" s="139">
        <v>100000</v>
      </c>
    </row>
    <row r="68" spans="1:13" s="138" customFormat="1" ht="30.75" customHeight="1" x14ac:dyDescent="0.25">
      <c r="A68" s="144">
        <f t="shared" si="1"/>
        <v>52</v>
      </c>
      <c r="B68" s="311">
        <v>44393</v>
      </c>
      <c r="C68" s="183" t="s">
        <v>993</v>
      </c>
      <c r="D68" s="184" t="s">
        <v>994</v>
      </c>
      <c r="E68" s="185" t="s">
        <v>995</v>
      </c>
      <c r="F68" s="146">
        <v>2</v>
      </c>
      <c r="G68" s="188">
        <v>6</v>
      </c>
      <c r="H68" s="422">
        <v>100000</v>
      </c>
      <c r="I68" s="423"/>
      <c r="J68" s="147">
        <f t="shared" si="0"/>
        <v>600000</v>
      </c>
      <c r="M68" s="139">
        <v>100000</v>
      </c>
    </row>
    <row r="69" spans="1:13" s="138" customFormat="1" ht="30.75" customHeight="1" x14ac:dyDescent="0.25">
      <c r="A69" s="144">
        <f t="shared" si="1"/>
        <v>53</v>
      </c>
      <c r="B69" s="311">
        <v>44393</v>
      </c>
      <c r="C69" s="183" t="s">
        <v>996</v>
      </c>
      <c r="D69" s="184" t="s">
        <v>997</v>
      </c>
      <c r="E69" s="185" t="s">
        <v>998</v>
      </c>
      <c r="F69" s="146">
        <v>4</v>
      </c>
      <c r="G69" s="188">
        <v>60</v>
      </c>
      <c r="H69" s="422">
        <v>2000</v>
      </c>
      <c r="I69" s="423"/>
      <c r="J69" s="147">
        <f t="shared" si="0"/>
        <v>120000</v>
      </c>
      <c r="M69" s="139">
        <v>2000</v>
      </c>
    </row>
    <row r="70" spans="1:13" s="138" customFormat="1" ht="30.75" customHeight="1" x14ac:dyDescent="0.25">
      <c r="A70" s="144">
        <f t="shared" si="1"/>
        <v>54</v>
      </c>
      <c r="B70" s="311">
        <v>44393</v>
      </c>
      <c r="C70" s="183" t="s">
        <v>999</v>
      </c>
      <c r="D70" s="184" t="s">
        <v>1000</v>
      </c>
      <c r="E70" s="185" t="s">
        <v>1001</v>
      </c>
      <c r="F70" s="146">
        <v>5</v>
      </c>
      <c r="G70" s="188">
        <v>75</v>
      </c>
      <c r="H70" s="422">
        <v>2000</v>
      </c>
      <c r="I70" s="423"/>
      <c r="J70" s="147">
        <f t="shared" si="0"/>
        <v>150000</v>
      </c>
      <c r="M70" s="139">
        <v>2000</v>
      </c>
    </row>
    <row r="71" spans="1:13" s="138" customFormat="1" ht="30.75" customHeight="1" x14ac:dyDescent="0.25">
      <c r="A71" s="144">
        <f t="shared" si="1"/>
        <v>55</v>
      </c>
      <c r="B71" s="311">
        <v>44393</v>
      </c>
      <c r="C71" s="183" t="s">
        <v>1002</v>
      </c>
      <c r="D71" s="184" t="s">
        <v>1003</v>
      </c>
      <c r="E71" s="185" t="s">
        <v>1004</v>
      </c>
      <c r="F71" s="146">
        <v>3</v>
      </c>
      <c r="G71" s="188">
        <v>51</v>
      </c>
      <c r="H71" s="422">
        <v>2000</v>
      </c>
      <c r="I71" s="423"/>
      <c r="J71" s="147">
        <f t="shared" si="0"/>
        <v>102000</v>
      </c>
      <c r="M71" s="139">
        <v>2000</v>
      </c>
    </row>
    <row r="72" spans="1:13" s="138" customFormat="1" ht="30.75" customHeight="1" x14ac:dyDescent="0.25">
      <c r="A72" s="144">
        <f t="shared" si="1"/>
        <v>56</v>
      </c>
      <c r="B72" s="311">
        <v>44393</v>
      </c>
      <c r="C72" s="183" t="s">
        <v>1005</v>
      </c>
      <c r="D72" s="184" t="s">
        <v>1006</v>
      </c>
      <c r="E72" s="185" t="s">
        <v>1007</v>
      </c>
      <c r="F72" s="146">
        <v>6</v>
      </c>
      <c r="G72" s="188">
        <v>93</v>
      </c>
      <c r="H72" s="422">
        <v>2000</v>
      </c>
      <c r="I72" s="423"/>
      <c r="J72" s="147">
        <f t="shared" si="0"/>
        <v>186000</v>
      </c>
      <c r="M72" s="139">
        <v>2000</v>
      </c>
    </row>
    <row r="73" spans="1:13" s="138" customFormat="1" ht="30.75" customHeight="1" x14ac:dyDescent="0.25">
      <c r="A73" s="144">
        <f t="shared" si="1"/>
        <v>57</v>
      </c>
      <c r="B73" s="311">
        <v>44393</v>
      </c>
      <c r="C73" s="183" t="s">
        <v>1008</v>
      </c>
      <c r="D73" s="184" t="s">
        <v>1009</v>
      </c>
      <c r="E73" s="185" t="s">
        <v>1010</v>
      </c>
      <c r="F73" s="146">
        <v>3</v>
      </c>
      <c r="G73" s="188">
        <v>48</v>
      </c>
      <c r="H73" s="422">
        <v>2000</v>
      </c>
      <c r="I73" s="423"/>
      <c r="J73" s="147">
        <f t="shared" si="0"/>
        <v>96000</v>
      </c>
      <c r="M73" s="139">
        <v>2000</v>
      </c>
    </row>
    <row r="74" spans="1:13" s="138" customFormat="1" ht="30.75" customHeight="1" x14ac:dyDescent="0.25">
      <c r="A74" s="144">
        <f t="shared" si="1"/>
        <v>58</v>
      </c>
      <c r="B74" s="311">
        <v>44393</v>
      </c>
      <c r="C74" s="183" t="s">
        <v>1011</v>
      </c>
      <c r="D74" s="184" t="s">
        <v>1012</v>
      </c>
      <c r="E74" s="185" t="s">
        <v>1013</v>
      </c>
      <c r="F74" s="146">
        <v>7</v>
      </c>
      <c r="G74" s="188">
        <v>93</v>
      </c>
      <c r="H74" s="422">
        <v>2000</v>
      </c>
      <c r="I74" s="423"/>
      <c r="J74" s="147">
        <f t="shared" si="0"/>
        <v>186000</v>
      </c>
      <c r="M74" s="139">
        <v>2000</v>
      </c>
    </row>
    <row r="75" spans="1:13" s="138" customFormat="1" ht="30.75" customHeight="1" x14ac:dyDescent="0.25">
      <c r="A75" s="144">
        <f t="shared" si="1"/>
        <v>59</v>
      </c>
      <c r="B75" s="311">
        <v>44393</v>
      </c>
      <c r="C75" s="183" t="s">
        <v>1014</v>
      </c>
      <c r="D75" s="184" t="s">
        <v>1015</v>
      </c>
      <c r="E75" s="185" t="s">
        <v>1016</v>
      </c>
      <c r="F75" s="146">
        <v>3</v>
      </c>
      <c r="G75" s="188">
        <v>60</v>
      </c>
      <c r="H75" s="422">
        <v>2000</v>
      </c>
      <c r="I75" s="423"/>
      <c r="J75" s="147">
        <f t="shared" si="0"/>
        <v>120000</v>
      </c>
      <c r="M75" s="139">
        <v>2000</v>
      </c>
    </row>
    <row r="76" spans="1:13" s="138" customFormat="1" ht="30.75" customHeight="1" x14ac:dyDescent="0.25">
      <c r="A76" s="144">
        <f t="shared" si="1"/>
        <v>60</v>
      </c>
      <c r="B76" s="311">
        <v>44394</v>
      </c>
      <c r="C76" s="183" t="s">
        <v>1017</v>
      </c>
      <c r="D76" s="184" t="s">
        <v>528</v>
      </c>
      <c r="E76" s="185" t="s">
        <v>529</v>
      </c>
      <c r="F76" s="146">
        <v>5</v>
      </c>
      <c r="G76" s="188">
        <v>60</v>
      </c>
      <c r="H76" s="422">
        <v>2000</v>
      </c>
      <c r="I76" s="423"/>
      <c r="J76" s="147">
        <f t="shared" si="0"/>
        <v>120000</v>
      </c>
      <c r="M76" s="139">
        <v>2000</v>
      </c>
    </row>
    <row r="77" spans="1:13" s="138" customFormat="1" ht="30.75" customHeight="1" x14ac:dyDescent="0.25">
      <c r="A77" s="144">
        <f t="shared" si="1"/>
        <v>61</v>
      </c>
      <c r="B77" s="311">
        <v>44394</v>
      </c>
      <c r="C77" s="183" t="s">
        <v>1018</v>
      </c>
      <c r="D77" s="184" t="s">
        <v>1019</v>
      </c>
      <c r="E77" s="185" t="s">
        <v>1020</v>
      </c>
      <c r="F77" s="146">
        <v>8</v>
      </c>
      <c r="G77" s="188">
        <v>120</v>
      </c>
      <c r="H77" s="422">
        <v>2000</v>
      </c>
      <c r="I77" s="423"/>
      <c r="J77" s="147">
        <f t="shared" si="0"/>
        <v>240000</v>
      </c>
      <c r="M77" s="139">
        <v>2000</v>
      </c>
    </row>
    <row r="78" spans="1:13" s="138" customFormat="1" ht="30.75" customHeight="1" x14ac:dyDescent="0.25">
      <c r="A78" s="144">
        <f t="shared" si="1"/>
        <v>62</v>
      </c>
      <c r="B78" s="311">
        <v>44394</v>
      </c>
      <c r="C78" s="183" t="s">
        <v>1021</v>
      </c>
      <c r="D78" s="184" t="s">
        <v>1022</v>
      </c>
      <c r="E78" s="185" t="s">
        <v>1023</v>
      </c>
      <c r="F78" s="146">
        <v>4</v>
      </c>
      <c r="G78" s="188">
        <v>30</v>
      </c>
      <c r="H78" s="422">
        <v>2000</v>
      </c>
      <c r="I78" s="423"/>
      <c r="J78" s="147">
        <f t="shared" si="0"/>
        <v>60000</v>
      </c>
      <c r="M78" s="139">
        <v>2000</v>
      </c>
    </row>
    <row r="79" spans="1:13" ht="27" customHeight="1" thickBot="1" x14ac:dyDescent="0.3">
      <c r="A79" s="378" t="s">
        <v>18</v>
      </c>
      <c r="B79" s="379"/>
      <c r="C79" s="379"/>
      <c r="D79" s="379"/>
      <c r="E79" s="379"/>
      <c r="F79" s="379"/>
      <c r="G79" s="379"/>
      <c r="H79" s="379"/>
      <c r="I79" s="380"/>
      <c r="J79" s="148">
        <f>SUM(J17:J78)</f>
        <v>22504500</v>
      </c>
    </row>
    <row r="80" spans="1:13" ht="11.25" customHeight="1" x14ac:dyDescent="0.25">
      <c r="A80" s="381"/>
      <c r="B80" s="381"/>
      <c r="C80" s="381"/>
      <c r="D80" s="381"/>
      <c r="E80" s="149"/>
      <c r="H80" s="150"/>
      <c r="I80" s="150"/>
      <c r="J80" s="151"/>
      <c r="M80">
        <v>2000</v>
      </c>
    </row>
    <row r="81" spans="1:13" ht="22.5" customHeight="1" x14ac:dyDescent="0.25">
      <c r="A81" s="152"/>
      <c r="B81" s="152"/>
      <c r="D81" s="152"/>
      <c r="E81" s="152"/>
      <c r="H81" s="153" t="s">
        <v>102</v>
      </c>
      <c r="I81" s="153"/>
      <c r="J81" s="154">
        <v>0</v>
      </c>
    </row>
    <row r="82" spans="1:13" ht="22.5" customHeight="1" thickBot="1" x14ac:dyDescent="0.3">
      <c r="A82" s="279"/>
      <c r="B82" s="279"/>
      <c r="D82" s="279"/>
      <c r="E82" s="279"/>
      <c r="H82" s="156" t="s">
        <v>185</v>
      </c>
      <c r="I82" s="156"/>
      <c r="J82" s="157">
        <v>0</v>
      </c>
    </row>
    <row r="83" spans="1:13" ht="22.5" customHeight="1" x14ac:dyDescent="0.25">
      <c r="A83" s="95"/>
      <c r="B83" s="95"/>
      <c r="D83" s="95"/>
      <c r="E83" s="158"/>
      <c r="H83" s="159" t="s">
        <v>19</v>
      </c>
      <c r="I83" s="160"/>
      <c r="J83" s="161">
        <f>J79</f>
        <v>22504500</v>
      </c>
    </row>
    <row r="84" spans="1:13" ht="13.5" customHeight="1" x14ac:dyDescent="0.25">
      <c r="A84" s="95"/>
      <c r="B84" s="95"/>
      <c r="D84" s="95"/>
      <c r="E84" s="158"/>
      <c r="H84" s="160"/>
      <c r="I84" s="160"/>
      <c r="J84" s="162"/>
    </row>
    <row r="85" spans="1:13" ht="18.75" x14ac:dyDescent="0.25">
      <c r="A85" s="163" t="s">
        <v>1024</v>
      </c>
      <c r="B85" s="158"/>
      <c r="D85" s="95"/>
      <c r="E85" s="158"/>
      <c r="H85" s="160"/>
      <c r="I85" s="160"/>
      <c r="J85" s="162"/>
    </row>
    <row r="86" spans="1:13" ht="15.75" x14ac:dyDescent="0.25">
      <c r="A86" s="95"/>
      <c r="B86" s="95"/>
      <c r="D86" s="95"/>
      <c r="E86" s="158"/>
      <c r="H86" s="160"/>
      <c r="I86" s="160"/>
      <c r="J86" s="162"/>
    </row>
    <row r="87" spans="1:13" ht="17.25" customHeight="1" x14ac:dyDescent="0.3">
      <c r="A87" s="164" t="s">
        <v>20</v>
      </c>
      <c r="B87" s="165"/>
      <c r="D87" s="165"/>
      <c r="E87" s="95"/>
      <c r="H87" s="137"/>
      <c r="I87" s="137"/>
      <c r="J87" s="95"/>
    </row>
    <row r="88" spans="1:13" ht="17.25" customHeight="1" x14ac:dyDescent="0.3">
      <c r="A88" s="166" t="s">
        <v>21</v>
      </c>
      <c r="B88" s="158"/>
      <c r="D88" s="158"/>
      <c r="E88" s="95"/>
      <c r="H88" s="137"/>
      <c r="I88" s="137"/>
      <c r="J88" s="95"/>
      <c r="M88" s="167"/>
    </row>
    <row r="89" spans="1:13" ht="17.25" customHeight="1" x14ac:dyDescent="0.3">
      <c r="A89" s="166" t="s">
        <v>22</v>
      </c>
      <c r="B89" s="158"/>
      <c r="D89" s="95"/>
      <c r="E89" s="95"/>
      <c r="H89" s="137"/>
      <c r="I89" s="137"/>
      <c r="J89" s="95"/>
    </row>
    <row r="90" spans="1:13" ht="17.25" customHeight="1" x14ac:dyDescent="0.3">
      <c r="A90" s="168" t="s">
        <v>23</v>
      </c>
      <c r="B90" s="169"/>
      <c r="D90" s="169"/>
      <c r="E90" s="95"/>
      <c r="H90" s="137"/>
      <c r="I90" s="137"/>
      <c r="J90" s="95"/>
    </row>
    <row r="91" spans="1:13" ht="17.25" customHeight="1" x14ac:dyDescent="0.3">
      <c r="A91" s="170" t="s">
        <v>24</v>
      </c>
      <c r="B91" s="171"/>
      <c r="D91" s="172"/>
      <c r="E91" s="95"/>
      <c r="H91" s="137"/>
      <c r="I91" s="137"/>
      <c r="J91" s="95"/>
    </row>
    <row r="92" spans="1:13" ht="15.75" x14ac:dyDescent="0.25">
      <c r="A92" s="171"/>
      <c r="B92" s="171"/>
      <c r="D92" s="173"/>
      <c r="E92" s="95"/>
      <c r="H92" s="137"/>
      <c r="I92" s="137"/>
      <c r="J92" s="95"/>
    </row>
    <row r="93" spans="1:13" ht="15.75" x14ac:dyDescent="0.25">
      <c r="A93" s="95"/>
      <c r="B93" s="95"/>
      <c r="D93" s="95"/>
      <c r="E93" s="95"/>
      <c r="H93" s="174" t="s">
        <v>25</v>
      </c>
      <c r="I93" s="382" t="str">
        <f>J13</f>
        <v xml:space="preserve"> 29 Juli 2021</v>
      </c>
      <c r="J93" s="382"/>
    </row>
    <row r="94" spans="1:13" ht="15.75" x14ac:dyDescent="0.25">
      <c r="A94" s="95"/>
      <c r="B94" s="95"/>
      <c r="D94" s="95"/>
      <c r="E94" s="95"/>
      <c r="H94" s="137"/>
      <c r="I94" s="137"/>
      <c r="J94" s="95"/>
    </row>
    <row r="95" spans="1:13" ht="15.75" x14ac:dyDescent="0.25">
      <c r="A95" s="95"/>
      <c r="B95" s="95"/>
      <c r="D95" s="95"/>
      <c r="E95" s="95"/>
      <c r="H95" s="137"/>
      <c r="I95" s="137"/>
      <c r="J95" s="95"/>
    </row>
    <row r="96" spans="1:13" ht="15.75" x14ac:dyDescent="0.25">
      <c r="A96" s="95"/>
      <c r="B96" s="95"/>
      <c r="D96" s="95"/>
      <c r="E96" s="95"/>
      <c r="H96" s="137"/>
      <c r="I96" s="137"/>
      <c r="J96" s="95"/>
    </row>
    <row r="97" spans="1:13" ht="15.75" x14ac:dyDescent="0.25">
      <c r="A97" s="95"/>
      <c r="B97" s="95"/>
      <c r="D97" s="95"/>
      <c r="E97" s="95"/>
      <c r="H97" s="137"/>
      <c r="I97" s="137"/>
      <c r="J97" s="95"/>
    </row>
    <row r="98" spans="1:13" ht="15.75" x14ac:dyDescent="0.25">
      <c r="A98" s="95"/>
      <c r="B98" s="95"/>
      <c r="D98" s="95"/>
      <c r="E98" s="95"/>
      <c r="H98" s="137"/>
      <c r="I98" s="137"/>
      <c r="J98" s="95"/>
    </row>
    <row r="99" spans="1:13" ht="15.75" x14ac:dyDescent="0.25">
      <c r="A99" s="95"/>
      <c r="B99" s="95"/>
      <c r="D99" s="95"/>
      <c r="E99" s="95"/>
      <c r="H99" s="137"/>
      <c r="I99" s="137"/>
      <c r="J99" s="95"/>
    </row>
    <row r="100" spans="1:13" ht="15.75" x14ac:dyDescent="0.25">
      <c r="A100" s="1"/>
      <c r="B100" s="1"/>
      <c r="D100" s="1"/>
      <c r="E100" s="1"/>
      <c r="H100" s="352" t="s">
        <v>26</v>
      </c>
      <c r="I100" s="352"/>
      <c r="J100" s="352"/>
    </row>
    <row r="101" spans="1:13" ht="15.75" x14ac:dyDescent="0.25">
      <c r="A101" s="1"/>
      <c r="B101" s="1"/>
      <c r="D101" s="1"/>
      <c r="E101" s="1"/>
      <c r="H101" s="175"/>
      <c r="I101" s="175"/>
      <c r="J101" s="1"/>
    </row>
    <row r="102" spans="1:13" ht="15.75" x14ac:dyDescent="0.25">
      <c r="A102" s="1"/>
      <c r="B102" s="1"/>
      <c r="D102" s="1"/>
      <c r="E102" s="1"/>
      <c r="H102" s="175"/>
      <c r="I102" s="175"/>
      <c r="J102" s="1"/>
    </row>
    <row r="103" spans="1:13" ht="15.75" x14ac:dyDescent="0.25">
      <c r="A103" s="1"/>
      <c r="B103" s="1"/>
      <c r="D103" s="1"/>
      <c r="E103" s="1"/>
      <c r="H103" s="175"/>
      <c r="I103" s="175"/>
      <c r="J103" s="1"/>
      <c r="M103" s="293"/>
    </row>
    <row r="104" spans="1:13" ht="15.75" x14ac:dyDescent="0.25">
      <c r="A104" s="1"/>
      <c r="B104" s="1"/>
      <c r="D104" s="1"/>
      <c r="E104" s="1"/>
      <c r="H104" s="175"/>
      <c r="I104" s="175"/>
      <c r="J104" s="1"/>
    </row>
    <row r="105" spans="1:13" ht="15.75" x14ac:dyDescent="0.25">
      <c r="A105" s="1"/>
      <c r="B105" s="1"/>
      <c r="D105" s="1"/>
      <c r="E105" s="1"/>
      <c r="H105" s="175"/>
      <c r="I105" s="175"/>
      <c r="J105" s="1"/>
    </row>
    <row r="106" spans="1:13" ht="15.75" x14ac:dyDescent="0.25">
      <c r="A106" s="1"/>
      <c r="B106" s="1"/>
      <c r="D106" s="1"/>
      <c r="E106" s="1"/>
      <c r="H106" s="175"/>
      <c r="I106" s="175"/>
      <c r="J106" s="1"/>
    </row>
    <row r="107" spans="1:13" ht="15.75" x14ac:dyDescent="0.25">
      <c r="A107" s="1"/>
      <c r="B107" s="1"/>
      <c r="D107" s="1"/>
      <c r="E107" s="1"/>
      <c r="H107" s="175"/>
      <c r="I107" s="175"/>
      <c r="J107" s="1"/>
    </row>
    <row r="108" spans="1:13" ht="15.75" x14ac:dyDescent="0.25">
      <c r="A108" s="1"/>
      <c r="B108" s="1"/>
      <c r="D108" s="1"/>
      <c r="E108" s="1"/>
      <c r="H108" s="175"/>
      <c r="I108" s="175"/>
      <c r="J108" s="1"/>
    </row>
  </sheetData>
  <autoFilter ref="A16:J79">
    <filterColumn colId="7" showButton="0"/>
  </autoFilter>
  <mergeCells count="68">
    <mergeCell ref="H26:I26"/>
    <mergeCell ref="A10:J10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38:I38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50:I50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62:I62"/>
    <mergeCell ref="H51:I51"/>
    <mergeCell ref="H52:I52"/>
    <mergeCell ref="H53:I53"/>
    <mergeCell ref="H54:I54"/>
    <mergeCell ref="H55:I55"/>
    <mergeCell ref="H56:I56"/>
    <mergeCell ref="H57:I57"/>
    <mergeCell ref="H58:I58"/>
    <mergeCell ref="H59:I59"/>
    <mergeCell ref="H60:I60"/>
    <mergeCell ref="H61:I61"/>
    <mergeCell ref="H74:I74"/>
    <mergeCell ref="H63:I63"/>
    <mergeCell ref="H64:I64"/>
    <mergeCell ref="H65:I65"/>
    <mergeCell ref="H66:I66"/>
    <mergeCell ref="H67:I67"/>
    <mergeCell ref="H68:I68"/>
    <mergeCell ref="H69:I69"/>
    <mergeCell ref="H70:I70"/>
    <mergeCell ref="H71:I71"/>
    <mergeCell ref="H72:I72"/>
    <mergeCell ref="H73:I73"/>
    <mergeCell ref="I93:J93"/>
    <mergeCell ref="H100:J100"/>
    <mergeCell ref="H75:I75"/>
    <mergeCell ref="H76:I76"/>
    <mergeCell ref="H77:I77"/>
    <mergeCell ref="H78:I78"/>
    <mergeCell ref="A79:I79"/>
    <mergeCell ref="A80:D80"/>
  </mergeCells>
  <printOptions horizontalCentered="1"/>
  <pageMargins left="0.23622047244094491" right="0.23622047244094491" top="0.19685039370078741" bottom="0" header="0.31496062992125984" footer="0.31496062992125984"/>
  <pageSetup paperSize="9" scale="75" orientation="portrait" horizontalDpi="4294967293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2:M48"/>
  <sheetViews>
    <sheetView topLeftCell="A4" zoomScale="86" zoomScaleNormal="86" workbookViewId="0">
      <selection activeCell="C17" sqref="C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132" customWidth="1"/>
    <col min="9" max="9" width="2.140625" style="132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30" t="s">
        <v>0</v>
      </c>
      <c r="B2" s="131"/>
      <c r="C2" s="1"/>
    </row>
    <row r="3" spans="1:13" x14ac:dyDescent="0.25">
      <c r="A3" s="89" t="s">
        <v>1</v>
      </c>
      <c r="B3" s="133"/>
      <c r="C3" s="133"/>
    </row>
    <row r="4" spans="1:13" x14ac:dyDescent="0.25">
      <c r="A4" s="89" t="s">
        <v>2</v>
      </c>
      <c r="B4" s="133"/>
      <c r="C4" s="133"/>
    </row>
    <row r="5" spans="1:13" x14ac:dyDescent="0.25">
      <c r="A5" s="89" t="s">
        <v>3</v>
      </c>
      <c r="B5" s="133"/>
      <c r="C5" s="133"/>
    </row>
    <row r="6" spans="1:13" x14ac:dyDescent="0.25">
      <c r="A6" s="89" t="s">
        <v>4</v>
      </c>
      <c r="B6" s="133"/>
      <c r="C6" s="133"/>
    </row>
    <row r="7" spans="1:13" x14ac:dyDescent="0.25">
      <c r="A7" s="89" t="s">
        <v>5</v>
      </c>
      <c r="B7" s="133"/>
      <c r="C7" s="133"/>
    </row>
    <row r="8" spans="1:13" x14ac:dyDescent="0.25">
      <c r="A8" s="133"/>
      <c r="B8" s="133"/>
      <c r="C8" s="133"/>
    </row>
    <row r="9" spans="1:13" ht="15.75" thickBot="1" x14ac:dyDescent="0.3">
      <c r="A9" s="134"/>
      <c r="B9" s="134"/>
      <c r="C9" s="134"/>
      <c r="D9" s="134"/>
      <c r="E9" s="134"/>
      <c r="F9" s="134"/>
      <c r="G9" s="134"/>
      <c r="H9" s="135"/>
      <c r="I9" s="135"/>
      <c r="J9" s="134"/>
    </row>
    <row r="10" spans="1:13" ht="24" thickBot="1" x14ac:dyDescent="0.3">
      <c r="A10" s="424" t="s">
        <v>6</v>
      </c>
      <c r="B10" s="425"/>
      <c r="C10" s="425"/>
      <c r="D10" s="425"/>
      <c r="E10" s="425"/>
      <c r="F10" s="425"/>
      <c r="G10" s="425"/>
      <c r="H10" s="425"/>
      <c r="I10" s="425"/>
      <c r="J10" s="426"/>
    </row>
    <row r="11" spans="1:13" x14ac:dyDescent="0.25">
      <c r="A11" s="138"/>
      <c r="B11" s="138"/>
      <c r="C11" s="138"/>
      <c r="D11" s="138"/>
      <c r="E11" s="138"/>
      <c r="F11" s="138"/>
      <c r="G11" s="138"/>
      <c r="H11" s="139"/>
      <c r="I11" s="139"/>
      <c r="J11" s="138"/>
    </row>
    <row r="12" spans="1:13" ht="18.75" customHeight="1" x14ac:dyDescent="0.25">
      <c r="A12" s="95" t="s">
        <v>7</v>
      </c>
      <c r="B12" s="95" t="s">
        <v>231</v>
      </c>
      <c r="C12" s="95"/>
      <c r="D12" s="95"/>
      <c r="E12" s="95"/>
      <c r="F12" s="95"/>
      <c r="G12" s="95"/>
      <c r="H12" s="137" t="s">
        <v>8</v>
      </c>
      <c r="I12" s="137" t="s">
        <v>9</v>
      </c>
      <c r="J12" s="2" t="s">
        <v>1033</v>
      </c>
    </row>
    <row r="13" spans="1:13" ht="18.75" customHeight="1" x14ac:dyDescent="0.25">
      <c r="A13" s="95"/>
      <c r="B13" s="95"/>
      <c r="C13" s="95"/>
      <c r="D13" s="95"/>
      <c r="E13" s="95"/>
      <c r="F13" s="95"/>
      <c r="G13" s="95"/>
      <c r="H13" s="137" t="s">
        <v>10</v>
      </c>
      <c r="I13" s="137" t="s">
        <v>9</v>
      </c>
      <c r="J13" s="3" t="s">
        <v>511</v>
      </c>
    </row>
    <row r="14" spans="1:13" ht="36" customHeight="1" x14ac:dyDescent="0.25">
      <c r="A14" s="95" t="s">
        <v>11</v>
      </c>
      <c r="B14" s="95" t="s">
        <v>232</v>
      </c>
      <c r="C14" s="95"/>
      <c r="D14" s="95"/>
      <c r="E14" s="95"/>
      <c r="F14" s="95"/>
      <c r="G14" s="95"/>
      <c r="H14" s="137" t="s">
        <v>233</v>
      </c>
      <c r="I14" s="137" t="s">
        <v>9</v>
      </c>
      <c r="J14" s="310" t="s">
        <v>1025</v>
      </c>
    </row>
    <row r="15" spans="1:13" ht="11.25" customHeight="1" thickBot="1" x14ac:dyDescent="0.3">
      <c r="A15" s="138"/>
      <c r="B15" s="138"/>
      <c r="C15" s="138"/>
      <c r="D15" s="138"/>
      <c r="E15" s="138"/>
      <c r="F15" s="138"/>
      <c r="G15" s="138"/>
      <c r="H15" s="139"/>
      <c r="I15" s="139"/>
      <c r="J15" s="138"/>
    </row>
    <row r="16" spans="1:13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101</v>
      </c>
      <c r="G16" s="187" t="s">
        <v>28</v>
      </c>
      <c r="H16" s="374" t="s">
        <v>16</v>
      </c>
      <c r="I16" s="375"/>
      <c r="J16" s="143" t="s">
        <v>17</v>
      </c>
      <c r="M16" s="132"/>
    </row>
    <row r="17" spans="1:13" s="138" customFormat="1" ht="30.75" customHeight="1" x14ac:dyDescent="0.25">
      <c r="A17" s="144">
        <v>1</v>
      </c>
      <c r="B17" s="311">
        <v>44393</v>
      </c>
      <c r="C17" s="183" t="s">
        <v>1026</v>
      </c>
      <c r="D17" s="184" t="s">
        <v>1027</v>
      </c>
      <c r="E17" s="185" t="s">
        <v>1028</v>
      </c>
      <c r="F17" s="146">
        <v>1</v>
      </c>
      <c r="G17" s="188">
        <v>10</v>
      </c>
      <c r="H17" s="422">
        <v>60000</v>
      </c>
      <c r="I17" s="423"/>
      <c r="J17" s="147">
        <f>G17*H17</f>
        <v>600000</v>
      </c>
      <c r="M17" s="139">
        <v>4000</v>
      </c>
    </row>
    <row r="18" spans="1:13" s="138" customFormat="1" ht="30.75" customHeight="1" x14ac:dyDescent="0.25">
      <c r="A18" s="144">
        <f>A17+1</f>
        <v>2</v>
      </c>
      <c r="B18" s="311">
        <v>44393</v>
      </c>
      <c r="C18" s="183" t="s">
        <v>1029</v>
      </c>
      <c r="D18" s="184" t="s">
        <v>1030</v>
      </c>
      <c r="E18" s="185" t="s">
        <v>1031</v>
      </c>
      <c r="F18" s="146">
        <v>1</v>
      </c>
      <c r="G18" s="188">
        <v>10</v>
      </c>
      <c r="H18" s="422">
        <v>60000</v>
      </c>
      <c r="I18" s="423"/>
      <c r="J18" s="147">
        <f t="shared" ref="J18" si="0">G18*H18</f>
        <v>600000</v>
      </c>
      <c r="M18" s="139">
        <v>70000</v>
      </c>
    </row>
    <row r="19" spans="1:13" ht="27" customHeight="1" thickBot="1" x14ac:dyDescent="0.3">
      <c r="A19" s="378" t="s">
        <v>18</v>
      </c>
      <c r="B19" s="379"/>
      <c r="C19" s="379"/>
      <c r="D19" s="379"/>
      <c r="E19" s="379"/>
      <c r="F19" s="379"/>
      <c r="G19" s="379"/>
      <c r="H19" s="379"/>
      <c r="I19" s="380"/>
      <c r="J19" s="148">
        <f>SUM(J17:J18)</f>
        <v>1200000</v>
      </c>
    </row>
    <row r="20" spans="1:13" ht="11.25" customHeight="1" x14ac:dyDescent="0.25">
      <c r="A20" s="381"/>
      <c r="B20" s="381"/>
      <c r="C20" s="381"/>
      <c r="D20" s="381"/>
      <c r="E20" s="149"/>
      <c r="H20" s="150"/>
      <c r="I20" s="150"/>
      <c r="J20" s="151"/>
    </row>
    <row r="21" spans="1:13" ht="22.5" customHeight="1" x14ac:dyDescent="0.25">
      <c r="A21" s="152"/>
      <c r="B21" s="152"/>
      <c r="D21" s="152"/>
      <c r="E21" s="152"/>
      <c r="H21" s="153" t="s">
        <v>102</v>
      </c>
      <c r="I21" s="153"/>
      <c r="J21" s="154">
        <v>0</v>
      </c>
    </row>
    <row r="22" spans="1:13" ht="22.5" customHeight="1" thickBot="1" x14ac:dyDescent="0.3">
      <c r="A22" s="279"/>
      <c r="B22" s="279"/>
      <c r="D22" s="279"/>
      <c r="E22" s="279"/>
      <c r="H22" s="156" t="s">
        <v>185</v>
      </c>
      <c r="I22" s="156"/>
      <c r="J22" s="157">
        <v>0</v>
      </c>
    </row>
    <row r="23" spans="1:13" ht="22.5" customHeight="1" x14ac:dyDescent="0.25">
      <c r="A23" s="95"/>
      <c r="B23" s="95"/>
      <c r="D23" s="95"/>
      <c r="E23" s="158"/>
      <c r="H23" s="159" t="s">
        <v>19</v>
      </c>
      <c r="I23" s="160"/>
      <c r="J23" s="161">
        <f>J19</f>
        <v>1200000</v>
      </c>
    </row>
    <row r="24" spans="1:13" ht="13.5" customHeight="1" x14ac:dyDescent="0.25">
      <c r="A24" s="95"/>
      <c r="B24" s="95"/>
      <c r="D24" s="95"/>
      <c r="E24" s="158"/>
      <c r="H24" s="160"/>
      <c r="I24" s="160"/>
      <c r="J24" s="162"/>
    </row>
    <row r="25" spans="1:13" ht="18.75" x14ac:dyDescent="0.25">
      <c r="A25" s="163" t="s">
        <v>1032</v>
      </c>
      <c r="B25" s="158"/>
      <c r="D25" s="95"/>
      <c r="E25" s="158"/>
      <c r="H25" s="160"/>
      <c r="I25" s="160"/>
      <c r="J25" s="162"/>
    </row>
    <row r="26" spans="1:13" ht="15.75" x14ac:dyDescent="0.25">
      <c r="A26" s="95"/>
      <c r="B26" s="95"/>
      <c r="D26" s="95"/>
      <c r="E26" s="158"/>
      <c r="H26" s="160"/>
      <c r="I26" s="160"/>
      <c r="J26" s="162"/>
    </row>
    <row r="27" spans="1:13" ht="17.25" customHeight="1" x14ac:dyDescent="0.3">
      <c r="A27" s="164" t="s">
        <v>20</v>
      </c>
      <c r="B27" s="165"/>
      <c r="D27" s="165"/>
      <c r="E27" s="95"/>
      <c r="H27" s="137"/>
      <c r="I27" s="137"/>
      <c r="J27" s="95"/>
    </row>
    <row r="28" spans="1:13" ht="17.25" customHeight="1" x14ac:dyDescent="0.3">
      <c r="A28" s="166" t="s">
        <v>21</v>
      </c>
      <c r="B28" s="158"/>
      <c r="D28" s="158"/>
      <c r="E28" s="95"/>
      <c r="H28" s="137"/>
      <c r="I28" s="137"/>
      <c r="J28" s="95"/>
      <c r="M28" s="167"/>
    </row>
    <row r="29" spans="1:13" ht="17.25" customHeight="1" x14ac:dyDescent="0.3">
      <c r="A29" s="166" t="s">
        <v>22</v>
      </c>
      <c r="B29" s="158"/>
      <c r="D29" s="95"/>
      <c r="E29" s="95"/>
      <c r="H29" s="137"/>
      <c r="I29" s="137"/>
      <c r="J29" s="95"/>
    </row>
    <row r="30" spans="1:13" ht="17.25" customHeight="1" x14ac:dyDescent="0.3">
      <c r="A30" s="168" t="s">
        <v>23</v>
      </c>
      <c r="B30" s="169"/>
      <c r="D30" s="169"/>
      <c r="E30" s="95"/>
      <c r="H30" s="137"/>
      <c r="I30" s="137"/>
      <c r="J30" s="95"/>
    </row>
    <row r="31" spans="1:13" ht="17.25" customHeight="1" x14ac:dyDescent="0.3">
      <c r="A31" s="170" t="s">
        <v>24</v>
      </c>
      <c r="B31" s="171"/>
      <c r="D31" s="172"/>
      <c r="E31" s="95"/>
      <c r="H31" s="137"/>
      <c r="I31" s="137"/>
      <c r="J31" s="95"/>
    </row>
    <row r="32" spans="1:13" ht="15.75" x14ac:dyDescent="0.25">
      <c r="A32" s="171"/>
      <c r="B32" s="171"/>
      <c r="D32" s="173"/>
      <c r="E32" s="95"/>
      <c r="H32" s="137"/>
      <c r="I32" s="137"/>
      <c r="J32" s="95"/>
    </row>
    <row r="33" spans="1:13" ht="15.75" x14ac:dyDescent="0.25">
      <c r="A33" s="95"/>
      <c r="B33" s="95"/>
      <c r="D33" s="95"/>
      <c r="E33" s="95"/>
      <c r="H33" s="174" t="s">
        <v>25</v>
      </c>
      <c r="I33" s="382" t="str">
        <f>J13</f>
        <v xml:space="preserve"> 29 Juli 2021</v>
      </c>
      <c r="J33" s="382"/>
    </row>
    <row r="34" spans="1:13" ht="15.75" x14ac:dyDescent="0.25">
      <c r="A34" s="95"/>
      <c r="B34" s="95"/>
      <c r="D34" s="95"/>
      <c r="E34" s="95"/>
      <c r="H34" s="137"/>
      <c r="I34" s="137"/>
      <c r="J34" s="95"/>
    </row>
    <row r="35" spans="1:13" ht="15.75" x14ac:dyDescent="0.25">
      <c r="A35" s="95"/>
      <c r="B35" s="95"/>
      <c r="D35" s="95"/>
      <c r="E35" s="95"/>
      <c r="H35" s="137"/>
      <c r="I35" s="137"/>
      <c r="J35" s="95"/>
    </row>
    <row r="36" spans="1:13" ht="15.75" x14ac:dyDescent="0.25">
      <c r="A36" s="95"/>
      <c r="B36" s="95"/>
      <c r="D36" s="95"/>
      <c r="E36" s="95"/>
      <c r="H36" s="137"/>
      <c r="I36" s="137"/>
      <c r="J36" s="95"/>
    </row>
    <row r="37" spans="1:13" ht="15.75" x14ac:dyDescent="0.25">
      <c r="A37" s="95"/>
      <c r="B37" s="95"/>
      <c r="D37" s="95"/>
      <c r="E37" s="95"/>
      <c r="H37" s="137"/>
      <c r="I37" s="137"/>
      <c r="J37" s="95"/>
    </row>
    <row r="38" spans="1:13" ht="15.75" x14ac:dyDescent="0.25">
      <c r="A38" s="95"/>
      <c r="B38" s="95"/>
      <c r="D38" s="95"/>
      <c r="E38" s="95"/>
      <c r="H38" s="137"/>
      <c r="I38" s="137"/>
      <c r="J38" s="95"/>
    </row>
    <row r="39" spans="1:13" ht="15.75" x14ac:dyDescent="0.25">
      <c r="A39" s="95"/>
      <c r="B39" s="95"/>
      <c r="D39" s="95"/>
      <c r="E39" s="95"/>
      <c r="H39" s="137"/>
      <c r="I39" s="137"/>
      <c r="J39" s="95"/>
    </row>
    <row r="40" spans="1:13" ht="15.75" x14ac:dyDescent="0.25">
      <c r="A40" s="1"/>
      <c r="B40" s="1"/>
      <c r="D40" s="1"/>
      <c r="E40" s="1"/>
      <c r="H40" s="352" t="s">
        <v>26</v>
      </c>
      <c r="I40" s="352"/>
      <c r="J40" s="352"/>
    </row>
    <row r="41" spans="1:13" ht="15.75" x14ac:dyDescent="0.25">
      <c r="A41" s="1"/>
      <c r="B41" s="1"/>
      <c r="D41" s="1"/>
      <c r="E41" s="1"/>
      <c r="H41" s="175"/>
      <c r="I41" s="175"/>
      <c r="J41" s="1"/>
    </row>
    <row r="42" spans="1:13" ht="15.75" x14ac:dyDescent="0.25">
      <c r="A42" s="1"/>
      <c r="B42" s="1"/>
      <c r="D42" s="1"/>
      <c r="E42" s="1"/>
      <c r="H42" s="175"/>
      <c r="I42" s="175"/>
      <c r="J42" s="1"/>
    </row>
    <row r="43" spans="1:13" ht="15.75" x14ac:dyDescent="0.25">
      <c r="A43" s="1"/>
      <c r="B43" s="1"/>
      <c r="D43" s="1"/>
      <c r="E43" s="1"/>
      <c r="H43" s="175"/>
      <c r="I43" s="175"/>
      <c r="J43" s="1"/>
      <c r="M43" s="293"/>
    </row>
    <row r="44" spans="1:13" ht="15.75" x14ac:dyDescent="0.25">
      <c r="A44" s="1"/>
      <c r="B44" s="1"/>
      <c r="D44" s="1"/>
      <c r="E44" s="1"/>
      <c r="H44" s="175"/>
      <c r="I44" s="175"/>
      <c r="J44" s="1"/>
    </row>
    <row r="45" spans="1:13" ht="15.75" x14ac:dyDescent="0.25">
      <c r="A45" s="1"/>
      <c r="B45" s="1"/>
      <c r="D45" s="1"/>
      <c r="E45" s="1"/>
      <c r="H45" s="175"/>
      <c r="I45" s="175"/>
      <c r="J45" s="1"/>
    </row>
    <row r="46" spans="1:13" ht="15.75" x14ac:dyDescent="0.25">
      <c r="A46" s="1"/>
      <c r="B46" s="1"/>
      <c r="D46" s="1"/>
      <c r="E46" s="1"/>
      <c r="H46" s="175"/>
      <c r="I46" s="175"/>
      <c r="J46" s="1"/>
    </row>
    <row r="47" spans="1:13" ht="15.75" x14ac:dyDescent="0.25">
      <c r="A47" s="1"/>
      <c r="B47" s="1"/>
      <c r="D47" s="1"/>
      <c r="E47" s="1"/>
      <c r="H47" s="175"/>
      <c r="I47" s="175"/>
      <c r="J47" s="1"/>
    </row>
    <row r="48" spans="1:13" ht="15.75" x14ac:dyDescent="0.25">
      <c r="A48" s="1"/>
      <c r="B48" s="1"/>
      <c r="D48" s="1"/>
      <c r="E48" s="1"/>
      <c r="H48" s="175"/>
      <c r="I48" s="175"/>
      <c r="J48" s="1"/>
    </row>
  </sheetData>
  <autoFilter ref="A16:J19">
    <filterColumn colId="7" showButton="0"/>
  </autoFilter>
  <mergeCells count="8">
    <mergeCell ref="I33:J33"/>
    <mergeCell ref="H40:J40"/>
    <mergeCell ref="A10:J10"/>
    <mergeCell ref="H16:I16"/>
    <mergeCell ref="H17:I17"/>
    <mergeCell ref="H18:I18"/>
    <mergeCell ref="A19:I19"/>
    <mergeCell ref="A20:D20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2:M48"/>
  <sheetViews>
    <sheetView topLeftCell="A7" zoomScale="86" zoomScaleNormal="86" workbookViewId="0">
      <selection activeCell="J13" sqref="J1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8.7109375" customWidth="1"/>
    <col min="6" max="7" width="6.28515625" customWidth="1"/>
    <col min="8" max="8" width="14" style="132" customWidth="1"/>
    <col min="9" max="9" width="2.140625" style="132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30" t="s">
        <v>0</v>
      </c>
      <c r="B2" s="131"/>
      <c r="C2" s="1"/>
    </row>
    <row r="3" spans="1:13" x14ac:dyDescent="0.25">
      <c r="A3" s="89" t="s">
        <v>1</v>
      </c>
      <c r="B3" s="133"/>
      <c r="C3" s="133"/>
    </row>
    <row r="4" spans="1:13" x14ac:dyDescent="0.25">
      <c r="A4" s="89" t="s">
        <v>2</v>
      </c>
      <c r="B4" s="133"/>
      <c r="C4" s="133"/>
    </row>
    <row r="5" spans="1:13" x14ac:dyDescent="0.25">
      <c r="A5" s="89" t="s">
        <v>3</v>
      </c>
      <c r="B5" s="133"/>
      <c r="C5" s="133"/>
    </row>
    <row r="6" spans="1:13" x14ac:dyDescent="0.25">
      <c r="A6" s="89" t="s">
        <v>4</v>
      </c>
      <c r="B6" s="133"/>
      <c r="C6" s="133"/>
    </row>
    <row r="7" spans="1:13" x14ac:dyDescent="0.25">
      <c r="A7" s="89" t="s">
        <v>5</v>
      </c>
      <c r="B7" s="133"/>
      <c r="C7" s="133"/>
    </row>
    <row r="8" spans="1:13" x14ac:dyDescent="0.25">
      <c r="A8" s="133"/>
      <c r="B8" s="133"/>
      <c r="C8" s="133"/>
    </row>
    <row r="9" spans="1:13" ht="15.75" thickBot="1" x14ac:dyDescent="0.3">
      <c r="A9" s="134"/>
      <c r="B9" s="134"/>
      <c r="C9" s="134"/>
      <c r="D9" s="134"/>
      <c r="E9" s="134"/>
      <c r="F9" s="134"/>
      <c r="G9" s="134"/>
      <c r="H9" s="135"/>
      <c r="I9" s="135"/>
      <c r="J9" s="134"/>
    </row>
    <row r="10" spans="1:13" ht="24" thickBot="1" x14ac:dyDescent="0.3">
      <c r="A10" s="424" t="s">
        <v>6</v>
      </c>
      <c r="B10" s="425"/>
      <c r="C10" s="425"/>
      <c r="D10" s="425"/>
      <c r="E10" s="425"/>
      <c r="F10" s="425"/>
      <c r="G10" s="425"/>
      <c r="H10" s="425"/>
      <c r="I10" s="425"/>
      <c r="J10" s="426"/>
    </row>
    <row r="11" spans="1:13" x14ac:dyDescent="0.25">
      <c r="A11" s="138"/>
      <c r="B11" s="138"/>
      <c r="C11" s="138"/>
      <c r="D11" s="138"/>
      <c r="E11" s="138"/>
      <c r="F11" s="138"/>
      <c r="G11" s="138"/>
      <c r="H11" s="139"/>
      <c r="I11" s="139"/>
      <c r="J11" s="138"/>
    </row>
    <row r="12" spans="1:13" ht="18.75" customHeight="1" x14ac:dyDescent="0.25">
      <c r="A12" s="95" t="s">
        <v>7</v>
      </c>
      <c r="B12" s="95" t="s">
        <v>1035</v>
      </c>
      <c r="C12" s="95"/>
      <c r="D12" s="95"/>
      <c r="E12" s="95"/>
      <c r="F12" s="95"/>
      <c r="G12" s="95"/>
      <c r="H12" s="137" t="s">
        <v>8</v>
      </c>
      <c r="I12" s="137" t="s">
        <v>9</v>
      </c>
      <c r="J12" s="2" t="s">
        <v>1037</v>
      </c>
    </row>
    <row r="13" spans="1:13" ht="18.75" customHeight="1" x14ac:dyDescent="0.25">
      <c r="A13" s="95"/>
      <c r="B13" s="95"/>
      <c r="C13" s="95"/>
      <c r="D13" s="95"/>
      <c r="E13" s="95"/>
      <c r="F13" s="95"/>
      <c r="G13" s="95"/>
      <c r="H13" s="137" t="s">
        <v>10</v>
      </c>
      <c r="I13" s="137" t="s">
        <v>9</v>
      </c>
      <c r="J13" s="3" t="s">
        <v>1038</v>
      </c>
    </row>
    <row r="14" spans="1:13" ht="24.75" customHeight="1" x14ac:dyDescent="0.25">
      <c r="A14" s="95" t="s">
        <v>11</v>
      </c>
      <c r="B14" s="95" t="s">
        <v>1036</v>
      </c>
      <c r="C14" s="95"/>
      <c r="D14" s="95"/>
      <c r="E14" s="95"/>
      <c r="F14" s="95"/>
      <c r="G14" s="95"/>
      <c r="H14" s="137" t="s">
        <v>1039</v>
      </c>
      <c r="I14" s="137" t="s">
        <v>9</v>
      </c>
      <c r="J14" s="3" t="s">
        <v>1038</v>
      </c>
    </row>
    <row r="15" spans="1:13" ht="11.25" customHeight="1" thickBot="1" x14ac:dyDescent="0.3">
      <c r="A15" s="138"/>
      <c r="B15" s="138"/>
      <c r="C15" s="138"/>
      <c r="D15" s="138"/>
      <c r="E15" s="138"/>
      <c r="F15" s="138"/>
      <c r="G15" s="138"/>
      <c r="H15" s="139"/>
      <c r="I15" s="139"/>
      <c r="J15" s="138"/>
    </row>
    <row r="16" spans="1:13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101</v>
      </c>
      <c r="G16" s="187" t="s">
        <v>28</v>
      </c>
      <c r="H16" s="374" t="s">
        <v>16</v>
      </c>
      <c r="I16" s="375"/>
      <c r="J16" s="143" t="s">
        <v>17</v>
      </c>
      <c r="M16" s="132"/>
    </row>
    <row r="17" spans="1:13" s="138" customFormat="1" ht="30.75" customHeight="1" x14ac:dyDescent="0.25">
      <c r="A17" s="144">
        <v>1</v>
      </c>
      <c r="B17" s="427">
        <v>44403</v>
      </c>
      <c r="C17" s="414" t="s">
        <v>1040</v>
      </c>
      <c r="D17" s="184" t="s">
        <v>1041</v>
      </c>
      <c r="E17" s="418" t="s">
        <v>1004</v>
      </c>
      <c r="F17" s="146">
        <v>1</v>
      </c>
      <c r="G17" s="188">
        <v>50</v>
      </c>
      <c r="H17" s="422">
        <v>5500</v>
      </c>
      <c r="I17" s="423"/>
      <c r="J17" s="147">
        <f>G17*H17</f>
        <v>275000</v>
      </c>
      <c r="M17" s="139">
        <v>4000</v>
      </c>
    </row>
    <row r="18" spans="1:13" s="138" customFormat="1" ht="30.75" customHeight="1" x14ac:dyDescent="0.25">
      <c r="A18" s="144">
        <f>A17+1</f>
        <v>2</v>
      </c>
      <c r="B18" s="428"/>
      <c r="C18" s="415"/>
      <c r="D18" s="314" t="s">
        <v>372</v>
      </c>
      <c r="E18" s="419"/>
      <c r="F18" s="146">
        <v>1</v>
      </c>
      <c r="G18" s="188">
        <v>1</v>
      </c>
      <c r="H18" s="422">
        <v>100000</v>
      </c>
      <c r="I18" s="423"/>
      <c r="J18" s="147">
        <f t="shared" ref="J18" si="0">G18*H18</f>
        <v>100000</v>
      </c>
      <c r="M18" s="139">
        <v>70000</v>
      </c>
    </row>
    <row r="19" spans="1:13" ht="27" customHeight="1" thickBot="1" x14ac:dyDescent="0.3">
      <c r="A19" s="378" t="s">
        <v>18</v>
      </c>
      <c r="B19" s="379"/>
      <c r="C19" s="379"/>
      <c r="D19" s="379"/>
      <c r="E19" s="379"/>
      <c r="F19" s="379"/>
      <c r="G19" s="379"/>
      <c r="H19" s="379"/>
      <c r="I19" s="380"/>
      <c r="J19" s="148">
        <f>SUM(J17:J18)</f>
        <v>375000</v>
      </c>
    </row>
    <row r="20" spans="1:13" ht="11.25" customHeight="1" x14ac:dyDescent="0.25">
      <c r="A20" s="381"/>
      <c r="B20" s="381"/>
      <c r="C20" s="381"/>
      <c r="D20" s="381"/>
      <c r="E20" s="149"/>
      <c r="H20" s="150"/>
      <c r="I20" s="150"/>
      <c r="J20" s="151"/>
    </row>
    <row r="21" spans="1:13" ht="22.5" customHeight="1" x14ac:dyDescent="0.25">
      <c r="A21" s="152"/>
      <c r="B21" s="152"/>
      <c r="D21" s="152"/>
      <c r="E21" s="152"/>
      <c r="H21" s="153" t="s">
        <v>102</v>
      </c>
      <c r="I21" s="153"/>
      <c r="J21" s="154">
        <v>0</v>
      </c>
    </row>
    <row r="22" spans="1:13" ht="22.5" customHeight="1" thickBot="1" x14ac:dyDescent="0.3">
      <c r="A22" s="287"/>
      <c r="B22" s="287"/>
      <c r="D22" s="287"/>
      <c r="E22" s="287"/>
      <c r="H22" s="156" t="s">
        <v>185</v>
      </c>
      <c r="I22" s="156"/>
      <c r="J22" s="157">
        <v>0</v>
      </c>
    </row>
    <row r="23" spans="1:13" ht="22.5" customHeight="1" x14ac:dyDescent="0.25">
      <c r="A23" s="95"/>
      <c r="B23" s="95"/>
      <c r="D23" s="95"/>
      <c r="E23" s="158"/>
      <c r="H23" s="159" t="s">
        <v>19</v>
      </c>
      <c r="I23" s="160"/>
      <c r="J23" s="161">
        <f>J19</f>
        <v>375000</v>
      </c>
    </row>
    <row r="24" spans="1:13" ht="13.5" customHeight="1" x14ac:dyDescent="0.25">
      <c r="A24" s="95"/>
      <c r="B24" s="95"/>
      <c r="D24" s="95"/>
      <c r="E24" s="158"/>
      <c r="H24" s="160"/>
      <c r="I24" s="160"/>
      <c r="J24" s="162"/>
    </row>
    <row r="25" spans="1:13" ht="18.75" x14ac:dyDescent="0.25">
      <c r="A25" s="163" t="s">
        <v>1042</v>
      </c>
      <c r="B25" s="158"/>
      <c r="D25" s="95"/>
      <c r="E25" s="158"/>
      <c r="H25" s="160"/>
      <c r="I25" s="160"/>
      <c r="J25" s="162"/>
    </row>
    <row r="26" spans="1:13" ht="15.75" x14ac:dyDescent="0.25">
      <c r="A26" s="95"/>
      <c r="B26" s="95"/>
      <c r="D26" s="95"/>
      <c r="E26" s="158"/>
      <c r="H26" s="160"/>
      <c r="I26" s="160"/>
      <c r="J26" s="162"/>
    </row>
    <row r="27" spans="1:13" ht="17.25" customHeight="1" x14ac:dyDescent="0.3">
      <c r="A27" s="164" t="s">
        <v>20</v>
      </c>
      <c r="B27" s="165"/>
      <c r="D27" s="165"/>
      <c r="E27" s="95"/>
      <c r="H27" s="137"/>
      <c r="I27" s="137"/>
      <c r="J27" s="95"/>
    </row>
    <row r="28" spans="1:13" ht="17.25" customHeight="1" x14ac:dyDescent="0.3">
      <c r="A28" s="166" t="s">
        <v>21</v>
      </c>
      <c r="B28" s="158"/>
      <c r="D28" s="158"/>
      <c r="E28" s="95"/>
      <c r="H28" s="137"/>
      <c r="I28" s="137"/>
      <c r="J28" s="95"/>
      <c r="M28" s="167"/>
    </row>
    <row r="29" spans="1:13" ht="17.25" customHeight="1" x14ac:dyDescent="0.3">
      <c r="A29" s="166" t="s">
        <v>22</v>
      </c>
      <c r="B29" s="158"/>
      <c r="D29" s="95"/>
      <c r="E29" s="95"/>
      <c r="H29" s="137"/>
      <c r="I29" s="137"/>
      <c r="J29" s="95"/>
    </row>
    <row r="30" spans="1:13" ht="17.25" customHeight="1" x14ac:dyDescent="0.3">
      <c r="A30" s="168" t="s">
        <v>23</v>
      </c>
      <c r="B30" s="169"/>
      <c r="D30" s="169"/>
      <c r="E30" s="95"/>
      <c r="H30" s="137"/>
      <c r="I30" s="137"/>
      <c r="J30" s="95"/>
    </row>
    <row r="31" spans="1:13" ht="17.25" customHeight="1" x14ac:dyDescent="0.3">
      <c r="A31" s="170" t="s">
        <v>24</v>
      </c>
      <c r="B31" s="171"/>
      <c r="D31" s="172"/>
      <c r="E31" s="95"/>
      <c r="H31" s="137"/>
      <c r="I31" s="137"/>
      <c r="J31" s="95"/>
    </row>
    <row r="32" spans="1:13" ht="15.75" x14ac:dyDescent="0.25">
      <c r="A32" s="171"/>
      <c r="B32" s="171"/>
      <c r="D32" s="173"/>
      <c r="E32" s="95"/>
      <c r="H32" s="137"/>
      <c r="I32" s="137"/>
      <c r="J32" s="95"/>
    </row>
    <row r="33" spans="1:13" ht="15.75" x14ac:dyDescent="0.25">
      <c r="A33" s="95"/>
      <c r="B33" s="95"/>
      <c r="D33" s="95"/>
      <c r="E33" s="95"/>
      <c r="H33" s="174" t="s">
        <v>25</v>
      </c>
      <c r="I33" s="382" t="str">
        <f>J13</f>
        <v xml:space="preserve"> 30 Juli 2021</v>
      </c>
      <c r="J33" s="382"/>
    </row>
    <row r="34" spans="1:13" ht="15.75" x14ac:dyDescent="0.25">
      <c r="A34" s="95"/>
      <c r="B34" s="95"/>
      <c r="D34" s="95"/>
      <c r="E34" s="95"/>
      <c r="H34" s="137"/>
      <c r="I34" s="137"/>
      <c r="J34" s="95"/>
    </row>
    <row r="35" spans="1:13" ht="15.75" x14ac:dyDescent="0.25">
      <c r="A35" s="95"/>
      <c r="B35" s="95"/>
      <c r="D35" s="95"/>
      <c r="E35" s="95"/>
      <c r="H35" s="137"/>
      <c r="I35" s="137"/>
      <c r="J35" s="95"/>
    </row>
    <row r="36" spans="1:13" ht="15.75" x14ac:dyDescent="0.25">
      <c r="A36" s="95"/>
      <c r="B36" s="95"/>
      <c r="D36" s="95"/>
      <c r="E36" s="95"/>
      <c r="H36" s="137"/>
      <c r="I36" s="137"/>
      <c r="J36" s="95"/>
    </row>
    <row r="37" spans="1:13" ht="15.75" x14ac:dyDescent="0.25">
      <c r="A37" s="95"/>
      <c r="B37" s="95"/>
      <c r="D37" s="95"/>
      <c r="E37" s="95"/>
      <c r="H37" s="137"/>
      <c r="I37" s="137"/>
      <c r="J37" s="95"/>
    </row>
    <row r="38" spans="1:13" ht="15.75" x14ac:dyDescent="0.25">
      <c r="A38" s="95"/>
      <c r="B38" s="95"/>
      <c r="D38" s="95"/>
      <c r="E38" s="95"/>
      <c r="H38" s="137"/>
      <c r="I38" s="137"/>
      <c r="J38" s="95"/>
    </row>
    <row r="39" spans="1:13" ht="15.75" x14ac:dyDescent="0.25">
      <c r="A39" s="95"/>
      <c r="B39" s="95"/>
      <c r="D39" s="95"/>
      <c r="E39" s="95"/>
      <c r="H39" s="137"/>
      <c r="I39" s="137"/>
      <c r="J39" s="95"/>
    </row>
    <row r="40" spans="1:13" ht="15.75" x14ac:dyDescent="0.25">
      <c r="A40" s="1"/>
      <c r="B40" s="1"/>
      <c r="D40" s="1"/>
      <c r="E40" s="1"/>
      <c r="H40" s="352" t="s">
        <v>26</v>
      </c>
      <c r="I40" s="352"/>
      <c r="J40" s="352"/>
    </row>
    <row r="41" spans="1:13" ht="15.75" x14ac:dyDescent="0.25">
      <c r="A41" s="1"/>
      <c r="B41" s="1"/>
      <c r="D41" s="1"/>
      <c r="E41" s="1"/>
      <c r="H41" s="175"/>
      <c r="I41" s="175"/>
      <c r="J41" s="1"/>
    </row>
    <row r="42" spans="1:13" ht="15.75" x14ac:dyDescent="0.25">
      <c r="A42" s="1"/>
      <c r="B42" s="1"/>
      <c r="D42" s="1"/>
      <c r="E42" s="1"/>
      <c r="H42" s="175"/>
      <c r="I42" s="175"/>
      <c r="J42" s="1"/>
    </row>
    <row r="43" spans="1:13" ht="15.75" x14ac:dyDescent="0.25">
      <c r="A43" s="1"/>
      <c r="B43" s="1"/>
      <c r="D43" s="1"/>
      <c r="E43" s="1"/>
      <c r="H43" s="175"/>
      <c r="I43" s="175"/>
      <c r="J43" s="1"/>
      <c r="M43" s="293"/>
    </row>
    <row r="44" spans="1:13" ht="15.75" x14ac:dyDescent="0.25">
      <c r="A44" s="1"/>
      <c r="B44" s="1"/>
      <c r="D44" s="1"/>
      <c r="E44" s="1"/>
      <c r="H44" s="175"/>
      <c r="I44" s="175"/>
      <c r="J44" s="1"/>
    </row>
    <row r="45" spans="1:13" ht="15.75" x14ac:dyDescent="0.25">
      <c r="A45" s="1"/>
      <c r="B45" s="1"/>
      <c r="D45" s="1"/>
      <c r="E45" s="1"/>
      <c r="H45" s="175"/>
      <c r="I45" s="175"/>
      <c r="J45" s="1"/>
    </row>
    <row r="46" spans="1:13" ht="15.75" x14ac:dyDescent="0.25">
      <c r="A46" s="1"/>
      <c r="B46" s="1"/>
      <c r="D46" s="1"/>
      <c r="E46" s="1"/>
      <c r="H46" s="175"/>
      <c r="I46" s="175"/>
      <c r="J46" s="1"/>
    </row>
    <row r="47" spans="1:13" ht="15.75" x14ac:dyDescent="0.25">
      <c r="A47" s="1"/>
      <c r="B47" s="1"/>
      <c r="D47" s="1"/>
      <c r="E47" s="1"/>
      <c r="H47" s="175"/>
      <c r="I47" s="175"/>
      <c r="J47" s="1"/>
    </row>
    <row r="48" spans="1:13" ht="15.75" x14ac:dyDescent="0.25">
      <c r="A48" s="1"/>
      <c r="B48" s="1"/>
      <c r="D48" s="1"/>
      <c r="E48" s="1"/>
      <c r="H48" s="175"/>
      <c r="I48" s="175"/>
      <c r="J48" s="1"/>
    </row>
  </sheetData>
  <autoFilter ref="A16:J19">
    <filterColumn colId="7" showButton="0"/>
  </autoFilter>
  <mergeCells count="11">
    <mergeCell ref="I33:J33"/>
    <mergeCell ref="H40:J40"/>
    <mergeCell ref="B17:B18"/>
    <mergeCell ref="C17:C18"/>
    <mergeCell ref="E17:E18"/>
    <mergeCell ref="A20:D20"/>
    <mergeCell ref="A10:J10"/>
    <mergeCell ref="H16:I16"/>
    <mergeCell ref="H17:I17"/>
    <mergeCell ref="H18:I18"/>
    <mergeCell ref="A19:I1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2:S40"/>
  <sheetViews>
    <sheetView topLeftCell="A4" workbookViewId="0">
      <selection activeCell="B12" sqref="B12"/>
    </sheetView>
  </sheetViews>
  <sheetFormatPr defaultRowHeight="15.75" x14ac:dyDescent="0.25"/>
  <cols>
    <col min="1" max="1" width="6.425781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6" width="6.5703125" style="7" customWidth="1"/>
    <col min="7" max="7" width="5.85546875" style="7" customWidth="1"/>
    <col min="8" max="8" width="14.140625" style="8" bestFit="1" customWidth="1"/>
    <col min="9" max="9" width="1.5703125" style="8" customWidth="1"/>
    <col min="10" max="10" width="17.140625" style="7" customWidth="1"/>
    <col min="11" max="16384" width="9.140625" style="7"/>
  </cols>
  <sheetData>
    <row r="2" spans="1:10" x14ac:dyDescent="0.25">
      <c r="A2" s="6" t="s">
        <v>0</v>
      </c>
    </row>
    <row r="3" spans="1:10" x14ac:dyDescent="0.25">
      <c r="A3" s="9" t="s">
        <v>1</v>
      </c>
    </row>
    <row r="4" spans="1:10" x14ac:dyDescent="0.25">
      <c r="A4" s="9" t="s">
        <v>2</v>
      </c>
    </row>
    <row r="5" spans="1:10" x14ac:dyDescent="0.25">
      <c r="A5" s="9" t="s">
        <v>3</v>
      </c>
    </row>
    <row r="6" spans="1:10" x14ac:dyDescent="0.25">
      <c r="A6" s="9" t="s">
        <v>4</v>
      </c>
    </row>
    <row r="7" spans="1:10" x14ac:dyDescent="0.25">
      <c r="A7" s="9" t="s">
        <v>5</v>
      </c>
    </row>
    <row r="9" spans="1:10" ht="16.5" thickBot="1" x14ac:dyDescent="0.3">
      <c r="A9" s="10"/>
      <c r="B9" s="10"/>
      <c r="C9" s="10"/>
      <c r="D9" s="10"/>
      <c r="E9" s="10"/>
      <c r="F9" s="10"/>
      <c r="G9" s="10"/>
      <c r="H9" s="11"/>
      <c r="I9" s="11"/>
      <c r="J9" s="10"/>
    </row>
    <row r="10" spans="1:10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5"/>
      <c r="J10" s="346"/>
    </row>
    <row r="12" spans="1:10" x14ac:dyDescent="0.25">
      <c r="A12" s="7" t="s">
        <v>7</v>
      </c>
      <c r="B12" s="7" t="s">
        <v>63</v>
      </c>
      <c r="H12" s="8" t="s">
        <v>8</v>
      </c>
      <c r="I12" s="12" t="s">
        <v>9</v>
      </c>
      <c r="J12" s="2" t="s">
        <v>1043</v>
      </c>
    </row>
    <row r="13" spans="1:10" x14ac:dyDescent="0.25">
      <c r="H13" s="8" t="s">
        <v>10</v>
      </c>
      <c r="I13" s="12" t="s">
        <v>9</v>
      </c>
      <c r="J13" s="3" t="s">
        <v>1038</v>
      </c>
    </row>
    <row r="14" spans="1:10" x14ac:dyDescent="0.25">
      <c r="H14" s="8" t="s">
        <v>27</v>
      </c>
      <c r="I14" s="12" t="s">
        <v>9</v>
      </c>
      <c r="J14" s="7" t="s">
        <v>61</v>
      </c>
    </row>
    <row r="15" spans="1:10" x14ac:dyDescent="0.25">
      <c r="A15" s="7" t="s">
        <v>11</v>
      </c>
      <c r="B15" s="1" t="s">
        <v>64</v>
      </c>
      <c r="C15" s="1"/>
      <c r="I15" s="12"/>
    </row>
    <row r="16" spans="1:10" ht="16.5" thickBot="1" x14ac:dyDescent="0.3"/>
    <row r="17" spans="1:19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285" t="s">
        <v>101</v>
      </c>
      <c r="G17" s="285" t="s">
        <v>28</v>
      </c>
      <c r="H17" s="347" t="s">
        <v>16</v>
      </c>
      <c r="I17" s="348"/>
      <c r="J17" s="15" t="s">
        <v>17</v>
      </c>
    </row>
    <row r="18" spans="1:19" ht="49.5" customHeight="1" x14ac:dyDescent="0.25">
      <c r="A18" s="55">
        <v>1</v>
      </c>
      <c r="B18" s="56">
        <v>44403</v>
      </c>
      <c r="C18" s="57" t="s">
        <v>1044</v>
      </c>
      <c r="D18" s="5" t="s">
        <v>1045</v>
      </c>
      <c r="E18" s="5" t="s">
        <v>254</v>
      </c>
      <c r="F18" s="58">
        <v>3</v>
      </c>
      <c r="G18" s="177">
        <v>600</v>
      </c>
      <c r="H18" s="331">
        <v>800000</v>
      </c>
      <c r="I18" s="332"/>
      <c r="J18" s="59">
        <f>H18</f>
        <v>800000</v>
      </c>
    </row>
    <row r="19" spans="1:19" ht="25.5" customHeight="1" thickBot="1" x14ac:dyDescent="0.3">
      <c r="A19" s="349" t="s">
        <v>18</v>
      </c>
      <c r="B19" s="350"/>
      <c r="C19" s="350"/>
      <c r="D19" s="350"/>
      <c r="E19" s="350"/>
      <c r="F19" s="350"/>
      <c r="G19" s="350"/>
      <c r="H19" s="350"/>
      <c r="I19" s="351"/>
      <c r="J19" s="63">
        <f>J18</f>
        <v>800000</v>
      </c>
      <c r="K19" s="60">
        <f>SUM(K18:K18)</f>
        <v>0</v>
      </c>
    </row>
    <row r="20" spans="1:19" x14ac:dyDescent="0.25">
      <c r="A20" s="337"/>
      <c r="B20" s="337"/>
      <c r="C20" s="284"/>
      <c r="D20" s="284"/>
      <c r="E20" s="284"/>
      <c r="F20" s="284"/>
      <c r="G20" s="284"/>
      <c r="H20" s="19"/>
      <c r="I20" s="19"/>
      <c r="J20" s="20"/>
    </row>
    <row r="21" spans="1:19" x14ac:dyDescent="0.25">
      <c r="D21" s="6"/>
      <c r="E21" s="6"/>
      <c r="F21" s="6"/>
      <c r="G21" s="6"/>
      <c r="H21" s="61" t="s">
        <v>62</v>
      </c>
      <c r="I21" s="61"/>
      <c r="J21" s="62">
        <v>0</v>
      </c>
      <c r="K21" s="28"/>
      <c r="S21" s="7" t="s">
        <v>58</v>
      </c>
    </row>
    <row r="22" spans="1:19" ht="16.5" thickBot="1" x14ac:dyDescent="0.3">
      <c r="D22" s="6"/>
      <c r="E22" s="6"/>
      <c r="F22" s="6"/>
      <c r="G22" s="6"/>
      <c r="H22" s="26" t="s">
        <v>36</v>
      </c>
      <c r="I22" s="26"/>
      <c r="J22" s="27">
        <v>0</v>
      </c>
      <c r="K22" s="28"/>
    </row>
    <row r="23" spans="1:19" x14ac:dyDescent="0.25">
      <c r="D23" s="6"/>
      <c r="E23" s="6"/>
      <c r="F23" s="6"/>
      <c r="G23" s="6"/>
      <c r="H23" s="29" t="s">
        <v>19</v>
      </c>
      <c r="I23" s="29"/>
      <c r="J23" s="30">
        <f>J19</f>
        <v>800000</v>
      </c>
    </row>
    <row r="24" spans="1:19" x14ac:dyDescent="0.25">
      <c r="A24" s="6" t="s">
        <v>474</v>
      </c>
      <c r="D24" s="6"/>
      <c r="E24" s="6"/>
      <c r="F24" s="6"/>
      <c r="G24" s="6"/>
      <c r="H24" s="29"/>
      <c r="I24" s="29"/>
      <c r="J24" s="30"/>
    </row>
    <row r="25" spans="1:19" x14ac:dyDescent="0.25">
      <c r="A25" s="31"/>
      <c r="D25" s="6"/>
      <c r="E25" s="6"/>
      <c r="F25" s="6"/>
      <c r="G25" s="6"/>
      <c r="H25" s="29"/>
      <c r="I25" s="29"/>
      <c r="J25" s="30"/>
    </row>
    <row r="26" spans="1:19" x14ac:dyDescent="0.25">
      <c r="D26" s="6"/>
      <c r="E26" s="6"/>
      <c r="F26" s="6"/>
      <c r="G26" s="6"/>
      <c r="H26" s="29"/>
      <c r="I26" s="29"/>
      <c r="J26" s="30"/>
    </row>
    <row r="27" spans="1:19" x14ac:dyDescent="0.25">
      <c r="A27" s="32" t="s">
        <v>20</v>
      </c>
    </row>
    <row r="28" spans="1:19" x14ac:dyDescent="0.25">
      <c r="A28" s="33" t="s">
        <v>21</v>
      </c>
      <c r="B28" s="33"/>
      <c r="C28" s="33"/>
      <c r="D28" s="34"/>
      <c r="E28" s="34"/>
      <c r="F28" s="34"/>
      <c r="G28" s="34"/>
    </row>
    <row r="29" spans="1:19" x14ac:dyDescent="0.25">
      <c r="A29" s="33" t="s">
        <v>22</v>
      </c>
      <c r="B29" s="33"/>
      <c r="C29" s="33"/>
      <c r="D29" s="34"/>
      <c r="E29" s="34"/>
      <c r="F29" s="34"/>
      <c r="G29" s="34"/>
    </row>
    <row r="30" spans="1:19" x14ac:dyDescent="0.25">
      <c r="A30" s="35" t="s">
        <v>23</v>
      </c>
      <c r="B30" s="36"/>
      <c r="C30" s="36"/>
      <c r="D30" s="34"/>
      <c r="E30" s="34"/>
      <c r="F30" s="34"/>
      <c r="G30" s="34"/>
    </row>
    <row r="31" spans="1:19" x14ac:dyDescent="0.25">
      <c r="A31" s="37" t="s">
        <v>24</v>
      </c>
      <c r="B31" s="37"/>
      <c r="C31" s="37"/>
      <c r="D31" s="34"/>
      <c r="E31" s="34"/>
      <c r="F31" s="34"/>
      <c r="G31" s="34"/>
    </row>
    <row r="32" spans="1:19" x14ac:dyDescent="0.25">
      <c r="A32" s="38"/>
      <c r="B32" s="38"/>
      <c r="C32" s="38"/>
    </row>
    <row r="33" spans="1:10" x14ac:dyDescent="0.25">
      <c r="A33" s="39"/>
      <c r="B33" s="39"/>
      <c r="C33" s="39"/>
    </row>
    <row r="34" spans="1:10" x14ac:dyDescent="0.25">
      <c r="H34" s="40" t="s">
        <v>59</v>
      </c>
      <c r="I34" s="323" t="str">
        <f>+J13</f>
        <v xml:space="preserve"> 30 Juli 2021</v>
      </c>
      <c r="J34" s="324"/>
    </row>
    <row r="37" spans="1:10" ht="18" customHeight="1" x14ac:dyDescent="0.25"/>
    <row r="38" spans="1:10" ht="17.25" customHeight="1" x14ac:dyDescent="0.25"/>
    <row r="40" spans="1:10" x14ac:dyDescent="0.25">
      <c r="H40" s="325" t="s">
        <v>26</v>
      </c>
      <c r="I40" s="325"/>
      <c r="J40" s="325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2:S39"/>
  <sheetViews>
    <sheetView topLeftCell="A10" workbookViewId="0">
      <selection activeCell="H19" sqref="H19"/>
    </sheetView>
  </sheetViews>
  <sheetFormatPr defaultRowHeight="15" x14ac:dyDescent="0.25"/>
  <cols>
    <col min="1" max="1" width="4" style="89" customWidth="1"/>
    <col min="2" max="2" width="8.7109375" style="89" customWidth="1"/>
    <col min="3" max="3" width="9.28515625" style="89" customWidth="1"/>
    <col min="4" max="4" width="25" style="89" customWidth="1"/>
    <col min="5" max="5" width="12.85546875" style="89" customWidth="1"/>
    <col min="6" max="7" width="6.140625" style="89" customWidth="1"/>
    <col min="8" max="8" width="13" style="90" customWidth="1"/>
    <col min="9" max="9" width="1.7109375" style="90" customWidth="1"/>
    <col min="10" max="10" width="16.140625" style="89" customWidth="1"/>
    <col min="11" max="12" width="9.140625" style="89"/>
    <col min="13" max="13" width="10.5703125" style="89" bestFit="1" customWidth="1"/>
    <col min="14" max="16384" width="9.140625" style="89"/>
  </cols>
  <sheetData>
    <row r="2" spans="1:16" x14ac:dyDescent="0.25">
      <c r="A2" s="88" t="s">
        <v>0</v>
      </c>
    </row>
    <row r="3" spans="1:16" x14ac:dyDescent="0.25">
      <c r="A3" s="9" t="s">
        <v>1</v>
      </c>
    </row>
    <row r="4" spans="1:16" x14ac:dyDescent="0.25">
      <c r="A4" s="9" t="s">
        <v>2</v>
      </c>
    </row>
    <row r="5" spans="1:16" x14ac:dyDescent="0.25">
      <c r="A5" s="9" t="s">
        <v>3</v>
      </c>
    </row>
    <row r="6" spans="1:16" x14ac:dyDescent="0.25">
      <c r="A6" s="9" t="s">
        <v>4</v>
      </c>
      <c r="B6" s="9"/>
      <c r="C6" s="9"/>
    </row>
    <row r="7" spans="1:16" x14ac:dyDescent="0.25">
      <c r="A7" s="9" t="s">
        <v>5</v>
      </c>
      <c r="B7" s="9"/>
      <c r="C7" s="9"/>
    </row>
    <row r="9" spans="1:16" ht="15.75" thickBot="1" x14ac:dyDescent="0.3">
      <c r="A9" s="91"/>
      <c r="B9" s="91"/>
      <c r="C9" s="91"/>
      <c r="D9" s="91"/>
      <c r="E9" s="91"/>
      <c r="F9" s="91"/>
      <c r="G9" s="91"/>
      <c r="H9" s="92"/>
      <c r="I9" s="92"/>
      <c r="J9" s="91"/>
    </row>
    <row r="10" spans="1:16" ht="24" thickBot="1" x14ac:dyDescent="0.4">
      <c r="A10" s="359" t="s">
        <v>6</v>
      </c>
      <c r="B10" s="360"/>
      <c r="C10" s="360"/>
      <c r="D10" s="360"/>
      <c r="E10" s="360"/>
      <c r="F10" s="360"/>
      <c r="G10" s="360"/>
      <c r="H10" s="360"/>
      <c r="I10" s="360"/>
      <c r="J10" s="361"/>
    </row>
    <row r="12" spans="1:16" x14ac:dyDescent="0.25">
      <c r="A12" s="89" t="s">
        <v>7</v>
      </c>
      <c r="B12" s="89" t="s">
        <v>1046</v>
      </c>
      <c r="H12" s="90" t="s">
        <v>8</v>
      </c>
      <c r="I12" s="93" t="s">
        <v>9</v>
      </c>
      <c r="J12" s="2" t="s">
        <v>1048</v>
      </c>
    </row>
    <row r="13" spans="1:16" ht="15.75" x14ac:dyDescent="0.25">
      <c r="B13" s="94"/>
      <c r="C13" s="94"/>
      <c r="D13" s="94"/>
      <c r="H13" s="90" t="s">
        <v>10</v>
      </c>
      <c r="I13" s="93" t="s">
        <v>9</v>
      </c>
      <c r="J13" s="3" t="s">
        <v>1038</v>
      </c>
      <c r="P13" s="89" t="s">
        <v>58</v>
      </c>
    </row>
    <row r="14" spans="1:16" x14ac:dyDescent="0.25">
      <c r="A14" s="89" t="s">
        <v>11</v>
      </c>
      <c r="B14" s="89" t="s">
        <v>1047</v>
      </c>
      <c r="H14" s="90" t="s">
        <v>27</v>
      </c>
      <c r="I14" s="93" t="s">
        <v>9</v>
      </c>
      <c r="J14" s="89" t="s">
        <v>30</v>
      </c>
    </row>
    <row r="15" spans="1:16" ht="15.75" thickBot="1" x14ac:dyDescent="0.3"/>
    <row r="16" spans="1:16" ht="15.75" x14ac:dyDescent="0.25">
      <c r="A16" s="96" t="s">
        <v>12</v>
      </c>
      <c r="B16" s="97" t="s">
        <v>32</v>
      </c>
      <c r="C16" s="78" t="s">
        <v>13</v>
      </c>
      <c r="D16" s="97" t="s">
        <v>33</v>
      </c>
      <c r="E16" s="97" t="s">
        <v>14</v>
      </c>
      <c r="F16" s="97" t="s">
        <v>101</v>
      </c>
      <c r="G16" s="316" t="s">
        <v>28</v>
      </c>
      <c r="H16" s="362" t="s">
        <v>16</v>
      </c>
      <c r="I16" s="363"/>
      <c r="J16" s="98" t="s">
        <v>17</v>
      </c>
    </row>
    <row r="17" spans="1:19" ht="59.25" customHeight="1" x14ac:dyDescent="0.25">
      <c r="A17" s="99">
        <v>1</v>
      </c>
      <c r="B17" s="100">
        <v>44403</v>
      </c>
      <c r="C17" s="101" t="s">
        <v>1049</v>
      </c>
      <c r="D17" s="84" t="s">
        <v>1050</v>
      </c>
      <c r="E17" s="102" t="s">
        <v>254</v>
      </c>
      <c r="F17" s="102">
        <v>3</v>
      </c>
      <c r="G17" s="317">
        <v>640</v>
      </c>
      <c r="H17" s="429">
        <v>2500</v>
      </c>
      <c r="I17" s="430"/>
      <c r="J17" s="315">
        <f>G17*H17</f>
        <v>1600000</v>
      </c>
      <c r="M17" s="90"/>
      <c r="O17" s="104"/>
    </row>
    <row r="18" spans="1:19" ht="21" customHeight="1" x14ac:dyDescent="0.25">
      <c r="A18" s="366" t="s">
        <v>18</v>
      </c>
      <c r="B18" s="367"/>
      <c r="C18" s="367"/>
      <c r="D18" s="367"/>
      <c r="E18" s="367"/>
      <c r="F18" s="367"/>
      <c r="G18" s="367"/>
      <c r="H18" s="367"/>
      <c r="I18" s="368"/>
      <c r="J18" s="105">
        <f>SUM(J17:J17)</f>
        <v>1600000</v>
      </c>
    </row>
    <row r="19" spans="1:19" x14ac:dyDescent="0.25">
      <c r="A19" s="369"/>
      <c r="B19" s="369"/>
      <c r="C19" s="369"/>
      <c r="D19" s="369"/>
      <c r="E19" s="286"/>
      <c r="F19" s="286"/>
      <c r="G19" s="286"/>
      <c r="H19" s="107"/>
      <c r="I19" s="107"/>
      <c r="J19" s="108"/>
    </row>
    <row r="20" spans="1:19" x14ac:dyDescent="0.25">
      <c r="E20" s="88"/>
      <c r="F20" s="88"/>
      <c r="G20" s="88"/>
      <c r="H20" s="109" t="s">
        <v>158</v>
      </c>
      <c r="I20" s="109"/>
      <c r="J20" s="110">
        <v>0</v>
      </c>
      <c r="K20" s="111"/>
      <c r="S20" s="89" t="s">
        <v>58</v>
      </c>
    </row>
    <row r="21" spans="1:19" ht="15.75" thickBot="1" x14ac:dyDescent="0.3">
      <c r="E21" s="88"/>
      <c r="F21" s="88"/>
      <c r="G21" s="88"/>
      <c r="H21" s="112" t="s">
        <v>36</v>
      </c>
      <c r="I21" s="112"/>
      <c r="J21" s="113">
        <v>0</v>
      </c>
      <c r="K21" s="111"/>
    </row>
    <row r="22" spans="1:19" ht="21" customHeight="1" x14ac:dyDescent="0.25">
      <c r="E22" s="88"/>
      <c r="F22" s="88"/>
      <c r="G22" s="88"/>
      <c r="H22" s="114" t="s">
        <v>19</v>
      </c>
      <c r="I22" s="114"/>
      <c r="J22" s="115">
        <f>J18</f>
        <v>1600000</v>
      </c>
    </row>
    <row r="23" spans="1:19" x14ac:dyDescent="0.25">
      <c r="A23" s="88" t="s">
        <v>1051</v>
      </c>
      <c r="E23" s="88"/>
      <c r="F23" s="88"/>
      <c r="G23" s="88"/>
      <c r="H23" s="116"/>
      <c r="I23" s="116"/>
      <c r="J23" s="117"/>
    </row>
    <row r="24" spans="1:19" x14ac:dyDescent="0.25">
      <c r="E24" s="88"/>
      <c r="F24" s="88"/>
      <c r="G24" s="88"/>
      <c r="H24" s="116"/>
      <c r="I24" s="116"/>
      <c r="J24" s="117"/>
    </row>
    <row r="25" spans="1:19" ht="15.75" x14ac:dyDescent="0.25">
      <c r="A25" s="32" t="s">
        <v>20</v>
      </c>
    </row>
    <row r="26" spans="1:19" ht="15.75" x14ac:dyDescent="0.25">
      <c r="A26" s="33" t="s">
        <v>21</v>
      </c>
      <c r="B26" s="88"/>
      <c r="C26" s="88"/>
      <c r="D26" s="88"/>
    </row>
    <row r="27" spans="1:19" ht="15.75" x14ac:dyDescent="0.25">
      <c r="A27" s="33" t="s">
        <v>22</v>
      </c>
      <c r="B27" s="88"/>
      <c r="C27" s="88"/>
    </row>
    <row r="28" spans="1:19" ht="15.75" x14ac:dyDescent="0.25">
      <c r="A28" s="35" t="s">
        <v>23</v>
      </c>
      <c r="B28" s="118"/>
      <c r="C28" s="118"/>
      <c r="D28" s="119"/>
    </row>
    <row r="29" spans="1:19" ht="15.75" x14ac:dyDescent="0.25">
      <c r="A29" s="37" t="s">
        <v>24</v>
      </c>
      <c r="B29" s="120"/>
      <c r="C29" s="120"/>
      <c r="D29" s="118"/>
    </row>
    <row r="30" spans="1:19" x14ac:dyDescent="0.25">
      <c r="A30" s="118"/>
      <c r="B30" s="118"/>
      <c r="C30" s="118"/>
      <c r="D30" s="118"/>
    </row>
    <row r="31" spans="1:19" x14ac:dyDescent="0.25">
      <c r="A31" s="120"/>
      <c r="B31" s="120"/>
      <c r="C31" s="120"/>
      <c r="D31" s="121"/>
    </row>
    <row r="32" spans="1:19" x14ac:dyDescent="0.25">
      <c r="H32" s="122" t="s">
        <v>25</v>
      </c>
      <c r="I32" s="357" t="str">
        <f>+J13</f>
        <v xml:space="preserve"> 30 Juli 2021</v>
      </c>
      <c r="J32" s="358"/>
    </row>
    <row r="39" spans="8:10" ht="15.75" x14ac:dyDescent="0.25">
      <c r="H39" s="325" t="s">
        <v>26</v>
      </c>
      <c r="I39" s="325"/>
      <c r="J39" s="325"/>
    </row>
  </sheetData>
  <mergeCells count="7">
    <mergeCell ref="A19:D19"/>
    <mergeCell ref="I32:J32"/>
    <mergeCell ref="H39:J39"/>
    <mergeCell ref="A10:J10"/>
    <mergeCell ref="H16:I16"/>
    <mergeCell ref="H17:I17"/>
    <mergeCell ref="A18:I18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2:S39"/>
  <sheetViews>
    <sheetView topLeftCell="A5" workbookViewId="0">
      <selection activeCell="B17" sqref="B17"/>
    </sheetView>
  </sheetViews>
  <sheetFormatPr defaultRowHeight="15" x14ac:dyDescent="0.25"/>
  <cols>
    <col min="1" max="1" width="4" style="89" customWidth="1"/>
    <col min="2" max="2" width="8.7109375" style="89" customWidth="1"/>
    <col min="3" max="3" width="9.28515625" style="89" customWidth="1"/>
    <col min="4" max="4" width="25" style="89" customWidth="1"/>
    <col min="5" max="5" width="12.85546875" style="89" customWidth="1"/>
    <col min="6" max="7" width="6.140625" style="89" customWidth="1"/>
    <col min="8" max="8" width="13" style="90" customWidth="1"/>
    <col min="9" max="9" width="1.7109375" style="90" customWidth="1"/>
    <col min="10" max="10" width="16.140625" style="89" customWidth="1"/>
    <col min="11" max="12" width="9.140625" style="89"/>
    <col min="13" max="13" width="10.5703125" style="89" bestFit="1" customWidth="1"/>
    <col min="14" max="16384" width="9.140625" style="89"/>
  </cols>
  <sheetData>
    <row r="2" spans="1:16" x14ac:dyDescent="0.25">
      <c r="A2" s="88" t="s">
        <v>0</v>
      </c>
    </row>
    <row r="3" spans="1:16" x14ac:dyDescent="0.25">
      <c r="A3" s="9" t="s">
        <v>1</v>
      </c>
    </row>
    <row r="4" spans="1:16" x14ac:dyDescent="0.25">
      <c r="A4" s="9" t="s">
        <v>2</v>
      </c>
    </row>
    <row r="5" spans="1:16" x14ac:dyDescent="0.25">
      <c r="A5" s="9" t="s">
        <v>3</v>
      </c>
    </row>
    <row r="6" spans="1:16" x14ac:dyDescent="0.25">
      <c r="A6" s="9" t="s">
        <v>4</v>
      </c>
      <c r="B6" s="9"/>
      <c r="C6" s="9"/>
    </row>
    <row r="7" spans="1:16" x14ac:dyDescent="0.25">
      <c r="A7" s="9" t="s">
        <v>5</v>
      </c>
      <c r="B7" s="9"/>
      <c r="C7" s="9"/>
    </row>
    <row r="9" spans="1:16" ht="15.75" thickBot="1" x14ac:dyDescent="0.3">
      <c r="A9" s="91"/>
      <c r="B9" s="91"/>
      <c r="C9" s="91"/>
      <c r="D9" s="91"/>
      <c r="E9" s="91"/>
      <c r="F9" s="91"/>
      <c r="G9" s="91"/>
      <c r="H9" s="92"/>
      <c r="I9" s="92"/>
      <c r="J9" s="91"/>
    </row>
    <row r="10" spans="1:16" ht="24" thickBot="1" x14ac:dyDescent="0.4">
      <c r="A10" s="359" t="s">
        <v>6</v>
      </c>
      <c r="B10" s="360"/>
      <c r="C10" s="360"/>
      <c r="D10" s="360"/>
      <c r="E10" s="360"/>
      <c r="F10" s="360"/>
      <c r="G10" s="360"/>
      <c r="H10" s="360"/>
      <c r="I10" s="360"/>
      <c r="J10" s="361"/>
    </row>
    <row r="12" spans="1:16" x14ac:dyDescent="0.25">
      <c r="A12" s="89" t="s">
        <v>7</v>
      </c>
      <c r="B12" s="89" t="s">
        <v>1053</v>
      </c>
      <c r="H12" s="90" t="s">
        <v>8</v>
      </c>
      <c r="I12" s="93" t="s">
        <v>9</v>
      </c>
      <c r="J12" s="2" t="s">
        <v>1052</v>
      </c>
    </row>
    <row r="13" spans="1:16" ht="15.75" x14ac:dyDescent="0.25">
      <c r="B13" s="94"/>
      <c r="C13" s="94"/>
      <c r="D13" s="94"/>
      <c r="H13" s="90" t="s">
        <v>10</v>
      </c>
      <c r="I13" s="93" t="s">
        <v>9</v>
      </c>
      <c r="J13" s="3" t="s">
        <v>1038</v>
      </c>
      <c r="P13" s="89" t="s">
        <v>58</v>
      </c>
    </row>
    <row r="14" spans="1:16" x14ac:dyDescent="0.25">
      <c r="A14" s="89" t="s">
        <v>11</v>
      </c>
      <c r="B14" s="89" t="s">
        <v>1053</v>
      </c>
      <c r="H14" s="90" t="s">
        <v>27</v>
      </c>
      <c r="I14" s="93" t="s">
        <v>9</v>
      </c>
      <c r="J14" s="89" t="s">
        <v>30</v>
      </c>
    </row>
    <row r="15" spans="1:16" ht="15.75" thickBot="1" x14ac:dyDescent="0.3"/>
    <row r="16" spans="1:16" ht="15.75" x14ac:dyDescent="0.25">
      <c r="A16" s="96" t="s">
        <v>12</v>
      </c>
      <c r="B16" s="97" t="s">
        <v>32</v>
      </c>
      <c r="C16" s="78" t="s">
        <v>13</v>
      </c>
      <c r="D16" s="97" t="s">
        <v>33</v>
      </c>
      <c r="E16" s="97" t="s">
        <v>14</v>
      </c>
      <c r="F16" s="97" t="s">
        <v>101</v>
      </c>
      <c r="G16" s="316" t="s">
        <v>28</v>
      </c>
      <c r="H16" s="362" t="s">
        <v>16</v>
      </c>
      <c r="I16" s="363"/>
      <c r="J16" s="98" t="s">
        <v>17</v>
      </c>
    </row>
    <row r="17" spans="1:19" ht="59.25" customHeight="1" x14ac:dyDescent="0.25">
      <c r="A17" s="99">
        <v>1</v>
      </c>
      <c r="B17" s="100">
        <v>44405</v>
      </c>
      <c r="C17" s="101" t="s">
        <v>1054</v>
      </c>
      <c r="D17" s="84" t="s">
        <v>1055</v>
      </c>
      <c r="E17" s="102" t="s">
        <v>1056</v>
      </c>
      <c r="F17" s="102">
        <v>1</v>
      </c>
      <c r="G17" s="317">
        <v>200</v>
      </c>
      <c r="H17" s="429">
        <v>1200000</v>
      </c>
      <c r="I17" s="430"/>
      <c r="J17" s="315">
        <f>H17</f>
        <v>1200000</v>
      </c>
      <c r="M17" s="90"/>
      <c r="O17" s="104"/>
    </row>
    <row r="18" spans="1:19" ht="21" customHeight="1" x14ac:dyDescent="0.25">
      <c r="A18" s="366" t="s">
        <v>18</v>
      </c>
      <c r="B18" s="367"/>
      <c r="C18" s="367"/>
      <c r="D18" s="367"/>
      <c r="E18" s="367"/>
      <c r="F18" s="367"/>
      <c r="G18" s="367"/>
      <c r="H18" s="367"/>
      <c r="I18" s="368"/>
      <c r="J18" s="105">
        <f>SUM(J17:J17)</f>
        <v>1200000</v>
      </c>
    </row>
    <row r="19" spans="1:19" x14ac:dyDescent="0.25">
      <c r="A19" s="369"/>
      <c r="B19" s="369"/>
      <c r="C19" s="369"/>
      <c r="D19" s="369"/>
      <c r="E19" s="286"/>
      <c r="F19" s="286"/>
      <c r="G19" s="286"/>
      <c r="H19" s="107"/>
      <c r="I19" s="107"/>
      <c r="J19" s="108"/>
    </row>
    <row r="20" spans="1:19" x14ac:dyDescent="0.25">
      <c r="E20" s="88"/>
      <c r="F20" s="88"/>
      <c r="G20" s="88"/>
      <c r="H20" s="109" t="s">
        <v>158</v>
      </c>
      <c r="I20" s="109"/>
      <c r="J20" s="110">
        <v>0</v>
      </c>
      <c r="K20" s="111"/>
      <c r="S20" s="89" t="s">
        <v>58</v>
      </c>
    </row>
    <row r="21" spans="1:19" ht="15.75" thickBot="1" x14ac:dyDescent="0.3">
      <c r="E21" s="88"/>
      <c r="F21" s="88"/>
      <c r="G21" s="88"/>
      <c r="H21" s="112" t="s">
        <v>36</v>
      </c>
      <c r="I21" s="112"/>
      <c r="J21" s="113">
        <v>0</v>
      </c>
      <c r="K21" s="111"/>
    </row>
    <row r="22" spans="1:19" ht="21" customHeight="1" x14ac:dyDescent="0.25">
      <c r="E22" s="88"/>
      <c r="F22" s="88"/>
      <c r="G22" s="88"/>
      <c r="H22" s="114" t="s">
        <v>19</v>
      </c>
      <c r="I22" s="114"/>
      <c r="J22" s="115">
        <f>J18</f>
        <v>1200000</v>
      </c>
    </row>
    <row r="23" spans="1:19" x14ac:dyDescent="0.25">
      <c r="A23" s="88" t="s">
        <v>1057</v>
      </c>
      <c r="E23" s="88"/>
      <c r="F23" s="88"/>
      <c r="G23" s="88"/>
      <c r="H23" s="116"/>
      <c r="I23" s="116"/>
      <c r="J23" s="117"/>
    </row>
    <row r="24" spans="1:19" x14ac:dyDescent="0.25">
      <c r="E24" s="88"/>
      <c r="F24" s="88"/>
      <c r="G24" s="88"/>
      <c r="H24" s="116"/>
      <c r="I24" s="116"/>
      <c r="J24" s="117"/>
    </row>
    <row r="25" spans="1:19" ht="15.75" x14ac:dyDescent="0.25">
      <c r="A25" s="32" t="s">
        <v>20</v>
      </c>
    </row>
    <row r="26" spans="1:19" ht="15.75" x14ac:dyDescent="0.25">
      <c r="A26" s="33" t="s">
        <v>21</v>
      </c>
      <c r="B26" s="88"/>
      <c r="C26" s="88"/>
      <c r="D26" s="88"/>
    </row>
    <row r="27" spans="1:19" ht="15.75" x14ac:dyDescent="0.25">
      <c r="A27" s="33" t="s">
        <v>22</v>
      </c>
      <c r="B27" s="88"/>
      <c r="C27" s="88"/>
    </row>
    <row r="28" spans="1:19" ht="15.75" x14ac:dyDescent="0.25">
      <c r="A28" s="35" t="s">
        <v>23</v>
      </c>
      <c r="B28" s="118"/>
      <c r="C28" s="118"/>
      <c r="D28" s="119"/>
    </row>
    <row r="29" spans="1:19" ht="15.75" x14ac:dyDescent="0.25">
      <c r="A29" s="37" t="s">
        <v>24</v>
      </c>
      <c r="B29" s="120"/>
      <c r="C29" s="120"/>
      <c r="D29" s="118"/>
    </row>
    <row r="30" spans="1:19" x14ac:dyDescent="0.25">
      <c r="A30" s="118"/>
      <c r="B30" s="118"/>
      <c r="C30" s="118"/>
      <c r="D30" s="118"/>
    </row>
    <row r="31" spans="1:19" x14ac:dyDescent="0.25">
      <c r="A31" s="120"/>
      <c r="B31" s="120"/>
      <c r="C31" s="120"/>
      <c r="D31" s="121"/>
    </row>
    <row r="32" spans="1:19" x14ac:dyDescent="0.25">
      <c r="H32" s="122" t="s">
        <v>25</v>
      </c>
      <c r="I32" s="357" t="str">
        <f>+J13</f>
        <v xml:space="preserve"> 30 Juli 2021</v>
      </c>
      <c r="J32" s="358"/>
    </row>
    <row r="39" spans="8:10" ht="15.75" x14ac:dyDescent="0.25">
      <c r="H39" s="325" t="s">
        <v>26</v>
      </c>
      <c r="I39" s="325"/>
      <c r="J39" s="325"/>
    </row>
  </sheetData>
  <mergeCells count="7">
    <mergeCell ref="H39:J39"/>
    <mergeCell ref="A10:J10"/>
    <mergeCell ref="H16:I16"/>
    <mergeCell ref="H17:I17"/>
    <mergeCell ref="A18:I18"/>
    <mergeCell ref="A19:D19"/>
    <mergeCell ref="I32:J32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2:M50"/>
  <sheetViews>
    <sheetView topLeftCell="A12" zoomScale="86" zoomScaleNormal="86" workbookViewId="0">
      <selection activeCell="J13" sqref="J13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7109375" customWidth="1"/>
    <col min="5" max="5" width="16" customWidth="1"/>
    <col min="6" max="7" width="8" customWidth="1"/>
    <col min="8" max="8" width="14" style="132" customWidth="1"/>
    <col min="9" max="9" width="2.140625" style="132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130" t="s">
        <v>0</v>
      </c>
      <c r="B2" s="131"/>
      <c r="C2" s="1"/>
    </row>
    <row r="3" spans="1:13" x14ac:dyDescent="0.25">
      <c r="A3" s="89" t="s">
        <v>1</v>
      </c>
      <c r="B3" s="133"/>
      <c r="C3" s="133"/>
    </row>
    <row r="4" spans="1:13" x14ac:dyDescent="0.25">
      <c r="A4" s="89" t="s">
        <v>2</v>
      </c>
      <c r="B4" s="133"/>
      <c r="C4" s="133"/>
    </row>
    <row r="5" spans="1:13" x14ac:dyDescent="0.25">
      <c r="A5" s="89" t="s">
        <v>3</v>
      </c>
      <c r="B5" s="133"/>
      <c r="C5" s="133"/>
    </row>
    <row r="6" spans="1:13" x14ac:dyDescent="0.25">
      <c r="A6" s="89" t="s">
        <v>4</v>
      </c>
      <c r="B6" s="133"/>
      <c r="C6" s="133"/>
    </row>
    <row r="7" spans="1:13" x14ac:dyDescent="0.25">
      <c r="A7" s="89" t="s">
        <v>5</v>
      </c>
      <c r="B7" s="133"/>
      <c r="C7" s="133"/>
    </row>
    <row r="8" spans="1:13" x14ac:dyDescent="0.25">
      <c r="A8" s="133"/>
      <c r="B8" s="133"/>
      <c r="C8" s="133"/>
    </row>
    <row r="9" spans="1:13" ht="15.75" thickBot="1" x14ac:dyDescent="0.3">
      <c r="A9" s="134"/>
      <c r="B9" s="134"/>
      <c r="C9" s="134"/>
      <c r="D9" s="134"/>
      <c r="E9" s="134"/>
      <c r="F9" s="134"/>
      <c r="G9" s="134"/>
      <c r="H9" s="135"/>
      <c r="I9" s="135"/>
      <c r="J9" s="134"/>
    </row>
    <row r="10" spans="1:13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2"/>
      <c r="J10" s="373"/>
    </row>
    <row r="12" spans="1:13" ht="23.25" customHeight="1" x14ac:dyDescent="0.25">
      <c r="A12" s="95" t="s">
        <v>7</v>
      </c>
      <c r="B12" s="95" t="s">
        <v>231</v>
      </c>
      <c r="C12" s="95"/>
      <c r="D12" s="95"/>
      <c r="E12" s="95"/>
      <c r="F12" s="95"/>
      <c r="G12" s="95"/>
      <c r="H12" s="137" t="s">
        <v>8</v>
      </c>
      <c r="I12" s="137" t="s">
        <v>9</v>
      </c>
      <c r="J12" s="2" t="s">
        <v>1058</v>
      </c>
    </row>
    <row r="13" spans="1:13" ht="23.25" customHeight="1" x14ac:dyDescent="0.25">
      <c r="A13" s="95"/>
      <c r="B13" s="95"/>
      <c r="C13" s="95"/>
      <c r="D13" s="95"/>
      <c r="E13" s="95"/>
      <c r="F13" s="95"/>
      <c r="G13" s="95"/>
      <c r="H13" s="137" t="s">
        <v>10</v>
      </c>
      <c r="I13" s="137" t="s">
        <v>9</v>
      </c>
      <c r="J13" s="3" t="s">
        <v>1038</v>
      </c>
    </row>
    <row r="14" spans="1:13" ht="23.25" customHeight="1" x14ac:dyDescent="0.25">
      <c r="A14" s="95" t="s">
        <v>11</v>
      </c>
      <c r="B14" s="95" t="s">
        <v>232</v>
      </c>
      <c r="C14" s="95"/>
      <c r="D14" s="95"/>
      <c r="E14" s="95"/>
      <c r="F14" s="95"/>
      <c r="G14" s="95"/>
      <c r="H14" s="137" t="s">
        <v>233</v>
      </c>
      <c r="I14" s="137" t="s">
        <v>9</v>
      </c>
      <c r="J14" s="95"/>
    </row>
    <row r="15" spans="1:13" ht="27.75" customHeight="1" thickBot="1" x14ac:dyDescent="0.3">
      <c r="A15" s="138"/>
      <c r="B15" s="138"/>
      <c r="C15" s="138"/>
      <c r="D15" s="138"/>
      <c r="E15" s="138"/>
      <c r="F15" s="138"/>
      <c r="G15" s="138"/>
      <c r="H15" s="139"/>
      <c r="I15" s="139"/>
      <c r="J15" s="138"/>
    </row>
    <row r="16" spans="1:13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101</v>
      </c>
      <c r="G16" s="187" t="s">
        <v>28</v>
      </c>
      <c r="H16" s="374" t="s">
        <v>16</v>
      </c>
      <c r="I16" s="375"/>
      <c r="J16" s="143" t="s">
        <v>17</v>
      </c>
      <c r="M16" s="132"/>
    </row>
    <row r="17" spans="1:13" s="138" customFormat="1" ht="67.5" customHeight="1" x14ac:dyDescent="0.25">
      <c r="A17" s="144">
        <v>1</v>
      </c>
      <c r="B17" s="182" t="s">
        <v>489</v>
      </c>
      <c r="C17" s="183" t="s">
        <v>1059</v>
      </c>
      <c r="D17" s="184" t="s">
        <v>490</v>
      </c>
      <c r="E17" s="185" t="s">
        <v>458</v>
      </c>
      <c r="F17" s="146">
        <v>1</v>
      </c>
      <c r="G17" s="188">
        <v>170</v>
      </c>
      <c r="H17" s="376">
        <v>5500000</v>
      </c>
      <c r="I17" s="377"/>
      <c r="J17" s="147">
        <f>H17</f>
        <v>5500000</v>
      </c>
      <c r="M17" s="139"/>
    </row>
    <row r="18" spans="1:13" s="138" customFormat="1" ht="67.5" customHeight="1" x14ac:dyDescent="0.25">
      <c r="A18" s="144">
        <v>2</v>
      </c>
      <c r="B18" s="291">
        <v>44399</v>
      </c>
      <c r="C18" s="183" t="s">
        <v>1060</v>
      </c>
      <c r="D18" s="184" t="s">
        <v>1061</v>
      </c>
      <c r="E18" s="185" t="s">
        <v>458</v>
      </c>
      <c r="F18" s="146">
        <v>1</v>
      </c>
      <c r="G18" s="188">
        <v>32</v>
      </c>
      <c r="H18" s="422">
        <v>5500000</v>
      </c>
      <c r="I18" s="423"/>
      <c r="J18" s="433">
        <f t="shared" ref="J18" si="0">H18</f>
        <v>5500000</v>
      </c>
      <c r="M18" s="139"/>
    </row>
    <row r="19" spans="1:13" s="138" customFormat="1" ht="67.5" customHeight="1" x14ac:dyDescent="0.25">
      <c r="A19" s="144">
        <v>3</v>
      </c>
      <c r="B19" s="291">
        <v>44399</v>
      </c>
      <c r="C19" s="183" t="s">
        <v>1062</v>
      </c>
      <c r="D19" s="184" t="s">
        <v>490</v>
      </c>
      <c r="E19" s="185" t="s">
        <v>458</v>
      </c>
      <c r="F19" s="186">
        <v>28</v>
      </c>
      <c r="G19" s="318">
        <v>896</v>
      </c>
      <c r="H19" s="431"/>
      <c r="I19" s="432"/>
      <c r="J19" s="434"/>
      <c r="M19" s="139"/>
    </row>
    <row r="20" spans="1:13" ht="36" customHeight="1" thickBot="1" x14ac:dyDescent="0.3">
      <c r="A20" s="378" t="s">
        <v>18</v>
      </c>
      <c r="B20" s="379"/>
      <c r="C20" s="379"/>
      <c r="D20" s="379"/>
      <c r="E20" s="379"/>
      <c r="F20" s="379"/>
      <c r="G20" s="379"/>
      <c r="H20" s="379"/>
      <c r="I20" s="380"/>
      <c r="J20" s="148">
        <f>SUM(J17:J19)</f>
        <v>11000000</v>
      </c>
    </row>
    <row r="21" spans="1:13" ht="21.75" customHeight="1" x14ac:dyDescent="0.25">
      <c r="A21" s="381"/>
      <c r="B21" s="381"/>
      <c r="C21" s="381"/>
      <c r="D21" s="381"/>
      <c r="E21" s="149"/>
      <c r="H21" s="150"/>
      <c r="I21" s="150"/>
      <c r="J21" s="151"/>
    </row>
    <row r="22" spans="1:13" ht="29.25" customHeight="1" x14ac:dyDescent="0.25">
      <c r="A22" s="152"/>
      <c r="B22" s="152"/>
      <c r="D22" s="152"/>
      <c r="E22" s="152"/>
      <c r="H22" s="153" t="s">
        <v>102</v>
      </c>
      <c r="I22" s="153"/>
      <c r="J22" s="154">
        <v>0</v>
      </c>
    </row>
    <row r="23" spans="1:13" ht="29.25" customHeight="1" thickBot="1" x14ac:dyDescent="0.3">
      <c r="A23" s="287"/>
      <c r="B23" s="287"/>
      <c r="D23" s="287"/>
      <c r="E23" s="287"/>
      <c r="H23" s="156" t="s">
        <v>185</v>
      </c>
      <c r="I23" s="156"/>
      <c r="J23" s="157">
        <v>0</v>
      </c>
    </row>
    <row r="24" spans="1:13" ht="29.25" customHeight="1" x14ac:dyDescent="0.25">
      <c r="A24" s="95"/>
      <c r="B24" s="95"/>
      <c r="D24" s="95"/>
      <c r="E24" s="158"/>
      <c r="H24" s="159" t="s">
        <v>19</v>
      </c>
      <c r="I24" s="160"/>
      <c r="J24" s="161">
        <f>J20</f>
        <v>11000000</v>
      </c>
    </row>
    <row r="25" spans="1:13" ht="20.25" customHeight="1" x14ac:dyDescent="0.25">
      <c r="A25" s="95"/>
      <c r="B25" s="95"/>
      <c r="D25" s="95"/>
      <c r="E25" s="158"/>
      <c r="H25" s="160"/>
      <c r="I25" s="160"/>
      <c r="J25" s="162"/>
    </row>
    <row r="26" spans="1:13" ht="18.75" x14ac:dyDescent="0.25">
      <c r="A26" s="163" t="s">
        <v>1100</v>
      </c>
      <c r="B26" s="158"/>
      <c r="D26" s="95"/>
      <c r="E26" s="158"/>
      <c r="H26" s="160"/>
      <c r="I26" s="160"/>
      <c r="J26" s="162"/>
    </row>
    <row r="27" spans="1:13" ht="15.75" x14ac:dyDescent="0.25">
      <c r="A27" s="95"/>
      <c r="B27" s="95"/>
      <c r="D27" s="95"/>
      <c r="E27" s="158"/>
      <c r="H27" s="160"/>
      <c r="I27" s="160"/>
      <c r="J27" s="162"/>
    </row>
    <row r="28" spans="1:13" ht="18.75" x14ac:dyDescent="0.3">
      <c r="A28" s="164" t="s">
        <v>20</v>
      </c>
      <c r="B28" s="165"/>
      <c r="D28" s="165"/>
      <c r="E28" s="95"/>
      <c r="H28" s="137"/>
      <c r="I28" s="137"/>
      <c r="J28" s="95"/>
    </row>
    <row r="29" spans="1:13" ht="18.75" x14ac:dyDescent="0.3">
      <c r="A29" s="166" t="s">
        <v>21</v>
      </c>
      <c r="B29" s="158"/>
      <c r="D29" s="158"/>
      <c r="E29" s="95"/>
      <c r="H29" s="137"/>
      <c r="I29" s="137"/>
      <c r="J29" s="95"/>
      <c r="M29" s="167"/>
    </row>
    <row r="30" spans="1:13" ht="18.75" x14ac:dyDescent="0.3">
      <c r="A30" s="166" t="s">
        <v>22</v>
      </c>
      <c r="B30" s="158"/>
      <c r="D30" s="95"/>
      <c r="E30" s="95"/>
      <c r="H30" s="137"/>
      <c r="I30" s="137"/>
      <c r="J30" s="95"/>
    </row>
    <row r="31" spans="1:13" ht="18.75" x14ac:dyDescent="0.3">
      <c r="A31" s="168" t="s">
        <v>23</v>
      </c>
      <c r="B31" s="169"/>
      <c r="D31" s="169"/>
      <c r="E31" s="95"/>
      <c r="H31" s="137"/>
      <c r="I31" s="137"/>
      <c r="J31" s="95"/>
    </row>
    <row r="32" spans="1:13" ht="18.75" x14ac:dyDescent="0.3">
      <c r="A32" s="170" t="s">
        <v>24</v>
      </c>
      <c r="B32" s="171"/>
      <c r="D32" s="172"/>
      <c r="E32" s="95"/>
      <c r="H32" s="137"/>
      <c r="I32" s="137"/>
      <c r="J32" s="95"/>
    </row>
    <row r="33" spans="1:10" ht="15.75" x14ac:dyDescent="0.25">
      <c r="A33" s="171"/>
      <c r="B33" s="171"/>
      <c r="D33" s="173"/>
      <c r="E33" s="95"/>
      <c r="H33" s="137"/>
      <c r="I33" s="137"/>
      <c r="J33" s="95"/>
    </row>
    <row r="34" spans="1:10" ht="15.75" x14ac:dyDescent="0.25">
      <c r="A34" s="95"/>
      <c r="B34" s="95"/>
      <c r="D34" s="95"/>
      <c r="E34" s="95"/>
      <c r="H34" s="174" t="s">
        <v>25</v>
      </c>
      <c r="I34" s="382" t="str">
        <f>J13</f>
        <v xml:space="preserve"> 30 Juli 2021</v>
      </c>
      <c r="J34" s="382"/>
    </row>
    <row r="35" spans="1:10" ht="15.75" x14ac:dyDescent="0.25">
      <c r="A35" s="95"/>
      <c r="B35" s="95"/>
      <c r="D35" s="95"/>
      <c r="E35" s="95"/>
      <c r="H35" s="137"/>
      <c r="I35" s="137"/>
      <c r="J35" s="95"/>
    </row>
    <row r="36" spans="1:10" ht="15.75" x14ac:dyDescent="0.25">
      <c r="A36" s="95"/>
      <c r="B36" s="95"/>
      <c r="D36" s="95"/>
      <c r="E36" s="95"/>
      <c r="H36" s="137"/>
      <c r="I36" s="137"/>
      <c r="J36" s="95"/>
    </row>
    <row r="37" spans="1:10" ht="15.75" x14ac:dyDescent="0.25">
      <c r="A37" s="95"/>
      <c r="B37" s="95"/>
      <c r="D37" s="95"/>
      <c r="E37" s="95"/>
      <c r="H37" s="137"/>
      <c r="I37" s="137"/>
      <c r="J37" s="95"/>
    </row>
    <row r="38" spans="1:10" ht="26.25" customHeight="1" x14ac:dyDescent="0.25">
      <c r="A38" s="95"/>
      <c r="B38" s="95"/>
      <c r="D38" s="95"/>
      <c r="E38" s="95"/>
      <c r="H38" s="137"/>
      <c r="I38" s="137"/>
      <c r="J38" s="95"/>
    </row>
    <row r="39" spans="1:10" ht="15.75" x14ac:dyDescent="0.25">
      <c r="A39" s="95"/>
      <c r="B39" s="95"/>
      <c r="D39" s="95"/>
      <c r="E39" s="95"/>
      <c r="H39" s="137"/>
      <c r="I39" s="137"/>
      <c r="J39" s="95"/>
    </row>
    <row r="40" spans="1:10" ht="15.75" x14ac:dyDescent="0.25">
      <c r="A40" s="95"/>
      <c r="B40" s="95"/>
      <c r="D40" s="95"/>
      <c r="E40" s="95"/>
      <c r="H40" s="137"/>
      <c r="I40" s="137"/>
      <c r="J40" s="95"/>
    </row>
    <row r="41" spans="1:10" ht="15.75" x14ac:dyDescent="0.25">
      <c r="A41" s="95"/>
      <c r="B41" s="95"/>
      <c r="D41" s="95"/>
      <c r="E41" s="95"/>
      <c r="H41" s="137"/>
      <c r="I41" s="137"/>
      <c r="J41" s="95"/>
    </row>
    <row r="42" spans="1:10" ht="15.75" x14ac:dyDescent="0.25">
      <c r="A42" s="1"/>
      <c r="B42" s="1"/>
      <c r="D42" s="1"/>
      <c r="E42" s="1"/>
      <c r="H42" s="352" t="s">
        <v>26</v>
      </c>
      <c r="I42" s="352"/>
      <c r="J42" s="352"/>
    </row>
    <row r="43" spans="1:10" ht="15.75" x14ac:dyDescent="0.25">
      <c r="A43" s="1"/>
      <c r="B43" s="1"/>
      <c r="D43" s="1"/>
      <c r="E43" s="1"/>
      <c r="H43" s="175"/>
      <c r="I43" s="175"/>
      <c r="J43" s="1"/>
    </row>
    <row r="44" spans="1:10" ht="15.75" x14ac:dyDescent="0.25">
      <c r="A44" s="1"/>
      <c r="B44" s="1"/>
      <c r="D44" s="1"/>
      <c r="E44" s="1"/>
      <c r="H44" s="175"/>
      <c r="I44" s="175"/>
      <c r="J44" s="1"/>
    </row>
    <row r="45" spans="1:10" ht="15.75" x14ac:dyDescent="0.25">
      <c r="A45" s="1"/>
      <c r="B45" s="1"/>
      <c r="D45" s="1"/>
      <c r="E45" s="1"/>
      <c r="H45" s="175"/>
      <c r="I45" s="175"/>
      <c r="J45" s="1"/>
    </row>
    <row r="46" spans="1:10" ht="15.75" x14ac:dyDescent="0.25">
      <c r="A46" s="1"/>
      <c r="B46" s="1"/>
      <c r="D46" s="1"/>
      <c r="E46" s="1"/>
      <c r="H46" s="175"/>
      <c r="I46" s="175"/>
      <c r="J46" s="1"/>
    </row>
    <row r="47" spans="1:10" ht="15.75" x14ac:dyDescent="0.25">
      <c r="A47" s="1"/>
      <c r="B47" s="1"/>
      <c r="D47" s="1"/>
      <c r="E47" s="1"/>
      <c r="H47" s="175"/>
      <c r="I47" s="175"/>
      <c r="J47" s="1"/>
    </row>
    <row r="48" spans="1:10" ht="15.75" x14ac:dyDescent="0.25">
      <c r="A48" s="1"/>
      <c r="B48" s="1"/>
      <c r="D48" s="1"/>
      <c r="E48" s="1"/>
      <c r="H48" s="175"/>
      <c r="I48" s="175"/>
      <c r="J48" s="1"/>
    </row>
    <row r="49" spans="1:10" ht="15.75" x14ac:dyDescent="0.25">
      <c r="A49" s="1"/>
      <c r="B49" s="1"/>
      <c r="D49" s="1"/>
      <c r="E49" s="1"/>
      <c r="H49" s="175"/>
      <c r="I49" s="175"/>
      <c r="J49" s="1"/>
    </row>
    <row r="50" spans="1:10" ht="15.75" x14ac:dyDescent="0.25">
      <c r="A50" s="1"/>
      <c r="B50" s="1"/>
      <c r="D50" s="1"/>
      <c r="E50" s="1"/>
      <c r="H50" s="175"/>
      <c r="I50" s="175"/>
      <c r="J50" s="1"/>
    </row>
  </sheetData>
  <autoFilter ref="A16:J20">
    <filterColumn colId="7" showButton="0"/>
  </autoFilter>
  <mergeCells count="9">
    <mergeCell ref="H42:J42"/>
    <mergeCell ref="A10:J10"/>
    <mergeCell ref="H16:I16"/>
    <mergeCell ref="H17:I17"/>
    <mergeCell ref="A20:I20"/>
    <mergeCell ref="A21:D21"/>
    <mergeCell ref="I34:J34"/>
    <mergeCell ref="H18:I19"/>
    <mergeCell ref="J18:J19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47"/>
  <sheetViews>
    <sheetView topLeftCell="A22" workbookViewId="0">
      <selection activeCell="D18" sqref="D18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10.42578125" style="7" customWidth="1"/>
    <col min="4" max="4" width="27.7109375" style="7" customWidth="1"/>
    <col min="5" max="5" width="14.42578125" style="7" customWidth="1"/>
    <col min="6" max="6" width="6" style="7" customWidth="1"/>
    <col min="7" max="7" width="13.85546875" style="8" customWidth="1"/>
    <col min="8" max="8" width="1.42578125" style="8" customWidth="1"/>
    <col min="9" max="9" width="17.140625" style="7" customWidth="1"/>
    <col min="10" max="16384" width="9.140625" style="7"/>
  </cols>
  <sheetData>
    <row r="1" spans="1:9" ht="6.75" customHeight="1" x14ac:dyDescent="0.25"/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8" spans="1:9" ht="16.5" thickBot="1" x14ac:dyDescent="0.3"/>
    <row r="9" spans="1:9" ht="21.75" customHeight="1" thickBot="1" x14ac:dyDescent="0.3">
      <c r="A9" s="344" t="s">
        <v>6</v>
      </c>
      <c r="B9" s="345"/>
      <c r="C9" s="345"/>
      <c r="D9" s="345"/>
      <c r="E9" s="345"/>
      <c r="F9" s="345"/>
      <c r="G9" s="345"/>
      <c r="H9" s="345"/>
      <c r="I9" s="346"/>
    </row>
    <row r="10" spans="1:9" ht="9.75" customHeight="1" x14ac:dyDescent="0.25"/>
    <row r="11" spans="1:9" x14ac:dyDescent="0.25">
      <c r="A11" s="7" t="s">
        <v>7</v>
      </c>
      <c r="B11" s="7" t="s">
        <v>99</v>
      </c>
      <c r="G11" s="8" t="s">
        <v>8</v>
      </c>
      <c r="H11" s="12" t="s">
        <v>9</v>
      </c>
      <c r="I11" s="2" t="s">
        <v>103</v>
      </c>
    </row>
    <row r="12" spans="1:9" x14ac:dyDescent="0.25">
      <c r="G12" s="8" t="s">
        <v>10</v>
      </c>
      <c r="H12" s="12" t="s">
        <v>9</v>
      </c>
      <c r="I12" s="3" t="s">
        <v>93</v>
      </c>
    </row>
    <row r="13" spans="1:9" x14ac:dyDescent="0.25">
      <c r="G13" s="8" t="s">
        <v>27</v>
      </c>
      <c r="H13" s="12" t="s">
        <v>9</v>
      </c>
      <c r="I13" s="76"/>
    </row>
    <row r="14" spans="1:9" x14ac:dyDescent="0.25">
      <c r="A14" s="7" t="s">
        <v>11</v>
      </c>
      <c r="B14" s="7" t="s">
        <v>100</v>
      </c>
    </row>
    <row r="15" spans="1:9" ht="9.75" customHeight="1" thickBot="1" x14ac:dyDescent="0.3">
      <c r="F15" s="34"/>
    </row>
    <row r="16" spans="1:9" ht="20.100000000000001" customHeight="1" x14ac:dyDescent="0.25">
      <c r="A16" s="77" t="s">
        <v>12</v>
      </c>
      <c r="B16" s="78" t="s">
        <v>32</v>
      </c>
      <c r="C16" s="78" t="s">
        <v>13</v>
      </c>
      <c r="D16" s="78" t="s">
        <v>33</v>
      </c>
      <c r="E16" s="78" t="s">
        <v>14</v>
      </c>
      <c r="F16" s="79" t="s">
        <v>28</v>
      </c>
      <c r="G16" s="355" t="s">
        <v>16</v>
      </c>
      <c r="H16" s="356"/>
      <c r="I16" s="80" t="s">
        <v>17</v>
      </c>
    </row>
    <row r="17" spans="1:18" ht="27.75" customHeight="1" x14ac:dyDescent="0.25">
      <c r="A17" s="16">
        <v>1</v>
      </c>
      <c r="B17" s="81" t="s">
        <v>115</v>
      </c>
      <c r="C17" s="278" t="s">
        <v>105</v>
      </c>
      <c r="D17" s="83" t="s">
        <v>117</v>
      </c>
      <c r="E17" s="84" t="s">
        <v>127</v>
      </c>
      <c r="F17" s="85">
        <v>68</v>
      </c>
      <c r="G17" s="353">
        <v>64480</v>
      </c>
      <c r="H17" s="354"/>
      <c r="I17" s="65">
        <f>F17*G17</f>
        <v>4384640</v>
      </c>
    </row>
    <row r="18" spans="1:18" ht="27.75" customHeight="1" x14ac:dyDescent="0.25">
      <c r="A18" s="16">
        <v>2</v>
      </c>
      <c r="B18" s="81" t="s">
        <v>115</v>
      </c>
      <c r="C18" s="278" t="s">
        <v>106</v>
      </c>
      <c r="D18" s="83" t="s">
        <v>118</v>
      </c>
      <c r="E18" s="84" t="s">
        <v>128</v>
      </c>
      <c r="F18" s="85">
        <v>48</v>
      </c>
      <c r="G18" s="353">
        <v>39520</v>
      </c>
      <c r="H18" s="354"/>
      <c r="I18" s="65">
        <f t="shared" ref="I18:I25" si="0">F18*G18</f>
        <v>1896960</v>
      </c>
    </row>
    <row r="19" spans="1:18" ht="27.75" customHeight="1" x14ac:dyDescent="0.25">
      <c r="A19" s="16">
        <v>3</v>
      </c>
      <c r="B19" s="81" t="s">
        <v>115</v>
      </c>
      <c r="C19" s="278" t="s">
        <v>107</v>
      </c>
      <c r="D19" s="83" t="s">
        <v>119</v>
      </c>
      <c r="E19" s="84" t="s">
        <v>129</v>
      </c>
      <c r="F19" s="85">
        <v>21</v>
      </c>
      <c r="G19" s="353">
        <v>66560</v>
      </c>
      <c r="H19" s="354"/>
      <c r="I19" s="65">
        <f t="shared" si="0"/>
        <v>1397760</v>
      </c>
    </row>
    <row r="20" spans="1:18" ht="27.75" customHeight="1" x14ac:dyDescent="0.25">
      <c r="A20" s="16">
        <v>4</v>
      </c>
      <c r="B20" s="81" t="s">
        <v>115</v>
      </c>
      <c r="C20" s="278" t="s">
        <v>108</v>
      </c>
      <c r="D20" s="83" t="s">
        <v>120</v>
      </c>
      <c r="E20" s="84" t="s">
        <v>130</v>
      </c>
      <c r="F20" s="85">
        <v>92</v>
      </c>
      <c r="G20" s="353">
        <v>63886</v>
      </c>
      <c r="H20" s="354"/>
      <c r="I20" s="65">
        <f t="shared" si="0"/>
        <v>5877512</v>
      </c>
    </row>
    <row r="21" spans="1:18" ht="27.75" customHeight="1" x14ac:dyDescent="0.25">
      <c r="A21" s="16">
        <v>5</v>
      </c>
      <c r="B21" s="81" t="s">
        <v>115</v>
      </c>
      <c r="C21" s="278" t="s">
        <v>109</v>
      </c>
      <c r="D21" s="83" t="s">
        <v>121</v>
      </c>
      <c r="E21" s="84" t="s">
        <v>131</v>
      </c>
      <c r="F21" s="85">
        <v>43</v>
      </c>
      <c r="G21" s="353">
        <v>35360</v>
      </c>
      <c r="H21" s="354"/>
      <c r="I21" s="65">
        <f t="shared" si="0"/>
        <v>1520480</v>
      </c>
    </row>
    <row r="22" spans="1:18" ht="27.75" customHeight="1" x14ac:dyDescent="0.25">
      <c r="A22" s="16">
        <v>6</v>
      </c>
      <c r="B22" s="81" t="s">
        <v>116</v>
      </c>
      <c r="C22" s="278" t="s">
        <v>110</v>
      </c>
      <c r="D22" s="83" t="s">
        <v>122</v>
      </c>
      <c r="E22" s="84" t="s">
        <v>132</v>
      </c>
      <c r="F22" s="85">
        <v>56</v>
      </c>
      <c r="G22" s="353">
        <v>3000</v>
      </c>
      <c r="H22" s="354"/>
      <c r="I22" s="65">
        <f t="shared" si="0"/>
        <v>168000</v>
      </c>
    </row>
    <row r="23" spans="1:18" ht="27.75" customHeight="1" x14ac:dyDescent="0.25">
      <c r="A23" s="16">
        <v>7</v>
      </c>
      <c r="B23" s="81" t="s">
        <v>116</v>
      </c>
      <c r="C23" s="278" t="s">
        <v>111</v>
      </c>
      <c r="D23" s="83" t="s">
        <v>123</v>
      </c>
      <c r="E23" s="84" t="s">
        <v>132</v>
      </c>
      <c r="F23" s="85">
        <v>50</v>
      </c>
      <c r="G23" s="353">
        <v>3000</v>
      </c>
      <c r="H23" s="354"/>
      <c r="I23" s="65">
        <f t="shared" si="0"/>
        <v>150000</v>
      </c>
    </row>
    <row r="24" spans="1:18" ht="27.75" customHeight="1" x14ac:dyDescent="0.25">
      <c r="A24" s="16">
        <v>8</v>
      </c>
      <c r="B24" s="81" t="s">
        <v>116</v>
      </c>
      <c r="C24" s="278" t="s">
        <v>112</v>
      </c>
      <c r="D24" s="83" t="s">
        <v>124</v>
      </c>
      <c r="E24" s="84" t="s">
        <v>133</v>
      </c>
      <c r="F24" s="85">
        <v>50</v>
      </c>
      <c r="G24" s="353">
        <v>7000</v>
      </c>
      <c r="H24" s="354"/>
      <c r="I24" s="65">
        <f t="shared" si="0"/>
        <v>350000</v>
      </c>
    </row>
    <row r="25" spans="1:18" ht="27.75" customHeight="1" x14ac:dyDescent="0.25">
      <c r="A25" s="16">
        <v>9</v>
      </c>
      <c r="B25" s="81" t="s">
        <v>116</v>
      </c>
      <c r="C25" s="278" t="s">
        <v>113</v>
      </c>
      <c r="D25" s="83" t="s">
        <v>125</v>
      </c>
      <c r="E25" s="84" t="s">
        <v>134</v>
      </c>
      <c r="F25" s="85">
        <v>50</v>
      </c>
      <c r="G25" s="353">
        <v>5000</v>
      </c>
      <c r="H25" s="354"/>
      <c r="I25" s="65">
        <f t="shared" si="0"/>
        <v>250000</v>
      </c>
    </row>
    <row r="26" spans="1:18" ht="27.75" customHeight="1" x14ac:dyDescent="0.25">
      <c r="A26" s="16">
        <v>10</v>
      </c>
      <c r="B26" s="81" t="s">
        <v>116</v>
      </c>
      <c r="C26" s="278" t="s">
        <v>114</v>
      </c>
      <c r="D26" s="83" t="s">
        <v>126</v>
      </c>
      <c r="E26" s="84" t="s">
        <v>132</v>
      </c>
      <c r="F26" s="85">
        <v>65</v>
      </c>
      <c r="G26" s="353">
        <v>3000</v>
      </c>
      <c r="H26" s="354"/>
      <c r="I26" s="65">
        <f>F26*G26</f>
        <v>195000</v>
      </c>
    </row>
    <row r="27" spans="1:18" ht="22.5" customHeight="1" thickBot="1" x14ac:dyDescent="0.3">
      <c r="A27" s="349" t="s">
        <v>18</v>
      </c>
      <c r="B27" s="350"/>
      <c r="C27" s="350"/>
      <c r="D27" s="350"/>
      <c r="E27" s="350"/>
      <c r="F27" s="350"/>
      <c r="G27" s="350"/>
      <c r="H27" s="351"/>
      <c r="I27" s="86">
        <f>SUM(I17:I26)</f>
        <v>16190352</v>
      </c>
    </row>
    <row r="28" spans="1:18" x14ac:dyDescent="0.25">
      <c r="A28" s="337"/>
      <c r="B28" s="337"/>
      <c r="C28" s="337"/>
      <c r="D28" s="337"/>
      <c r="E28" s="71"/>
      <c r="F28" s="71"/>
      <c r="G28" s="19"/>
      <c r="H28" s="19"/>
      <c r="I28" s="20"/>
    </row>
    <row r="29" spans="1:18" x14ac:dyDescent="0.25">
      <c r="E29" s="6"/>
      <c r="F29" s="6"/>
      <c r="G29" s="61" t="s">
        <v>102</v>
      </c>
      <c r="H29" s="61"/>
      <c r="I29" s="62">
        <v>0</v>
      </c>
      <c r="J29" s="28"/>
      <c r="R29" s="7" t="s">
        <v>58</v>
      </c>
    </row>
    <row r="30" spans="1:18" ht="16.5" thickBot="1" x14ac:dyDescent="0.3">
      <c r="E30" s="6"/>
      <c r="F30" s="6"/>
      <c r="G30" s="26" t="s">
        <v>36</v>
      </c>
      <c r="H30" s="26"/>
      <c r="I30" s="75">
        <v>0</v>
      </c>
      <c r="J30" s="28"/>
    </row>
    <row r="31" spans="1:18" ht="16.5" customHeight="1" x14ac:dyDescent="0.25">
      <c r="E31" s="6"/>
      <c r="F31" s="6"/>
      <c r="G31" s="29" t="s">
        <v>19</v>
      </c>
      <c r="H31" s="29"/>
      <c r="I31" s="30">
        <f>I27</f>
        <v>16190352</v>
      </c>
    </row>
    <row r="32" spans="1:18" ht="6.75" customHeight="1" x14ac:dyDescent="0.25">
      <c r="E32" s="6"/>
      <c r="F32" s="6"/>
      <c r="G32" s="29"/>
      <c r="H32" s="29"/>
      <c r="I32" s="30"/>
    </row>
    <row r="33" spans="1:9" x14ac:dyDescent="0.25">
      <c r="A33" s="6" t="s">
        <v>149</v>
      </c>
      <c r="E33" s="6"/>
      <c r="F33" s="6"/>
      <c r="G33" s="29"/>
      <c r="H33" s="29"/>
      <c r="I33" s="30"/>
    </row>
    <row r="34" spans="1:9" ht="9.75" customHeight="1" x14ac:dyDescent="0.25">
      <c r="A34" s="31"/>
      <c r="E34" s="6"/>
      <c r="F34" s="6"/>
      <c r="G34" s="29"/>
      <c r="H34" s="29"/>
      <c r="I34" s="30"/>
    </row>
    <row r="35" spans="1:9" x14ac:dyDescent="0.25">
      <c r="A35" s="32" t="s">
        <v>20</v>
      </c>
    </row>
    <row r="36" spans="1:9" x14ac:dyDescent="0.25">
      <c r="A36" s="33" t="s">
        <v>21</v>
      </c>
      <c r="B36" s="33"/>
      <c r="C36" s="33"/>
      <c r="D36" s="33"/>
      <c r="E36" s="34"/>
    </row>
    <row r="37" spans="1:9" x14ac:dyDescent="0.25">
      <c r="A37" s="33" t="s">
        <v>22</v>
      </c>
      <c r="B37" s="33"/>
      <c r="C37" s="33"/>
      <c r="D37" s="34"/>
      <c r="E37" s="34"/>
    </row>
    <row r="38" spans="1:9" x14ac:dyDescent="0.25">
      <c r="A38" s="35" t="s">
        <v>23</v>
      </c>
      <c r="B38" s="36"/>
      <c r="C38" s="36"/>
      <c r="D38" s="35"/>
      <c r="E38" s="34"/>
    </row>
    <row r="39" spans="1:9" x14ac:dyDescent="0.25">
      <c r="A39" s="37" t="s">
        <v>24</v>
      </c>
      <c r="B39" s="37"/>
      <c r="C39" s="37"/>
      <c r="D39" s="36"/>
      <c r="E39" s="34"/>
    </row>
    <row r="40" spans="1:9" ht="13.5" customHeight="1" x14ac:dyDescent="0.25">
      <c r="A40" s="39"/>
      <c r="B40" s="39"/>
      <c r="C40" s="39"/>
      <c r="D40" s="87"/>
    </row>
    <row r="41" spans="1:9" x14ac:dyDescent="0.25">
      <c r="G41" s="40" t="s">
        <v>25</v>
      </c>
      <c r="H41" s="323" t="str">
        <f>+I12</f>
        <v xml:space="preserve"> 05 Juli 2021</v>
      </c>
      <c r="I41" s="324"/>
    </row>
    <row r="45" spans="1:9" x14ac:dyDescent="0.25">
      <c r="H45" s="8" t="s">
        <v>58</v>
      </c>
    </row>
    <row r="47" spans="1:9" x14ac:dyDescent="0.25">
      <c r="G47" s="352" t="s">
        <v>26</v>
      </c>
      <c r="H47" s="352"/>
      <c r="I47" s="352"/>
    </row>
  </sheetData>
  <mergeCells count="16">
    <mergeCell ref="A9:I9"/>
    <mergeCell ref="G16:H16"/>
    <mergeCell ref="G26:H26"/>
    <mergeCell ref="A27:H27"/>
    <mergeCell ref="A28:D28"/>
    <mergeCell ref="G47:I47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H41:I4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R52"/>
  <sheetViews>
    <sheetView topLeftCell="A28" workbookViewId="0">
      <selection activeCell="D29" sqref="D29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10.42578125" style="7" customWidth="1"/>
    <col min="4" max="4" width="27.7109375" style="7" customWidth="1"/>
    <col min="5" max="5" width="14.42578125" style="7" customWidth="1"/>
    <col min="6" max="6" width="6" style="7" customWidth="1"/>
    <col min="7" max="7" width="13.85546875" style="8" customWidth="1"/>
    <col min="8" max="8" width="1.42578125" style="8" customWidth="1"/>
    <col min="9" max="9" width="17.140625" style="7" customWidth="1"/>
    <col min="10" max="10" width="19.42578125" style="7" customWidth="1"/>
    <col min="11" max="11" width="14.5703125" style="7" bestFit="1" customWidth="1"/>
    <col min="12" max="12" width="17.28515625" style="7" customWidth="1"/>
    <col min="13" max="16384" width="9.140625" style="7"/>
  </cols>
  <sheetData>
    <row r="1" spans="1:9" ht="6.75" customHeight="1" x14ac:dyDescent="0.25"/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8" spans="1:9" ht="16.5" thickBot="1" x14ac:dyDescent="0.3"/>
    <row r="9" spans="1:9" ht="21.75" customHeight="1" thickBot="1" x14ac:dyDescent="0.3">
      <c r="A9" s="344" t="s">
        <v>6</v>
      </c>
      <c r="B9" s="345"/>
      <c r="C9" s="345"/>
      <c r="D9" s="345"/>
      <c r="E9" s="345"/>
      <c r="F9" s="345"/>
      <c r="G9" s="345"/>
      <c r="H9" s="345"/>
      <c r="I9" s="346"/>
    </row>
    <row r="10" spans="1:9" ht="9.75" customHeight="1" x14ac:dyDescent="0.25"/>
    <row r="11" spans="1:9" x14ac:dyDescent="0.25">
      <c r="A11" s="7" t="s">
        <v>7</v>
      </c>
      <c r="B11" s="7" t="s">
        <v>99</v>
      </c>
      <c r="G11" s="8" t="s">
        <v>8</v>
      </c>
      <c r="H11" s="12" t="s">
        <v>9</v>
      </c>
      <c r="I11" s="2" t="s">
        <v>1063</v>
      </c>
    </row>
    <row r="12" spans="1:9" x14ac:dyDescent="0.25">
      <c r="G12" s="8" t="s">
        <v>10</v>
      </c>
      <c r="H12" s="12" t="s">
        <v>9</v>
      </c>
      <c r="I12" s="3" t="s">
        <v>1064</v>
      </c>
    </row>
    <row r="13" spans="1:9" x14ac:dyDescent="0.25">
      <c r="G13" s="8" t="s">
        <v>233</v>
      </c>
      <c r="H13" s="12" t="s">
        <v>9</v>
      </c>
      <c r="I13" s="76" t="s">
        <v>1066</v>
      </c>
    </row>
    <row r="14" spans="1:9" x14ac:dyDescent="0.25">
      <c r="A14" s="7" t="s">
        <v>11</v>
      </c>
      <c r="B14" s="7" t="s">
        <v>100</v>
      </c>
    </row>
    <row r="15" spans="1:9" ht="17.25" customHeight="1" thickBot="1" x14ac:dyDescent="0.3">
      <c r="F15" s="34"/>
    </row>
    <row r="16" spans="1:9" ht="20.100000000000001" customHeight="1" x14ac:dyDescent="0.25">
      <c r="A16" s="77" t="s">
        <v>12</v>
      </c>
      <c r="B16" s="78" t="s">
        <v>32</v>
      </c>
      <c r="C16" s="78" t="s">
        <v>13</v>
      </c>
      <c r="D16" s="78" t="s">
        <v>33</v>
      </c>
      <c r="E16" s="78" t="s">
        <v>14</v>
      </c>
      <c r="F16" s="79" t="s">
        <v>28</v>
      </c>
      <c r="G16" s="355" t="s">
        <v>16</v>
      </c>
      <c r="H16" s="356"/>
      <c r="I16" s="80" t="s">
        <v>17</v>
      </c>
    </row>
    <row r="17" spans="1:12" ht="52.5" customHeight="1" x14ac:dyDescent="0.25">
      <c r="A17" s="16">
        <v>1</v>
      </c>
      <c r="B17" s="81">
        <v>44434</v>
      </c>
      <c r="C17" s="321" t="s">
        <v>1065</v>
      </c>
      <c r="D17" s="83" t="s">
        <v>1070</v>
      </c>
      <c r="E17" s="84" t="s">
        <v>1067</v>
      </c>
      <c r="F17" s="85">
        <v>100</v>
      </c>
      <c r="G17" s="353">
        <v>2000</v>
      </c>
      <c r="H17" s="354"/>
      <c r="I17" s="313">
        <f>F17*G17</f>
        <v>200000</v>
      </c>
      <c r="K17" s="251"/>
      <c r="L17" s="252"/>
    </row>
    <row r="18" spans="1:12" ht="52.5" customHeight="1" x14ac:dyDescent="0.25">
      <c r="A18" s="16">
        <f>A17+1</f>
        <v>2</v>
      </c>
      <c r="B18" s="81" t="s">
        <v>1069</v>
      </c>
      <c r="C18" s="320" t="s">
        <v>1068</v>
      </c>
      <c r="D18" s="83" t="s">
        <v>1070</v>
      </c>
      <c r="E18" s="84" t="s">
        <v>934</v>
      </c>
      <c r="F18" s="85">
        <v>50</v>
      </c>
      <c r="G18" s="353">
        <v>7000</v>
      </c>
      <c r="H18" s="354"/>
      <c r="I18" s="313">
        <f t="shared" ref="I18:I30" si="0">F18*G18</f>
        <v>350000</v>
      </c>
      <c r="K18" s="251"/>
      <c r="L18" s="252"/>
    </row>
    <row r="19" spans="1:12" ht="52.5" customHeight="1" x14ac:dyDescent="0.25">
      <c r="A19" s="16">
        <f t="shared" ref="A19:A30" si="1">A18+1</f>
        <v>3</v>
      </c>
      <c r="B19" s="81" t="s">
        <v>1071</v>
      </c>
      <c r="C19" s="320" t="s">
        <v>1072</v>
      </c>
      <c r="D19" s="83" t="s">
        <v>1070</v>
      </c>
      <c r="E19" s="84" t="s">
        <v>920</v>
      </c>
      <c r="F19" s="85">
        <v>89</v>
      </c>
      <c r="G19" s="353">
        <v>6000</v>
      </c>
      <c r="H19" s="354"/>
      <c r="I19" s="313">
        <f t="shared" ref="I19:I29" si="2">F19*G19</f>
        <v>534000</v>
      </c>
      <c r="K19" s="251"/>
      <c r="L19" s="252"/>
    </row>
    <row r="20" spans="1:12" ht="52.5" customHeight="1" x14ac:dyDescent="0.25">
      <c r="A20" s="16">
        <f t="shared" si="1"/>
        <v>4</v>
      </c>
      <c r="B20" s="81" t="s">
        <v>1071</v>
      </c>
      <c r="C20" s="320" t="s">
        <v>1073</v>
      </c>
      <c r="D20" s="83" t="s">
        <v>1070</v>
      </c>
      <c r="E20" s="84" t="s">
        <v>341</v>
      </c>
      <c r="F20" s="85">
        <v>98</v>
      </c>
      <c r="G20" s="353">
        <v>3000</v>
      </c>
      <c r="H20" s="354"/>
      <c r="I20" s="313">
        <f t="shared" si="2"/>
        <v>294000</v>
      </c>
      <c r="K20" s="251"/>
      <c r="L20" s="252"/>
    </row>
    <row r="21" spans="1:12" ht="52.5" customHeight="1" x14ac:dyDescent="0.25">
      <c r="A21" s="16">
        <f t="shared" si="1"/>
        <v>5</v>
      </c>
      <c r="B21" s="81" t="s">
        <v>1075</v>
      </c>
      <c r="C21" s="320" t="s">
        <v>1074</v>
      </c>
      <c r="D21" s="83" t="s">
        <v>1070</v>
      </c>
      <c r="E21" s="84" t="s">
        <v>1076</v>
      </c>
      <c r="F21" s="85">
        <v>185</v>
      </c>
      <c r="G21" s="353">
        <v>2000</v>
      </c>
      <c r="H21" s="354"/>
      <c r="I21" s="313">
        <f t="shared" si="2"/>
        <v>370000</v>
      </c>
      <c r="K21" s="251"/>
      <c r="L21" s="252"/>
    </row>
    <row r="22" spans="1:12" ht="52.5" customHeight="1" x14ac:dyDescent="0.25">
      <c r="A22" s="16">
        <f t="shared" si="1"/>
        <v>6</v>
      </c>
      <c r="B22" s="81" t="s">
        <v>1075</v>
      </c>
      <c r="C22" s="320" t="s">
        <v>1077</v>
      </c>
      <c r="D22" s="83" t="s">
        <v>1070</v>
      </c>
      <c r="E22" s="84" t="s">
        <v>1078</v>
      </c>
      <c r="F22" s="85">
        <v>100</v>
      </c>
      <c r="G22" s="353">
        <v>2000</v>
      </c>
      <c r="H22" s="354"/>
      <c r="I22" s="313">
        <f t="shared" si="2"/>
        <v>200000</v>
      </c>
      <c r="K22" s="251"/>
      <c r="L22" s="252"/>
    </row>
    <row r="23" spans="1:12" ht="52.5" customHeight="1" x14ac:dyDescent="0.25">
      <c r="A23" s="16">
        <f t="shared" si="1"/>
        <v>7</v>
      </c>
      <c r="B23" s="81" t="s">
        <v>1075</v>
      </c>
      <c r="C23" s="320" t="s">
        <v>1079</v>
      </c>
      <c r="D23" s="83" t="s">
        <v>1070</v>
      </c>
      <c r="E23" s="84" t="s">
        <v>1078</v>
      </c>
      <c r="F23" s="85">
        <v>100</v>
      </c>
      <c r="G23" s="331">
        <v>2000</v>
      </c>
      <c r="H23" s="332"/>
      <c r="I23" s="313">
        <f t="shared" si="2"/>
        <v>200000</v>
      </c>
      <c r="K23" s="251"/>
      <c r="L23" s="252"/>
    </row>
    <row r="24" spans="1:12" ht="52.5" customHeight="1" x14ac:dyDescent="0.25">
      <c r="A24" s="16">
        <f t="shared" si="1"/>
        <v>8</v>
      </c>
      <c r="B24" s="81" t="s">
        <v>1075</v>
      </c>
      <c r="C24" s="320" t="s">
        <v>1080</v>
      </c>
      <c r="D24" s="83" t="s">
        <v>1070</v>
      </c>
      <c r="E24" s="84" t="s">
        <v>1088</v>
      </c>
      <c r="F24" s="85">
        <v>100</v>
      </c>
      <c r="G24" s="331">
        <v>2000</v>
      </c>
      <c r="H24" s="332"/>
      <c r="I24" s="313">
        <f t="shared" si="2"/>
        <v>200000</v>
      </c>
      <c r="K24" s="251"/>
      <c r="L24" s="252"/>
    </row>
    <row r="25" spans="1:12" ht="52.5" customHeight="1" x14ac:dyDescent="0.25">
      <c r="A25" s="16">
        <f t="shared" si="1"/>
        <v>9</v>
      </c>
      <c r="B25" s="81" t="s">
        <v>1075</v>
      </c>
      <c r="C25" s="320" t="s">
        <v>1081</v>
      </c>
      <c r="D25" s="83" t="s">
        <v>1070</v>
      </c>
      <c r="E25" s="84" t="s">
        <v>1067</v>
      </c>
      <c r="F25" s="85">
        <v>100</v>
      </c>
      <c r="G25" s="331">
        <v>2000</v>
      </c>
      <c r="H25" s="332"/>
      <c r="I25" s="313">
        <f t="shared" si="2"/>
        <v>200000</v>
      </c>
      <c r="K25" s="251"/>
      <c r="L25" s="252"/>
    </row>
    <row r="26" spans="1:12" ht="52.5" customHeight="1" x14ac:dyDescent="0.25">
      <c r="A26" s="16">
        <f t="shared" si="1"/>
        <v>10</v>
      </c>
      <c r="B26" s="81" t="s">
        <v>1075</v>
      </c>
      <c r="C26" s="320" t="s">
        <v>1082</v>
      </c>
      <c r="D26" s="83" t="s">
        <v>1070</v>
      </c>
      <c r="E26" s="84" t="s">
        <v>1067</v>
      </c>
      <c r="F26" s="85">
        <v>100</v>
      </c>
      <c r="G26" s="331">
        <v>2000</v>
      </c>
      <c r="H26" s="332"/>
      <c r="I26" s="313">
        <f t="shared" si="2"/>
        <v>200000</v>
      </c>
      <c r="K26" s="251"/>
      <c r="L26" s="252"/>
    </row>
    <row r="27" spans="1:12" ht="52.5" customHeight="1" x14ac:dyDescent="0.25">
      <c r="A27" s="16">
        <f t="shared" si="1"/>
        <v>11</v>
      </c>
      <c r="B27" s="56" t="s">
        <v>1075</v>
      </c>
      <c r="C27" s="179" t="s">
        <v>1083</v>
      </c>
      <c r="D27" s="83" t="s">
        <v>1070</v>
      </c>
      <c r="E27" s="180" t="s">
        <v>1067</v>
      </c>
      <c r="F27" s="85">
        <v>100</v>
      </c>
      <c r="G27" s="331">
        <v>2000</v>
      </c>
      <c r="H27" s="332"/>
      <c r="I27" s="181">
        <f t="shared" si="2"/>
        <v>200000</v>
      </c>
      <c r="K27" s="251"/>
      <c r="L27" s="252"/>
    </row>
    <row r="28" spans="1:12" ht="52.5" customHeight="1" x14ac:dyDescent="0.25">
      <c r="A28" s="16">
        <f t="shared" si="1"/>
        <v>12</v>
      </c>
      <c r="B28" s="81" t="s">
        <v>1075</v>
      </c>
      <c r="C28" s="320" t="s">
        <v>1084</v>
      </c>
      <c r="D28" s="83" t="s">
        <v>1070</v>
      </c>
      <c r="E28" s="84" t="s">
        <v>1067</v>
      </c>
      <c r="F28" s="85">
        <v>100</v>
      </c>
      <c r="G28" s="331">
        <v>2000</v>
      </c>
      <c r="H28" s="332"/>
      <c r="I28" s="313">
        <f t="shared" si="2"/>
        <v>200000</v>
      </c>
      <c r="K28" s="251"/>
      <c r="L28" s="252"/>
    </row>
    <row r="29" spans="1:12" ht="52.5" customHeight="1" x14ac:dyDescent="0.25">
      <c r="A29" s="16">
        <f t="shared" si="1"/>
        <v>13</v>
      </c>
      <c r="B29" s="81" t="s">
        <v>1075</v>
      </c>
      <c r="C29" s="320" t="s">
        <v>1085</v>
      </c>
      <c r="D29" s="83" t="s">
        <v>1070</v>
      </c>
      <c r="E29" s="84" t="s">
        <v>1067</v>
      </c>
      <c r="F29" s="85">
        <v>100</v>
      </c>
      <c r="G29" s="331">
        <v>2000</v>
      </c>
      <c r="H29" s="332"/>
      <c r="I29" s="313">
        <f t="shared" si="2"/>
        <v>200000</v>
      </c>
      <c r="K29" s="251"/>
      <c r="L29" s="252"/>
    </row>
    <row r="30" spans="1:12" ht="52.5" customHeight="1" x14ac:dyDescent="0.25">
      <c r="A30" s="16">
        <f t="shared" si="1"/>
        <v>14</v>
      </c>
      <c r="B30" s="81" t="s">
        <v>1075</v>
      </c>
      <c r="C30" s="320" t="s">
        <v>1086</v>
      </c>
      <c r="D30" s="83" t="s">
        <v>1070</v>
      </c>
      <c r="E30" s="84" t="s">
        <v>1067</v>
      </c>
      <c r="F30" s="85">
        <v>100</v>
      </c>
      <c r="G30" s="331">
        <v>2000</v>
      </c>
      <c r="H30" s="332"/>
      <c r="I30" s="313">
        <f t="shared" si="0"/>
        <v>200000</v>
      </c>
      <c r="K30" s="251"/>
      <c r="L30" s="252"/>
    </row>
    <row r="31" spans="1:12" ht="22.5" customHeight="1" thickBot="1" x14ac:dyDescent="0.3">
      <c r="A31" s="349" t="s">
        <v>18</v>
      </c>
      <c r="B31" s="350"/>
      <c r="C31" s="350"/>
      <c r="D31" s="350"/>
      <c r="E31" s="350"/>
      <c r="F31" s="350"/>
      <c r="G31" s="350"/>
      <c r="H31" s="351"/>
      <c r="I31" s="86">
        <f>SUM(I17:I30)</f>
        <v>3548000</v>
      </c>
    </row>
    <row r="32" spans="1:12" x14ac:dyDescent="0.25">
      <c r="A32" s="337"/>
      <c r="B32" s="337"/>
      <c r="C32" s="337"/>
      <c r="D32" s="337"/>
      <c r="E32" s="312"/>
      <c r="F32" s="312"/>
      <c r="G32" s="19"/>
      <c r="H32" s="19"/>
      <c r="I32" s="20"/>
    </row>
    <row r="33" spans="1:18" x14ac:dyDescent="0.25">
      <c r="E33" s="6"/>
      <c r="F33" s="6"/>
      <c r="G33" s="61" t="s">
        <v>102</v>
      </c>
      <c r="H33" s="61"/>
      <c r="I33" s="62">
        <v>0</v>
      </c>
      <c r="J33" s="28"/>
      <c r="R33" s="7" t="s">
        <v>58</v>
      </c>
    </row>
    <row r="34" spans="1:18" ht="16.5" thickBot="1" x14ac:dyDescent="0.3">
      <c r="E34" s="6"/>
      <c r="F34" s="6"/>
      <c r="G34" s="26" t="s">
        <v>36</v>
      </c>
      <c r="H34" s="26"/>
      <c r="I34" s="75">
        <v>0</v>
      </c>
      <c r="J34" s="28"/>
    </row>
    <row r="35" spans="1:18" ht="16.5" customHeight="1" x14ac:dyDescent="0.25">
      <c r="E35" s="6"/>
      <c r="F35" s="6"/>
      <c r="G35" s="29" t="s">
        <v>19</v>
      </c>
      <c r="H35" s="29"/>
      <c r="I35" s="30">
        <f>I31</f>
        <v>3548000</v>
      </c>
    </row>
    <row r="36" spans="1:18" ht="16.5" customHeight="1" x14ac:dyDescent="0.25">
      <c r="E36" s="6"/>
      <c r="F36" s="6"/>
      <c r="G36" s="29"/>
      <c r="H36" s="29"/>
      <c r="I36" s="30"/>
    </row>
    <row r="37" spans="1:18" x14ac:dyDescent="0.25">
      <c r="A37" s="6" t="s">
        <v>1087</v>
      </c>
      <c r="E37" s="6"/>
      <c r="F37" s="6"/>
      <c r="G37" s="29"/>
      <c r="H37" s="29"/>
      <c r="I37" s="30"/>
    </row>
    <row r="38" spans="1:18" ht="9.75" customHeight="1" x14ac:dyDescent="0.25">
      <c r="A38" s="31"/>
      <c r="E38" s="6"/>
      <c r="F38" s="6"/>
      <c r="G38" s="29"/>
      <c r="H38" s="29"/>
      <c r="I38" s="30"/>
    </row>
    <row r="39" spans="1:18" x14ac:dyDescent="0.25">
      <c r="A39" s="32" t="s">
        <v>20</v>
      </c>
    </row>
    <row r="40" spans="1:18" x14ac:dyDescent="0.25">
      <c r="A40" s="33" t="s">
        <v>21</v>
      </c>
      <c r="B40" s="33"/>
      <c r="C40" s="33"/>
      <c r="D40" s="33"/>
      <c r="E40" s="34"/>
    </row>
    <row r="41" spans="1:18" x14ac:dyDescent="0.25">
      <c r="A41" s="33" t="s">
        <v>22</v>
      </c>
      <c r="B41" s="33"/>
      <c r="C41" s="33"/>
      <c r="D41" s="34"/>
      <c r="E41" s="34"/>
    </row>
    <row r="42" spans="1:18" x14ac:dyDescent="0.25">
      <c r="A42" s="35" t="s">
        <v>23</v>
      </c>
      <c r="B42" s="36"/>
      <c r="C42" s="36"/>
      <c r="D42" s="35"/>
      <c r="E42" s="34"/>
    </row>
    <row r="43" spans="1:18" x14ac:dyDescent="0.25">
      <c r="A43" s="37" t="s">
        <v>24</v>
      </c>
      <c r="B43" s="37"/>
      <c r="C43" s="37"/>
      <c r="D43" s="36"/>
      <c r="E43" s="34"/>
    </row>
    <row r="44" spans="1:18" ht="13.5" customHeight="1" x14ac:dyDescent="0.25">
      <c r="A44" s="39"/>
      <c r="B44" s="39"/>
      <c r="C44" s="39"/>
      <c r="D44" s="87"/>
    </row>
    <row r="45" spans="1:18" x14ac:dyDescent="0.25">
      <c r="G45" s="40" t="s">
        <v>25</v>
      </c>
      <c r="H45" s="323" t="str">
        <f>+I12</f>
        <v xml:space="preserve"> 31 Juli 2021</v>
      </c>
      <c r="I45" s="324"/>
    </row>
    <row r="50" spans="7:9" x14ac:dyDescent="0.25">
      <c r="H50" s="8" t="s">
        <v>58</v>
      </c>
    </row>
    <row r="52" spans="7:9" x14ac:dyDescent="0.25">
      <c r="G52" s="352" t="s">
        <v>26</v>
      </c>
      <c r="H52" s="352"/>
      <c r="I52" s="352"/>
    </row>
  </sheetData>
  <mergeCells count="20">
    <mergeCell ref="A9:I9"/>
    <mergeCell ref="G16:H16"/>
    <mergeCell ref="G17:H17"/>
    <mergeCell ref="G18:H18"/>
    <mergeCell ref="G30:H30"/>
    <mergeCell ref="G26:H26"/>
    <mergeCell ref="G27:H27"/>
    <mergeCell ref="G28:H28"/>
    <mergeCell ref="G29:H29"/>
    <mergeCell ref="A32:D32"/>
    <mergeCell ref="H45:I45"/>
    <mergeCell ref="G52:I52"/>
    <mergeCell ref="G19:H19"/>
    <mergeCell ref="G20:H20"/>
    <mergeCell ref="G21:H21"/>
    <mergeCell ref="G22:H22"/>
    <mergeCell ref="G23:H23"/>
    <mergeCell ref="G24:H24"/>
    <mergeCell ref="G25:H25"/>
    <mergeCell ref="A31:H31"/>
  </mergeCells>
  <printOptions horizontalCentered="1"/>
  <pageMargins left="0.31496062992125984" right="0.19685039370078741" top="0.74803149606299213" bottom="0.74803149606299213" header="0.31496062992125984" footer="0.31496062992125984"/>
  <pageSetup paperSize="9" scale="90" orientation="portrait" horizontalDpi="4294967293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2:L48"/>
  <sheetViews>
    <sheetView topLeftCell="A4" zoomScale="86" zoomScaleNormal="86" workbookViewId="0">
      <selection activeCell="F22" sqref="F22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3"/>
    </row>
    <row r="12" spans="1:12" ht="23.25" customHeight="1" x14ac:dyDescent="0.25">
      <c r="A12" s="95" t="s">
        <v>7</v>
      </c>
      <c r="B12" s="136" t="s">
        <v>182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1089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1064</v>
      </c>
    </row>
    <row r="14" spans="1:12" ht="23.25" customHeight="1" x14ac:dyDescent="0.25">
      <c r="A14" s="95" t="s">
        <v>11</v>
      </c>
      <c r="B14" s="95" t="s">
        <v>157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15</v>
      </c>
      <c r="G16" s="374" t="s">
        <v>16</v>
      </c>
      <c r="H16" s="375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322">
        <v>44349</v>
      </c>
      <c r="C17" s="57" t="s">
        <v>1090</v>
      </c>
      <c r="D17" s="5" t="s">
        <v>1092</v>
      </c>
      <c r="E17" s="5" t="s">
        <v>1091</v>
      </c>
      <c r="F17" s="146">
        <v>1</v>
      </c>
      <c r="G17" s="376">
        <v>180000</v>
      </c>
      <c r="H17" s="377"/>
      <c r="I17" s="147">
        <f>G17</f>
        <v>180000</v>
      </c>
      <c r="L17" s="139"/>
    </row>
    <row r="18" spans="1:12" ht="36" customHeight="1" thickBot="1" x14ac:dyDescent="0.3">
      <c r="A18" s="378" t="s">
        <v>18</v>
      </c>
      <c r="B18" s="379"/>
      <c r="C18" s="379"/>
      <c r="D18" s="379"/>
      <c r="E18" s="379"/>
      <c r="F18" s="379"/>
      <c r="G18" s="379"/>
      <c r="H18" s="380"/>
      <c r="I18" s="148">
        <f>I17</f>
        <v>180000</v>
      </c>
    </row>
    <row r="19" spans="1:12" ht="21.75" customHeight="1" x14ac:dyDescent="0.25">
      <c r="A19" s="381"/>
      <c r="B19" s="381"/>
      <c r="C19" s="381"/>
      <c r="D19" s="381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102</v>
      </c>
      <c r="H20" s="153"/>
      <c r="I20" s="154">
        <v>0</v>
      </c>
    </row>
    <row r="21" spans="1:12" ht="29.25" customHeight="1" thickBot="1" x14ac:dyDescent="0.3">
      <c r="A21" s="319"/>
      <c r="B21" s="319"/>
      <c r="D21" s="319"/>
      <c r="E21" s="319"/>
      <c r="G21" s="156" t="s">
        <v>185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180000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1093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82" t="str">
        <f>I13</f>
        <v xml:space="preserve"> 31 Juli 2021</v>
      </c>
      <c r="I32" s="382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352" t="s">
        <v>26</v>
      </c>
      <c r="H40" s="352"/>
      <c r="I40" s="352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2:L48"/>
  <sheetViews>
    <sheetView topLeftCell="A7" zoomScale="86" zoomScaleNormal="86" workbookViewId="0">
      <selection activeCell="B17" sqref="B17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3"/>
    </row>
    <row r="12" spans="1:12" ht="23.25" customHeight="1" x14ac:dyDescent="0.25">
      <c r="A12" s="95" t="s">
        <v>7</v>
      </c>
      <c r="B12" s="136" t="s">
        <v>182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1094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1064</v>
      </c>
    </row>
    <row r="14" spans="1:12" ht="23.25" customHeight="1" x14ac:dyDescent="0.25">
      <c r="A14" s="95" t="s">
        <v>11</v>
      </c>
      <c r="B14" s="95" t="s">
        <v>157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15</v>
      </c>
      <c r="G16" s="374" t="s">
        <v>16</v>
      </c>
      <c r="H16" s="375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56">
        <v>44399</v>
      </c>
      <c r="C17" s="57" t="s">
        <v>1095</v>
      </c>
      <c r="D17" s="5" t="s">
        <v>1096</v>
      </c>
      <c r="E17" s="5" t="s">
        <v>237</v>
      </c>
      <c r="F17" s="146">
        <v>1</v>
      </c>
      <c r="G17" s="376">
        <v>100000</v>
      </c>
      <c r="H17" s="377"/>
      <c r="I17" s="147">
        <f>G17</f>
        <v>100000</v>
      </c>
      <c r="L17" s="139"/>
    </row>
    <row r="18" spans="1:12" ht="36" customHeight="1" thickBot="1" x14ac:dyDescent="0.3">
      <c r="A18" s="378" t="s">
        <v>18</v>
      </c>
      <c r="B18" s="379"/>
      <c r="C18" s="379"/>
      <c r="D18" s="379"/>
      <c r="E18" s="379"/>
      <c r="F18" s="379"/>
      <c r="G18" s="379"/>
      <c r="H18" s="380"/>
      <c r="I18" s="148">
        <f>I17</f>
        <v>100000</v>
      </c>
    </row>
    <row r="19" spans="1:12" ht="21.75" customHeight="1" x14ac:dyDescent="0.25">
      <c r="A19" s="381"/>
      <c r="B19" s="381"/>
      <c r="C19" s="381"/>
      <c r="D19" s="381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102</v>
      </c>
      <c r="H20" s="153"/>
      <c r="I20" s="154">
        <v>0</v>
      </c>
    </row>
    <row r="21" spans="1:12" ht="29.25" customHeight="1" thickBot="1" x14ac:dyDescent="0.3">
      <c r="A21" s="319"/>
      <c r="B21" s="319"/>
      <c r="D21" s="319"/>
      <c r="E21" s="319"/>
      <c r="G21" s="156" t="s">
        <v>185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100000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409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82" t="str">
        <f>I13</f>
        <v xml:space="preserve"> 31 Juli 2021</v>
      </c>
      <c r="I32" s="382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352" t="s">
        <v>26</v>
      </c>
      <c r="H40" s="352"/>
      <c r="I40" s="352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2:L48"/>
  <sheetViews>
    <sheetView topLeftCell="A7" zoomScale="86" zoomScaleNormal="86" workbookViewId="0">
      <selection activeCell="I18" sqref="I18"/>
    </sheetView>
  </sheetViews>
  <sheetFormatPr defaultRowHeight="15" x14ac:dyDescent="0.25"/>
  <cols>
    <col min="1" max="1" width="4.85546875" customWidth="1"/>
    <col min="2" max="2" width="12.85546875" customWidth="1"/>
    <col min="3" max="3" width="10" customWidth="1"/>
    <col min="4" max="4" width="29.5703125" customWidth="1"/>
    <col min="5" max="5" width="18.7109375" customWidth="1"/>
    <col min="6" max="6" width="10.42578125" customWidth="1"/>
    <col min="7" max="7" width="14" style="132" customWidth="1"/>
    <col min="8" max="8" width="2.140625" style="132" customWidth="1"/>
    <col min="9" max="9" width="21" customWidth="1"/>
    <col min="12" max="12" width="16.85546875" bestFit="1" customWidth="1"/>
    <col min="15" max="15" width="16.42578125" bestFit="1" customWidth="1"/>
  </cols>
  <sheetData>
    <row r="2" spans="1:12" ht="18.75" x14ac:dyDescent="0.3">
      <c r="A2" s="130" t="s">
        <v>0</v>
      </c>
      <c r="B2" s="131"/>
      <c r="C2" s="1"/>
    </row>
    <row r="3" spans="1:12" x14ac:dyDescent="0.25">
      <c r="A3" s="89" t="s">
        <v>1</v>
      </c>
      <c r="B3" s="133"/>
      <c r="C3" s="133"/>
    </row>
    <row r="4" spans="1:12" x14ac:dyDescent="0.25">
      <c r="A4" s="89" t="s">
        <v>2</v>
      </c>
      <c r="B4" s="133"/>
      <c r="C4" s="133"/>
    </row>
    <row r="5" spans="1:12" x14ac:dyDescent="0.25">
      <c r="A5" s="89" t="s">
        <v>3</v>
      </c>
      <c r="B5" s="133"/>
      <c r="C5" s="133"/>
    </row>
    <row r="6" spans="1:12" x14ac:dyDescent="0.25">
      <c r="A6" s="89" t="s">
        <v>4</v>
      </c>
      <c r="B6" s="133"/>
      <c r="C6" s="133"/>
    </row>
    <row r="7" spans="1:12" x14ac:dyDescent="0.25">
      <c r="A7" s="89" t="s">
        <v>5</v>
      </c>
      <c r="B7" s="133"/>
      <c r="C7" s="133"/>
    </row>
    <row r="8" spans="1:12" x14ac:dyDescent="0.25">
      <c r="A8" s="133"/>
      <c r="B8" s="133"/>
      <c r="C8" s="133"/>
    </row>
    <row r="9" spans="1:12" ht="15.75" thickBot="1" x14ac:dyDescent="0.3">
      <c r="A9" s="134"/>
      <c r="B9" s="134"/>
      <c r="C9" s="134"/>
      <c r="D9" s="134"/>
      <c r="E9" s="134"/>
      <c r="F9" s="134"/>
      <c r="G9" s="135"/>
      <c r="H9" s="135"/>
      <c r="I9" s="134"/>
    </row>
    <row r="10" spans="1:12" ht="24" thickBot="1" x14ac:dyDescent="0.4">
      <c r="A10" s="371" t="s">
        <v>6</v>
      </c>
      <c r="B10" s="372"/>
      <c r="C10" s="372"/>
      <c r="D10" s="372"/>
      <c r="E10" s="372"/>
      <c r="F10" s="372"/>
      <c r="G10" s="372"/>
      <c r="H10" s="372"/>
      <c r="I10" s="373"/>
    </row>
    <row r="12" spans="1:12" ht="23.25" customHeight="1" x14ac:dyDescent="0.25">
      <c r="A12" s="95" t="s">
        <v>7</v>
      </c>
      <c r="B12" s="136" t="s">
        <v>182</v>
      </c>
      <c r="C12" s="95"/>
      <c r="D12" s="95"/>
      <c r="E12" s="95"/>
      <c r="F12" s="95"/>
      <c r="G12" s="137" t="s">
        <v>8</v>
      </c>
      <c r="H12" s="137" t="s">
        <v>9</v>
      </c>
      <c r="I12" s="2" t="s">
        <v>1097</v>
      </c>
    </row>
    <row r="13" spans="1:12" ht="23.25" customHeight="1" x14ac:dyDescent="0.25">
      <c r="A13" s="95"/>
      <c r="B13" s="95"/>
      <c r="C13" s="95"/>
      <c r="D13" s="95"/>
      <c r="E13" s="95"/>
      <c r="F13" s="95"/>
      <c r="G13" s="137" t="s">
        <v>10</v>
      </c>
      <c r="H13" s="137" t="s">
        <v>9</v>
      </c>
      <c r="I13" s="3" t="s">
        <v>1064</v>
      </c>
    </row>
    <row r="14" spans="1:12" ht="23.25" customHeight="1" x14ac:dyDescent="0.25">
      <c r="A14" s="95" t="s">
        <v>11</v>
      </c>
      <c r="B14" s="95" t="s">
        <v>157</v>
      </c>
      <c r="C14" s="95"/>
      <c r="D14" s="95"/>
      <c r="E14" s="95"/>
      <c r="F14" s="95"/>
      <c r="G14" s="137" t="s">
        <v>27</v>
      </c>
      <c r="H14" s="137" t="s">
        <v>9</v>
      </c>
      <c r="I14" s="95"/>
    </row>
    <row r="15" spans="1:12" ht="27.75" customHeight="1" thickBot="1" x14ac:dyDescent="0.3">
      <c r="A15" s="138"/>
      <c r="B15" s="138"/>
      <c r="C15" s="138"/>
      <c r="D15" s="138"/>
      <c r="E15" s="138"/>
      <c r="F15" s="138"/>
      <c r="G15" s="139"/>
      <c r="H15" s="139"/>
      <c r="I15" s="138"/>
    </row>
    <row r="16" spans="1:12" ht="43.5" customHeight="1" x14ac:dyDescent="0.25">
      <c r="A16" s="140" t="s">
        <v>12</v>
      </c>
      <c r="B16" s="141" t="s">
        <v>183</v>
      </c>
      <c r="C16" s="142" t="s">
        <v>13</v>
      </c>
      <c r="D16" s="141" t="s">
        <v>184</v>
      </c>
      <c r="E16" s="141" t="s">
        <v>14</v>
      </c>
      <c r="F16" s="142" t="s">
        <v>15</v>
      </c>
      <c r="G16" s="374" t="s">
        <v>16</v>
      </c>
      <c r="H16" s="375"/>
      <c r="I16" s="143" t="s">
        <v>17</v>
      </c>
      <c r="L16" s="132"/>
    </row>
    <row r="17" spans="1:12" s="138" customFormat="1" ht="78.75" customHeight="1" x14ac:dyDescent="0.25">
      <c r="A17" s="144">
        <v>1</v>
      </c>
      <c r="B17" s="56">
        <v>44403</v>
      </c>
      <c r="C17" s="57"/>
      <c r="D17" s="5" t="s">
        <v>1098</v>
      </c>
      <c r="E17" s="5" t="s">
        <v>447</v>
      </c>
      <c r="F17" s="146">
        <v>1</v>
      </c>
      <c r="G17" s="376">
        <v>75000</v>
      </c>
      <c r="H17" s="377"/>
      <c r="I17" s="147">
        <f>G17</f>
        <v>75000</v>
      </c>
      <c r="L17" s="139"/>
    </row>
    <row r="18" spans="1:12" ht="36" customHeight="1" thickBot="1" x14ac:dyDescent="0.3">
      <c r="A18" s="378" t="s">
        <v>18</v>
      </c>
      <c r="B18" s="379"/>
      <c r="C18" s="379"/>
      <c r="D18" s="379"/>
      <c r="E18" s="379"/>
      <c r="F18" s="379"/>
      <c r="G18" s="379"/>
      <c r="H18" s="380"/>
      <c r="I18" s="148">
        <f>I17</f>
        <v>75000</v>
      </c>
    </row>
    <row r="19" spans="1:12" ht="21.75" customHeight="1" x14ac:dyDescent="0.25">
      <c r="A19" s="381"/>
      <c r="B19" s="381"/>
      <c r="C19" s="381"/>
      <c r="D19" s="381"/>
      <c r="E19" s="149"/>
      <c r="G19" s="150"/>
      <c r="H19" s="150"/>
      <c r="I19" s="151"/>
    </row>
    <row r="20" spans="1:12" ht="29.25" customHeight="1" x14ac:dyDescent="0.25">
      <c r="A20" s="152"/>
      <c r="B20" s="152"/>
      <c r="D20" s="152"/>
      <c r="E20" s="152"/>
      <c r="G20" s="153" t="s">
        <v>102</v>
      </c>
      <c r="H20" s="153"/>
      <c r="I20" s="154">
        <v>0</v>
      </c>
    </row>
    <row r="21" spans="1:12" ht="29.25" customHeight="1" thickBot="1" x14ac:dyDescent="0.3">
      <c r="A21" s="319"/>
      <c r="B21" s="319"/>
      <c r="D21" s="319"/>
      <c r="E21" s="319"/>
      <c r="G21" s="156" t="s">
        <v>185</v>
      </c>
      <c r="H21" s="156"/>
      <c r="I21" s="157">
        <v>0</v>
      </c>
    </row>
    <row r="22" spans="1:12" ht="29.25" customHeight="1" x14ac:dyDescent="0.25">
      <c r="A22" s="95"/>
      <c r="B22" s="95"/>
      <c r="D22" s="95"/>
      <c r="E22" s="158"/>
      <c r="G22" s="159" t="s">
        <v>19</v>
      </c>
      <c r="H22" s="160"/>
      <c r="I22" s="161">
        <f>I18</f>
        <v>75000</v>
      </c>
    </row>
    <row r="23" spans="1:12" ht="20.25" customHeight="1" x14ac:dyDescent="0.25">
      <c r="A23" s="95"/>
      <c r="B23" s="95"/>
      <c r="D23" s="95"/>
      <c r="E23" s="158"/>
      <c r="G23" s="160"/>
      <c r="H23" s="160"/>
      <c r="I23" s="162"/>
    </row>
    <row r="24" spans="1:12" ht="18.75" x14ac:dyDescent="0.25">
      <c r="A24" s="163" t="s">
        <v>1099</v>
      </c>
      <c r="B24" s="158"/>
      <c r="D24" s="95"/>
      <c r="E24" s="158"/>
      <c r="G24" s="160"/>
      <c r="H24" s="160"/>
      <c r="I24" s="162"/>
    </row>
    <row r="25" spans="1:12" ht="15.75" x14ac:dyDescent="0.25">
      <c r="A25" s="95"/>
      <c r="B25" s="95"/>
      <c r="D25" s="95"/>
      <c r="E25" s="158"/>
      <c r="G25" s="160"/>
      <c r="H25" s="160"/>
      <c r="I25" s="162"/>
    </row>
    <row r="26" spans="1:12" ht="18.75" x14ac:dyDescent="0.3">
      <c r="A26" s="164" t="s">
        <v>20</v>
      </c>
      <c r="B26" s="165"/>
      <c r="D26" s="165"/>
      <c r="E26" s="95"/>
      <c r="G26" s="137"/>
      <c r="H26" s="137"/>
      <c r="I26" s="95"/>
    </row>
    <row r="27" spans="1:12" ht="18.75" x14ac:dyDescent="0.3">
      <c r="A27" s="166" t="s">
        <v>21</v>
      </c>
      <c r="B27" s="158"/>
      <c r="D27" s="158"/>
      <c r="E27" s="95"/>
      <c r="G27" s="137"/>
      <c r="H27" s="137"/>
      <c r="I27" s="95"/>
      <c r="L27" s="167"/>
    </row>
    <row r="28" spans="1:12" ht="18.75" x14ac:dyDescent="0.3">
      <c r="A28" s="166" t="s">
        <v>22</v>
      </c>
      <c r="B28" s="158"/>
      <c r="D28" s="95"/>
      <c r="E28" s="95"/>
      <c r="G28" s="137"/>
      <c r="H28" s="137"/>
      <c r="I28" s="95"/>
    </row>
    <row r="29" spans="1:12" ht="18.75" x14ac:dyDescent="0.3">
      <c r="A29" s="168" t="s">
        <v>23</v>
      </c>
      <c r="B29" s="169"/>
      <c r="D29" s="169"/>
      <c r="E29" s="95"/>
      <c r="G29" s="137"/>
      <c r="H29" s="137"/>
      <c r="I29" s="95"/>
    </row>
    <row r="30" spans="1:12" ht="18.75" x14ac:dyDescent="0.3">
      <c r="A30" s="170" t="s">
        <v>24</v>
      </c>
      <c r="B30" s="171"/>
      <c r="D30" s="172"/>
      <c r="E30" s="95"/>
      <c r="G30" s="137"/>
      <c r="H30" s="137"/>
      <c r="I30" s="95"/>
    </row>
    <row r="31" spans="1:12" ht="15.75" x14ac:dyDescent="0.25">
      <c r="A31" s="171"/>
      <c r="B31" s="171"/>
      <c r="D31" s="173"/>
      <c r="E31" s="95"/>
      <c r="G31" s="137"/>
      <c r="H31" s="137"/>
      <c r="I31" s="95"/>
    </row>
    <row r="32" spans="1:12" ht="15.75" x14ac:dyDescent="0.25">
      <c r="A32" s="95"/>
      <c r="B32" s="95"/>
      <c r="D32" s="95"/>
      <c r="E32" s="95"/>
      <c r="G32" s="174" t="s">
        <v>25</v>
      </c>
      <c r="H32" s="382" t="str">
        <f>I13</f>
        <v xml:space="preserve"> 31 Juli 2021</v>
      </c>
      <c r="I32" s="382"/>
    </row>
    <row r="33" spans="1:9" ht="15.75" x14ac:dyDescent="0.25">
      <c r="A33" s="95"/>
      <c r="B33" s="95"/>
      <c r="D33" s="95"/>
      <c r="E33" s="95"/>
      <c r="G33" s="137"/>
      <c r="H33" s="137"/>
      <c r="I33" s="95"/>
    </row>
    <row r="34" spans="1:9" ht="15.75" x14ac:dyDescent="0.25">
      <c r="A34" s="95"/>
      <c r="B34" s="95"/>
      <c r="D34" s="95"/>
      <c r="E34" s="95"/>
      <c r="G34" s="137"/>
      <c r="H34" s="137"/>
      <c r="I34" s="95"/>
    </row>
    <row r="35" spans="1:9" ht="15.75" x14ac:dyDescent="0.25">
      <c r="A35" s="95"/>
      <c r="B35" s="95"/>
      <c r="D35" s="95"/>
      <c r="E35" s="95"/>
      <c r="G35" s="137"/>
      <c r="H35" s="137"/>
      <c r="I35" s="95"/>
    </row>
    <row r="36" spans="1:9" ht="26.25" customHeight="1" x14ac:dyDescent="0.25">
      <c r="A36" s="95"/>
      <c r="B36" s="95"/>
      <c r="D36" s="95"/>
      <c r="E36" s="95"/>
      <c r="G36" s="137"/>
      <c r="H36" s="137"/>
      <c r="I36" s="95"/>
    </row>
    <row r="37" spans="1:9" ht="15.75" x14ac:dyDescent="0.25">
      <c r="A37" s="95"/>
      <c r="B37" s="95"/>
      <c r="D37" s="95"/>
      <c r="E37" s="95"/>
      <c r="G37" s="137"/>
      <c r="H37" s="137"/>
      <c r="I37" s="95"/>
    </row>
    <row r="38" spans="1:9" ht="15.75" x14ac:dyDescent="0.25">
      <c r="A38" s="95"/>
      <c r="B38" s="95"/>
      <c r="D38" s="95"/>
      <c r="E38" s="95"/>
      <c r="G38" s="137"/>
      <c r="H38" s="137"/>
      <c r="I38" s="95"/>
    </row>
    <row r="39" spans="1:9" ht="15.75" x14ac:dyDescent="0.25">
      <c r="A39" s="95"/>
      <c r="B39" s="95"/>
      <c r="D39" s="95"/>
      <c r="E39" s="95"/>
      <c r="G39" s="137"/>
      <c r="H39" s="137"/>
      <c r="I39" s="95"/>
    </row>
    <row r="40" spans="1:9" ht="15.75" x14ac:dyDescent="0.25">
      <c r="A40" s="1"/>
      <c r="B40" s="1"/>
      <c r="D40" s="1"/>
      <c r="E40" s="1"/>
      <c r="G40" s="352" t="s">
        <v>26</v>
      </c>
      <c r="H40" s="352"/>
      <c r="I40" s="352"/>
    </row>
    <row r="41" spans="1:9" ht="15.75" x14ac:dyDescent="0.25">
      <c r="A41" s="1"/>
      <c r="B41" s="1"/>
      <c r="D41" s="1"/>
      <c r="E41" s="1"/>
      <c r="G41" s="175"/>
      <c r="H41" s="175"/>
      <c r="I41" s="1"/>
    </row>
    <row r="42" spans="1:9" ht="15.75" x14ac:dyDescent="0.25">
      <c r="A42" s="1"/>
      <c r="B42" s="1"/>
      <c r="D42" s="1"/>
      <c r="E42" s="1"/>
      <c r="G42" s="175"/>
      <c r="H42" s="175"/>
      <c r="I42" s="1"/>
    </row>
    <row r="43" spans="1:9" ht="15.75" x14ac:dyDescent="0.25">
      <c r="A43" s="1"/>
      <c r="B43" s="1"/>
      <c r="D43" s="1"/>
      <c r="E43" s="1"/>
      <c r="G43" s="175"/>
      <c r="H43" s="175"/>
      <c r="I43" s="1"/>
    </row>
    <row r="44" spans="1:9" ht="15.75" x14ac:dyDescent="0.25">
      <c r="A44" s="1"/>
      <c r="B44" s="1"/>
      <c r="D44" s="1"/>
      <c r="E44" s="1"/>
      <c r="G44" s="175"/>
      <c r="H44" s="175"/>
      <c r="I44" s="1"/>
    </row>
    <row r="45" spans="1:9" ht="15.75" x14ac:dyDescent="0.25">
      <c r="A45" s="1"/>
      <c r="B45" s="1"/>
      <c r="D45" s="1"/>
      <c r="E45" s="1"/>
      <c r="G45" s="175"/>
      <c r="H45" s="175"/>
      <c r="I45" s="1"/>
    </row>
    <row r="46" spans="1:9" ht="15.75" x14ac:dyDescent="0.25">
      <c r="A46" s="1"/>
      <c r="B46" s="1"/>
      <c r="D46" s="1"/>
      <c r="E46" s="1"/>
      <c r="G46" s="175"/>
      <c r="H46" s="175"/>
      <c r="I46" s="1"/>
    </row>
    <row r="47" spans="1:9" ht="15.75" x14ac:dyDescent="0.25">
      <c r="A47" s="1"/>
      <c r="B47" s="1"/>
      <c r="D47" s="1"/>
      <c r="E47" s="1"/>
      <c r="G47" s="175"/>
      <c r="H47" s="175"/>
      <c r="I47" s="1"/>
    </row>
    <row r="48" spans="1:9" ht="15.75" x14ac:dyDescent="0.25">
      <c r="A48" s="1"/>
      <c r="B48" s="1"/>
      <c r="D48" s="1"/>
      <c r="E48" s="1"/>
      <c r="G48" s="175"/>
      <c r="H48" s="175"/>
      <c r="I48" s="1"/>
    </row>
  </sheetData>
  <autoFilter ref="A16:I18">
    <filterColumn colId="6" showButton="0"/>
  </autoFilter>
  <mergeCells count="7">
    <mergeCell ref="G40:I40"/>
    <mergeCell ref="A10:I10"/>
    <mergeCell ref="G16:H16"/>
    <mergeCell ref="G17:H17"/>
    <mergeCell ref="A18:H18"/>
    <mergeCell ref="A19:D19"/>
    <mergeCell ref="H32:I32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K49"/>
  <sheetViews>
    <sheetView zoomScale="86" zoomScaleNormal="86" workbookViewId="0">
      <selection activeCell="J17" sqref="J17"/>
    </sheetView>
  </sheetViews>
  <sheetFormatPr defaultRowHeight="15.75" x14ac:dyDescent="0.25"/>
  <cols>
    <col min="1" max="1" width="6.28515625" style="1" customWidth="1"/>
    <col min="2" max="2" width="13" style="1" customWidth="1"/>
    <col min="3" max="3" width="9" style="1" customWidth="1"/>
    <col min="4" max="4" width="36.7109375" style="1" customWidth="1"/>
    <col min="5" max="5" width="13.28515625" style="1" customWidth="1"/>
    <col min="6" max="6" width="9.140625" style="1" customWidth="1"/>
    <col min="7" max="7" width="13.140625" style="175" customWidth="1"/>
    <col min="8" max="8" width="2.140625" style="175" customWidth="1"/>
    <col min="9" max="9" width="18.28515625" style="1" customWidth="1"/>
    <col min="10" max="10" width="12" style="1" bestFit="1" customWidth="1"/>
    <col min="11" max="11" width="15.42578125" style="1" customWidth="1"/>
    <col min="12" max="16384" width="9.140625" style="1"/>
  </cols>
  <sheetData>
    <row r="1" spans="1:11" ht="10.5" customHeight="1" x14ac:dyDescent="0.25"/>
    <row r="2" spans="1:11" x14ac:dyDescent="0.25">
      <c r="A2" s="131" t="s">
        <v>0</v>
      </c>
      <c r="B2" s="131"/>
    </row>
    <row r="3" spans="1:11" x14ac:dyDescent="0.25">
      <c r="A3" s="9" t="s">
        <v>1</v>
      </c>
      <c r="B3" s="195"/>
    </row>
    <row r="4" spans="1:11" x14ac:dyDescent="0.25">
      <c r="A4" s="9" t="s">
        <v>2</v>
      </c>
      <c r="B4" s="195"/>
    </row>
    <row r="5" spans="1:11" x14ac:dyDescent="0.25">
      <c r="A5" s="9" t="s">
        <v>3</v>
      </c>
      <c r="B5" s="195"/>
    </row>
    <row r="6" spans="1:11" x14ac:dyDescent="0.25">
      <c r="A6" s="9" t="s">
        <v>4</v>
      </c>
      <c r="B6" s="195"/>
    </row>
    <row r="7" spans="1:11" x14ac:dyDescent="0.25">
      <c r="A7" s="9" t="s">
        <v>5</v>
      </c>
      <c r="B7" s="195"/>
    </row>
    <row r="8" spans="1:11" ht="16.5" thickBot="1" x14ac:dyDescent="0.3">
      <c r="A8" s="196"/>
      <c r="B8" s="196"/>
      <c r="C8" s="196"/>
      <c r="D8" s="196"/>
      <c r="E8" s="196"/>
      <c r="F8" s="196"/>
      <c r="G8" s="197"/>
      <c r="H8" s="197"/>
      <c r="I8" s="196"/>
    </row>
    <row r="9" spans="1:11" ht="23.25" customHeight="1" thickBot="1" x14ac:dyDescent="0.3">
      <c r="A9" s="440" t="s">
        <v>6</v>
      </c>
      <c r="B9" s="441"/>
      <c r="C9" s="441"/>
      <c r="D9" s="441"/>
      <c r="E9" s="441"/>
      <c r="F9" s="441"/>
      <c r="G9" s="441"/>
      <c r="H9" s="441"/>
      <c r="I9" s="442"/>
    </row>
    <row r="11" spans="1:11" x14ac:dyDescent="0.25">
      <c r="A11" s="1" t="s">
        <v>7</v>
      </c>
      <c r="B11" s="7" t="s">
        <v>275</v>
      </c>
      <c r="G11" s="175" t="s">
        <v>8</v>
      </c>
      <c r="H11" s="175" t="s">
        <v>9</v>
      </c>
      <c r="I11" s="2" t="s">
        <v>272</v>
      </c>
    </row>
    <row r="12" spans="1:11" x14ac:dyDescent="0.25">
      <c r="G12" s="175" t="s">
        <v>10</v>
      </c>
      <c r="H12" s="175" t="s">
        <v>9</v>
      </c>
      <c r="I12" s="3" t="s">
        <v>252</v>
      </c>
    </row>
    <row r="13" spans="1:11" x14ac:dyDescent="0.25">
      <c r="B13" s="198"/>
      <c r="D13" s="198"/>
      <c r="E13" s="198"/>
      <c r="F13" s="198"/>
      <c r="G13" s="175" t="s">
        <v>27</v>
      </c>
      <c r="H13" s="175" t="s">
        <v>9</v>
      </c>
    </row>
    <row r="14" spans="1:11" x14ac:dyDescent="0.25">
      <c r="A14" s="1" t="s">
        <v>11</v>
      </c>
      <c r="B14" s="7" t="s">
        <v>157</v>
      </c>
    </row>
    <row r="15" spans="1:11" ht="12.75" customHeight="1" thickBot="1" x14ac:dyDescent="0.3"/>
    <row r="16" spans="1:11" ht="22.5" customHeight="1" x14ac:dyDescent="0.25">
      <c r="A16" s="199" t="s">
        <v>12</v>
      </c>
      <c r="B16" s="200" t="s">
        <v>32</v>
      </c>
      <c r="C16" s="201" t="s">
        <v>13</v>
      </c>
      <c r="D16" s="201" t="s">
        <v>33</v>
      </c>
      <c r="E16" s="201" t="s">
        <v>14</v>
      </c>
      <c r="F16" s="201" t="s">
        <v>101</v>
      </c>
      <c r="G16" s="443" t="s">
        <v>16</v>
      </c>
      <c r="H16" s="444"/>
      <c r="I16" s="202" t="s">
        <v>17</v>
      </c>
      <c r="K16" s="21"/>
    </row>
    <row r="17" spans="1:11" ht="53.25" customHeight="1" x14ac:dyDescent="0.25">
      <c r="A17" s="203">
        <v>1</v>
      </c>
      <c r="B17" s="204">
        <v>44231</v>
      </c>
      <c r="C17" s="205" t="s">
        <v>283</v>
      </c>
      <c r="D17" s="83" t="s">
        <v>281</v>
      </c>
      <c r="E17" s="184" t="s">
        <v>277</v>
      </c>
      <c r="F17" s="206">
        <v>36</v>
      </c>
      <c r="G17" s="438">
        <v>250000</v>
      </c>
      <c r="H17" s="439"/>
      <c r="I17" s="207">
        <f>G17</f>
        <v>250000</v>
      </c>
      <c r="K17" s="224"/>
    </row>
    <row r="18" spans="1:11" ht="53.25" customHeight="1" x14ac:dyDescent="0.25">
      <c r="A18" s="208">
        <f>A17+1</f>
        <v>2</v>
      </c>
      <c r="B18" s="204">
        <v>44231</v>
      </c>
      <c r="C18" s="210"/>
      <c r="D18" s="83" t="s">
        <v>284</v>
      </c>
      <c r="E18" s="225" t="s">
        <v>282</v>
      </c>
      <c r="F18" s="206">
        <v>1</v>
      </c>
      <c r="G18" s="438">
        <v>150000</v>
      </c>
      <c r="H18" s="439"/>
      <c r="I18" s="207">
        <f t="shared" ref="I18:I30" si="0">G18</f>
        <v>150000</v>
      </c>
      <c r="K18" s="226"/>
    </row>
    <row r="19" spans="1:11" ht="53.25" customHeight="1" x14ac:dyDescent="0.25">
      <c r="A19" s="208">
        <f t="shared" ref="A19:A30" si="1">A18+1</f>
        <v>3</v>
      </c>
      <c r="B19" s="209">
        <v>44251</v>
      </c>
      <c r="C19" s="210"/>
      <c r="D19" s="83" t="s">
        <v>285</v>
      </c>
      <c r="E19" s="225" t="s">
        <v>278</v>
      </c>
      <c r="F19" s="206">
        <v>2</v>
      </c>
      <c r="G19" s="438">
        <v>150000</v>
      </c>
      <c r="H19" s="439"/>
      <c r="I19" s="207">
        <f t="shared" si="0"/>
        <v>150000</v>
      </c>
      <c r="K19" s="226"/>
    </row>
    <row r="20" spans="1:11" ht="53.25" customHeight="1" x14ac:dyDescent="0.25">
      <c r="A20" s="208">
        <f t="shared" si="1"/>
        <v>4</v>
      </c>
      <c r="B20" s="209">
        <v>44247</v>
      </c>
      <c r="C20" s="210"/>
      <c r="D20" s="83" t="s">
        <v>281</v>
      </c>
      <c r="E20" s="184" t="s">
        <v>277</v>
      </c>
      <c r="F20" s="206">
        <v>10</v>
      </c>
      <c r="G20" s="438">
        <v>150000</v>
      </c>
      <c r="H20" s="439"/>
      <c r="I20" s="207">
        <f t="shared" si="0"/>
        <v>150000</v>
      </c>
      <c r="J20" s="211"/>
      <c r="K20" s="226"/>
    </row>
    <row r="21" spans="1:11" ht="53.25" customHeight="1" x14ac:dyDescent="0.25">
      <c r="A21" s="208">
        <f t="shared" si="1"/>
        <v>5</v>
      </c>
      <c r="B21" s="209">
        <v>44247</v>
      </c>
      <c r="C21" s="205"/>
      <c r="D21" s="83" t="s">
        <v>286</v>
      </c>
      <c r="E21" s="184" t="s">
        <v>279</v>
      </c>
      <c r="F21" s="206">
        <v>2</v>
      </c>
      <c r="G21" s="438">
        <v>150000</v>
      </c>
      <c r="H21" s="439"/>
      <c r="I21" s="207">
        <f t="shared" si="0"/>
        <v>150000</v>
      </c>
      <c r="K21" s="224"/>
    </row>
    <row r="22" spans="1:11" ht="53.25" customHeight="1" x14ac:dyDescent="0.25">
      <c r="A22" s="208">
        <f t="shared" si="1"/>
        <v>6</v>
      </c>
      <c r="B22" s="209">
        <v>44247</v>
      </c>
      <c r="C22" s="210" t="s">
        <v>287</v>
      </c>
      <c r="D22" s="83" t="s">
        <v>288</v>
      </c>
      <c r="E22" s="225" t="s">
        <v>289</v>
      </c>
      <c r="F22" s="206">
        <v>3</v>
      </c>
      <c r="G22" s="438">
        <v>350000</v>
      </c>
      <c r="H22" s="439"/>
      <c r="I22" s="207">
        <f t="shared" si="0"/>
        <v>350000</v>
      </c>
      <c r="K22" s="226"/>
    </row>
    <row r="23" spans="1:11" ht="53.25" customHeight="1" x14ac:dyDescent="0.25">
      <c r="A23" s="208">
        <f t="shared" si="1"/>
        <v>7</v>
      </c>
      <c r="B23" s="212">
        <v>44255</v>
      </c>
      <c r="C23" s="213" t="s">
        <v>290</v>
      </c>
      <c r="D23" s="83" t="s">
        <v>291</v>
      </c>
      <c r="E23" s="184" t="s">
        <v>280</v>
      </c>
      <c r="F23" s="206">
        <v>3</v>
      </c>
      <c r="G23" s="438">
        <v>200000</v>
      </c>
      <c r="H23" s="439"/>
      <c r="I23" s="207">
        <f t="shared" si="0"/>
        <v>200000</v>
      </c>
      <c r="K23" s="226"/>
    </row>
    <row r="24" spans="1:11" ht="53.25" customHeight="1" x14ac:dyDescent="0.25">
      <c r="A24" s="208">
        <f t="shared" si="1"/>
        <v>8</v>
      </c>
      <c r="B24" s="212">
        <v>44255</v>
      </c>
      <c r="C24" s="213" t="s">
        <v>292</v>
      </c>
      <c r="D24" s="83" t="s">
        <v>293</v>
      </c>
      <c r="E24" s="184" t="s">
        <v>276</v>
      </c>
      <c r="F24" s="206">
        <v>2</v>
      </c>
      <c r="G24" s="438">
        <v>150000</v>
      </c>
      <c r="H24" s="439"/>
      <c r="I24" s="207">
        <f t="shared" si="0"/>
        <v>150000</v>
      </c>
      <c r="K24" s="226"/>
    </row>
    <row r="25" spans="1:11" ht="53.25" customHeight="1" x14ac:dyDescent="0.25">
      <c r="A25" s="208">
        <f t="shared" si="1"/>
        <v>9</v>
      </c>
      <c r="B25" s="212">
        <v>44255</v>
      </c>
      <c r="C25" s="213" t="s">
        <v>294</v>
      </c>
      <c r="D25" s="83" t="s">
        <v>295</v>
      </c>
      <c r="E25" s="184" t="s">
        <v>277</v>
      </c>
      <c r="F25" s="206">
        <v>7</v>
      </c>
      <c r="G25" s="438">
        <v>400000</v>
      </c>
      <c r="H25" s="439"/>
      <c r="I25" s="207">
        <f t="shared" si="0"/>
        <v>400000</v>
      </c>
      <c r="K25" s="226"/>
    </row>
    <row r="26" spans="1:11" ht="53.25" customHeight="1" x14ac:dyDescent="0.25">
      <c r="A26" s="208">
        <f t="shared" si="1"/>
        <v>10</v>
      </c>
      <c r="B26" s="212">
        <v>44255</v>
      </c>
      <c r="C26" s="213"/>
      <c r="D26" s="83" t="s">
        <v>296</v>
      </c>
      <c r="E26" s="184" t="s">
        <v>278</v>
      </c>
      <c r="F26" s="206">
        <f>37+8</f>
        <v>45</v>
      </c>
      <c r="G26" s="438">
        <v>450000</v>
      </c>
      <c r="H26" s="439"/>
      <c r="I26" s="207">
        <f t="shared" si="0"/>
        <v>450000</v>
      </c>
      <c r="K26" s="226"/>
    </row>
    <row r="27" spans="1:11" ht="53.25" customHeight="1" x14ac:dyDescent="0.25">
      <c r="A27" s="208">
        <f t="shared" si="1"/>
        <v>11</v>
      </c>
      <c r="B27" s="212">
        <v>44245</v>
      </c>
      <c r="C27" s="213"/>
      <c r="D27" s="83" t="s">
        <v>297</v>
      </c>
      <c r="E27" s="184" t="s">
        <v>277</v>
      </c>
      <c r="F27" s="206">
        <v>3</v>
      </c>
      <c r="G27" s="438">
        <v>150000</v>
      </c>
      <c r="H27" s="439"/>
      <c r="I27" s="207">
        <f t="shared" si="0"/>
        <v>150000</v>
      </c>
      <c r="K27" s="226"/>
    </row>
    <row r="28" spans="1:11" ht="53.25" customHeight="1" x14ac:dyDescent="0.25">
      <c r="A28" s="208">
        <f t="shared" si="1"/>
        <v>12</v>
      </c>
      <c r="B28" s="212">
        <v>44310</v>
      </c>
      <c r="C28" s="213" t="s">
        <v>298</v>
      </c>
      <c r="D28" s="83" t="s">
        <v>299</v>
      </c>
      <c r="E28" s="184" t="s">
        <v>289</v>
      </c>
      <c r="F28" s="206">
        <v>4</v>
      </c>
      <c r="G28" s="438">
        <v>450000</v>
      </c>
      <c r="H28" s="439"/>
      <c r="I28" s="207">
        <f t="shared" si="0"/>
        <v>450000</v>
      </c>
      <c r="K28" s="226"/>
    </row>
    <row r="29" spans="1:11" ht="53.25" customHeight="1" x14ac:dyDescent="0.25">
      <c r="A29" s="208">
        <f t="shared" si="1"/>
        <v>13</v>
      </c>
      <c r="B29" s="212">
        <v>44370</v>
      </c>
      <c r="C29" s="213"/>
      <c r="D29" s="83" t="s">
        <v>300</v>
      </c>
      <c r="E29" s="184" t="s">
        <v>279</v>
      </c>
      <c r="F29" s="206">
        <v>6</v>
      </c>
      <c r="G29" s="438">
        <v>150000</v>
      </c>
      <c r="H29" s="439"/>
      <c r="I29" s="207">
        <f t="shared" si="0"/>
        <v>150000</v>
      </c>
      <c r="K29" s="226"/>
    </row>
    <row r="30" spans="1:11" ht="53.25" customHeight="1" x14ac:dyDescent="0.25">
      <c r="A30" s="208">
        <f t="shared" si="1"/>
        <v>14</v>
      </c>
      <c r="B30" s="212"/>
      <c r="C30" s="213"/>
      <c r="D30" s="83" t="s">
        <v>301</v>
      </c>
      <c r="E30" s="184"/>
      <c r="F30" s="206"/>
      <c r="G30" s="438">
        <v>573000</v>
      </c>
      <c r="H30" s="439"/>
      <c r="I30" s="207">
        <f t="shared" si="0"/>
        <v>573000</v>
      </c>
      <c r="K30" s="226"/>
    </row>
    <row r="31" spans="1:11" ht="29.25" customHeight="1" thickBot="1" x14ac:dyDescent="0.3">
      <c r="A31" s="435" t="s">
        <v>18</v>
      </c>
      <c r="B31" s="436"/>
      <c r="C31" s="436"/>
      <c r="D31" s="436"/>
      <c r="E31" s="436"/>
      <c r="F31" s="436"/>
      <c r="G31" s="436"/>
      <c r="H31" s="437"/>
      <c r="I31" s="214">
        <f>SUM(I17:I30)</f>
        <v>3723000</v>
      </c>
    </row>
    <row r="32" spans="1:11" x14ac:dyDescent="0.25">
      <c r="A32" s="386"/>
      <c r="B32" s="386"/>
      <c r="C32" s="386"/>
      <c r="D32" s="386"/>
      <c r="E32" s="386"/>
      <c r="F32" s="386"/>
      <c r="G32" s="190"/>
      <c r="H32" s="190"/>
      <c r="I32" s="154"/>
    </row>
    <row r="33" spans="1:9" x14ac:dyDescent="0.25">
      <c r="A33" s="155"/>
      <c r="B33" s="155"/>
      <c r="C33" s="155"/>
      <c r="D33" s="155"/>
      <c r="E33" s="155"/>
      <c r="F33" s="155"/>
      <c r="G33" s="153" t="s">
        <v>102</v>
      </c>
      <c r="H33" s="153"/>
      <c r="I33" s="154">
        <v>0</v>
      </c>
    </row>
    <row r="34" spans="1:9" ht="16.5" thickBot="1" x14ac:dyDescent="0.3">
      <c r="G34" s="215" t="s">
        <v>185</v>
      </c>
      <c r="H34" s="215"/>
      <c r="I34" s="216">
        <v>0</v>
      </c>
    </row>
    <row r="35" spans="1:9" x14ac:dyDescent="0.25">
      <c r="G35" s="217" t="s">
        <v>19</v>
      </c>
      <c r="H35" s="217"/>
      <c r="I35" s="218">
        <f>I31+I33-I34</f>
        <v>3723000</v>
      </c>
    </row>
    <row r="36" spans="1:9" ht="24" customHeight="1" x14ac:dyDescent="0.25">
      <c r="A36" s="163" t="s">
        <v>302</v>
      </c>
      <c r="B36" s="163"/>
      <c r="C36" s="95"/>
      <c r="D36" s="95"/>
      <c r="G36" s="217"/>
      <c r="H36" s="217"/>
      <c r="I36" s="218"/>
    </row>
    <row r="37" spans="1:9" ht="8.25" customHeight="1" x14ac:dyDescent="0.25">
      <c r="G37" s="217"/>
      <c r="H37" s="217"/>
      <c r="I37" s="218"/>
    </row>
    <row r="38" spans="1:9" x14ac:dyDescent="0.25">
      <c r="A38" s="32" t="s">
        <v>20</v>
      </c>
      <c r="B38" s="32"/>
      <c r="C38" s="32"/>
      <c r="D38" s="32"/>
      <c r="E38" s="32"/>
      <c r="F38" s="32"/>
    </row>
    <row r="39" spans="1:9" x14ac:dyDescent="0.25">
      <c r="A39" s="33" t="s">
        <v>21</v>
      </c>
      <c r="B39" s="131"/>
      <c r="C39" s="131"/>
      <c r="D39" s="131"/>
      <c r="E39" s="131"/>
      <c r="F39" s="131"/>
    </row>
    <row r="40" spans="1:9" x14ac:dyDescent="0.25">
      <c r="A40" s="33" t="s">
        <v>22</v>
      </c>
      <c r="B40" s="131"/>
      <c r="C40" s="131"/>
      <c r="D40" s="131"/>
      <c r="E40" s="131"/>
      <c r="F40" s="131"/>
    </row>
    <row r="41" spans="1:9" x14ac:dyDescent="0.25">
      <c r="A41" s="35" t="s">
        <v>23</v>
      </c>
      <c r="B41" s="219"/>
      <c r="C41" s="220"/>
      <c r="D41" s="220"/>
      <c r="E41" s="220"/>
      <c r="F41" s="220"/>
    </row>
    <row r="42" spans="1:9" x14ac:dyDescent="0.25">
      <c r="A42" s="37" t="s">
        <v>24</v>
      </c>
      <c r="B42" s="221"/>
      <c r="C42" s="221"/>
      <c r="D42" s="221"/>
      <c r="E42" s="221"/>
      <c r="F42" s="221"/>
    </row>
    <row r="43" spans="1:9" x14ac:dyDescent="0.25">
      <c r="A43" s="221"/>
      <c r="B43" s="221"/>
      <c r="C43" s="221"/>
      <c r="D43" s="221"/>
      <c r="E43" s="221"/>
      <c r="F43" s="221"/>
    </row>
    <row r="44" spans="1:9" x14ac:dyDescent="0.25">
      <c r="G44" s="222" t="s">
        <v>59</v>
      </c>
      <c r="H44" s="198"/>
      <c r="I44" s="223" t="str">
        <f>I12</f>
        <v xml:space="preserve"> 14 Juli 2021</v>
      </c>
    </row>
    <row r="46" spans="1:9" ht="15.75" customHeight="1" x14ac:dyDescent="0.25"/>
    <row r="47" spans="1:9" ht="25.5" customHeight="1" x14ac:dyDescent="0.25"/>
    <row r="48" spans="1:9" ht="25.5" customHeight="1" x14ac:dyDescent="0.25"/>
    <row r="49" spans="7:9" x14ac:dyDescent="0.25">
      <c r="G49" s="352" t="s">
        <v>26</v>
      </c>
      <c r="H49" s="352"/>
      <c r="I49" s="352"/>
    </row>
  </sheetData>
  <mergeCells count="19">
    <mergeCell ref="A9:I9"/>
    <mergeCell ref="G16:H16"/>
    <mergeCell ref="G17:H17"/>
    <mergeCell ref="G18:H18"/>
    <mergeCell ref="G19:H19"/>
    <mergeCell ref="A32:F32"/>
    <mergeCell ref="G49:I49"/>
    <mergeCell ref="A31:H31"/>
    <mergeCell ref="G20:H20"/>
    <mergeCell ref="G30:H3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</mergeCells>
  <printOptions horizontalCentered="1"/>
  <pageMargins left="0.23622047244094491" right="0.19685039370078741" top="0.39370078740157483" bottom="0.59055118110236227" header="0.31496062992125984" footer="0.31496062992125984"/>
  <pageSetup paperSize="9" scale="80" orientation="portrait" horizontalDpi="4294967293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"/>
  <sheetViews>
    <sheetView topLeftCell="A16" workbookViewId="0">
      <selection activeCell="N31" sqref="N31"/>
    </sheetView>
  </sheetViews>
  <sheetFormatPr defaultRowHeight="15" x14ac:dyDescent="0.25"/>
  <sheetData/>
  <pageMargins left="0.7" right="0.7" top="0.75" bottom="0.75" header="0.3" footer="0.3"/>
  <pageSetup paperSize="9" orientation="landscape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R42"/>
  <sheetViews>
    <sheetView topLeftCell="A7" workbookViewId="0">
      <selection activeCell="C20" sqref="C20"/>
    </sheetView>
  </sheetViews>
  <sheetFormatPr defaultRowHeight="15.75" x14ac:dyDescent="0.25"/>
  <cols>
    <col min="1" max="1" width="4" style="7" customWidth="1"/>
    <col min="2" max="2" width="12.28515625" style="7" customWidth="1"/>
    <col min="3" max="3" width="10.42578125" style="7" customWidth="1"/>
    <col min="4" max="4" width="27.7109375" style="7" customWidth="1"/>
    <col min="5" max="5" width="14.42578125" style="7" customWidth="1"/>
    <col min="6" max="6" width="6" style="7" customWidth="1"/>
    <col min="7" max="7" width="13.85546875" style="8" customWidth="1"/>
    <col min="8" max="8" width="1.42578125" style="8" customWidth="1"/>
    <col min="9" max="9" width="17.140625" style="7" customWidth="1"/>
    <col min="10" max="16384" width="9.140625" style="7"/>
  </cols>
  <sheetData>
    <row r="1" spans="1:9" ht="6.75" customHeight="1" x14ac:dyDescent="0.25"/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8" spans="1:9" ht="16.5" thickBot="1" x14ac:dyDescent="0.3"/>
    <row r="9" spans="1:9" ht="21.75" customHeight="1" thickBot="1" x14ac:dyDescent="0.3">
      <c r="A9" s="344" t="s">
        <v>6</v>
      </c>
      <c r="B9" s="345"/>
      <c r="C9" s="345"/>
      <c r="D9" s="345"/>
      <c r="E9" s="345"/>
      <c r="F9" s="345"/>
      <c r="G9" s="345"/>
      <c r="H9" s="345"/>
      <c r="I9" s="346"/>
    </row>
    <row r="10" spans="1:9" ht="9.75" customHeight="1" x14ac:dyDescent="0.25"/>
    <row r="11" spans="1:9" x14ac:dyDescent="0.25">
      <c r="A11" s="7" t="s">
        <v>7</v>
      </c>
      <c r="B11" s="7" t="s">
        <v>99</v>
      </c>
      <c r="G11" s="8" t="s">
        <v>8</v>
      </c>
      <c r="H11" s="12" t="s">
        <v>9</v>
      </c>
      <c r="I11" s="2" t="s">
        <v>135</v>
      </c>
    </row>
    <row r="12" spans="1:9" x14ac:dyDescent="0.25">
      <c r="G12" s="8" t="s">
        <v>10</v>
      </c>
      <c r="H12" s="12" t="s">
        <v>9</v>
      </c>
      <c r="I12" s="3" t="s">
        <v>93</v>
      </c>
    </row>
    <row r="13" spans="1:9" x14ac:dyDescent="0.25">
      <c r="G13" s="8" t="s">
        <v>27</v>
      </c>
      <c r="H13" s="12" t="s">
        <v>9</v>
      </c>
      <c r="I13" s="76"/>
    </row>
    <row r="14" spans="1:9" x14ac:dyDescent="0.25">
      <c r="A14" s="7" t="s">
        <v>11</v>
      </c>
      <c r="B14" s="7" t="s">
        <v>100</v>
      </c>
    </row>
    <row r="15" spans="1:9" ht="17.25" customHeight="1" thickBot="1" x14ac:dyDescent="0.3">
      <c r="F15" s="34"/>
    </row>
    <row r="16" spans="1:9" ht="20.100000000000001" customHeight="1" x14ac:dyDescent="0.25">
      <c r="A16" s="77" t="s">
        <v>12</v>
      </c>
      <c r="B16" s="78" t="s">
        <v>32</v>
      </c>
      <c r="C16" s="78" t="s">
        <v>13</v>
      </c>
      <c r="D16" s="78" t="s">
        <v>33</v>
      </c>
      <c r="E16" s="78" t="s">
        <v>14</v>
      </c>
      <c r="F16" s="79" t="s">
        <v>28</v>
      </c>
      <c r="G16" s="355" t="s">
        <v>16</v>
      </c>
      <c r="H16" s="356"/>
      <c r="I16" s="80" t="s">
        <v>17</v>
      </c>
    </row>
    <row r="17" spans="1:18" ht="33.75" customHeight="1" x14ac:dyDescent="0.25">
      <c r="A17" s="16">
        <v>1</v>
      </c>
      <c r="B17" s="81">
        <v>44368</v>
      </c>
      <c r="C17" s="278" t="s">
        <v>136</v>
      </c>
      <c r="D17" s="83" t="s">
        <v>141</v>
      </c>
      <c r="E17" s="84" t="s">
        <v>145</v>
      </c>
      <c r="F17" s="85">
        <v>50</v>
      </c>
      <c r="G17" s="353">
        <v>3000</v>
      </c>
      <c r="H17" s="354"/>
      <c r="I17" s="65">
        <f>F17*G17</f>
        <v>150000</v>
      </c>
    </row>
    <row r="18" spans="1:18" ht="33.75" customHeight="1" x14ac:dyDescent="0.25">
      <c r="A18" s="16">
        <v>2</v>
      </c>
      <c r="B18" s="81">
        <v>44368</v>
      </c>
      <c r="C18" s="278" t="s">
        <v>137</v>
      </c>
      <c r="D18" s="83" t="s">
        <v>142</v>
      </c>
      <c r="E18" s="84" t="s">
        <v>146</v>
      </c>
      <c r="F18" s="85">
        <v>50</v>
      </c>
      <c r="G18" s="353">
        <v>6000</v>
      </c>
      <c r="H18" s="354"/>
      <c r="I18" s="65">
        <f t="shared" ref="I18:I20" si="0">F18*G18</f>
        <v>300000</v>
      </c>
    </row>
    <row r="19" spans="1:18" ht="33.75" customHeight="1" x14ac:dyDescent="0.25">
      <c r="A19" s="16">
        <v>3</v>
      </c>
      <c r="B19" s="81">
        <v>44368</v>
      </c>
      <c r="C19" s="278" t="s">
        <v>138</v>
      </c>
      <c r="D19" s="83" t="s">
        <v>143</v>
      </c>
      <c r="E19" s="84" t="s">
        <v>147</v>
      </c>
      <c r="F19" s="85">
        <v>50</v>
      </c>
      <c r="G19" s="353">
        <v>3000</v>
      </c>
      <c r="H19" s="354"/>
      <c r="I19" s="65">
        <f t="shared" si="0"/>
        <v>150000</v>
      </c>
    </row>
    <row r="20" spans="1:18" ht="33.75" customHeight="1" x14ac:dyDescent="0.25">
      <c r="A20" s="16">
        <v>4</v>
      </c>
      <c r="B20" s="81" t="s">
        <v>140</v>
      </c>
      <c r="C20" s="278" t="s">
        <v>139</v>
      </c>
      <c r="D20" s="83" t="s">
        <v>144</v>
      </c>
      <c r="E20" s="84" t="s">
        <v>148</v>
      </c>
      <c r="F20" s="85">
        <v>50</v>
      </c>
      <c r="G20" s="353">
        <v>5000</v>
      </c>
      <c r="H20" s="354"/>
      <c r="I20" s="65">
        <f t="shared" si="0"/>
        <v>250000</v>
      </c>
    </row>
    <row r="21" spans="1:18" ht="22.5" customHeight="1" thickBot="1" x14ac:dyDescent="0.3">
      <c r="A21" s="349" t="s">
        <v>18</v>
      </c>
      <c r="B21" s="350"/>
      <c r="C21" s="350"/>
      <c r="D21" s="350"/>
      <c r="E21" s="350"/>
      <c r="F21" s="350"/>
      <c r="G21" s="350"/>
      <c r="H21" s="351"/>
      <c r="I21" s="86">
        <f>SUM(I17:I20)</f>
        <v>850000</v>
      </c>
    </row>
    <row r="22" spans="1:18" x14ac:dyDescent="0.25">
      <c r="A22" s="337"/>
      <c r="B22" s="337"/>
      <c r="C22" s="337"/>
      <c r="D22" s="337"/>
      <c r="E22" s="71"/>
      <c r="F22" s="71"/>
      <c r="G22" s="19"/>
      <c r="H22" s="19"/>
      <c r="I22" s="20"/>
    </row>
    <row r="23" spans="1:18" x14ac:dyDescent="0.25">
      <c r="E23" s="6"/>
      <c r="F23" s="6"/>
      <c r="G23" s="61" t="s">
        <v>102</v>
      </c>
      <c r="H23" s="61"/>
      <c r="I23" s="62">
        <v>0</v>
      </c>
      <c r="J23" s="28"/>
      <c r="R23" s="7" t="s">
        <v>58</v>
      </c>
    </row>
    <row r="24" spans="1:18" ht="16.5" thickBot="1" x14ac:dyDescent="0.3">
      <c r="E24" s="6"/>
      <c r="F24" s="6"/>
      <c r="G24" s="26" t="s">
        <v>36</v>
      </c>
      <c r="H24" s="26"/>
      <c r="I24" s="75">
        <v>0</v>
      </c>
      <c r="J24" s="28"/>
    </row>
    <row r="25" spans="1:18" ht="16.5" customHeight="1" x14ac:dyDescent="0.25">
      <c r="E25" s="6"/>
      <c r="F25" s="6"/>
      <c r="G25" s="29" t="s">
        <v>19</v>
      </c>
      <c r="H25" s="29"/>
      <c r="I25" s="30">
        <f>I21</f>
        <v>850000</v>
      </c>
    </row>
    <row r="26" spans="1:18" ht="16.5" customHeight="1" x14ac:dyDescent="0.25">
      <c r="E26" s="6"/>
      <c r="F26" s="6"/>
      <c r="G26" s="29"/>
      <c r="H26" s="29"/>
      <c r="I26" s="30"/>
    </row>
    <row r="27" spans="1:18" x14ac:dyDescent="0.25">
      <c r="A27" s="6" t="s">
        <v>150</v>
      </c>
      <c r="E27" s="6"/>
      <c r="F27" s="6"/>
      <c r="G27" s="29"/>
      <c r="H27" s="29"/>
      <c r="I27" s="30"/>
    </row>
    <row r="28" spans="1:18" ht="9.75" customHeight="1" x14ac:dyDescent="0.25">
      <c r="A28" s="31"/>
      <c r="E28" s="6"/>
      <c r="F28" s="6"/>
      <c r="G28" s="29"/>
      <c r="H28" s="29"/>
      <c r="I28" s="30"/>
    </row>
    <row r="29" spans="1:18" x14ac:dyDescent="0.25">
      <c r="A29" s="32" t="s">
        <v>20</v>
      </c>
    </row>
    <row r="30" spans="1:18" x14ac:dyDescent="0.25">
      <c r="A30" s="33" t="s">
        <v>21</v>
      </c>
      <c r="B30" s="33"/>
      <c r="C30" s="33"/>
      <c r="D30" s="33"/>
      <c r="E30" s="34"/>
    </row>
    <row r="31" spans="1:18" x14ac:dyDescent="0.25">
      <c r="A31" s="33" t="s">
        <v>22</v>
      </c>
      <c r="B31" s="33"/>
      <c r="C31" s="33"/>
      <c r="D31" s="34"/>
      <c r="E31" s="34"/>
    </row>
    <row r="32" spans="1:18" x14ac:dyDescent="0.25">
      <c r="A32" s="35" t="s">
        <v>23</v>
      </c>
      <c r="B32" s="36"/>
      <c r="C32" s="36"/>
      <c r="D32" s="35"/>
      <c r="E32" s="34"/>
    </row>
    <row r="33" spans="1:9" x14ac:dyDescent="0.25">
      <c r="A33" s="37" t="s">
        <v>24</v>
      </c>
      <c r="B33" s="37"/>
      <c r="C33" s="37"/>
      <c r="D33" s="36"/>
      <c r="E33" s="34"/>
    </row>
    <row r="34" spans="1:9" ht="13.5" customHeight="1" x14ac:dyDescent="0.25">
      <c r="A34" s="39"/>
      <c r="B34" s="39"/>
      <c r="C34" s="39"/>
      <c r="D34" s="87"/>
    </row>
    <row r="35" spans="1:9" x14ac:dyDescent="0.25">
      <c r="G35" s="40" t="s">
        <v>25</v>
      </c>
      <c r="H35" s="323" t="str">
        <f>+I12</f>
        <v xml:space="preserve"> 05 Juli 2021</v>
      </c>
      <c r="I35" s="324"/>
    </row>
    <row r="40" spans="1:9" x14ac:dyDescent="0.25">
      <c r="H40" s="8" t="s">
        <v>58</v>
      </c>
    </row>
    <row r="42" spans="1:9" x14ac:dyDescent="0.25">
      <c r="G42" s="352" t="s">
        <v>26</v>
      </c>
      <c r="H42" s="352"/>
      <c r="I42" s="352"/>
    </row>
  </sheetData>
  <mergeCells count="10">
    <mergeCell ref="A21:H21"/>
    <mergeCell ref="A22:D22"/>
    <mergeCell ref="H35:I35"/>
    <mergeCell ref="G42:I42"/>
    <mergeCell ref="A9:I9"/>
    <mergeCell ref="G16:H16"/>
    <mergeCell ref="G17:H17"/>
    <mergeCell ref="G18:H18"/>
    <mergeCell ref="G19:H19"/>
    <mergeCell ref="G20:H20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R40"/>
  <sheetViews>
    <sheetView topLeftCell="A7" workbookViewId="0">
      <selection activeCell="I12" sqref="I12:I13"/>
    </sheetView>
  </sheetViews>
  <sheetFormatPr defaultRowHeight="15.75" x14ac:dyDescent="0.25"/>
  <cols>
    <col min="1" max="1" width="6.42578125" style="7" customWidth="1"/>
    <col min="2" max="2" width="11.5703125" style="7" customWidth="1"/>
    <col min="3" max="3" width="9.7109375" style="7" customWidth="1"/>
    <col min="4" max="4" width="28.5703125" style="7" customWidth="1"/>
    <col min="5" max="5" width="13.85546875" style="7" customWidth="1"/>
    <col min="6" max="6" width="7.140625" style="7" customWidth="1"/>
    <col min="7" max="7" width="14.140625" style="8" bestFit="1" customWidth="1"/>
    <col min="8" max="8" width="1.5703125" style="8" customWidth="1"/>
    <col min="9" max="9" width="17.140625" style="7" customWidth="1"/>
    <col min="10" max="16384" width="9.140625" style="7"/>
  </cols>
  <sheetData>
    <row r="2" spans="1:9" x14ac:dyDescent="0.25">
      <c r="A2" s="6" t="s">
        <v>0</v>
      </c>
    </row>
    <row r="3" spans="1:9" x14ac:dyDescent="0.25">
      <c r="A3" s="9" t="s">
        <v>1</v>
      </c>
    </row>
    <row r="4" spans="1:9" x14ac:dyDescent="0.25">
      <c r="A4" s="9" t="s">
        <v>2</v>
      </c>
    </row>
    <row r="5" spans="1:9" x14ac:dyDescent="0.25">
      <c r="A5" s="9" t="s">
        <v>3</v>
      </c>
    </row>
    <row r="6" spans="1:9" x14ac:dyDescent="0.25">
      <c r="A6" s="9" t="s">
        <v>4</v>
      </c>
    </row>
    <row r="7" spans="1:9" x14ac:dyDescent="0.25">
      <c r="A7" s="9" t="s">
        <v>5</v>
      </c>
    </row>
    <row r="9" spans="1:9" ht="16.5" thickBot="1" x14ac:dyDescent="0.3">
      <c r="A9" s="10"/>
      <c r="B9" s="10"/>
      <c r="C9" s="10"/>
      <c r="D9" s="10"/>
      <c r="E9" s="10"/>
      <c r="F9" s="10"/>
      <c r="G9" s="11"/>
      <c r="H9" s="11"/>
      <c r="I9" s="10"/>
    </row>
    <row r="10" spans="1:9" ht="23.25" customHeight="1" thickBot="1" x14ac:dyDescent="0.3">
      <c r="A10" s="344" t="s">
        <v>6</v>
      </c>
      <c r="B10" s="345"/>
      <c r="C10" s="345"/>
      <c r="D10" s="345"/>
      <c r="E10" s="345"/>
      <c r="F10" s="345"/>
      <c r="G10" s="345"/>
      <c r="H10" s="345"/>
      <c r="I10" s="346"/>
    </row>
    <row r="12" spans="1:9" x14ac:dyDescent="0.25">
      <c r="A12" s="7" t="s">
        <v>7</v>
      </c>
      <c r="B12" s="7" t="s">
        <v>152</v>
      </c>
      <c r="G12" s="8" t="s">
        <v>8</v>
      </c>
      <c r="H12" s="12" t="s">
        <v>9</v>
      </c>
      <c r="I12" s="2" t="s">
        <v>151</v>
      </c>
    </row>
    <row r="13" spans="1:9" x14ac:dyDescent="0.25">
      <c r="G13" s="8" t="s">
        <v>10</v>
      </c>
      <c r="H13" s="12" t="s">
        <v>9</v>
      </c>
      <c r="I13" s="3" t="s">
        <v>93</v>
      </c>
    </row>
    <row r="14" spans="1:9" x14ac:dyDescent="0.25">
      <c r="G14" s="8" t="s">
        <v>27</v>
      </c>
      <c r="H14" s="12" t="s">
        <v>9</v>
      </c>
      <c r="I14" s="7" t="s">
        <v>61</v>
      </c>
    </row>
    <row r="15" spans="1:9" x14ac:dyDescent="0.25">
      <c r="A15" s="7" t="s">
        <v>11</v>
      </c>
      <c r="B15" s="7" t="s">
        <v>152</v>
      </c>
      <c r="C15" s="1"/>
      <c r="H15" s="12"/>
    </row>
    <row r="16" spans="1:9" ht="16.5" thickBot="1" x14ac:dyDescent="0.3"/>
    <row r="17" spans="1:18" ht="20.100000000000001" customHeight="1" x14ac:dyDescent="0.25">
      <c r="A17" s="13" t="s">
        <v>12</v>
      </c>
      <c r="B17" s="14" t="s">
        <v>32</v>
      </c>
      <c r="C17" s="14" t="s">
        <v>13</v>
      </c>
      <c r="D17" s="14" t="s">
        <v>33</v>
      </c>
      <c r="E17" s="14" t="s">
        <v>14</v>
      </c>
      <c r="F17" s="72" t="s">
        <v>15</v>
      </c>
      <c r="G17" s="347" t="s">
        <v>16</v>
      </c>
      <c r="H17" s="348"/>
      <c r="I17" s="15" t="s">
        <v>17</v>
      </c>
    </row>
    <row r="18" spans="1:18" ht="49.5" customHeight="1" x14ac:dyDescent="0.25">
      <c r="A18" s="55">
        <v>1</v>
      </c>
      <c r="B18" s="56">
        <v>44382</v>
      </c>
      <c r="C18" s="57" t="s">
        <v>153</v>
      </c>
      <c r="D18" s="5" t="s">
        <v>154</v>
      </c>
      <c r="E18" s="5" t="s">
        <v>131</v>
      </c>
      <c r="F18" s="58">
        <v>1</v>
      </c>
      <c r="G18" s="331">
        <v>300000</v>
      </c>
      <c r="H18" s="332"/>
      <c r="I18" s="59">
        <f>F18*G18</f>
        <v>300000</v>
      </c>
    </row>
    <row r="19" spans="1:18" ht="25.5" customHeight="1" thickBot="1" x14ac:dyDescent="0.3">
      <c r="A19" s="349" t="s">
        <v>18</v>
      </c>
      <c r="B19" s="350"/>
      <c r="C19" s="350"/>
      <c r="D19" s="350"/>
      <c r="E19" s="350"/>
      <c r="F19" s="350"/>
      <c r="G19" s="350"/>
      <c r="H19" s="351"/>
      <c r="I19" s="63">
        <f>I18</f>
        <v>300000</v>
      </c>
      <c r="J19" s="60">
        <f>SUM(J18:J18)</f>
        <v>0</v>
      </c>
    </row>
    <row r="20" spans="1:18" x14ac:dyDescent="0.25">
      <c r="A20" s="337"/>
      <c r="B20" s="337"/>
      <c r="C20" s="71"/>
      <c r="D20" s="71"/>
      <c r="E20" s="71"/>
      <c r="F20" s="71"/>
      <c r="G20" s="19"/>
      <c r="H20" s="19"/>
      <c r="I20" s="20"/>
    </row>
    <row r="21" spans="1:18" x14ac:dyDescent="0.25">
      <c r="D21" s="6"/>
      <c r="E21" s="6"/>
      <c r="F21" s="6"/>
      <c r="G21" s="61" t="s">
        <v>62</v>
      </c>
      <c r="H21" s="61"/>
      <c r="I21" s="62">
        <v>0</v>
      </c>
      <c r="J21" s="28"/>
      <c r="R21" s="7" t="s">
        <v>58</v>
      </c>
    </row>
    <row r="22" spans="1:18" ht="16.5" thickBot="1" x14ac:dyDescent="0.3">
      <c r="D22" s="6"/>
      <c r="E22" s="6"/>
      <c r="F22" s="6"/>
      <c r="G22" s="26" t="s">
        <v>36</v>
      </c>
      <c r="H22" s="26"/>
      <c r="I22" s="27">
        <v>0</v>
      </c>
      <c r="J22" s="28"/>
    </row>
    <row r="23" spans="1:18" x14ac:dyDescent="0.25">
      <c r="D23" s="6"/>
      <c r="E23" s="6"/>
      <c r="F23" s="6"/>
      <c r="G23" s="29" t="s">
        <v>19</v>
      </c>
      <c r="H23" s="29"/>
      <c r="I23" s="30">
        <f>I19</f>
        <v>300000</v>
      </c>
    </row>
    <row r="24" spans="1:18" x14ac:dyDescent="0.25">
      <c r="A24" s="6" t="s">
        <v>155</v>
      </c>
      <c r="D24" s="6"/>
      <c r="E24" s="6"/>
      <c r="F24" s="6"/>
      <c r="G24" s="29"/>
      <c r="H24" s="29"/>
      <c r="I24" s="30"/>
    </row>
    <row r="25" spans="1:18" x14ac:dyDescent="0.25">
      <c r="A25" s="31"/>
      <c r="D25" s="6"/>
      <c r="E25" s="6"/>
      <c r="F25" s="6"/>
      <c r="G25" s="29"/>
      <c r="H25" s="29"/>
      <c r="I25" s="30"/>
    </row>
    <row r="26" spans="1:18" x14ac:dyDescent="0.25">
      <c r="D26" s="6"/>
      <c r="E26" s="6"/>
      <c r="F26" s="6"/>
      <c r="G26" s="29"/>
      <c r="H26" s="29"/>
      <c r="I26" s="30"/>
    </row>
    <row r="27" spans="1:18" x14ac:dyDescent="0.25">
      <c r="A27" s="32" t="s">
        <v>20</v>
      </c>
    </row>
    <row r="28" spans="1:18" x14ac:dyDescent="0.25">
      <c r="A28" s="33" t="s">
        <v>21</v>
      </c>
      <c r="B28" s="33"/>
      <c r="C28" s="33"/>
      <c r="D28" s="34"/>
      <c r="E28" s="34"/>
      <c r="F28" s="34"/>
    </row>
    <row r="29" spans="1:18" x14ac:dyDescent="0.25">
      <c r="A29" s="33" t="s">
        <v>22</v>
      </c>
      <c r="B29" s="33"/>
      <c r="C29" s="33"/>
      <c r="D29" s="34"/>
      <c r="E29" s="34"/>
      <c r="F29" s="34"/>
    </row>
    <row r="30" spans="1:18" x14ac:dyDescent="0.25">
      <c r="A30" s="35" t="s">
        <v>23</v>
      </c>
      <c r="B30" s="36"/>
      <c r="C30" s="36"/>
      <c r="D30" s="34"/>
      <c r="E30" s="34"/>
      <c r="F30" s="34"/>
    </row>
    <row r="31" spans="1:18" x14ac:dyDescent="0.25">
      <c r="A31" s="37" t="s">
        <v>24</v>
      </c>
      <c r="B31" s="37"/>
      <c r="C31" s="37"/>
      <c r="D31" s="34"/>
      <c r="E31" s="34"/>
      <c r="F31" s="34"/>
    </row>
    <row r="32" spans="1:18" x14ac:dyDescent="0.25">
      <c r="A32" s="38"/>
      <c r="B32" s="38"/>
      <c r="C32" s="38"/>
    </row>
    <row r="33" spans="1:9" x14ac:dyDescent="0.25">
      <c r="A33" s="39"/>
      <c r="B33" s="39"/>
      <c r="C33" s="39"/>
    </row>
    <row r="34" spans="1:9" x14ac:dyDescent="0.25">
      <c r="G34" s="40" t="s">
        <v>59</v>
      </c>
      <c r="H34" s="323" t="str">
        <f>+I13</f>
        <v xml:space="preserve"> 05 Juli 2021</v>
      </c>
      <c r="I34" s="324"/>
    </row>
    <row r="37" spans="1:9" ht="18" customHeight="1" x14ac:dyDescent="0.25"/>
    <row r="38" spans="1:9" ht="17.25" customHeight="1" x14ac:dyDescent="0.25"/>
    <row r="40" spans="1:9" x14ac:dyDescent="0.25">
      <c r="G40" s="325" t="s">
        <v>26</v>
      </c>
      <c r="H40" s="325"/>
      <c r="I40" s="325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75</vt:i4>
      </vt:variant>
      <vt:variant>
        <vt:lpstr>Named Ranges</vt:lpstr>
      </vt:variant>
      <vt:variant>
        <vt:i4>62</vt:i4>
      </vt:variant>
    </vt:vector>
  </HeadingPairs>
  <TitlesOfParts>
    <vt:vector size="137" baseType="lpstr">
      <vt:lpstr>255_Bpk. Daniel_Palangkaraya</vt:lpstr>
      <vt:lpstr>256_UJP_Jambi</vt:lpstr>
      <vt:lpstr>257_Albert_Tanjung Enim</vt:lpstr>
      <vt:lpstr>258_Bpk. Cristian</vt:lpstr>
      <vt:lpstr>259_Infratek_Duri</vt:lpstr>
      <vt:lpstr>259_Infratek_Duri_Pelunasan</vt:lpstr>
      <vt:lpstr>260_Grantika_Mix</vt:lpstr>
      <vt:lpstr>261_Grantika_Mix</vt:lpstr>
      <vt:lpstr>262_Ibu Mulia_Medan</vt:lpstr>
      <vt:lpstr>263_Lunar_Lampung</vt:lpstr>
      <vt:lpstr>264_Sentral_biaya packing</vt:lpstr>
      <vt:lpstr>265_AGM_Lampung</vt:lpstr>
      <vt:lpstr>266_Ibu Catherin_Medan</vt:lpstr>
      <vt:lpstr>267_W6_Lampung</vt:lpstr>
      <vt:lpstr>267_Bpk. Cristian_Patra</vt:lpstr>
      <vt:lpstr>269_Sandro_Kupang</vt:lpstr>
      <vt:lpstr>270_Grantika_Mix </vt:lpstr>
      <vt:lpstr>271_AGM_Lampung</vt:lpstr>
      <vt:lpstr>272_Menara_Tangerang</vt:lpstr>
      <vt:lpstr>273_Menara_Mix</vt:lpstr>
      <vt:lpstr>274_W6_Palembang</vt:lpstr>
      <vt:lpstr>275_W6_Sidoarjo</vt:lpstr>
      <vt:lpstr>276_Gapura_Slawi</vt:lpstr>
      <vt:lpstr>276A_Gapura_Slawi Pelunasan</vt:lpstr>
      <vt:lpstr>277_Bona_Lampung</vt:lpstr>
      <vt:lpstr>277A_Bona_Lampung</vt:lpstr>
      <vt:lpstr>278_Gratia_palembang</vt:lpstr>
      <vt:lpstr>279_Fastindo_Marunda</vt:lpstr>
      <vt:lpstr>280_Fastindo_Bandung</vt:lpstr>
      <vt:lpstr>281_Fastindo_Ancol</vt:lpstr>
      <vt:lpstr>282_PCS_Mix</vt:lpstr>
      <vt:lpstr>283_PCS_Claim</vt:lpstr>
      <vt:lpstr>284_Ibu Tamy_Batam</vt:lpstr>
      <vt:lpstr>285_Bpk. Reza_Jambi</vt:lpstr>
      <vt:lpstr>286_PCS_Makassar</vt:lpstr>
      <vt:lpstr>287_Taufik_Medan</vt:lpstr>
      <vt:lpstr>288_Padi Logistik_Bali</vt:lpstr>
      <vt:lpstr>289_Adipurnomo_Kebumen</vt:lpstr>
      <vt:lpstr>290_Grantika_Mix </vt:lpstr>
      <vt:lpstr>291_W6_Serpong</vt:lpstr>
      <vt:lpstr>292_W6_Bekasi</vt:lpstr>
      <vt:lpstr>293_W6_Bogor</vt:lpstr>
      <vt:lpstr>294_W6_Tanggerang</vt:lpstr>
      <vt:lpstr>295_Grantika_Mix </vt:lpstr>
      <vt:lpstr>296_Grantika_Mix</vt:lpstr>
      <vt:lpstr>297_Fastindo_Mix</vt:lpstr>
      <vt:lpstr>298_Bpk. johan</vt:lpstr>
      <vt:lpstr>299_Tensindo_Banjarmasin</vt:lpstr>
      <vt:lpstr>300_Albert_Palembang</vt:lpstr>
      <vt:lpstr>301_Doma Studio_Bali</vt:lpstr>
      <vt:lpstr>302_Bpk. Iqbal_Pematangsiantar</vt:lpstr>
      <vt:lpstr>303_Menara_Surabaya</vt:lpstr>
      <vt:lpstr>304_Menara_Tanggerang</vt:lpstr>
      <vt:lpstr>305_RK Trans_Batam</vt:lpstr>
      <vt:lpstr>306_Permana_Bali</vt:lpstr>
      <vt:lpstr>307_Venindo_Batam</vt:lpstr>
      <vt:lpstr>308_Taichi_NTT</vt:lpstr>
      <vt:lpstr>309_PI_Menara_C3_Java</vt:lpstr>
      <vt:lpstr>310_PI_Menara_C3_BaliNT</vt:lpstr>
      <vt:lpstr>311_PI_Menara_C3_Kalimantan</vt:lpstr>
      <vt:lpstr>312_PI_Menara_C3_Sulawesi</vt:lpstr>
      <vt:lpstr>313_PI_Menara_C3_Sumatera</vt:lpstr>
      <vt:lpstr>314_PI_Menara_C3 Additional</vt:lpstr>
      <vt:lpstr>315_PI_Menara_C3 TTd</vt:lpstr>
      <vt:lpstr>316_Tri anugrah</vt:lpstr>
      <vt:lpstr>317_Albert_Palembang</vt:lpstr>
      <vt:lpstr>318_Megajaya_Pelembang</vt:lpstr>
      <vt:lpstr>319_Ibu Ambar_Pangkalpinang</vt:lpstr>
      <vt:lpstr>320_Menara_Mix</vt:lpstr>
      <vt:lpstr>321_Grantika_Mix</vt:lpstr>
      <vt:lpstr>322_W6_Cianjur</vt:lpstr>
      <vt:lpstr>323_W6_Tanggerang</vt:lpstr>
      <vt:lpstr>324_W6_Pulogadung</vt:lpstr>
      <vt:lpstr>045_Jasa Anda_Mix</vt:lpstr>
      <vt:lpstr>Sheet1</vt:lpstr>
      <vt:lpstr>'255_Bpk. Daniel_Palangkaraya'!Print_Area</vt:lpstr>
      <vt:lpstr>'256_UJP_Jambi'!Print_Area</vt:lpstr>
      <vt:lpstr>'260_Grantika_Mix'!Print_Area</vt:lpstr>
      <vt:lpstr>'261_Grantika_Mix'!Print_Area</vt:lpstr>
      <vt:lpstr>'263_Lunar_Lampung'!Print_Area</vt:lpstr>
      <vt:lpstr>'264_Sentral_biaya packing'!Print_Area</vt:lpstr>
      <vt:lpstr>'265_AGM_Lampung'!Print_Area</vt:lpstr>
      <vt:lpstr>'266_Ibu Catherin_Medan'!Print_Area</vt:lpstr>
      <vt:lpstr>'270_Grantika_Mix '!Print_Area</vt:lpstr>
      <vt:lpstr>'271_AGM_Lampung'!Print_Area</vt:lpstr>
      <vt:lpstr>'276_Gapura_Slawi'!Print_Area</vt:lpstr>
      <vt:lpstr>'276A_Gapura_Slawi Pelunasan'!Print_Area</vt:lpstr>
      <vt:lpstr>'277_Bona_Lampung'!Print_Area</vt:lpstr>
      <vt:lpstr>'277A_Bona_Lampung'!Print_Area</vt:lpstr>
      <vt:lpstr>'279_Fastindo_Marunda'!Print_Area</vt:lpstr>
      <vt:lpstr>'280_Fastindo_Bandung'!Print_Area</vt:lpstr>
      <vt:lpstr>'281_Fastindo_Ancol'!Print_Area</vt:lpstr>
      <vt:lpstr>'282_PCS_Mix'!Print_Area</vt:lpstr>
      <vt:lpstr>'283_PCS_Claim'!Print_Area</vt:lpstr>
      <vt:lpstr>'284_Ibu Tamy_Batam'!Print_Area</vt:lpstr>
      <vt:lpstr>'285_Bpk. Reza_Jambi'!Print_Area</vt:lpstr>
      <vt:lpstr>'286_PCS_Makassar'!Print_Area</vt:lpstr>
      <vt:lpstr>'287_Taufik_Medan'!Print_Area</vt:lpstr>
      <vt:lpstr>'288_Padi Logistik_Bali'!Print_Area</vt:lpstr>
      <vt:lpstr>'289_Adipurnomo_Kebumen'!Print_Area</vt:lpstr>
      <vt:lpstr>'290_Grantika_Mix '!Print_Area</vt:lpstr>
      <vt:lpstr>'295_Grantika_Mix '!Print_Area</vt:lpstr>
      <vt:lpstr>'296_Grantika_Mix'!Print_Area</vt:lpstr>
      <vt:lpstr>'297_Fastindo_Mix'!Print_Area</vt:lpstr>
      <vt:lpstr>'298_Bpk. johan'!Print_Area</vt:lpstr>
      <vt:lpstr>'318_Megajaya_Pelembang'!Print_Area</vt:lpstr>
      <vt:lpstr>'319_Ibu Ambar_Pangkalpinang'!Print_Area</vt:lpstr>
      <vt:lpstr>'045_Jasa Anda_Mix'!Print_Titles</vt:lpstr>
      <vt:lpstr>'267_W6_Lampung'!Print_Titles</vt:lpstr>
      <vt:lpstr>'270_Grantika_Mix '!Print_Titles</vt:lpstr>
      <vt:lpstr>'272_Menara_Tangerang'!Print_Titles</vt:lpstr>
      <vt:lpstr>'273_Menara_Mix'!Print_Titles</vt:lpstr>
      <vt:lpstr>'274_W6_Palembang'!Print_Titles</vt:lpstr>
      <vt:lpstr>'275_W6_Sidoarjo'!Print_Titles</vt:lpstr>
      <vt:lpstr>'291_W6_Serpong'!Print_Titles</vt:lpstr>
      <vt:lpstr>'292_W6_Bekasi'!Print_Titles</vt:lpstr>
      <vt:lpstr>'293_W6_Bogor'!Print_Titles</vt:lpstr>
      <vt:lpstr>'294_W6_Tanggerang'!Print_Titles</vt:lpstr>
      <vt:lpstr>'303_Menara_Surabaya'!Print_Titles</vt:lpstr>
      <vt:lpstr>'304_Menara_Tanggerang'!Print_Titles</vt:lpstr>
      <vt:lpstr>'305_RK Trans_Batam'!Print_Titles</vt:lpstr>
      <vt:lpstr>'306_Permana_Bali'!Print_Titles</vt:lpstr>
      <vt:lpstr>'307_Venindo_Batam'!Print_Titles</vt:lpstr>
      <vt:lpstr>'308_Taichi_NTT'!Print_Titles</vt:lpstr>
      <vt:lpstr>'309_PI_Menara_C3_Java'!Print_Titles</vt:lpstr>
      <vt:lpstr>'310_PI_Menara_C3_BaliNT'!Print_Titles</vt:lpstr>
      <vt:lpstr>'311_PI_Menara_C3_Kalimantan'!Print_Titles</vt:lpstr>
      <vt:lpstr>'312_PI_Menara_C3_Sulawesi'!Print_Titles</vt:lpstr>
      <vt:lpstr>'313_PI_Menara_C3_Sumatera'!Print_Titles</vt:lpstr>
      <vt:lpstr>'314_PI_Menara_C3 Additional'!Print_Titles</vt:lpstr>
      <vt:lpstr>'315_PI_Menara_C3 TTd'!Print_Titles</vt:lpstr>
      <vt:lpstr>'316_Tri anugrah'!Print_Titles</vt:lpstr>
      <vt:lpstr>'320_Menara_Mix'!Print_Titles</vt:lpstr>
      <vt:lpstr>'321_Grantika_Mix'!Print_Titles</vt:lpstr>
      <vt:lpstr>'322_W6_Cianjur'!Print_Titles</vt:lpstr>
      <vt:lpstr>'323_W6_Tanggerang'!Print_Titles</vt:lpstr>
      <vt:lpstr>'324_W6_Pulogadung'!Print_Titles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2021-11-16T08:51:26Z</dcterms:modified>
</cp:coreProperties>
</file>